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215902\Documents\GVS\EXCEL_PRATIQUE\SANZZIE\"/>
    </mc:Choice>
  </mc:AlternateContent>
  <bookViews>
    <workbookView xWindow="0" yWindow="0" windowWidth="13980" windowHeight="10200" activeTab="1"/>
  </bookViews>
  <sheets>
    <sheet name="liste" sheetId="1" r:id="rId1"/>
    <sheet name="Nouveau" sheetId="5" r:id="rId2"/>
    <sheet name="Mouvement" sheetId="4" r:id="rId3"/>
    <sheet name="Etat Stock" sheetId="3" r:id="rId4"/>
  </sheets>
  <definedNames>
    <definedName name="_xlnm._FilterDatabase" localSheetId="3" hidden="1">'Etat Stock'!$A$1:$G$45</definedName>
    <definedName name="_xlnm._FilterDatabase" localSheetId="0" hidden="1">liste!$A$1:$B$101</definedName>
    <definedName name="Bd_date">OFFSET(Mouvement!$B$1,1,0,COUNTA(Mouvement!$A:$A)-1,1)</definedName>
    <definedName name="bd_entree">OFFSET(Mouvement!$D$1,1,0,COUNTA(Mouvement!$A:$A)-1,1)</definedName>
    <definedName name="BD_produits">OFFSET(Mouvement!$C$1,1,0,COUNTA(Mouvement!$A:$A)-1,1)</definedName>
    <definedName name="bd_sortie">OFFSET(Mouvement!$E$1,1,0,COUNTA(Mouvement!$A:$A)-1,1)</definedName>
    <definedName name="liste_produits">liste!$B$2:$B$20</definedName>
    <definedName name="_xlnm.Print_Area" localSheetId="1">Nouveau!$F$5:$G$12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/>
  <c r="D3" i="3" s="1"/>
  <c r="A4" i="3"/>
  <c r="C4" i="3" s="1"/>
  <c r="A5" i="3"/>
  <c r="D5" i="3" s="1"/>
  <c r="A6" i="3"/>
  <c r="C6" i="3" s="1"/>
  <c r="C5" i="3" l="1"/>
  <c r="E5" i="3" s="1"/>
  <c r="C3" i="3"/>
  <c r="E3" i="3" s="1"/>
  <c r="D6" i="3"/>
  <c r="E6" i="3" s="1"/>
  <c r="D4" i="3"/>
  <c r="E4" i="3" s="1"/>
  <c r="A34" i="3"/>
  <c r="C34" i="3" s="1"/>
  <c r="A35" i="3"/>
  <c r="C35" i="3" s="1"/>
  <c r="A36" i="3"/>
  <c r="A37" i="3"/>
  <c r="A38" i="3"/>
  <c r="A39" i="3"/>
  <c r="A40" i="3"/>
  <c r="A41" i="3"/>
  <c r="A42" i="3"/>
  <c r="A43" i="3"/>
  <c r="A44" i="3"/>
  <c r="A45" i="3"/>
  <c r="A22" i="3"/>
  <c r="C22" i="3" s="1"/>
  <c r="A23" i="3"/>
  <c r="C23" i="3" s="1"/>
  <c r="A24" i="3"/>
  <c r="D24" i="3" s="1"/>
  <c r="A25" i="3"/>
  <c r="D25" i="3" s="1"/>
  <c r="A26" i="3"/>
  <c r="D26" i="3" s="1"/>
  <c r="A27" i="3"/>
  <c r="C27" i="3" s="1"/>
  <c r="A28" i="3"/>
  <c r="C28" i="3" s="1"/>
  <c r="A29" i="3"/>
  <c r="C29" i="3" s="1"/>
  <c r="A30" i="3"/>
  <c r="C30" i="3" s="1"/>
  <c r="A31" i="3"/>
  <c r="C31" i="3" s="1"/>
  <c r="A32" i="3"/>
  <c r="C32" i="3" s="1"/>
  <c r="A33" i="3"/>
  <c r="C33" i="3" s="1"/>
  <c r="A17" i="3"/>
  <c r="D17" i="3" s="1"/>
  <c r="A18" i="3"/>
  <c r="D18" i="3" s="1"/>
  <c r="A19" i="3"/>
  <c r="D19" i="3" s="1"/>
  <c r="A20" i="3"/>
  <c r="C20" i="3" s="1"/>
  <c r="A21" i="3"/>
  <c r="D21" i="3" s="1"/>
  <c r="D39" i="3" l="1"/>
  <c r="C39" i="3"/>
  <c r="D32" i="3"/>
  <c r="D29" i="3"/>
  <c r="D45" i="3"/>
  <c r="C45" i="3"/>
  <c r="D37" i="3"/>
  <c r="C37" i="3"/>
  <c r="D27" i="3"/>
  <c r="D35" i="3"/>
  <c r="D36" i="3"/>
  <c r="C36" i="3"/>
  <c r="D42" i="3"/>
  <c r="C42" i="3"/>
  <c r="D34" i="3"/>
  <c r="D44" i="3"/>
  <c r="C44" i="3"/>
  <c r="D43" i="3"/>
  <c r="C43" i="3"/>
  <c r="D41" i="3"/>
  <c r="C41" i="3"/>
  <c r="D40" i="3"/>
  <c r="C40" i="3"/>
  <c r="D31" i="3"/>
  <c r="D28" i="3"/>
  <c r="D33" i="3"/>
  <c r="D30" i="3"/>
  <c r="D38" i="3"/>
  <c r="C38" i="3"/>
  <c r="C26" i="3"/>
  <c r="E26" i="3" s="1"/>
  <c r="C21" i="3"/>
  <c r="E21" i="3" s="1"/>
  <c r="C18" i="3"/>
  <c r="E18" i="3" s="1"/>
  <c r="D20" i="3"/>
  <c r="E20" i="3" s="1"/>
  <c r="D23" i="3"/>
  <c r="E23" i="3" s="1"/>
  <c r="D22" i="3"/>
  <c r="E22" i="3" s="1"/>
  <c r="C19" i="3"/>
  <c r="E19" i="3" s="1"/>
  <c r="C25" i="3"/>
  <c r="E25" i="3" s="1"/>
  <c r="C17" i="3"/>
  <c r="E17" i="3" s="1"/>
  <c r="C24" i="3"/>
  <c r="E24" i="3" s="1"/>
  <c r="B2" i="5"/>
  <c r="E36" i="3" l="1"/>
  <c r="E35" i="3"/>
  <c r="E28" i="3"/>
  <c r="E41" i="3"/>
  <c r="E37" i="3"/>
  <c r="E30" i="3"/>
  <c r="E40" i="3"/>
  <c r="E34" i="3"/>
  <c r="E27" i="3"/>
  <c r="E32" i="3"/>
  <c r="E38" i="3"/>
  <c r="E31" i="3"/>
  <c r="E44" i="3"/>
  <c r="E45" i="3"/>
  <c r="E29" i="3"/>
  <c r="E33" i="3"/>
  <c r="E43" i="3"/>
  <c r="E42" i="3"/>
  <c r="E39" i="3"/>
  <c r="E2" i="5"/>
  <c r="D2" i="5"/>
  <c r="C2" i="5"/>
  <c r="A2" i="5"/>
  <c r="A7" i="3"/>
  <c r="A8" i="3"/>
  <c r="A9" i="3"/>
  <c r="A10" i="3"/>
  <c r="A11" i="3"/>
  <c r="A12" i="3"/>
  <c r="A13" i="3"/>
  <c r="A14" i="3"/>
  <c r="A15" i="3"/>
  <c r="D15" i="3" s="1"/>
  <c r="A16" i="3"/>
  <c r="A2" i="3"/>
  <c r="D16" i="3" l="1"/>
  <c r="C16" i="3"/>
  <c r="C9" i="3"/>
  <c r="D9" i="3"/>
  <c r="D13" i="3"/>
  <c r="C13" i="3"/>
  <c r="D12" i="3"/>
  <c r="C12" i="3"/>
  <c r="C10" i="3"/>
  <c r="D10" i="3"/>
  <c r="D2" i="3"/>
  <c r="C2" i="3"/>
  <c r="D8" i="3"/>
  <c r="C8" i="3"/>
  <c r="D14" i="3"/>
  <c r="C14" i="3"/>
  <c r="D11" i="3"/>
  <c r="C11" i="3"/>
  <c r="C15" i="3"/>
  <c r="E15" i="3" s="1"/>
  <c r="D7" i="3"/>
  <c r="C7" i="3"/>
  <c r="E2" i="3" l="1"/>
  <c r="E16" i="3"/>
  <c r="E7" i="3"/>
  <c r="E14" i="3"/>
  <c r="G14" i="3" s="1"/>
  <c r="E12" i="3"/>
  <c r="G12" i="3" s="1"/>
  <c r="E8" i="3"/>
  <c r="E9" i="3"/>
  <c r="E10" i="3"/>
  <c r="G15" i="3"/>
  <c r="E11" i="3"/>
  <c r="G11" i="3" s="1"/>
  <c r="E13" i="3"/>
  <c r="G13" i="3" s="1"/>
</calcChain>
</file>

<file path=xl/sharedStrings.xml><?xml version="1.0" encoding="utf-8"?>
<sst xmlns="http://schemas.openxmlformats.org/spreadsheetml/2006/main" count="314" uniqueCount="216">
  <si>
    <t>Ref</t>
  </si>
  <si>
    <t>Produits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</si>
  <si>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</si>
  <si>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</si>
  <si>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</si>
  <si>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</si>
  <si>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</si>
  <si>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</si>
  <si>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</si>
  <si>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</si>
  <si>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</si>
  <si>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</si>
  <si>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</si>
  <si>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</si>
  <si>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</si>
  <si>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</si>
  <si>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Date</t>
  </si>
  <si>
    <t>Entrée</t>
  </si>
  <si>
    <t>Sortie</t>
  </si>
  <si>
    <t>Article</t>
  </si>
  <si>
    <t>Stock initial</t>
  </si>
  <si>
    <t>Entrées</t>
  </si>
  <si>
    <t>Sorties</t>
  </si>
  <si>
    <t>Stock Final</t>
  </si>
  <si>
    <t>Numero</t>
  </si>
  <si>
    <t>Stock Mini</t>
  </si>
  <si>
    <t>Aménagement poste</t>
  </si>
  <si>
    <t>Armoires</t>
  </si>
  <si>
    <t>Bacs de stockage plastique</t>
  </si>
  <si>
    <t>Barrières de sécurité</t>
  </si>
  <si>
    <t>Caisses CDU</t>
  </si>
  <si>
    <t>Chariots</t>
  </si>
  <si>
    <t>Chariots de transport (plancher)</t>
  </si>
  <si>
    <t>Dérouleurs de sécurité (rubalise)</t>
  </si>
  <si>
    <t>Distributeurs peinture</t>
  </si>
  <si>
    <t>Enrouleurs air</t>
  </si>
  <si>
    <t>Enrouleurs electrique</t>
  </si>
  <si>
    <t>Escabeau</t>
  </si>
  <si>
    <t>Etablis</t>
  </si>
  <si>
    <t>Etagères de stockages</t>
  </si>
  <si>
    <t>ref15</t>
  </si>
  <si>
    <t>Grillagés</t>
  </si>
  <si>
    <t>ref16</t>
  </si>
  <si>
    <t>Kanbans fixations</t>
  </si>
  <si>
    <t>ref17</t>
  </si>
  <si>
    <t>Mallettes</t>
  </si>
  <si>
    <t>ref18</t>
  </si>
  <si>
    <t>Mobilier bois</t>
  </si>
  <si>
    <t>ref19</t>
  </si>
  <si>
    <t>Modules</t>
  </si>
  <si>
    <t>ref20</t>
  </si>
  <si>
    <t>Mousses de protection</t>
  </si>
  <si>
    <t>ref21</t>
  </si>
  <si>
    <t>Palan</t>
  </si>
  <si>
    <t>ref22</t>
  </si>
  <si>
    <t>Planchers avion</t>
  </si>
  <si>
    <t>ref23</t>
  </si>
  <si>
    <t>Portes boyaux</t>
  </si>
  <si>
    <t>ref24</t>
  </si>
  <si>
    <t>Râteliers grilles</t>
  </si>
  <si>
    <t>ref25</t>
  </si>
  <si>
    <t>Râteliers machines</t>
  </si>
  <si>
    <t>ref26</t>
  </si>
  <si>
    <t>Roulantes opérationnel</t>
  </si>
  <si>
    <t>ref27</t>
  </si>
  <si>
    <t>Supports mallettes</t>
  </si>
  <si>
    <t>ref28</t>
  </si>
  <si>
    <t>Tableaux d'affichage</t>
  </si>
  <si>
    <t>ref29</t>
  </si>
  <si>
    <t xml:space="preserve">Tabourets roulants </t>
  </si>
  <si>
    <t>ref30</t>
  </si>
  <si>
    <t>Trilogiques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</si>
  <si>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</si>
  <si>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</si>
  <si>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</si>
  <si>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</si>
  <si>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</si>
  <si>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</si>
  <si>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</si>
  <si>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</si>
  <si>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</si>
  <si>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</si>
  <si>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</si>
  <si>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</si>
  <si>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</si>
  <si>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</si>
  <si>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</si>
  <si>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</si>
  <si>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</si>
  <si>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</si>
  <si>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</si>
  <si>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</si>
  <si>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</si>
  <si>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</si>
  <si>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</si>
  <si>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</si>
  <si>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</si>
  <si>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</si>
  <si>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</si>
  <si>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</si>
  <si>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</si>
  <si>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</si>
  <si>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</si>
  <si>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</si>
  <si>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</si>
  <si>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</si>
  <si>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</si>
  <si>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</si>
  <si>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</si>
  <si>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</si>
  <si>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</si>
  <si>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</si>
  <si>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</si>
  <si>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</si>
  <si>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</si>
  <si>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</si>
  <si>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</si>
  <si>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</si>
  <si>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</si>
  <si>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</si>
  <si>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</si>
  <si>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</si>
  <si>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</si>
  <si>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</si>
  <si>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</si>
  <si>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</si>
  <si>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</si>
  <si>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</si>
  <si>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</si>
  <si>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</si>
  <si>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</si>
  <si>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</si>
  <si>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</si>
  <si>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</si>
  <si>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</si>
  <si>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</si>
  <si>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</si>
  <si>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</si>
  <si>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</si>
  <si>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</si>
  <si>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</si>
  <si>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</si>
  <si>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 xml:space="preserve"> </t>
  </si>
  <si>
    <t>MAJ STOCK</t>
  </si>
  <si>
    <t>x</t>
  </si>
  <si>
    <t>Colonne1</t>
  </si>
  <si>
    <t>X</t>
  </si>
  <si>
    <r>
      <t>Entrée</t>
    </r>
    <r>
      <rPr>
        <b/>
        <i/>
        <sz val="9"/>
        <color theme="0"/>
        <rFont val="Calibri"/>
        <family val="2"/>
        <scheme val="minor"/>
      </rPr>
      <t xml:space="preserve"> (quantité)</t>
    </r>
  </si>
  <si>
    <r>
      <t xml:space="preserve">Sortie </t>
    </r>
    <r>
      <rPr>
        <b/>
        <i/>
        <sz val="9"/>
        <color theme="0"/>
        <rFont val="Calibri"/>
        <family val="2"/>
        <scheme val="minor"/>
      </rPr>
      <t>(quantité)</t>
    </r>
  </si>
  <si>
    <t>Photo</t>
  </si>
  <si>
    <t>Dimension</t>
  </si>
  <si>
    <t/>
  </si>
  <si>
    <t>Colonne2</t>
  </si>
  <si>
    <t>Colonne3</t>
  </si>
  <si>
    <t>Dimensions</t>
  </si>
  <si>
    <t>Images</t>
  </si>
  <si>
    <t>12x50x70</t>
  </si>
  <si>
    <t>12x50x71</t>
  </si>
  <si>
    <t>12x50x72</t>
  </si>
  <si>
    <t>12x50x73</t>
  </si>
  <si>
    <t>12x50x74</t>
  </si>
  <si>
    <t>12x50x75</t>
  </si>
  <si>
    <t>12x50x76</t>
  </si>
  <si>
    <t>12x50x77</t>
  </si>
  <si>
    <t>12x50x78</t>
  </si>
  <si>
    <t>12x50x79</t>
  </si>
  <si>
    <t>12x50x80</t>
  </si>
  <si>
    <t>12x50x81</t>
  </si>
  <si>
    <t>12x50x82</t>
  </si>
  <si>
    <t>12x50x83</t>
  </si>
  <si>
    <t>12x50x84</t>
  </si>
  <si>
    <t>12x50x85</t>
  </si>
  <si>
    <t>12x50x86</t>
  </si>
  <si>
    <t>12x50x87</t>
  </si>
  <si>
    <t>12x50x88</t>
  </si>
  <si>
    <t>12x50x89</t>
  </si>
  <si>
    <t>12x50x90</t>
  </si>
  <si>
    <t>12x50x91</t>
  </si>
  <si>
    <t>12x50x92</t>
  </si>
  <si>
    <t>12x50x93</t>
  </si>
  <si>
    <t>12x50x94</t>
  </si>
  <si>
    <t>12x50x95</t>
  </si>
  <si>
    <t>12x50x96</t>
  </si>
  <si>
    <t>12x50x97</t>
  </si>
  <si>
    <t>12x50x98</t>
  </si>
  <si>
    <t>12x50x99</t>
  </si>
  <si>
    <t>Image1</t>
  </si>
  <si>
    <t>Image2</t>
  </si>
  <si>
    <t>Image3</t>
  </si>
  <si>
    <t>Image4</t>
  </si>
  <si>
    <t>Image5</t>
  </si>
  <si>
    <t>Image6</t>
  </si>
  <si>
    <t>Image7</t>
  </si>
  <si>
    <t>Image8</t>
  </si>
  <si>
    <t>Image9</t>
  </si>
  <si>
    <t>Image10</t>
  </si>
  <si>
    <t>Image11</t>
  </si>
  <si>
    <t>Image12</t>
  </si>
  <si>
    <t>Image13</t>
  </si>
  <si>
    <t>Image14</t>
  </si>
  <si>
    <t>Image15</t>
  </si>
  <si>
    <t>Image16</t>
  </si>
  <si>
    <t>Image17</t>
  </si>
  <si>
    <t>Image18</t>
  </si>
  <si>
    <t>Image19</t>
  </si>
  <si>
    <t>Image20</t>
  </si>
  <si>
    <t>Image21</t>
  </si>
  <si>
    <t>Image22</t>
  </si>
  <si>
    <t>Image23</t>
  </si>
  <si>
    <t>Image24</t>
  </si>
  <si>
    <t>Image25</t>
  </si>
  <si>
    <t>Image26</t>
  </si>
  <si>
    <t>Image27</t>
  </si>
  <si>
    <t>Image28</t>
  </si>
  <si>
    <t>Image29</t>
  </si>
  <si>
    <t>Image30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</si>
</sst>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14" fontId="1" fillId="0" borderId="0" xfId="0" applyNumberFormat="1" applyFont="1" applyAlignment="1">
      <alignment horizontal="center" vertical="center"/>
    </xf>
    <xf numFmtId="14" fontId="0" fillId="0" borderId="0" xfId="0" applyNumberFormat="1"/>
    <xf numFmtId="0" fontId="1" fillId="0" borderId="6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left"/>
    </xf>
    <xf numFmtId="0" fontId="0" fillId="0" borderId="1" xfId="0" applyFill="1" applyBorder="1"/>
    <xf numFmtId="0" fontId="0" fillId="0" borderId="0" xfId="0" applyBorder="1"/>
    <xf numFmtId="0" fontId="3" fillId="2" borderId="8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4" fontId="1" fillId="4" borderId="9" xfId="0" applyNumberFormat="1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0" fillId="4" borderId="4" xfId="0" applyFill="1" applyBorder="1"/>
    <xf numFmtId="14" fontId="0" fillId="4" borderId="10" xfId="0" applyNumberFormat="1" applyFill="1" applyBorder="1"/>
    <xf numFmtId="0" fontId="0" fillId="4" borderId="10" xfId="0" applyFill="1" applyBorder="1"/>
    <xf numFmtId="0" fontId="0" fillId="4" borderId="5" xfId="0" applyFill="1" applyBorder="1"/>
    <xf numFmtId="0" fontId="0" fillId="0" borderId="0" xfId="0" applyFill="1" applyBorder="1"/>
    <xf numFmtId="0" fontId="3" fillId="2" borderId="11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0" fillId="3" borderId="13" xfId="0" applyFill="1" applyBorder="1"/>
    <xf numFmtId="14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9" fillId="0" borderId="1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</dxf>
    <dxf>
      <font>
        <color rgb="FF00B050"/>
      </font>
    </dxf>
    <dxf>
      <font>
        <color rgb="FF00B050"/>
      </font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133350</xdr:colOff>
          <xdr:row>3</xdr:row>
          <xdr:rowOff>180975</xdr:rowOff>
        </xdr:from>
        <xdr:to>
          <xdr:col>9</xdr:col>
          <xdr:colOff>561975</xdr:colOff>
          <xdr:row>4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les données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0</xdr:colOff>
      <xdr:row>8</xdr:row>
      <xdr:rowOff>0</xdr:rowOff>
    </xdr:from>
    <xdr:to>
      <xdr:col>7</xdr:col>
      <xdr:colOff>0</xdr:colOff>
      <xdr:row>9</xdr:row>
      <xdr:rowOff>0</xdr:rowOff>
    </xdr:to>
    <xdr:pic>
      <xdr:nvPicPr>
        <xdr:cNvPr id="15" name="ImageProduit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05375" y="2352675"/>
          <a:ext cx="1743075" cy="11620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438150</xdr:colOff>
          <xdr:row>4</xdr:row>
          <xdr:rowOff>9525</xdr:rowOff>
        </xdr:from>
        <xdr:to>
          <xdr:col>11</xdr:col>
          <xdr:colOff>438150</xdr:colOff>
          <xdr:row>6</xdr:row>
          <xdr:rowOff>9525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266700</xdr:colOff>
          <xdr:row>4</xdr:row>
          <xdr:rowOff>0</xdr:rowOff>
        </xdr:from>
        <xdr:to>
          <xdr:col>14</xdr:col>
          <xdr:colOff>266700</xdr:colOff>
          <xdr:row>6</xdr:row>
          <xdr:rowOff>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E1048576" totalsRowShown="0" headerRowDxfId="11" headerRowBorderDxfId="10" tableBorderDxfId="9">
  <autoFilter ref="A1:E1048576"/>
  <tableColumns count="7">
    <tableColumn id="1" name="Ref"/>
    <tableColumn id="7" name="Produits"/>
    <tableColumn id="5" name="Colonne1"/>
    <tableColumn id="9" name="Dimensions" dataDxfId="5"/>
    <tableColumn id="8" name="Images"/>
    <tableColumn id="2" name="Dimensions3"/>
    <tableColumn id="3" name="Dimensions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1048576" totalsRowShown="0" headerRowDxfId="8" headerRowBorderDxfId="7" tableBorderDxfId="6">
  <autoFilter ref="A1:E1048576"/>
  <tableColumns count="5">
    <tableColumn id="1" name="Article"/>
    <tableColumn id="2" name="Stock initial"/>
    <tableColumn id="3" name="Entrées"/>
    <tableColumn id="4" name="Sorties"/>
    <tableColumn id="5" name="Stock Final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file:///C:\Users\215902\Documents\GVS\EXCEL_PRATIQUE\SANZZIE\PDF\MAJSTOCK_2019_11_13_11_15_35.pdf" TargetMode="External"/><Relationship Id="rId1" Type="http://schemas.openxmlformats.org/officeDocument/2006/relationships/hyperlink" Target="file:///C:\Users\215902\Documents\GVS\EXCEL_PRATIQUE\SANZZIE\PDF\MAJSTOCK_2019_11_13_11_13_39.pdf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0.14999847407452621"/>
  </sheetPr>
  <dimension ref="A1:E101"/>
  <sheetViews>
    <sheetView topLeftCell="A2" workbookViewId="0">
      <selection activeCell="L12" sqref="L12"/>
    </sheetView>
  </sheetViews>
  <sheetFormatPr baseColWidth="10" defaultRowHeight="15" x14ac:dyDescent="0.25"/>
  <cols>
    <col min="2" max="2" width="30.5703125" bestFit="1" customWidth="1"/>
    <col min="3" max="3" width="0.85546875" customWidth="1"/>
    <col min="4" max="4" width="15.42578125" style="27" customWidth="1"/>
    <col min="5" max="5" width="16" bestFit="1" customWidth="1"/>
  </cols>
  <sheetData>
    <row r="1" spans="1:5" x14ac:dyDescent="0.25">
      <c r="A1" s="22" t="s">
        <v>0</v>
      </c>
      <c r="B1" s="22" t="s">
        <v>1</v>
      </c>
      <c r="C1" s="22" t="s">
        <v>145</v>
      </c>
      <c r="D1" s="22" t="s">
        <v>154</v>
      </c>
      <c r="E1" s="22" t="s">
        <v>155</v>
      </c>
    </row>
    <row r="2" spans="1:5" x14ac:dyDescent="0.25">
      <c r="A2" s="3" t="s">
        <v>2</v>
      </c>
      <c r="B2" s="9" t="s">
        <v>26</v>
      </c>
      <c r="C2" t="s">
        <v>144</v>
      </c>
      <c r="D2" s="27" t="s">
        <v>156</v>
      </c>
      <c r="E2" t="s">
        <v>186</v>
      </c>
    </row>
    <row r="3" spans="1:5" x14ac:dyDescent="0.25">
      <c r="A3" s="3" t="s">
        <v>3</v>
      </c>
      <c r="B3" s="9" t="s">
        <v>27</v>
      </c>
      <c r="D3" s="27" t="s">
        <v>157</v>
      </c>
      <c r="E3" t="s">
        <v>187</v>
      </c>
    </row>
    <row r="4" spans="1:5" x14ac:dyDescent="0.25">
      <c r="A4" s="3" t="s">
        <v>4</v>
      </c>
      <c r="B4" s="9" t="s">
        <v>28</v>
      </c>
      <c r="D4" s="27" t="s">
        <v>158</v>
      </c>
      <c r="E4" t="s">
        <v>188</v>
      </c>
    </row>
    <row r="5" spans="1:5" x14ac:dyDescent="0.25">
      <c r="A5" s="3" t="s">
        <v>5</v>
      </c>
      <c r="B5" s="9" t="s">
        <v>29</v>
      </c>
      <c r="D5" s="27" t="s">
        <v>159</v>
      </c>
      <c r="E5" t="s">
        <v>189</v>
      </c>
    </row>
    <row r="6" spans="1:5" x14ac:dyDescent="0.25">
      <c r="A6" s="3" t="s">
        <v>6</v>
      </c>
      <c r="B6" s="9" t="s">
        <v>30</v>
      </c>
      <c r="D6" s="27" t="s">
        <v>160</v>
      </c>
      <c r="E6" t="s">
        <v>190</v>
      </c>
    </row>
    <row r="7" spans="1:5" x14ac:dyDescent="0.25">
      <c r="A7" s="3" t="s">
        <v>7</v>
      </c>
      <c r="B7" s="9" t="s">
        <v>31</v>
      </c>
      <c r="D7" s="27" t="s">
        <v>161</v>
      </c>
      <c r="E7" t="s">
        <v>191</v>
      </c>
    </row>
    <row r="8" spans="1:5" x14ac:dyDescent="0.25">
      <c r="A8" s="3" t="s">
        <v>8</v>
      </c>
      <c r="B8" s="9" t="s">
        <v>32</v>
      </c>
      <c r="D8" s="27" t="s">
        <v>162</v>
      </c>
      <c r="E8" t="s">
        <v>192</v>
      </c>
    </row>
    <row r="9" spans="1:5" x14ac:dyDescent="0.25">
      <c r="A9" s="3" t="s">
        <v>9</v>
      </c>
      <c r="B9" s="9" t="s">
        <v>33</v>
      </c>
      <c r="D9" s="27" t="s">
        <v>163</v>
      </c>
      <c r="E9" t="s">
        <v>193</v>
      </c>
    </row>
    <row r="10" spans="1:5" x14ac:dyDescent="0.25">
      <c r="A10" s="3" t="s">
        <v>10</v>
      </c>
      <c r="B10" s="9" t="s">
        <v>34</v>
      </c>
      <c r="D10" s="27" t="s">
        <v>164</v>
      </c>
      <c r="E10" t="s">
        <v>194</v>
      </c>
    </row>
    <row r="11" spans="1:5" x14ac:dyDescent="0.25">
      <c r="A11" s="3" t="s">
        <v>11</v>
      </c>
      <c r="B11" s="9" t="s">
        <v>35</v>
      </c>
      <c r="D11" s="27" t="s">
        <v>165</v>
      </c>
      <c r="E11" t="s">
        <v>195</v>
      </c>
    </row>
    <row r="12" spans="1:5" x14ac:dyDescent="0.25">
      <c r="A12" s="3" t="s">
        <v>12</v>
      </c>
      <c r="B12" s="9" t="s">
        <v>36</v>
      </c>
      <c r="D12" s="27" t="s">
        <v>166</v>
      </c>
      <c r="E12" t="s">
        <v>196</v>
      </c>
    </row>
    <row r="13" spans="1:5" x14ac:dyDescent="0.25">
      <c r="A13" s="3" t="s">
        <v>13</v>
      </c>
      <c r="B13" s="9" t="s">
        <v>37</v>
      </c>
      <c r="D13" s="27" t="s">
        <v>167</v>
      </c>
      <c r="E13" t="s">
        <v>197</v>
      </c>
    </row>
    <row r="14" spans="1:5" x14ac:dyDescent="0.25">
      <c r="A14" s="3" t="s">
        <v>14</v>
      </c>
      <c r="B14" s="9" t="s">
        <v>38</v>
      </c>
      <c r="D14" s="27" t="s">
        <v>168</v>
      </c>
      <c r="E14" t="s">
        <v>198</v>
      </c>
    </row>
    <row r="15" spans="1:5" x14ac:dyDescent="0.25">
      <c r="A15" s="3" t="s">
        <v>15</v>
      </c>
      <c r="B15" s="9" t="s">
        <v>39</v>
      </c>
      <c r="D15" s="27" t="s">
        <v>169</v>
      </c>
      <c r="E15" t="s">
        <v>199</v>
      </c>
    </row>
    <row r="16" spans="1:5" x14ac:dyDescent="0.25">
      <c r="A16" s="3" t="s">
        <v>40</v>
      </c>
      <c r="B16" s="9" t="s">
        <v>41</v>
      </c>
      <c r="D16" s="27" t="s">
        <v>170</v>
      </c>
      <c r="E16" t="s">
        <v>200</v>
      </c>
    </row>
    <row r="17" spans="1:5" x14ac:dyDescent="0.25">
      <c r="A17" s="3" t="s">
        <v>42</v>
      </c>
      <c r="B17" s="9" t="s">
        <v>43</v>
      </c>
      <c r="D17" s="27" t="s">
        <v>171</v>
      </c>
      <c r="E17" t="s">
        <v>201</v>
      </c>
    </row>
    <row r="18" spans="1:5" x14ac:dyDescent="0.25">
      <c r="A18" s="3" t="s">
        <v>44</v>
      </c>
      <c r="B18" s="9" t="s">
        <v>45</v>
      </c>
      <c r="D18" s="27" t="s">
        <v>172</v>
      </c>
      <c r="E18" t="s">
        <v>202</v>
      </c>
    </row>
    <row r="19" spans="1:5" x14ac:dyDescent="0.25">
      <c r="A19" s="3" t="s">
        <v>46</v>
      </c>
      <c r="B19" s="9" t="s">
        <v>47</v>
      </c>
      <c r="D19" s="27" t="s">
        <v>173</v>
      </c>
      <c r="E19" t="s">
        <v>203</v>
      </c>
    </row>
    <row r="20" spans="1:5" x14ac:dyDescent="0.25">
      <c r="A20" s="3" t="s">
        <v>48</v>
      </c>
      <c r="B20" s="9" t="s">
        <v>49</v>
      </c>
      <c r="D20" s="27" t="s">
        <v>174</v>
      </c>
      <c r="E20" t="s">
        <v>204</v>
      </c>
    </row>
    <row r="21" spans="1:5" x14ac:dyDescent="0.25">
      <c r="A21" s="3" t="s">
        <v>50</v>
      </c>
      <c r="B21" s="9" t="s">
        <v>51</v>
      </c>
      <c r="D21" s="27" t="s">
        <v>175</v>
      </c>
      <c r="E21" t="s">
        <v>205</v>
      </c>
    </row>
    <row r="22" spans="1:5" x14ac:dyDescent="0.25">
      <c r="A22" s="3" t="s">
        <v>52</v>
      </c>
      <c r="B22" s="9" t="s">
        <v>53</v>
      </c>
      <c r="C22" t="s">
        <v>146</v>
      </c>
      <c r="D22" s="27" t="s">
        <v>176</v>
      </c>
      <c r="E22" t="s">
        <v>206</v>
      </c>
    </row>
    <row r="23" spans="1:5" x14ac:dyDescent="0.25">
      <c r="A23" s="3" t="s">
        <v>54</v>
      </c>
      <c r="B23" s="9" t="s">
        <v>55</v>
      </c>
      <c r="D23" s="27" t="s">
        <v>177</v>
      </c>
      <c r="E23" t="s">
        <v>207</v>
      </c>
    </row>
    <row r="24" spans="1:5" x14ac:dyDescent="0.25">
      <c r="A24" s="3" t="s">
        <v>56</v>
      </c>
      <c r="B24" s="9" t="s">
        <v>57</v>
      </c>
      <c r="D24" s="27" t="s">
        <v>178</v>
      </c>
      <c r="E24" t="s">
        <v>208</v>
      </c>
    </row>
    <row r="25" spans="1:5" x14ac:dyDescent="0.25">
      <c r="A25" s="3" t="s">
        <v>58</v>
      </c>
      <c r="B25" s="9" t="s">
        <v>59</v>
      </c>
      <c r="D25" s="27" t="s">
        <v>179</v>
      </c>
      <c r="E25" t="s">
        <v>209</v>
      </c>
    </row>
    <row r="26" spans="1:5" x14ac:dyDescent="0.25">
      <c r="A26" s="3" t="s">
        <v>60</v>
      </c>
      <c r="B26" s="9" t="s">
        <v>61</v>
      </c>
      <c r="D26" s="27" t="s">
        <v>180</v>
      </c>
      <c r="E26" t="s">
        <v>210</v>
      </c>
    </row>
    <row r="27" spans="1:5" x14ac:dyDescent="0.25">
      <c r="A27" s="3" t="s">
        <v>62</v>
      </c>
      <c r="B27" s="9" t="s">
        <v>63</v>
      </c>
      <c r="D27" s="27" t="s">
        <v>181</v>
      </c>
      <c r="E27" t="s">
        <v>211</v>
      </c>
    </row>
    <row r="28" spans="1:5" x14ac:dyDescent="0.25">
      <c r="A28" s="3" t="s">
        <v>64</v>
      </c>
      <c r="B28" s="9" t="s">
        <v>65</v>
      </c>
      <c r="D28" s="27" t="s">
        <v>182</v>
      </c>
      <c r="E28" t="s">
        <v>212</v>
      </c>
    </row>
    <row r="29" spans="1:5" x14ac:dyDescent="0.25">
      <c r="A29" s="3" t="s">
        <v>66</v>
      </c>
      <c r="B29" s="9" t="s">
        <v>67</v>
      </c>
      <c r="D29" s="27" t="s">
        <v>183</v>
      </c>
      <c r="E29" t="s">
        <v>213</v>
      </c>
    </row>
    <row r="30" spans="1:5" x14ac:dyDescent="0.25">
      <c r="A30" s="3" t="s">
        <v>68</v>
      </c>
      <c r="B30" s="9" t="s">
        <v>69</v>
      </c>
      <c r="D30" s="27" t="s">
        <v>184</v>
      </c>
      <c r="E30" t="s">
        <v>214</v>
      </c>
    </row>
    <row r="31" spans="1:5" x14ac:dyDescent="0.25">
      <c r="A31" s="3" t="s">
        <v>70</v>
      </c>
      <c r="B31" s="9" t="s">
        <v>71</v>
      </c>
      <c r="D31" s="27" t="s">
        <v>185</v>
      </c>
      <c r="E31" t="s">
        <v>215</v>
      </c>
    </row>
    <row r="32" spans="1:5" x14ac:dyDescent="0.25">
      <c r="A32" s="3" t="s">
        <v>72</v>
      </c>
      <c r="B32" s="9" t="s">
        <v>142</v>
      </c>
    </row>
    <row r="33" spans="1:2" x14ac:dyDescent="0.25">
      <c r="A33" s="3" t="s">
        <v>73</v>
      </c>
      <c r="B33" s="9" t="s">
        <v>142</v>
      </c>
    </row>
    <row r="34" spans="1:2" x14ac:dyDescent="0.25">
      <c r="A34" s="3" t="s">
        <v>74</v>
      </c>
      <c r="B34" s="9" t="s">
        <v>142</v>
      </c>
    </row>
    <row r="35" spans="1:2" x14ac:dyDescent="0.25">
      <c r="A35" s="3" t="s">
        <v>75</v>
      </c>
      <c r="B35" s="9" t="s">
        <v>142</v>
      </c>
    </row>
    <row r="36" spans="1:2" x14ac:dyDescent="0.25">
      <c r="A36" s="3" t="s">
        <v>76</v>
      </c>
      <c r="B36" s="9" t="s">
        <v>142</v>
      </c>
    </row>
    <row r="37" spans="1:2" x14ac:dyDescent="0.25">
      <c r="A37" s="3" t="s">
        <v>77</v>
      </c>
      <c r="B37" s="9" t="s">
        <v>142</v>
      </c>
    </row>
    <row r="38" spans="1:2" x14ac:dyDescent="0.25">
      <c r="A38" s="3" t="s">
        <v>78</v>
      </c>
      <c r="B38" s="9" t="s">
        <v>142</v>
      </c>
    </row>
    <row r="39" spans="1:2" x14ac:dyDescent="0.25">
      <c r="A39" s="3" t="s">
        <v>79</v>
      </c>
      <c r="B39" s="9" t="s">
        <v>142</v>
      </c>
    </row>
    <row r="40" spans="1:2" x14ac:dyDescent="0.25">
      <c r="A40" s="3" t="s">
        <v>80</v>
      </c>
      <c r="B40" s="9" t="s">
        <v>142</v>
      </c>
    </row>
    <row r="41" spans="1:2" x14ac:dyDescent="0.25">
      <c r="A41" s="3" t="s">
        <v>81</v>
      </c>
      <c r="B41" s="9" t="s">
        <v>142</v>
      </c>
    </row>
    <row r="42" spans="1:2" x14ac:dyDescent="0.25">
      <c r="A42" s="3" t="s">
        <v>82</v>
      </c>
      <c r="B42" s="9" t="s">
        <v>142</v>
      </c>
    </row>
    <row r="43" spans="1:2" x14ac:dyDescent="0.25">
      <c r="A43" s="3" t="s">
        <v>83</v>
      </c>
      <c r="B43" s="9" t="s">
        <v>142</v>
      </c>
    </row>
    <row r="44" spans="1:2" x14ac:dyDescent="0.25">
      <c r="A44" s="3" t="s">
        <v>84</v>
      </c>
      <c r="B44" s="9" t="s">
        <v>142</v>
      </c>
    </row>
    <row r="45" spans="1:2" x14ac:dyDescent="0.25">
      <c r="A45" s="3" t="s">
        <v>85</v>
      </c>
      <c r="B45" s="9" t="s">
        <v>142</v>
      </c>
    </row>
    <row r="46" spans="1:2" x14ac:dyDescent="0.25">
      <c r="A46" s="3" t="s">
        <v>86</v>
      </c>
      <c r="B46" s="9" t="s">
        <v>142</v>
      </c>
    </row>
    <row r="47" spans="1:2" x14ac:dyDescent="0.25">
      <c r="A47" s="3" t="s">
        <v>87</v>
      </c>
      <c r="B47" s="9" t="s">
        <v>142</v>
      </c>
    </row>
    <row r="48" spans="1:2" x14ac:dyDescent="0.25">
      <c r="A48" s="3" t="s">
        <v>88</v>
      </c>
      <c r="B48" s="9" t="s">
        <v>142</v>
      </c>
    </row>
    <row r="49" spans="1:2" x14ac:dyDescent="0.25">
      <c r="A49" s="3" t="s">
        <v>89</v>
      </c>
      <c r="B49" s="9" t="s">
        <v>142</v>
      </c>
    </row>
    <row r="50" spans="1:2" x14ac:dyDescent="0.25">
      <c r="A50" s="3" t="s">
        <v>90</v>
      </c>
      <c r="B50" s="9" t="s">
        <v>142</v>
      </c>
    </row>
    <row r="51" spans="1:2" x14ac:dyDescent="0.25">
      <c r="A51" s="3" t="s">
        <v>91</v>
      </c>
      <c r="B51" s="9" t="s">
        <v>142</v>
      </c>
    </row>
    <row r="52" spans="1:2" x14ac:dyDescent="0.25">
      <c r="A52" s="3" t="s">
        <v>92</v>
      </c>
      <c r="B52" s="9" t="s">
        <v>142</v>
      </c>
    </row>
    <row r="53" spans="1:2" x14ac:dyDescent="0.25">
      <c r="A53" s="3" t="s">
        <v>93</v>
      </c>
      <c r="B53" s="9" t="s">
        <v>142</v>
      </c>
    </row>
    <row r="54" spans="1:2" x14ac:dyDescent="0.25">
      <c r="A54" s="3" t="s">
        <v>94</v>
      </c>
      <c r="B54" s="9" t="s">
        <v>142</v>
      </c>
    </row>
    <row r="55" spans="1:2" x14ac:dyDescent="0.25">
      <c r="A55" s="3" t="s">
        <v>95</v>
      </c>
      <c r="B55" s="9" t="s">
        <v>142</v>
      </c>
    </row>
    <row r="56" spans="1:2" x14ac:dyDescent="0.25">
      <c r="A56" s="3" t="s">
        <v>96</v>
      </c>
      <c r="B56" s="9" t="s">
        <v>142</v>
      </c>
    </row>
    <row r="57" spans="1:2" x14ac:dyDescent="0.25">
      <c r="A57" s="3" t="s">
        <v>97</v>
      </c>
      <c r="B57" s="9" t="s">
        <v>142</v>
      </c>
    </row>
    <row r="58" spans="1:2" x14ac:dyDescent="0.25">
      <c r="A58" s="3" t="s">
        <v>98</v>
      </c>
      <c r="B58" s="9" t="s">
        <v>142</v>
      </c>
    </row>
    <row r="59" spans="1:2" x14ac:dyDescent="0.25">
      <c r="A59" s="3" t="s">
        <v>99</v>
      </c>
      <c r="B59" s="9" t="s">
        <v>142</v>
      </c>
    </row>
    <row r="60" spans="1:2" x14ac:dyDescent="0.25">
      <c r="A60" s="3" t="s">
        <v>100</v>
      </c>
      <c r="B60" s="9" t="s">
        <v>142</v>
      </c>
    </row>
    <row r="61" spans="1:2" x14ac:dyDescent="0.25">
      <c r="A61" s="3" t="s">
        <v>101</v>
      </c>
      <c r="B61" s="9" t="s">
        <v>142</v>
      </c>
    </row>
    <row r="62" spans="1:2" x14ac:dyDescent="0.25">
      <c r="A62" s="3" t="s">
        <v>102</v>
      </c>
      <c r="B62" s="9" t="s">
        <v>142</v>
      </c>
    </row>
    <row r="63" spans="1:2" x14ac:dyDescent="0.25">
      <c r="A63" s="3" t="s">
        <v>103</v>
      </c>
      <c r="B63" s="9" t="s">
        <v>142</v>
      </c>
    </row>
    <row r="64" spans="1:2" x14ac:dyDescent="0.25">
      <c r="A64" s="3" t="s">
        <v>104</v>
      </c>
      <c r="B64" s="9" t="s">
        <v>142</v>
      </c>
    </row>
    <row r="65" spans="1:2" x14ac:dyDescent="0.25">
      <c r="A65" s="3" t="s">
        <v>105</v>
      </c>
      <c r="B65" s="9" t="s">
        <v>142</v>
      </c>
    </row>
    <row r="66" spans="1:2" x14ac:dyDescent="0.25">
      <c r="A66" s="3" t="s">
        <v>106</v>
      </c>
      <c r="B66" s="9" t="s">
        <v>142</v>
      </c>
    </row>
    <row r="67" spans="1:2" x14ac:dyDescent="0.25">
      <c r="A67" s="3" t="s">
        <v>107</v>
      </c>
      <c r="B67" s="9" t="s">
        <v>142</v>
      </c>
    </row>
    <row r="68" spans="1:2" x14ac:dyDescent="0.25">
      <c r="A68" s="3" t="s">
        <v>108</v>
      </c>
      <c r="B68" s="9" t="s">
        <v>142</v>
      </c>
    </row>
    <row r="69" spans="1:2" x14ac:dyDescent="0.25">
      <c r="A69" s="3" t="s">
        <v>109</v>
      </c>
      <c r="B69" s="9" t="s">
        <v>142</v>
      </c>
    </row>
    <row r="70" spans="1:2" x14ac:dyDescent="0.25">
      <c r="A70" s="3" t="s">
        <v>110</v>
      </c>
      <c r="B70" s="9" t="s">
        <v>142</v>
      </c>
    </row>
    <row r="71" spans="1:2" x14ac:dyDescent="0.25">
      <c r="A71" s="3" t="s">
        <v>111</v>
      </c>
      <c r="B71" s="9" t="s">
        <v>142</v>
      </c>
    </row>
    <row r="72" spans="1:2" x14ac:dyDescent="0.25">
      <c r="A72" s="3" t="s">
        <v>112</v>
      </c>
      <c r="B72" s="9" t="s">
        <v>142</v>
      </c>
    </row>
    <row r="73" spans="1:2" x14ac:dyDescent="0.25">
      <c r="A73" s="3" t="s">
        <v>113</v>
      </c>
      <c r="B73" s="9" t="s">
        <v>142</v>
      </c>
    </row>
    <row r="74" spans="1:2" x14ac:dyDescent="0.25">
      <c r="A74" s="3" t="s">
        <v>114</v>
      </c>
      <c r="B74" s="9" t="s">
        <v>142</v>
      </c>
    </row>
    <row r="75" spans="1:2" x14ac:dyDescent="0.25">
      <c r="A75" s="3" t="s">
        <v>115</v>
      </c>
      <c r="B75" s="9" t="s">
        <v>142</v>
      </c>
    </row>
    <row r="76" spans="1:2" x14ac:dyDescent="0.25">
      <c r="A76" s="3" t="s">
        <v>116</v>
      </c>
      <c r="B76" s="9" t="s">
        <v>142</v>
      </c>
    </row>
    <row r="77" spans="1:2" x14ac:dyDescent="0.25">
      <c r="A77" s="3" t="s">
        <v>117</v>
      </c>
      <c r="B77" s="9" t="s">
        <v>142</v>
      </c>
    </row>
    <row r="78" spans="1:2" x14ac:dyDescent="0.25">
      <c r="A78" s="3" t="s">
        <v>118</v>
      </c>
      <c r="B78" s="9" t="s">
        <v>142</v>
      </c>
    </row>
    <row r="79" spans="1:2" x14ac:dyDescent="0.25">
      <c r="A79" s="3" t="s">
        <v>119</v>
      </c>
      <c r="B79" s="9" t="s">
        <v>142</v>
      </c>
    </row>
    <row r="80" spans="1:2" x14ac:dyDescent="0.25">
      <c r="A80" s="3" t="s">
        <v>120</v>
      </c>
      <c r="B80" s="9" t="s">
        <v>142</v>
      </c>
    </row>
    <row r="81" spans="1:2" x14ac:dyDescent="0.25">
      <c r="A81" s="3" t="s">
        <v>121</v>
      </c>
      <c r="B81" s="9" t="s">
        <v>142</v>
      </c>
    </row>
    <row r="82" spans="1:2" x14ac:dyDescent="0.25">
      <c r="A82" s="3" t="s">
        <v>122</v>
      </c>
      <c r="B82" s="9" t="s">
        <v>142</v>
      </c>
    </row>
    <row r="83" spans="1:2" x14ac:dyDescent="0.25">
      <c r="A83" s="3" t="s">
        <v>123</v>
      </c>
      <c r="B83" s="9" t="s">
        <v>142</v>
      </c>
    </row>
    <row r="84" spans="1:2" x14ac:dyDescent="0.25">
      <c r="A84" s="3" t="s">
        <v>124</v>
      </c>
      <c r="B84" s="9" t="s">
        <v>142</v>
      </c>
    </row>
    <row r="85" spans="1:2" x14ac:dyDescent="0.25">
      <c r="A85" s="3" t="s">
        <v>125</v>
      </c>
      <c r="B85" s="9" t="s">
        <v>142</v>
      </c>
    </row>
    <row r="86" spans="1:2" x14ac:dyDescent="0.25">
      <c r="A86" s="3" t="s">
        <v>126</v>
      </c>
      <c r="B86" s="9" t="s">
        <v>142</v>
      </c>
    </row>
    <row r="87" spans="1:2" x14ac:dyDescent="0.25">
      <c r="A87" s="3" t="s">
        <v>127</v>
      </c>
      <c r="B87" s="9" t="s">
        <v>142</v>
      </c>
    </row>
    <row r="88" spans="1:2" x14ac:dyDescent="0.25">
      <c r="A88" s="3" t="s">
        <v>128</v>
      </c>
      <c r="B88" s="9" t="s">
        <v>142</v>
      </c>
    </row>
    <row r="89" spans="1:2" x14ac:dyDescent="0.25">
      <c r="A89" s="3" t="s">
        <v>129</v>
      </c>
      <c r="B89" s="9" t="s">
        <v>142</v>
      </c>
    </row>
    <row r="90" spans="1:2" x14ac:dyDescent="0.25">
      <c r="A90" s="3" t="s">
        <v>130</v>
      </c>
      <c r="B90" s="9" t="s">
        <v>142</v>
      </c>
    </row>
    <row r="91" spans="1:2" x14ac:dyDescent="0.25">
      <c r="A91" s="3" t="s">
        <v>131</v>
      </c>
      <c r="B91" s="9" t="s">
        <v>142</v>
      </c>
    </row>
    <row r="92" spans="1:2" x14ac:dyDescent="0.25">
      <c r="A92" s="3" t="s">
        <v>132</v>
      </c>
      <c r="B92" s="9" t="s">
        <v>142</v>
      </c>
    </row>
    <row r="93" spans="1:2" x14ac:dyDescent="0.25">
      <c r="A93" s="3" t="s">
        <v>133</v>
      </c>
      <c r="B93" s="9" t="s">
        <v>142</v>
      </c>
    </row>
    <row r="94" spans="1:2" x14ac:dyDescent="0.25">
      <c r="A94" s="3" t="s">
        <v>134</v>
      </c>
      <c r="B94" s="9" t="s">
        <v>142</v>
      </c>
    </row>
    <row r="95" spans="1:2" x14ac:dyDescent="0.25">
      <c r="A95" s="3" t="s">
        <v>135</v>
      </c>
      <c r="B95" s="9" t="s">
        <v>142</v>
      </c>
    </row>
    <row r="96" spans="1:2" x14ac:dyDescent="0.25">
      <c r="A96" s="3" t="s">
        <v>136</v>
      </c>
      <c r="B96" s="9" t="s">
        <v>142</v>
      </c>
    </row>
    <row r="97" spans="1:2" x14ac:dyDescent="0.25">
      <c r="A97" s="3" t="s">
        <v>137</v>
      </c>
      <c r="B97" s="9" t="s">
        <v>142</v>
      </c>
    </row>
    <row r="98" spans="1:2" x14ac:dyDescent="0.25">
      <c r="A98" s="3" t="s">
        <v>138</v>
      </c>
      <c r="B98" s="9" t="s">
        <v>142</v>
      </c>
    </row>
    <row r="99" spans="1:2" x14ac:dyDescent="0.25">
      <c r="A99" s="3" t="s">
        <v>139</v>
      </c>
      <c r="B99" s="9" t="s">
        <v>142</v>
      </c>
    </row>
    <row r="100" spans="1:2" x14ac:dyDescent="0.25">
      <c r="A100" s="3" t="s">
        <v>140</v>
      </c>
      <c r="B100" s="9" t="s">
        <v>142</v>
      </c>
    </row>
    <row r="101" spans="1:2" x14ac:dyDescent="0.25">
      <c r="A101" s="3" t="s">
        <v>141</v>
      </c>
      <c r="B101" s="9" t="s">
        <v>142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92D050"/>
  </sheetPr>
  <dimension ref="A1:J13"/>
  <sheetViews>
    <sheetView showGridLines="0" tabSelected="1" topLeftCell="B1" workbookViewId="0">
      <selection activeCell="G12" sqref="G12"/>
    </sheetView>
  </sheetViews>
  <sheetFormatPr baseColWidth="10" defaultRowHeight="15" x14ac:dyDescent="0.25"/>
  <cols>
    <col min="2" max="2" width="11.42578125" style="5"/>
    <col min="6" max="6" width="16.42578125" bestFit="1" customWidth="1"/>
    <col min="7" max="7" width="26.140625" customWidth="1"/>
    <col min="8" max="8" width="4" customWidth="1"/>
  </cols>
  <sheetData>
    <row r="1" spans="1:10" x14ac:dyDescent="0.25">
      <c r="A1" s="13" t="s">
        <v>24</v>
      </c>
      <c r="B1" s="14" t="s">
        <v>16</v>
      </c>
      <c r="C1" s="15" t="s">
        <v>1</v>
      </c>
      <c r="D1" s="15" t="s">
        <v>17</v>
      </c>
      <c r="E1" s="16" t="s">
        <v>18</v>
      </c>
    </row>
    <row r="2" spans="1:10" ht="15.75" thickBot="1" x14ac:dyDescent="0.3">
      <c r="A2" s="17">
        <f>MAX(Mouvement!A:A)+1</f>
        <v>22</v>
      </c>
      <c r="B2" s="18">
        <f>G6</f>
        <v>0</v>
      </c>
      <c r="C2" s="19" t="str">
        <f>G7&amp;""</f>
        <v/>
      </c>
      <c r="D2" s="19">
        <f>G11</f>
        <v>0</v>
      </c>
      <c r="E2" s="20">
        <f>G12</f>
        <v>20</v>
      </c>
    </row>
    <row r="4" spans="1:10" ht="61.5" customHeight="1" thickBot="1" x14ac:dyDescent="0.3">
      <c r="I4" s="10"/>
      <c r="J4" s="10"/>
    </row>
    <row r="5" spans="1:10" ht="20.100000000000001" customHeight="1" x14ac:dyDescent="0.25">
      <c r="F5" s="36" t="s">
        <v>143</v>
      </c>
      <c r="G5" s="37"/>
      <c r="H5" s="10"/>
      <c r="I5" s="10"/>
      <c r="J5" s="10"/>
    </row>
    <row r="6" spans="1:10" ht="20.100000000000001" customHeight="1" x14ac:dyDescent="0.25">
      <c r="F6" s="35" t="s">
        <v>16</v>
      </c>
      <c r="G6" s="32"/>
      <c r="H6" s="10"/>
      <c r="I6" s="10"/>
      <c r="J6" s="10"/>
    </row>
    <row r="7" spans="1:10" ht="20.100000000000001" customHeight="1" x14ac:dyDescent="0.25">
      <c r="F7" s="35" t="s">
        <v>1</v>
      </c>
      <c r="G7" s="33"/>
      <c r="H7" s="10"/>
      <c r="I7" s="10"/>
      <c r="J7" s="10"/>
    </row>
    <row r="8" spans="1:10" ht="20.100000000000001" customHeight="1" x14ac:dyDescent="0.25">
      <c r="F8" s="35" t="s">
        <v>150</v>
      </c>
      <c r="G8" s="33"/>
      <c r="H8" s="10"/>
      <c r="I8" s="10"/>
      <c r="J8" s="10"/>
    </row>
    <row r="9" spans="1:10" ht="91.5" customHeight="1" x14ac:dyDescent="0.25">
      <c r="F9" s="35" t="s">
        <v>149</v>
      </c>
      <c r="G9" s="33"/>
      <c r="H9" s="10"/>
      <c r="I9" s="10"/>
      <c r="J9" s="10"/>
    </row>
    <row r="10" spans="1:10" ht="11.25" customHeight="1" thickBot="1" x14ac:dyDescent="0.3">
      <c r="F10" s="34"/>
      <c r="G10" s="31"/>
      <c r="H10" s="10"/>
      <c r="I10" s="10"/>
      <c r="J10" s="10"/>
    </row>
    <row r="11" spans="1:10" ht="20.100000000000001" customHeight="1" x14ac:dyDescent="0.25">
      <c r="F11" s="11" t="s">
        <v>147</v>
      </c>
      <c r="G11" s="29"/>
      <c r="H11" s="10"/>
      <c r="I11" s="10"/>
      <c r="J11" s="10"/>
    </row>
    <row r="12" spans="1:10" ht="20.100000000000001" customHeight="1" thickBot="1" x14ac:dyDescent="0.3">
      <c r="F12" s="12" t="s">
        <v>148</v>
      </c>
      <c r="G12" s="30">
        <v>20</v>
      </c>
      <c r="H12" s="10"/>
      <c r="I12" s="10"/>
    </row>
    <row r="13" spans="1:10" x14ac:dyDescent="0.25">
      <c r="H13" s="10"/>
    </row>
  </sheetData>
  <mergeCells count="1">
    <mergeCell ref="F5:G5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Nouveau">
                <anchor>
                  <from>
                    <xdr:col>8</xdr:col>
                    <xdr:colOff>133350</xdr:colOff>
                    <xdr:row>3</xdr:row>
                    <xdr:rowOff>180975</xdr:rowOff>
                  </from>
                  <to>
                    <xdr:col>9</xdr:col>
                    <xdr:colOff>561975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liste!$B$2:$B$101</xm:f>
          </x14:formula1>
          <xm:sqref>G7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79998168889431442"/>
  </sheetPr>
  <dimension ref="A1:I34"/>
  <sheetViews>
    <sheetView workbookViewId="0">
      <selection activeCell="A2" sqref="A2"/>
    </sheetView>
  </sheetViews>
  <sheetFormatPr baseColWidth="10" defaultRowHeight="15" x14ac:dyDescent="0.25"/>
  <cols>
    <col min="1" max="1" width="11.42578125" style="27"/>
    <col min="2" max="2" width="11.42578125" style="28"/>
    <col min="3" max="3" width="24.7109375" style="27" bestFit="1" customWidth="1"/>
    <col min="4" max="5" width="11.42578125" style="27"/>
    <col min="7" max="7" width="21" customWidth="1"/>
    <col min="8" max="8" width="16.85546875" customWidth="1"/>
    <col min="9" max="9" width="16.28515625" customWidth="1"/>
    <col min="10" max="10" width="6.28515625" customWidth="1"/>
    <col min="11" max="11" width="12.5703125" bestFit="1" customWidth="1"/>
  </cols>
  <sheetData>
    <row r="1" spans="1:5" s="26" customFormat="1" x14ac:dyDescent="0.25">
      <c r="A1" s="24" t="s">
        <v>24</v>
      </c>
      <c r="B1" s="25" t="s">
        <v>16</v>
      </c>
      <c r="C1" s="24" t="s">
        <v>1</v>
      </c>
      <c r="D1" s="24" t="s">
        <v>17</v>
      </c>
      <c r="E1" s="24" t="s">
        <v>18</v>
      </c>
    </row>
    <row r="2" spans="1:5" s="26" customFormat="1" x14ac:dyDescent="0.25">
      <c r="A2" s="38">
        <v>21</v>
      </c>
      <c r="B2" s="25">
        <v>43782</v>
      </c>
      <c r="C2" s="24" t="s">
        <v>26</v>
      </c>
      <c r="D2" s="24">
        <v>0</v>
      </c>
      <c r="E2" s="24">
        <v>20</v>
      </c>
    </row>
    <row r="3" spans="1:5" s="26" customFormat="1" x14ac:dyDescent="0.25">
      <c r="A3" s="38">
        <v>20</v>
      </c>
      <c r="B3" s="25">
        <v>43782</v>
      </c>
      <c r="C3" s="24" t="s">
        <v>29</v>
      </c>
      <c r="D3" s="24">
        <v>0</v>
      </c>
      <c r="E3" s="24">
        <v>2</v>
      </c>
    </row>
    <row r="4" spans="1:5" s="26" customFormat="1" x14ac:dyDescent="0.25">
      <c r="A4" s="24">
        <v>19</v>
      </c>
      <c r="B4" s="25">
        <v>43782</v>
      </c>
      <c r="C4" s="24" t="s">
        <v>27</v>
      </c>
      <c r="D4" s="24">
        <v>0</v>
      </c>
      <c r="E4" s="24">
        <v>2</v>
      </c>
    </row>
    <row r="5" spans="1:5" s="26" customFormat="1" x14ac:dyDescent="0.25">
      <c r="A5" s="24">
        <v>18</v>
      </c>
      <c r="B5" s="25">
        <v>43782</v>
      </c>
      <c r="C5" s="24" t="s">
        <v>29</v>
      </c>
      <c r="D5" s="24">
        <v>0</v>
      </c>
      <c r="E5" s="24">
        <v>10</v>
      </c>
    </row>
    <row r="6" spans="1:5" s="26" customFormat="1" x14ac:dyDescent="0.25">
      <c r="A6" s="24">
        <v>17</v>
      </c>
      <c r="B6" s="25">
        <v>43782</v>
      </c>
      <c r="C6" s="24" t="s">
        <v>29</v>
      </c>
      <c r="D6" s="24">
        <v>0</v>
      </c>
      <c r="E6" s="24">
        <v>10</v>
      </c>
    </row>
    <row r="7" spans="1:5" s="26" customFormat="1" x14ac:dyDescent="0.25">
      <c r="A7" s="24">
        <v>16</v>
      </c>
      <c r="B7" s="25">
        <v>0</v>
      </c>
      <c r="C7" s="24" t="s">
        <v>151</v>
      </c>
      <c r="D7" s="24">
        <v>0</v>
      </c>
      <c r="E7" s="24">
        <v>0</v>
      </c>
    </row>
    <row r="8" spans="1:5" s="26" customFormat="1" x14ac:dyDescent="0.25">
      <c r="A8" s="24">
        <v>15</v>
      </c>
      <c r="B8" s="25">
        <v>0</v>
      </c>
      <c r="C8" s="24" t="s">
        <v>151</v>
      </c>
      <c r="D8" s="24">
        <v>0</v>
      </c>
      <c r="E8" s="24">
        <v>0</v>
      </c>
    </row>
    <row r="9" spans="1:5" s="26" customFormat="1" x14ac:dyDescent="0.25">
      <c r="A9" s="24">
        <v>14</v>
      </c>
      <c r="B9" s="25">
        <v>0</v>
      </c>
      <c r="C9" s="24" t="s">
        <v>151</v>
      </c>
      <c r="D9" s="24">
        <v>0</v>
      </c>
      <c r="E9" s="24">
        <v>0</v>
      </c>
    </row>
    <row r="10" spans="1:5" s="26" customFormat="1" x14ac:dyDescent="0.25">
      <c r="A10" s="24">
        <v>13</v>
      </c>
      <c r="B10" s="25">
        <v>43781</v>
      </c>
      <c r="C10" s="24" t="s">
        <v>51</v>
      </c>
      <c r="D10" s="24">
        <v>21</v>
      </c>
      <c r="E10" s="24">
        <v>0</v>
      </c>
    </row>
    <row r="11" spans="1:5" s="26" customFormat="1" x14ac:dyDescent="0.25">
      <c r="A11" s="24">
        <v>12</v>
      </c>
      <c r="B11" s="25">
        <v>43776</v>
      </c>
      <c r="C11" s="24" t="s">
        <v>29</v>
      </c>
      <c r="D11" s="24">
        <v>0</v>
      </c>
      <c r="E11" s="24">
        <v>12</v>
      </c>
    </row>
    <row r="12" spans="1:5" s="26" customFormat="1" x14ac:dyDescent="0.25">
      <c r="A12" s="24">
        <v>11</v>
      </c>
      <c r="B12" s="25">
        <v>43775</v>
      </c>
      <c r="C12" s="24" t="s">
        <v>27</v>
      </c>
      <c r="D12" s="24">
        <v>1</v>
      </c>
      <c r="E12" s="24">
        <v>0</v>
      </c>
    </row>
    <row r="13" spans="1:5" s="26" customFormat="1" x14ac:dyDescent="0.25">
      <c r="A13" s="24">
        <v>10</v>
      </c>
      <c r="B13" s="25">
        <v>43776</v>
      </c>
      <c r="C13" s="24" t="s">
        <v>67</v>
      </c>
      <c r="D13" s="24">
        <v>0</v>
      </c>
      <c r="E13" s="24">
        <v>2</v>
      </c>
    </row>
    <row r="14" spans="1:5" s="26" customFormat="1" x14ac:dyDescent="0.25">
      <c r="A14" s="24">
        <v>9</v>
      </c>
      <c r="B14" s="25">
        <v>43775</v>
      </c>
      <c r="C14" s="24" t="s">
        <v>67</v>
      </c>
      <c r="D14" s="24">
        <v>0</v>
      </c>
      <c r="E14" s="24">
        <v>20</v>
      </c>
    </row>
    <row r="15" spans="1:5" s="26" customFormat="1" x14ac:dyDescent="0.25">
      <c r="A15" s="24">
        <v>8</v>
      </c>
      <c r="B15" s="25">
        <v>43776</v>
      </c>
      <c r="C15" s="24" t="s">
        <v>67</v>
      </c>
      <c r="D15" s="24">
        <v>50</v>
      </c>
      <c r="E15" s="24">
        <v>0</v>
      </c>
    </row>
    <row r="16" spans="1:5" s="26" customFormat="1" x14ac:dyDescent="0.25">
      <c r="A16" s="24">
        <v>7</v>
      </c>
      <c r="B16" s="25">
        <v>43775</v>
      </c>
      <c r="C16" s="24" t="s">
        <v>26</v>
      </c>
      <c r="D16" s="24">
        <v>0</v>
      </c>
      <c r="E16" s="24">
        <v>2</v>
      </c>
    </row>
    <row r="17" spans="1:9" s="26" customFormat="1" x14ac:dyDescent="0.25">
      <c r="A17" s="24">
        <v>6</v>
      </c>
      <c r="B17" s="25">
        <v>43775</v>
      </c>
      <c r="C17" s="24" t="s">
        <v>29</v>
      </c>
      <c r="D17" s="24">
        <v>40</v>
      </c>
      <c r="E17" s="24">
        <v>0</v>
      </c>
    </row>
    <row r="18" spans="1:9" x14ac:dyDescent="0.25">
      <c r="A18" s="2">
        <v>5</v>
      </c>
      <c r="B18" s="23">
        <v>43775</v>
      </c>
      <c r="C18" s="2" t="s">
        <v>26</v>
      </c>
      <c r="D18" s="2">
        <v>0</v>
      </c>
      <c r="E18" s="2">
        <v>5</v>
      </c>
    </row>
    <row r="19" spans="1:9" x14ac:dyDescent="0.25">
      <c r="A19" s="2">
        <v>4</v>
      </c>
      <c r="B19" s="23">
        <v>43775</v>
      </c>
      <c r="C19" s="2" t="s">
        <v>26</v>
      </c>
      <c r="D19" s="2">
        <v>0</v>
      </c>
      <c r="E19" s="2">
        <v>1</v>
      </c>
    </row>
    <row r="20" spans="1:9" x14ac:dyDescent="0.25">
      <c r="A20" s="2">
        <v>3</v>
      </c>
      <c r="B20" s="23">
        <v>43775</v>
      </c>
      <c r="C20" s="2" t="s">
        <v>71</v>
      </c>
      <c r="D20" s="2">
        <v>15</v>
      </c>
      <c r="E20" s="2">
        <v>0</v>
      </c>
    </row>
    <row r="21" spans="1:9" x14ac:dyDescent="0.25">
      <c r="A21" s="2">
        <v>2</v>
      </c>
      <c r="B21" s="23">
        <v>43775</v>
      </c>
      <c r="C21" s="2" t="s">
        <v>26</v>
      </c>
      <c r="D21" s="2">
        <v>20</v>
      </c>
      <c r="E21" s="2">
        <v>0</v>
      </c>
    </row>
    <row r="22" spans="1:9" x14ac:dyDescent="0.25">
      <c r="A22" s="2">
        <v>1</v>
      </c>
      <c r="B22" s="23">
        <v>43775</v>
      </c>
      <c r="C22" s="2" t="s">
        <v>27</v>
      </c>
      <c r="D22" s="2">
        <v>20</v>
      </c>
      <c r="E22" s="2">
        <v>0</v>
      </c>
    </row>
    <row r="23" spans="1:9" x14ac:dyDescent="0.25">
      <c r="A23" s="1"/>
      <c r="B23" s="4"/>
      <c r="C23" s="1"/>
      <c r="D23" s="1"/>
      <c r="E23" s="1"/>
      <c r="G23" s="8"/>
      <c r="H23" s="7"/>
      <c r="I23" s="7"/>
    </row>
    <row r="24" spans="1:9" x14ac:dyDescent="0.25">
      <c r="A24" s="1"/>
      <c r="B24" s="4"/>
      <c r="C24" s="1"/>
      <c r="D24" s="1"/>
      <c r="E24" s="1"/>
      <c r="G24" s="8"/>
      <c r="H24" s="7"/>
      <c r="I24" s="7"/>
    </row>
    <row r="25" spans="1:9" x14ac:dyDescent="0.25">
      <c r="A25" s="1"/>
      <c r="B25" s="4"/>
      <c r="C25" s="1"/>
      <c r="D25" s="1"/>
      <c r="E25" s="1"/>
      <c r="G25" s="8"/>
      <c r="H25" s="7"/>
      <c r="I25" s="7"/>
    </row>
    <row r="26" spans="1:9" x14ac:dyDescent="0.25">
      <c r="A26" s="1"/>
      <c r="B26" s="4"/>
      <c r="C26" s="1"/>
      <c r="D26" s="1"/>
      <c r="E26" s="1"/>
    </row>
    <row r="27" spans="1:9" x14ac:dyDescent="0.25">
      <c r="A27" s="1"/>
      <c r="B27" s="1"/>
      <c r="C27" s="1"/>
      <c r="D27" s="1"/>
      <c r="E27" s="1"/>
    </row>
    <row r="28" spans="1:9" x14ac:dyDescent="0.25">
      <c r="A28" s="1"/>
      <c r="B28" s="4"/>
      <c r="C28" s="1"/>
      <c r="D28" s="1"/>
      <c r="E28" s="1"/>
    </row>
    <row r="29" spans="1:9" x14ac:dyDescent="0.25">
      <c r="A29" s="1"/>
      <c r="B29" s="4"/>
      <c r="C29" s="1"/>
      <c r="D29" s="1"/>
      <c r="E29" s="1"/>
    </row>
    <row r="30" spans="1:9" x14ac:dyDescent="0.25">
      <c r="A30" s="1"/>
      <c r="B30" s="4"/>
      <c r="C30" s="1"/>
      <c r="D30" s="1"/>
      <c r="E30" s="1"/>
    </row>
    <row r="31" spans="1:9" x14ac:dyDescent="0.25">
      <c r="A31" s="1"/>
      <c r="B31" s="4"/>
      <c r="C31" s="1"/>
      <c r="D31" s="1"/>
      <c r="E31" s="1"/>
    </row>
    <row r="32" spans="1:9" x14ac:dyDescent="0.25">
      <c r="A32" s="1"/>
      <c r="B32" s="4"/>
      <c r="C32" s="1"/>
      <c r="D32" s="1"/>
      <c r="E32" s="1"/>
    </row>
    <row r="33" spans="1:5" x14ac:dyDescent="0.25">
      <c r="A33" s="1"/>
      <c r="B33" s="4"/>
      <c r="C33" s="1"/>
      <c r="D33" s="1"/>
      <c r="E33" s="1"/>
    </row>
    <row r="34" spans="1:5" x14ac:dyDescent="0.25">
      <c r="A34" s="1"/>
      <c r="B34" s="4"/>
      <c r="C34" s="1"/>
      <c r="D34" s="1"/>
      <c r="E34" s="1"/>
    </row>
  </sheetData>
  <hyperlinks>
    <hyperlink ref="A3" r:id="rId1" tooltip="Vers le PDF généré" display="C:\Users\215902\Documents\GVS\EXCEL_PRATIQUE\SANZZIE\PDF\MAJSTOCK_2019_11_13_11_13_39.pdf"/>
    <hyperlink ref="A2" r:id="rId2" tooltip="Vers le PDF généré" display="C:\Users\215902\Documents\GVS\EXCEL_PRATIQUE\SANZZIE\PDF\MAJSTOCK_2019_11_13_11_15_35.pdf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7" tint="0.79998168889431442"/>
  </sheetPr>
  <dimension ref="A1:G48"/>
  <sheetViews>
    <sheetView showGridLines="0" workbookViewId="0">
      <selection activeCell="K48" sqref="K48"/>
    </sheetView>
  </sheetViews>
  <sheetFormatPr baseColWidth="10" defaultRowHeight="15" x14ac:dyDescent="0.25"/>
  <cols>
    <col min="1" max="1" width="31.42578125" customWidth="1"/>
    <col min="2" max="2" width="15.85546875" hidden="1" customWidth="1"/>
    <col min="3" max="3" width="12.28515625" bestFit="1" customWidth="1"/>
    <col min="4" max="4" width="11.7109375" bestFit="1" customWidth="1"/>
    <col min="5" max="5" width="15" bestFit="1" customWidth="1"/>
    <col min="6" max="7" width="8.85546875" hidden="1" customWidth="1"/>
  </cols>
  <sheetData>
    <row r="1" spans="1:7" x14ac:dyDescent="0.25">
      <c r="A1" s="22" t="s">
        <v>19</v>
      </c>
      <c r="B1" s="22" t="s">
        <v>20</v>
      </c>
      <c r="C1" s="22" t="s">
        <v>21</v>
      </c>
      <c r="D1" s="22" t="s">
        <v>22</v>
      </c>
      <c r="E1" s="22" t="s">
        <v>23</v>
      </c>
      <c r="F1" s="6" t="s">
        <v>25</v>
      </c>
    </row>
    <row r="2" spans="1:7" x14ac:dyDescent="0.25">
      <c r="A2" s="3" t="str">
        <f>IF(liste!B2="","",liste!B2)</f>
        <v>Aménagement poste</v>
      </c>
      <c r="B2" s="3">
        <v>0</v>
      </c>
      <c r="C2" s="3">
        <f>IF(A2="","",SUMIFS(Mouvement!D:D,Mouvement!C:C,A2))</f>
        <v>20</v>
      </c>
      <c r="D2" s="3">
        <f>IF(B2="","",SUMIFS(Mouvement!E:E,Mouvement!C:C,A2))</f>
        <v>28</v>
      </c>
      <c r="E2" s="3">
        <f>B2+C2-D2</f>
        <v>-8</v>
      </c>
      <c r="F2" s="3">
        <v>40</v>
      </c>
    </row>
    <row r="3" spans="1:7" x14ac:dyDescent="0.25">
      <c r="A3" s="3" t="str">
        <f>IF(liste!B3="","",liste!B3)</f>
        <v>Armoires</v>
      </c>
      <c r="B3" s="3">
        <v>0</v>
      </c>
      <c r="C3" s="3">
        <f>IF(A3="","",SUMIFS(Mouvement!D:D,Mouvement!C:C,A3))</f>
        <v>21</v>
      </c>
      <c r="D3" s="3">
        <f>IF(B3="","",SUMIFS(Mouvement!E:E,Mouvement!C:C,A3))</f>
        <v>2</v>
      </c>
      <c r="E3" s="3">
        <f t="shared" ref="E3:E45" si="0">B3+C3-D3</f>
        <v>19</v>
      </c>
      <c r="F3" s="3">
        <v>40</v>
      </c>
    </row>
    <row r="4" spans="1:7" x14ac:dyDescent="0.25">
      <c r="A4" s="3" t="str">
        <f>IF(liste!B4="","",liste!B4)</f>
        <v>Bacs de stockage plastique</v>
      </c>
      <c r="B4" s="3">
        <v>0</v>
      </c>
      <c r="C4" s="3">
        <f>IF(A4="","",SUMIFS(Mouvement!D:D,Mouvement!C:C,A4))</f>
        <v>0</v>
      </c>
      <c r="D4" s="3">
        <f>IF(B4="","",SUMIFS(Mouvement!E:E,Mouvement!C:C,A4))</f>
        <v>0</v>
      </c>
      <c r="E4" s="3">
        <f t="shared" si="0"/>
        <v>0</v>
      </c>
      <c r="F4" s="3">
        <v>40</v>
      </c>
    </row>
    <row r="5" spans="1:7" x14ac:dyDescent="0.25">
      <c r="A5" s="3" t="str">
        <f>IF(liste!B5="","",liste!B5)</f>
        <v>Barrières de sécurité</v>
      </c>
      <c r="B5" s="3">
        <v>0</v>
      </c>
      <c r="C5" s="3">
        <f>IF(A5="","",SUMIFS(Mouvement!D:D,Mouvement!C:C,A5))</f>
        <v>40</v>
      </c>
      <c r="D5" s="3">
        <f>IF(B5="","",SUMIFS(Mouvement!E:E,Mouvement!C:C,A5))</f>
        <v>34</v>
      </c>
      <c r="E5" s="3">
        <f t="shared" si="0"/>
        <v>6</v>
      </c>
      <c r="F5" s="3">
        <v>24</v>
      </c>
    </row>
    <row r="6" spans="1:7" x14ac:dyDescent="0.25">
      <c r="A6" s="3" t="str">
        <f>IF(liste!B6="","",liste!B6)</f>
        <v>Caisses CDU</v>
      </c>
      <c r="B6" s="3">
        <v>0</v>
      </c>
      <c r="C6" s="3">
        <f>IF(A6="","",SUMIFS(Mouvement!D:D,Mouvement!C:C,A6))</f>
        <v>0</v>
      </c>
      <c r="D6" s="3">
        <f>IF(B6="","",SUMIFS(Mouvement!E:E,Mouvement!C:C,A6))</f>
        <v>0</v>
      </c>
      <c r="E6" s="3">
        <f t="shared" si="0"/>
        <v>0</v>
      </c>
      <c r="F6" s="3">
        <v>24</v>
      </c>
    </row>
    <row r="7" spans="1:7" x14ac:dyDescent="0.25">
      <c r="A7" s="3" t="str">
        <f>IF(liste!B7="","",liste!B7)</f>
        <v>Chariots</v>
      </c>
      <c r="B7" s="3">
        <v>0</v>
      </c>
      <c r="C7" s="3">
        <f>IF(A7="","",SUMIFS(Mouvement!D:D,Mouvement!C:C,A7))</f>
        <v>0</v>
      </c>
      <c r="D7" s="3">
        <f>IF(B7="","",SUMIFS(Mouvement!E:E,Mouvement!C:C,A7))</f>
        <v>0</v>
      </c>
      <c r="E7" s="3">
        <f t="shared" si="0"/>
        <v>0</v>
      </c>
      <c r="F7" s="3">
        <v>24</v>
      </c>
    </row>
    <row r="8" spans="1:7" x14ac:dyDescent="0.25">
      <c r="A8" s="3" t="str">
        <f>IF(liste!B8="","",liste!B8)</f>
        <v>Chariots de transport (plancher)</v>
      </c>
      <c r="B8" s="3">
        <v>0</v>
      </c>
      <c r="C8" s="3">
        <f>IF(A8="","",SUMIFS(Mouvement!D:D,Mouvement!C:C,A8))</f>
        <v>0</v>
      </c>
      <c r="D8" s="3">
        <f>IF(B8="","",SUMIFS(Mouvement!E:E,Mouvement!C:C,A8))</f>
        <v>0</v>
      </c>
      <c r="E8" s="3">
        <f t="shared" si="0"/>
        <v>0</v>
      </c>
      <c r="F8" s="3">
        <v>24</v>
      </c>
    </row>
    <row r="9" spans="1:7" x14ac:dyDescent="0.25">
      <c r="A9" s="3" t="str">
        <f>IF(liste!B9="","",liste!B9)</f>
        <v>Dérouleurs de sécurité (rubalise)</v>
      </c>
      <c r="B9" s="3">
        <v>0</v>
      </c>
      <c r="C9" s="3">
        <f>IF(A9="","",SUMIFS(Mouvement!D:D,Mouvement!C:C,A9))</f>
        <v>0</v>
      </c>
      <c r="D9" s="3">
        <f>IF(B9="","",SUMIFS(Mouvement!E:E,Mouvement!C:C,A9))</f>
        <v>0</v>
      </c>
      <c r="E9" s="3">
        <f t="shared" si="0"/>
        <v>0</v>
      </c>
      <c r="F9" s="3">
        <v>24</v>
      </c>
    </row>
    <row r="10" spans="1:7" x14ac:dyDescent="0.25">
      <c r="A10" s="3" t="str">
        <f>IF(liste!B10="","",liste!B10)</f>
        <v>Distributeurs peinture</v>
      </c>
      <c r="B10" s="3">
        <v>0</v>
      </c>
      <c r="C10" s="3">
        <f>IF(A10="","",SUMIFS(Mouvement!D:D,Mouvement!C:C,A10))</f>
        <v>0</v>
      </c>
      <c r="D10" s="3">
        <f>IF(B10="","",SUMIFS(Mouvement!E:E,Mouvement!C:C,A10))</f>
        <v>0</v>
      </c>
      <c r="E10" s="3">
        <f t="shared" si="0"/>
        <v>0</v>
      </c>
      <c r="F10" s="3">
        <v>24</v>
      </c>
    </row>
    <row r="11" spans="1:7" x14ac:dyDescent="0.25">
      <c r="A11" s="3" t="str">
        <f>IF(liste!B11="","",liste!B11)</f>
        <v>Enrouleurs air</v>
      </c>
      <c r="B11" s="3">
        <v>0</v>
      </c>
      <c r="C11" s="3">
        <f>IF(A11="","",SUMIFS(Mouvement!D:D,Mouvement!C:C,A11))</f>
        <v>0</v>
      </c>
      <c r="D11" s="3">
        <f>IF(B11="","",SUMIFS(Mouvement!E:E,Mouvement!C:C,A11))</f>
        <v>0</v>
      </c>
      <c r="E11" s="3">
        <f t="shared" si="0"/>
        <v>0</v>
      </c>
      <c r="F11" s="3">
        <v>6</v>
      </c>
      <c r="G11" t="str">
        <f t="shared" ref="G11:G15" si="1">IF(F11&gt;E11,"Alerte","Correct")</f>
        <v>Alerte</v>
      </c>
    </row>
    <row r="12" spans="1:7" x14ac:dyDescent="0.25">
      <c r="A12" s="3" t="str">
        <f>IF(liste!B12="","",liste!B12)</f>
        <v>Enrouleurs electrique</v>
      </c>
      <c r="B12" s="3">
        <v>0</v>
      </c>
      <c r="C12" s="3">
        <f>IF(A12="","",SUMIFS(Mouvement!D:D,Mouvement!C:C,A12))</f>
        <v>0</v>
      </c>
      <c r="D12" s="3">
        <f>IF(B12="","",SUMIFS(Mouvement!E:E,Mouvement!C:C,A12))</f>
        <v>0</v>
      </c>
      <c r="E12" s="3">
        <f t="shared" si="0"/>
        <v>0</v>
      </c>
      <c r="F12" s="3">
        <v>40</v>
      </c>
      <c r="G12" t="str">
        <f t="shared" si="1"/>
        <v>Alerte</v>
      </c>
    </row>
    <row r="13" spans="1:7" x14ac:dyDescent="0.25">
      <c r="A13" s="3" t="str">
        <f>IF(liste!B13="","",liste!B13)</f>
        <v>Escabeau</v>
      </c>
      <c r="B13" s="3">
        <v>0</v>
      </c>
      <c r="C13" s="3">
        <f>IF(A13="","",SUMIFS(Mouvement!D:D,Mouvement!C:C,A13))</f>
        <v>0</v>
      </c>
      <c r="D13" s="3">
        <f>IF(B13="","",SUMIFS(Mouvement!E:E,Mouvement!C:C,A13))</f>
        <v>0</v>
      </c>
      <c r="E13" s="3">
        <f t="shared" si="0"/>
        <v>0</v>
      </c>
      <c r="F13" s="3">
        <v>6</v>
      </c>
      <c r="G13" t="str">
        <f t="shared" si="1"/>
        <v>Alerte</v>
      </c>
    </row>
    <row r="14" spans="1:7" x14ac:dyDescent="0.25">
      <c r="A14" s="3" t="str">
        <f>IF(liste!B14="","",liste!B14)</f>
        <v>Etablis</v>
      </c>
      <c r="B14" s="3">
        <v>0</v>
      </c>
      <c r="C14" s="3">
        <f>IF(A14="","",SUMIFS(Mouvement!D:D,Mouvement!C:C,A14))</f>
        <v>0</v>
      </c>
      <c r="D14" s="3">
        <f>IF(B14="","",SUMIFS(Mouvement!E:E,Mouvement!C:C,A14))</f>
        <v>0</v>
      </c>
      <c r="E14" s="3">
        <f t="shared" si="0"/>
        <v>0</v>
      </c>
      <c r="F14" s="3">
        <v>0</v>
      </c>
      <c r="G14" t="str">
        <f t="shared" si="1"/>
        <v>Correct</v>
      </c>
    </row>
    <row r="15" spans="1:7" x14ac:dyDescent="0.25">
      <c r="A15" s="3" t="str">
        <f>IF(liste!B15="","",liste!B15)</f>
        <v>Etagères de stockages</v>
      </c>
      <c r="B15" s="3">
        <v>0</v>
      </c>
      <c r="C15" s="3">
        <f>IF(A15="","",SUMIFS(Mouvement!D:D,Mouvement!C:C,A15))</f>
        <v>0</v>
      </c>
      <c r="D15" s="3">
        <f>IF(B15="","",SUMIFS(Mouvement!E:E,Mouvement!C:C,A15))</f>
        <v>0</v>
      </c>
      <c r="E15" s="3">
        <f t="shared" si="0"/>
        <v>0</v>
      </c>
      <c r="F15" s="3">
        <v>0</v>
      </c>
      <c r="G15" t="str">
        <f t="shared" si="1"/>
        <v>Correct</v>
      </c>
    </row>
    <row r="16" spans="1:7" x14ac:dyDescent="0.25">
      <c r="A16" s="3" t="str">
        <f>IF(liste!B16="","",liste!B16)</f>
        <v>Grillagés</v>
      </c>
      <c r="B16" s="3">
        <v>0</v>
      </c>
      <c r="C16" s="3">
        <f>IF(A16="","",SUMIFS(Mouvement!D:D,Mouvement!C:C,A16))</f>
        <v>0</v>
      </c>
      <c r="D16" s="3">
        <f>IF(B16="","",SUMIFS(Mouvement!E:E,Mouvement!C:C,A16))</f>
        <v>0</v>
      </c>
      <c r="E16" s="3">
        <f t="shared" si="0"/>
        <v>0</v>
      </c>
      <c r="F16" s="3"/>
    </row>
    <row r="17" spans="1:6" x14ac:dyDescent="0.25">
      <c r="A17" s="3" t="str">
        <f>IF(liste!B17="","",liste!B17)</f>
        <v>Kanbans fixations</v>
      </c>
      <c r="B17" s="3">
        <v>0</v>
      </c>
      <c r="C17" s="3">
        <f>IF(A17="","",SUMIFS(Mouvement!D:D,Mouvement!C:C,A17))</f>
        <v>0</v>
      </c>
      <c r="D17" s="3">
        <f>IF(B17="","",SUMIFS(Mouvement!E:E,Mouvement!C:C,A17))</f>
        <v>0</v>
      </c>
      <c r="E17" s="3">
        <f t="shared" si="0"/>
        <v>0</v>
      </c>
      <c r="F17" s="3"/>
    </row>
    <row r="18" spans="1:6" x14ac:dyDescent="0.25">
      <c r="A18" s="3" t="str">
        <f>IF(liste!B18="","",liste!B18)</f>
        <v>Mallettes</v>
      </c>
      <c r="B18" s="3">
        <v>0</v>
      </c>
      <c r="C18" s="3">
        <f>IF(A18="","",SUMIFS(Mouvement!D:D,Mouvement!C:C,A18))</f>
        <v>0</v>
      </c>
      <c r="D18" s="3">
        <f>IF(B18="","",SUMIFS(Mouvement!E:E,Mouvement!C:C,A18))</f>
        <v>0</v>
      </c>
      <c r="E18" s="3">
        <f t="shared" si="0"/>
        <v>0</v>
      </c>
    </row>
    <row r="19" spans="1:6" x14ac:dyDescent="0.25">
      <c r="A19" s="3" t="str">
        <f>IF(liste!B19="","",liste!B19)</f>
        <v>Mobilier bois</v>
      </c>
      <c r="B19" s="3">
        <v>0</v>
      </c>
      <c r="C19" s="3">
        <f>IF(A19="","",SUMIFS(Mouvement!D:D,Mouvement!C:C,A19))</f>
        <v>0</v>
      </c>
      <c r="D19" s="3">
        <f>IF(B19="","",SUMIFS(Mouvement!E:E,Mouvement!C:C,A19))</f>
        <v>0</v>
      </c>
      <c r="E19" s="3">
        <f t="shared" si="0"/>
        <v>0</v>
      </c>
    </row>
    <row r="20" spans="1:6" x14ac:dyDescent="0.25">
      <c r="A20" s="3" t="str">
        <f>IF(liste!B20="","",liste!B20)</f>
        <v>Modules</v>
      </c>
      <c r="B20" s="3">
        <v>0</v>
      </c>
      <c r="C20" s="3">
        <f>IF(A20="","",SUMIFS(Mouvement!D:D,Mouvement!C:C,A20))</f>
        <v>0</v>
      </c>
      <c r="D20" s="3">
        <f>IF(B20="","",SUMIFS(Mouvement!E:E,Mouvement!C:C,A20))</f>
        <v>0</v>
      </c>
      <c r="E20" s="3">
        <f t="shared" si="0"/>
        <v>0</v>
      </c>
    </row>
    <row r="21" spans="1:6" ht="14.25" customHeight="1" x14ac:dyDescent="0.25">
      <c r="A21" s="3" t="str">
        <f>IF(liste!B21="","",liste!B21)</f>
        <v>Mousses de protection</v>
      </c>
      <c r="B21" s="3">
        <v>0</v>
      </c>
      <c r="C21" s="3">
        <f>IF(A21="","",SUMIFS(Mouvement!D:D,Mouvement!C:C,A21))</f>
        <v>21</v>
      </c>
      <c r="D21" s="3">
        <f>IF(B21="","",SUMIFS(Mouvement!E:E,Mouvement!C:C,A21))</f>
        <v>0</v>
      </c>
      <c r="E21" s="3">
        <f t="shared" si="0"/>
        <v>21</v>
      </c>
    </row>
    <row r="22" spans="1:6" x14ac:dyDescent="0.25">
      <c r="A22" s="3" t="str">
        <f>IF(liste!B22="","",liste!B22)</f>
        <v>Palan</v>
      </c>
      <c r="B22" s="3">
        <v>0</v>
      </c>
      <c r="C22" s="3">
        <f>IF(A22="","",SUMIFS(Mouvement!D:D,Mouvement!C:C,A22))</f>
        <v>0</v>
      </c>
      <c r="D22" s="3">
        <f>IF(B22="","",SUMIFS(Mouvement!E:E,Mouvement!C:C,A22))</f>
        <v>0</v>
      </c>
      <c r="E22" s="3">
        <f t="shared" si="0"/>
        <v>0</v>
      </c>
    </row>
    <row r="23" spans="1:6" x14ac:dyDescent="0.25">
      <c r="A23" s="3" t="str">
        <f>IF(liste!B23="","",liste!B23)</f>
        <v>Planchers avion</v>
      </c>
      <c r="B23" s="3">
        <v>0</v>
      </c>
      <c r="C23" s="3">
        <f>IF(A23="","",SUMIFS(Mouvement!D:D,Mouvement!C:C,A23))</f>
        <v>0</v>
      </c>
      <c r="D23" s="3">
        <f>IF(B23="","",SUMIFS(Mouvement!E:E,Mouvement!C:C,A23))</f>
        <v>0</v>
      </c>
      <c r="E23" s="3">
        <f t="shared" si="0"/>
        <v>0</v>
      </c>
    </row>
    <row r="24" spans="1:6" x14ac:dyDescent="0.25">
      <c r="A24" s="3" t="str">
        <f>IF(liste!B24="","",liste!B24)</f>
        <v>Portes boyaux</v>
      </c>
      <c r="B24" s="3">
        <v>0</v>
      </c>
      <c r="C24" s="3">
        <f>IF(A24="","",SUMIFS(Mouvement!D:D,Mouvement!C:C,A24))</f>
        <v>0</v>
      </c>
      <c r="D24" s="3">
        <f>IF(B24="","",SUMIFS(Mouvement!E:E,Mouvement!C:C,A24))</f>
        <v>0</v>
      </c>
      <c r="E24" s="3">
        <f t="shared" si="0"/>
        <v>0</v>
      </c>
    </row>
    <row r="25" spans="1:6" x14ac:dyDescent="0.25">
      <c r="A25" s="3" t="str">
        <f>IF(liste!B25="","",liste!B25)</f>
        <v>Râteliers grilles</v>
      </c>
      <c r="B25" s="3">
        <v>0</v>
      </c>
      <c r="C25" s="3">
        <f>IF(A25="","",SUMIFS(Mouvement!D:D,Mouvement!C:C,A25))</f>
        <v>0</v>
      </c>
      <c r="D25" s="3">
        <f>IF(B25="","",SUMIFS(Mouvement!E:E,Mouvement!C:C,A25))</f>
        <v>0</v>
      </c>
      <c r="E25" s="3">
        <f t="shared" si="0"/>
        <v>0</v>
      </c>
    </row>
    <row r="26" spans="1:6" x14ac:dyDescent="0.25">
      <c r="A26" s="3" t="str">
        <f>IF(liste!B26="","",liste!B26)</f>
        <v>Râteliers machines</v>
      </c>
      <c r="B26" s="3">
        <v>0</v>
      </c>
      <c r="C26" s="3">
        <f>IF(A26="","",SUMIFS(Mouvement!D:D,Mouvement!C:C,A26))</f>
        <v>0</v>
      </c>
      <c r="D26" s="3">
        <f>IF(B26="","",SUMIFS(Mouvement!E:E,Mouvement!C:C,A26))</f>
        <v>0</v>
      </c>
      <c r="E26" s="3">
        <f t="shared" si="0"/>
        <v>0</v>
      </c>
    </row>
    <row r="27" spans="1:6" x14ac:dyDescent="0.25">
      <c r="A27" s="3" t="str">
        <f>IF(liste!B27="","",liste!B27)</f>
        <v>Roulantes opérationnel</v>
      </c>
      <c r="B27" s="3">
        <v>0</v>
      </c>
      <c r="C27" s="3">
        <f>IF(A27="","",SUMIFS(Mouvement!D:D,Mouvement!C:C,A27))</f>
        <v>0</v>
      </c>
      <c r="D27" s="3">
        <f>IF(B27="","",SUMIFS(Mouvement!E:E,Mouvement!C:C,A27))</f>
        <v>0</v>
      </c>
      <c r="E27" s="3">
        <f t="shared" si="0"/>
        <v>0</v>
      </c>
    </row>
    <row r="28" spans="1:6" x14ac:dyDescent="0.25">
      <c r="A28" s="3" t="str">
        <f>IF(liste!B28="","",liste!B28)</f>
        <v>Supports mallettes</v>
      </c>
      <c r="B28" s="3">
        <v>0</v>
      </c>
      <c r="C28" s="3">
        <f>IF(A28="","",SUMIFS(Mouvement!D:D,Mouvement!C:C,A28))</f>
        <v>0</v>
      </c>
      <c r="D28" s="3">
        <f>IF(B28="","",SUMIFS(Mouvement!E:E,Mouvement!C:C,A28))</f>
        <v>0</v>
      </c>
      <c r="E28" s="3">
        <f t="shared" si="0"/>
        <v>0</v>
      </c>
    </row>
    <row r="29" spans="1:6" x14ac:dyDescent="0.25">
      <c r="A29" s="3" t="str">
        <f>IF(liste!B29="","",liste!B29)</f>
        <v>Tableaux d'affichage</v>
      </c>
      <c r="B29" s="3">
        <v>0</v>
      </c>
      <c r="C29" s="3">
        <f>IF(A29="","",SUMIFS(Mouvement!D:D,Mouvement!C:C,A29))</f>
        <v>50</v>
      </c>
      <c r="D29" s="3">
        <f>IF(B29="","",SUMIFS(Mouvement!E:E,Mouvement!C:C,A29))</f>
        <v>22</v>
      </c>
      <c r="E29" s="3">
        <f t="shared" si="0"/>
        <v>28</v>
      </c>
    </row>
    <row r="30" spans="1:6" x14ac:dyDescent="0.25">
      <c r="A30" s="3" t="str">
        <f>IF(liste!B30="","",liste!B30)</f>
        <v xml:space="preserve">Tabourets roulants </v>
      </c>
      <c r="B30" s="3">
        <v>0</v>
      </c>
      <c r="C30" s="3">
        <f>IF(A30="","",SUMIFS(Mouvement!D:D,Mouvement!C:C,A30))</f>
        <v>0</v>
      </c>
      <c r="D30" s="3">
        <f>IF(B30="","",SUMIFS(Mouvement!E:E,Mouvement!C:C,A30))</f>
        <v>0</v>
      </c>
      <c r="E30" s="3">
        <f t="shared" si="0"/>
        <v>0</v>
      </c>
    </row>
    <row r="31" spans="1:6" x14ac:dyDescent="0.25">
      <c r="A31" s="3" t="str">
        <f>IF(liste!B31="","",liste!B31)</f>
        <v>Trilogiques</v>
      </c>
      <c r="B31" s="3">
        <v>0</v>
      </c>
      <c r="C31" s="3">
        <f>IF(A31="","",SUMIFS(Mouvement!D:D,Mouvement!C:C,A31))</f>
        <v>15</v>
      </c>
      <c r="D31" s="3">
        <f>IF(B31="","",SUMIFS(Mouvement!E:E,Mouvement!C:C,A31))</f>
        <v>0</v>
      </c>
      <c r="E31" s="3">
        <f t="shared" si="0"/>
        <v>15</v>
      </c>
    </row>
    <row r="32" spans="1:6" x14ac:dyDescent="0.25">
      <c r="A32" s="3" t="str">
        <f>IF(liste!B37="","",liste!B37)</f>
        <v xml:space="preserve"> </v>
      </c>
      <c r="B32" s="3">
        <v>0</v>
      </c>
      <c r="C32" s="3">
        <f>IF(A32="","",SUMIFS(Mouvement!D:D,Mouvement!C:C,A32))</f>
        <v>0</v>
      </c>
      <c r="D32" s="3">
        <f>IF(B32="","",SUMIFS(Mouvement!E:E,Mouvement!C:C,A32))</f>
        <v>0</v>
      </c>
      <c r="E32" s="3">
        <f t="shared" si="0"/>
        <v>0</v>
      </c>
    </row>
    <row r="33" spans="1:5" x14ac:dyDescent="0.25">
      <c r="A33" s="3" t="str">
        <f>IF(liste!B38="","",liste!B38)</f>
        <v xml:space="preserve"> </v>
      </c>
      <c r="B33" s="3">
        <v>0</v>
      </c>
      <c r="C33" s="3">
        <f>IF(A33="","",SUMIFS(Mouvement!D:D,Mouvement!C:C,A33))</f>
        <v>0</v>
      </c>
      <c r="D33" s="3">
        <f>IF(B33="","",SUMIFS(Mouvement!E:E,Mouvement!C:C,A33))</f>
        <v>0</v>
      </c>
      <c r="E33" s="3">
        <f t="shared" si="0"/>
        <v>0</v>
      </c>
    </row>
    <row r="34" spans="1:5" x14ac:dyDescent="0.25">
      <c r="A34" s="3" t="str">
        <f>IF(liste!B39="","",liste!B39)</f>
        <v xml:space="preserve"> </v>
      </c>
      <c r="B34" s="3">
        <v>0</v>
      </c>
      <c r="C34" s="3">
        <f>IF(A34="","",SUMIFS(Mouvement!D:D,Mouvement!C:C,A34))</f>
        <v>0</v>
      </c>
      <c r="D34" s="3">
        <f>IF(B34="","",SUMIFS(Mouvement!E:E,Mouvement!C:C,A34))</f>
        <v>0</v>
      </c>
      <c r="E34" s="3">
        <f t="shared" si="0"/>
        <v>0</v>
      </c>
    </row>
    <row r="35" spans="1:5" x14ac:dyDescent="0.25">
      <c r="A35" s="3" t="str">
        <f>IF(liste!B40="","",liste!B40)</f>
        <v xml:space="preserve"> </v>
      </c>
      <c r="B35" s="3">
        <v>0</v>
      </c>
      <c r="C35" s="3">
        <f>IF(A35="","",SUMIFS(Mouvement!D:D,Mouvement!C:C,A35))</f>
        <v>0</v>
      </c>
      <c r="D35" s="3">
        <f>IF(B35="","",SUMIFS(Mouvement!E:E,Mouvement!C:C,A35))</f>
        <v>0</v>
      </c>
      <c r="E35" s="3">
        <f t="shared" si="0"/>
        <v>0</v>
      </c>
    </row>
    <row r="36" spans="1:5" x14ac:dyDescent="0.25">
      <c r="A36" s="3" t="str">
        <f>IF(liste!B41="","",liste!B41)</f>
        <v xml:space="preserve"> </v>
      </c>
      <c r="B36" s="3">
        <v>0</v>
      </c>
      <c r="C36" s="3">
        <f>IF(A36="","",SUMIFS(Mouvement!D:D,Mouvement!C:C,A36))</f>
        <v>0</v>
      </c>
      <c r="D36" s="3">
        <f>IF(B36="","",SUMIFS(Mouvement!E:E,Mouvement!C:C,A36))</f>
        <v>0</v>
      </c>
      <c r="E36" s="3">
        <f t="shared" si="0"/>
        <v>0</v>
      </c>
    </row>
    <row r="37" spans="1:5" x14ac:dyDescent="0.25">
      <c r="A37" s="3" t="str">
        <f>IF(liste!B42="","",liste!B42)</f>
        <v xml:space="preserve"> </v>
      </c>
      <c r="B37" s="3">
        <v>0</v>
      </c>
      <c r="C37" s="3">
        <f>IF(A37="","",SUMIFS(Mouvement!D:D,Mouvement!C:C,A37))</f>
        <v>0</v>
      </c>
      <c r="D37" s="3">
        <f>IF(B37="","",SUMIFS(Mouvement!E:E,Mouvement!C:C,A37))</f>
        <v>0</v>
      </c>
      <c r="E37" s="3">
        <f t="shared" si="0"/>
        <v>0</v>
      </c>
    </row>
    <row r="38" spans="1:5" x14ac:dyDescent="0.25">
      <c r="A38" s="3" t="str">
        <f>IF(liste!B43="","",liste!B43)</f>
        <v xml:space="preserve"> </v>
      </c>
      <c r="B38" s="3">
        <v>0</v>
      </c>
      <c r="C38" s="3">
        <f>IF(A38="","",SUMIFS(Mouvement!D:D,Mouvement!C:C,A38))</f>
        <v>0</v>
      </c>
      <c r="D38" s="3">
        <f>IF(B38="","",SUMIFS(Mouvement!E:E,Mouvement!C:C,A38))</f>
        <v>0</v>
      </c>
      <c r="E38" s="3">
        <f t="shared" si="0"/>
        <v>0</v>
      </c>
    </row>
    <row r="39" spans="1:5" x14ac:dyDescent="0.25">
      <c r="A39" s="3" t="str">
        <f>IF(liste!B44="","",liste!B44)</f>
        <v xml:space="preserve"> </v>
      </c>
      <c r="B39" s="3">
        <v>0</v>
      </c>
      <c r="C39" s="3">
        <f>IF(A39="","",SUMIFS(Mouvement!D:D,Mouvement!C:C,A39))</f>
        <v>0</v>
      </c>
      <c r="D39" s="3">
        <f>IF(B39="","",SUMIFS(Mouvement!E:E,Mouvement!C:C,A39))</f>
        <v>0</v>
      </c>
      <c r="E39" s="3">
        <f t="shared" si="0"/>
        <v>0</v>
      </c>
    </row>
    <row r="40" spans="1:5" x14ac:dyDescent="0.25">
      <c r="A40" s="3" t="str">
        <f>IF(liste!B45="","",liste!B45)</f>
        <v xml:space="preserve"> </v>
      </c>
      <c r="B40" s="3">
        <v>0</v>
      </c>
      <c r="C40" s="3">
        <f>IF(A40="","",SUMIFS(Mouvement!D:D,Mouvement!C:C,A40))</f>
        <v>0</v>
      </c>
      <c r="D40" s="3">
        <f>IF(B40="","",SUMIFS(Mouvement!E:E,Mouvement!C:C,A40))</f>
        <v>0</v>
      </c>
      <c r="E40" s="3">
        <f t="shared" si="0"/>
        <v>0</v>
      </c>
    </row>
    <row r="41" spans="1:5" x14ac:dyDescent="0.25">
      <c r="A41" s="3" t="str">
        <f>IF(liste!B46="","",liste!B46)</f>
        <v xml:space="preserve"> </v>
      </c>
      <c r="B41" s="3">
        <v>0</v>
      </c>
      <c r="C41" s="3">
        <f>IF(A41="","",SUMIFS(Mouvement!D:D,Mouvement!C:C,A41))</f>
        <v>0</v>
      </c>
      <c r="D41" s="3">
        <f>IF(B41="","",SUMIFS(Mouvement!E:E,Mouvement!C:C,A41))</f>
        <v>0</v>
      </c>
      <c r="E41" s="3">
        <f t="shared" si="0"/>
        <v>0</v>
      </c>
    </row>
    <row r="42" spans="1:5" x14ac:dyDescent="0.25">
      <c r="A42" s="3" t="str">
        <f>IF(liste!B47="","",liste!B47)</f>
        <v xml:space="preserve"> </v>
      </c>
      <c r="B42" s="3">
        <v>0</v>
      </c>
      <c r="C42" s="3">
        <f>IF(A42="","",SUMIFS(Mouvement!D:D,Mouvement!C:C,A42))</f>
        <v>0</v>
      </c>
      <c r="D42" s="3">
        <f>IF(B42="","",SUMIFS(Mouvement!E:E,Mouvement!C:C,A42))</f>
        <v>0</v>
      </c>
      <c r="E42" s="3">
        <f t="shared" si="0"/>
        <v>0</v>
      </c>
    </row>
    <row r="43" spans="1:5" x14ac:dyDescent="0.25">
      <c r="A43" s="3" t="str">
        <f>IF(liste!B48="","",liste!B48)</f>
        <v xml:space="preserve"> </v>
      </c>
      <c r="B43" s="3">
        <v>0</v>
      </c>
      <c r="C43" s="3">
        <f>IF(A43="","",SUMIFS(Mouvement!D:D,Mouvement!C:C,A43))</f>
        <v>0</v>
      </c>
      <c r="D43" s="3">
        <f>IF(B43="","",SUMIFS(Mouvement!E:E,Mouvement!C:C,A43))</f>
        <v>0</v>
      </c>
      <c r="E43" s="3">
        <f t="shared" si="0"/>
        <v>0</v>
      </c>
    </row>
    <row r="44" spans="1:5" x14ac:dyDescent="0.25">
      <c r="A44" s="3" t="str">
        <f>IF(liste!B49="","",liste!B49)</f>
        <v xml:space="preserve"> </v>
      </c>
      <c r="B44" s="3">
        <v>0</v>
      </c>
      <c r="C44" s="3">
        <f>IF(A44="","",SUMIFS(Mouvement!D:D,Mouvement!C:C,A44))</f>
        <v>0</v>
      </c>
      <c r="D44" s="3">
        <f>IF(B44="","",SUMIFS(Mouvement!E:E,Mouvement!C:C,A44))</f>
        <v>0</v>
      </c>
      <c r="E44" s="3">
        <f t="shared" si="0"/>
        <v>0</v>
      </c>
    </row>
    <row r="45" spans="1:5" x14ac:dyDescent="0.25">
      <c r="A45" s="3" t="str">
        <f>IF(liste!B50="","",liste!B50)</f>
        <v xml:space="preserve"> </v>
      </c>
      <c r="B45" s="3">
        <v>0</v>
      </c>
      <c r="C45" s="3">
        <f>IF(A45="","",SUMIFS(Mouvement!D:D,Mouvement!C:C,A45))</f>
        <v>0</v>
      </c>
      <c r="D45" s="3">
        <f>IF(B45="","",SUMIFS(Mouvement!E:E,Mouvement!C:C,A45))</f>
        <v>0</v>
      </c>
      <c r="E45" s="3">
        <f t="shared" si="0"/>
        <v>0</v>
      </c>
    </row>
    <row r="46" spans="1:5" x14ac:dyDescent="0.25">
      <c r="B46" s="10"/>
      <c r="C46" s="21"/>
      <c r="D46" s="10"/>
    </row>
    <row r="47" spans="1:5" x14ac:dyDescent="0.25">
      <c r="B47" s="10"/>
      <c r="C47" s="10"/>
      <c r="D47" s="10"/>
    </row>
    <row r="48" spans="1:5" x14ac:dyDescent="0.25">
      <c r="B48" s="10"/>
      <c r="C48" s="10"/>
      <c r="D48" s="10"/>
    </row>
  </sheetData>
  <conditionalFormatting sqref="G2:G15">
    <cfRule type="containsText" dxfId="4" priority="4" operator="containsText" text="Correct">
      <formula>NOT(ISERROR(SEARCH("Correct",G2)))</formula>
    </cfRule>
    <cfRule type="containsText" dxfId="3" priority="5" operator="containsText" text="Correct">
      <formula>NOT(ISERROR(SEARCH("Correct",G2)))</formula>
    </cfRule>
    <cfRule type="containsText" dxfId="2" priority="6" operator="containsText" text="Alerte">
      <formula>NOT(ISERROR(SEARCH("Alerte",G2)))</formula>
    </cfRule>
  </conditionalFormatting>
  <conditionalFormatting sqref="A2:E2 A27:E45">
    <cfRule type="expression" dxfId="1" priority="3">
      <formula>AND($E2&gt;0)</formula>
    </cfRule>
  </conditionalFormatting>
  <conditionalFormatting sqref="A3:E26">
    <cfRule type="expression" dxfId="0" priority="2">
      <formula>AND($E3&gt;0)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0]!Feuil5.masquer_ligne_Vide">
                <anchor>
                  <from>
                    <xdr:col>9</xdr:col>
                    <xdr:colOff>438150</xdr:colOff>
                    <xdr:row>4</xdr:row>
                    <xdr:rowOff>9525</xdr:rowOff>
                  </from>
                  <to>
                    <xdr:col>11</xdr:col>
                    <xdr:colOff>438150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5" name="Button 4">
              <controlPr defaultSize="0" print="0" autoFill="0" autoPict="0" macro="[0]!masquer_ligne_Vide">
                <anchor>
                  <from>
                    <xdr:col>12</xdr:col>
                    <xdr:colOff>266700</xdr:colOff>
                    <xdr:row>4</xdr:row>
                    <xdr:rowOff>0</xdr:rowOff>
                  </from>
                  <to>
                    <xdr:col>14</xdr:col>
                    <xdr:colOff>266700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</vt:lpstr>
      <vt:lpstr>Nouveau</vt:lpstr>
      <vt:lpstr>Mouvement</vt:lpstr>
      <vt:lpstr>Etat Stock</vt:lpstr>
      <vt:lpstr>liste_produits</vt:lpstr>
      <vt:lpstr>Nouveau!Zone_d_impression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215902</cp:lastModifiedBy>
  <cp:lastPrinted>2019-11-13T10:15:35Z</cp:lastPrinted>
  <dcterms:created xsi:type="dcterms:W3CDTF">2016-05-17T19:11:52Z</dcterms:created>
  <dcterms:modified xsi:type="dcterms:W3CDTF">2019-11-13T10:20:03Z</dcterms:modified>
</cp:coreProperties>
</file>