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29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XCEL_PRATIQUE\SDF34\"/>
    </mc:Choice>
  </mc:AlternateContent>
  <xr:revisionPtr revIDLastSave="0" documentId="8_{45199BEE-1834-424B-B9EC-315D542EE879}" xr6:coauthVersionLast="40" xr6:coauthVersionMax="40" xr10:uidLastSave="{00000000-0000-0000-0000-000000000000}"/>
  <bookViews>
    <workbookView showHorizontalScroll="0" showVerticalScroll="0" showSheetTabs="0" xWindow="120" yWindow="36" windowWidth="19440" windowHeight="11760" activeTab="2" xr2:uid="{00000000-000D-0000-FFFF-FFFF00000000}"/>
  </bookViews>
  <sheets>
    <sheet name="Feuil1" sheetId="1" r:id="rId1"/>
    <sheet name="ACCUEIL" sheetId="5" r:id="rId2"/>
    <sheet name="Facture" sheetId="2" r:id="rId3"/>
    <sheet name="Récapitulatif factures" sheetId="3" r:id="rId4"/>
    <sheet name="jOURNAL DES VENTES" sheetId="4" r:id="rId5"/>
    <sheet name="SAVE " sheetId="6" r:id="rId6"/>
  </sheets>
  <definedNames>
    <definedName name="CARTE">Feuil1!$B:$E</definedName>
    <definedName name="_xlnm.Print_Area" localSheetId="2">Facture!$B$2:$E$25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2" i="2" l="1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C15" i="2"/>
  <c r="D14" i="2"/>
  <c r="C14" i="2"/>
  <c r="D13" i="2"/>
  <c r="C13" i="2"/>
  <c r="D12" i="2"/>
  <c r="C12" i="2"/>
  <c r="D11" i="2"/>
  <c r="C11" i="2"/>
  <c r="D10" i="2"/>
  <c r="C10" i="2"/>
  <c r="D9" i="2"/>
  <c r="C9" i="2"/>
  <c r="D8" i="2"/>
  <c r="C8" i="2"/>
  <c r="D7" i="2"/>
  <c r="C7" i="2"/>
  <c r="D6" i="2"/>
  <c r="C6" i="2"/>
  <c r="D5" i="2"/>
  <c r="E5" i="2" s="1"/>
  <c r="C5" i="2"/>
  <c r="D4" i="2"/>
  <c r="E4" i="2" s="1"/>
  <c r="C4" i="2"/>
  <c r="W5" i="3"/>
  <c r="R5" i="3"/>
  <c r="S5" i="3"/>
  <c r="T5" i="3"/>
  <c r="U5" i="3"/>
  <c r="V5" i="3"/>
  <c r="A5" i="3"/>
  <c r="G5" i="3"/>
  <c r="E11" i="2"/>
  <c r="E10" i="2"/>
  <c r="E7" i="2"/>
  <c r="E6" i="2"/>
  <c r="E9" i="2"/>
  <c r="E8" i="2"/>
  <c r="C2" i="2"/>
  <c r="A4" i="3"/>
  <c r="D2" i="6"/>
  <c r="E2" i="6"/>
  <c r="F2" i="6"/>
  <c r="G2" i="6"/>
  <c r="H2" i="6"/>
  <c r="I2" i="6"/>
  <c r="J2" i="6"/>
  <c r="K2" i="6"/>
  <c r="L2" i="6"/>
  <c r="C2" i="6"/>
  <c r="B23" i="2"/>
  <c r="E15" i="2"/>
  <c r="E14" i="2"/>
  <c r="E13" i="2"/>
  <c r="E12" i="2"/>
  <c r="S5" i="2"/>
  <c r="S6" i="2"/>
  <c r="S7" i="2"/>
  <c r="S8" i="2"/>
  <c r="S9" i="2"/>
  <c r="S10" i="2"/>
  <c r="S11" i="2"/>
  <c r="S12" i="2"/>
  <c r="S13" i="2"/>
  <c r="S14" i="2"/>
  <c r="S15" i="2"/>
  <c r="S16" i="2"/>
  <c r="S17" i="2"/>
  <c r="S18" i="2"/>
  <c r="S19" i="2"/>
  <c r="S20" i="2"/>
  <c r="S21" i="2"/>
  <c r="S4" i="2"/>
  <c r="T21" i="2"/>
  <c r="T20" i="2"/>
  <c r="T19" i="2"/>
  <c r="T18" i="2"/>
  <c r="T17" i="2"/>
  <c r="T16" i="2"/>
  <c r="T15" i="2"/>
  <c r="T14" i="2"/>
  <c r="T13" i="2"/>
  <c r="T12" i="2"/>
  <c r="T11" i="2"/>
  <c r="T10" i="2"/>
  <c r="T9" i="2"/>
  <c r="T8" i="2"/>
  <c r="T7" i="2"/>
  <c r="T6" i="2"/>
  <c r="T5" i="2"/>
  <c r="T4" i="2"/>
  <c r="V4" i="3"/>
  <c r="U4" i="3"/>
  <c r="T4" i="3"/>
  <c r="S4" i="3"/>
  <c r="R4" i="3"/>
  <c r="W4" i="3"/>
  <c r="L2" i="4"/>
  <c r="J2" i="4"/>
  <c r="E3" i="3"/>
  <c r="AA3" i="3" s="1"/>
  <c r="F3" i="3"/>
  <c r="AB3" i="3" s="1"/>
  <c r="D3" i="3"/>
  <c r="G4" i="3"/>
  <c r="D2" i="4"/>
  <c r="E2" i="4"/>
  <c r="F2" i="4"/>
  <c r="G2" i="4"/>
  <c r="H2" i="4"/>
  <c r="I2" i="4"/>
  <c r="K2" i="4"/>
  <c r="C2" i="4"/>
  <c r="C3" i="3"/>
  <c r="Y3" i="3" s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E16" i="2"/>
  <c r="E17" i="2"/>
  <c r="E18" i="2"/>
  <c r="E19" i="2"/>
  <c r="E20" i="2"/>
  <c r="E21" i="2"/>
  <c r="R20" i="2" l="1"/>
  <c r="S22" i="2"/>
  <c r="Q26" i="2"/>
  <c r="E22" i="2" s="1"/>
  <c r="E23" i="2" s="1"/>
  <c r="G32" i="2" s="1"/>
  <c r="R19" i="2"/>
  <c r="R18" i="2"/>
  <c r="R17" i="2"/>
  <c r="R16" i="2"/>
  <c r="R15" i="2"/>
  <c r="R14" i="2"/>
  <c r="R13" i="2"/>
  <c r="R12" i="2"/>
  <c r="R21" i="2"/>
  <c r="U3" i="3"/>
  <c r="AG3" i="3" s="1"/>
  <c r="R11" i="2"/>
  <c r="T3" i="3"/>
  <c r="AF3" i="3" s="1"/>
  <c r="R3" i="3"/>
  <c r="AD3" i="3" s="1"/>
  <c r="G3" i="3"/>
  <c r="AC3" i="3" s="1"/>
  <c r="V3" i="3"/>
  <c r="AH3" i="3" s="1"/>
  <c r="S3" i="3"/>
  <c r="AE3" i="3" s="1"/>
  <c r="R10" i="2"/>
  <c r="R8" i="2"/>
  <c r="R6" i="2"/>
  <c r="R7" i="2"/>
  <c r="R9" i="2"/>
  <c r="R5" i="2"/>
  <c r="R4" i="2"/>
  <c r="Q25" i="2" l="1"/>
  <c r="E24" i="2" s="1"/>
  <c r="Q24" i="2"/>
  <c r="E25" i="2" s="1"/>
  <c r="J2" i="3"/>
  <c r="W3" i="3"/>
  <c r="AI3" i="3" s="1"/>
  <c r="Z3" i="3"/>
</calcChain>
</file>

<file path=xl/sharedStrings.xml><?xml version="1.0" encoding="utf-8"?>
<sst xmlns="http://schemas.openxmlformats.org/spreadsheetml/2006/main" count="323" uniqueCount="282">
  <si>
    <t>Salade verte</t>
  </si>
  <si>
    <t>Assiette de Tapas</t>
  </si>
  <si>
    <r>
      <t xml:space="preserve">Calamars à la Romaine </t>
    </r>
    <r>
      <rPr>
        <sz val="9"/>
        <color theme="1"/>
        <rFont val="Calibri"/>
        <family val="2"/>
        <scheme val="minor"/>
      </rPr>
      <t>(Aïoli)</t>
    </r>
  </si>
  <si>
    <r>
      <t xml:space="preserve">Tarte aux poireaux </t>
    </r>
    <r>
      <rPr>
        <sz val="9"/>
        <color theme="1"/>
        <rFont val="Calibri"/>
        <family val="2"/>
        <scheme val="minor"/>
      </rPr>
      <t>(Chèvre, lardons)</t>
    </r>
  </si>
  <si>
    <t>Quesadillas au chèvre</t>
  </si>
  <si>
    <r>
      <t>Salade de chèvre chaud</t>
    </r>
    <r>
      <rPr>
        <sz val="9"/>
        <color theme="1"/>
        <rFont val="Calibri"/>
        <family val="2"/>
        <scheme val="minor"/>
      </rPr>
      <t xml:space="preserve"> (Lardons)</t>
    </r>
  </si>
  <si>
    <t>Demi camenbert chaud aux herbes</t>
  </si>
  <si>
    <t>ENTREES</t>
  </si>
  <si>
    <t>CARTE</t>
  </si>
  <si>
    <t>Escalope de poulet</t>
  </si>
  <si>
    <t>Escalope de poulet Milanaise</t>
  </si>
  <si>
    <t>Tartare de bœuf</t>
  </si>
  <si>
    <t>Tartiflette</t>
  </si>
  <si>
    <t>Chili Con Carne</t>
  </si>
  <si>
    <t>Seiche à la rouille</t>
  </si>
  <si>
    <t>Entrecôte</t>
  </si>
  <si>
    <t>Magret de canard entier</t>
  </si>
  <si>
    <t>Magret de canard tranché</t>
  </si>
  <si>
    <t>Prix</t>
  </si>
  <si>
    <t>Total</t>
  </si>
  <si>
    <t>PIZZAS</t>
  </si>
  <si>
    <t>PATES</t>
  </si>
  <si>
    <t>Spaghetti Poulet curry</t>
  </si>
  <si>
    <t>Spaghetti Chorizo</t>
  </si>
  <si>
    <t>MENUS</t>
  </si>
  <si>
    <t>Menu</t>
  </si>
  <si>
    <t>INTITULE</t>
  </si>
  <si>
    <t>BOISSONS</t>
  </si>
  <si>
    <t>COCKTAILS MAISON</t>
  </si>
  <si>
    <t>Téquila Sunrise</t>
  </si>
  <si>
    <t>Blue Lagoon</t>
  </si>
  <si>
    <t>Pina Colada</t>
  </si>
  <si>
    <t>Chantaco</t>
  </si>
  <si>
    <t>Mojito</t>
  </si>
  <si>
    <t>APERITIFS</t>
  </si>
  <si>
    <t>Pastis</t>
  </si>
  <si>
    <t>Ricard</t>
  </si>
  <si>
    <t xml:space="preserve">Kir </t>
  </si>
  <si>
    <t>Muscat</t>
  </si>
  <si>
    <t>Martini</t>
  </si>
  <si>
    <t>Porto</t>
  </si>
  <si>
    <t>Suze</t>
  </si>
  <si>
    <t>Baby</t>
  </si>
  <si>
    <t>Marsala</t>
  </si>
  <si>
    <t>Whisky</t>
  </si>
  <si>
    <t>Gin</t>
  </si>
  <si>
    <t>Téquila</t>
  </si>
  <si>
    <t>Vodka</t>
  </si>
  <si>
    <t>BIERES</t>
  </si>
  <si>
    <t>Heineken</t>
  </si>
  <si>
    <t>Despérados</t>
  </si>
  <si>
    <t>Heineken pression</t>
  </si>
  <si>
    <t>EAUX</t>
  </si>
  <si>
    <r>
      <t xml:space="preserve">Vittel </t>
    </r>
    <r>
      <rPr>
        <sz val="9"/>
        <color theme="1"/>
        <rFont val="Calibri"/>
        <family val="2"/>
        <scheme val="minor"/>
      </rPr>
      <t>100 cl</t>
    </r>
  </si>
  <si>
    <r>
      <t xml:space="preserve">San Pelligrino </t>
    </r>
    <r>
      <rPr>
        <sz val="9"/>
        <color theme="1"/>
        <rFont val="Calibri"/>
        <family val="2"/>
        <scheme val="minor"/>
      </rPr>
      <t>100 cl</t>
    </r>
  </si>
  <si>
    <r>
      <t xml:space="preserve">Vittel </t>
    </r>
    <r>
      <rPr>
        <sz val="9"/>
        <color theme="1"/>
        <rFont val="Calibri"/>
        <family val="2"/>
        <scheme val="minor"/>
      </rPr>
      <t>50 cl</t>
    </r>
  </si>
  <si>
    <r>
      <t xml:space="preserve">San Pelligrino </t>
    </r>
    <r>
      <rPr>
        <sz val="9"/>
        <color theme="1"/>
        <rFont val="Calibri"/>
        <family val="2"/>
        <scheme val="minor"/>
      </rPr>
      <t>50 cl</t>
    </r>
  </si>
  <si>
    <r>
      <t xml:space="preserve">Perrier </t>
    </r>
    <r>
      <rPr>
        <sz val="9"/>
        <color theme="1"/>
        <rFont val="Calibri"/>
        <family val="2"/>
        <scheme val="minor"/>
      </rPr>
      <t>50 cl</t>
    </r>
  </si>
  <si>
    <t>LIMONADES</t>
  </si>
  <si>
    <t>Sirops</t>
  </si>
  <si>
    <t>Coca Cola</t>
  </si>
  <si>
    <t>Orangina</t>
  </si>
  <si>
    <t>Jus de fruits</t>
  </si>
  <si>
    <t>Thé à la pêche</t>
  </si>
  <si>
    <t>CHAMPAGNE</t>
  </si>
  <si>
    <t>DIGESTIFS</t>
  </si>
  <si>
    <t>Poire Williams</t>
  </si>
  <si>
    <t>Jack Daniel's</t>
  </si>
  <si>
    <t>Cognac</t>
  </si>
  <si>
    <t>Calvados</t>
  </si>
  <si>
    <t>Armagnac</t>
  </si>
  <si>
    <t>Get 27</t>
  </si>
  <si>
    <t>Malibu</t>
  </si>
  <si>
    <t>Bailey's</t>
  </si>
  <si>
    <t>Marie Brizard</t>
  </si>
  <si>
    <r>
      <t xml:space="preserve">Saint Chinian </t>
    </r>
    <r>
      <rPr>
        <sz val="9"/>
        <color theme="1"/>
        <rFont val="Calibri"/>
        <family val="2"/>
        <scheme val="minor"/>
      </rPr>
      <t>(50 cl)</t>
    </r>
  </si>
  <si>
    <r>
      <t xml:space="preserve">Saint Chinian </t>
    </r>
    <r>
      <rPr>
        <sz val="9"/>
        <color theme="1"/>
        <rFont val="Calibri"/>
        <family val="2"/>
        <scheme val="minor"/>
      </rPr>
      <t>(75 cl)</t>
    </r>
  </si>
  <si>
    <r>
      <t>Faugères (</t>
    </r>
    <r>
      <rPr>
        <sz val="9"/>
        <color theme="1"/>
        <rFont val="Calibri"/>
        <family val="2"/>
        <scheme val="minor"/>
      </rPr>
      <t>37,5 cl)</t>
    </r>
  </si>
  <si>
    <r>
      <t>Faugères (75</t>
    </r>
    <r>
      <rPr>
        <sz val="9"/>
        <color theme="1"/>
        <rFont val="Calibri"/>
        <family val="2"/>
        <scheme val="minor"/>
      </rPr>
      <t xml:space="preserve"> cl)</t>
    </r>
  </si>
  <si>
    <t>Vin de Pays 12,5 ° 1/4 L</t>
  </si>
  <si>
    <t>Vin de Pays 12,5 ° 1/2 L</t>
  </si>
  <si>
    <t>Vin de Pays 12,5 ° 3/4 L</t>
  </si>
  <si>
    <t>VINS (Rouge ou Rosé)</t>
  </si>
  <si>
    <t>PICHETS (Rouge ou Rosé)</t>
  </si>
  <si>
    <t>Qté</t>
  </si>
  <si>
    <t>Désignation</t>
  </si>
  <si>
    <t>Prix/U</t>
  </si>
  <si>
    <t>E1</t>
  </si>
  <si>
    <t>E2</t>
  </si>
  <si>
    <t>E3</t>
  </si>
  <si>
    <t>E4</t>
  </si>
  <si>
    <t>E5</t>
  </si>
  <si>
    <t>E6</t>
  </si>
  <si>
    <t>E7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</si>
  <si>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</si>
  <si>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</si>
  <si>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</si>
  <si>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</si>
  <si>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</si>
  <si>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</si>
  <si>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</si>
  <si>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</si>
  <si>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</si>
  <si>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</si>
  <si>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PIZ1</t>
  </si>
  <si>
    <t>PIZ2</t>
  </si>
  <si>
    <t>PIZ3</t>
  </si>
  <si>
    <t>PIZ4</t>
  </si>
  <si>
    <t>PIZ5</t>
  </si>
  <si>
    <t>PIZ6</t>
  </si>
  <si>
    <t>PIZ7</t>
  </si>
  <si>
    <t>PIZ8</t>
  </si>
  <si>
    <t>PIZ9</t>
  </si>
  <si>
    <t>PIZ10</t>
  </si>
  <si>
    <t>PIZ11</t>
  </si>
  <si>
    <t>PIZ12</t>
  </si>
  <si>
    <t>PIZ13</t>
  </si>
  <si>
    <t>PIZ14</t>
  </si>
  <si>
    <t>SUP1</t>
  </si>
  <si>
    <t>SUP2</t>
  </si>
  <si>
    <t>PAT1</t>
  </si>
  <si>
    <t>PAT2</t>
  </si>
  <si>
    <t>M1</t>
  </si>
  <si>
    <t>M2</t>
  </si>
  <si>
    <t>CO1</t>
  </si>
  <si>
    <t>CO2</t>
  </si>
  <si>
    <t>CO3</t>
  </si>
  <si>
    <t>CO4</t>
  </si>
  <si>
    <t>CO5</t>
  </si>
  <si>
    <t>AP1</t>
  </si>
  <si>
    <t>AP2</t>
  </si>
  <si>
    <t>AP3</t>
  </si>
  <si>
    <t>AP4</t>
  </si>
  <si>
    <t>AP5</t>
  </si>
  <si>
    <t>AP6</t>
  </si>
  <si>
    <t>AP7</t>
  </si>
  <si>
    <t>AP8</t>
  </si>
  <si>
    <t>AP9</t>
  </si>
  <si>
    <t>AP10</t>
  </si>
  <si>
    <t>AP11</t>
  </si>
  <si>
    <t>AP12</t>
  </si>
  <si>
    <t>AP13</t>
  </si>
  <si>
    <t>B1</t>
  </si>
  <si>
    <t>B2</t>
  </si>
  <si>
    <t>B3</t>
  </si>
  <si>
    <t>L1</t>
  </si>
  <si>
    <t>L2</t>
  </si>
  <si>
    <t>L3</t>
  </si>
  <si>
    <t>L4</t>
  </si>
  <si>
    <t>L5</t>
  </si>
  <si>
    <t>L6</t>
  </si>
  <si>
    <t>CH1</t>
  </si>
  <si>
    <t>V1</t>
  </si>
  <si>
    <t>V2</t>
  </si>
  <si>
    <t>V3</t>
  </si>
  <si>
    <t>V4</t>
  </si>
  <si>
    <t>PIC1</t>
  </si>
  <si>
    <t>PIC2</t>
  </si>
  <si>
    <t>PIC3</t>
  </si>
  <si>
    <t>N°</t>
  </si>
  <si>
    <t xml:space="preserve">TOTAL </t>
  </si>
  <si>
    <t>EUR</t>
  </si>
  <si>
    <t>O1</t>
  </si>
  <si>
    <t>O2</t>
  </si>
  <si>
    <t>O3</t>
  </si>
  <si>
    <t>O4</t>
  </si>
  <si>
    <t>O5</t>
  </si>
  <si>
    <t>TVA 20 %</t>
  </si>
  <si>
    <t>TVA 10 %</t>
  </si>
  <si>
    <t>Pizza Romaine</t>
  </si>
  <si>
    <t>Pizza Capri</t>
  </si>
  <si>
    <t>Pizza Vérone</t>
  </si>
  <si>
    <t>Pizza Végétarienne</t>
  </si>
  <si>
    <t>Pizza Bergère</t>
  </si>
  <si>
    <t>Pizza Diavola</t>
  </si>
  <si>
    <t>Pizza Poulet curry</t>
  </si>
  <si>
    <t>Pizza Paysanne</t>
  </si>
  <si>
    <t>Pizza Rico</t>
  </si>
  <si>
    <t>Pizza Forestière</t>
  </si>
  <si>
    <t>Pizza 5 fromages</t>
  </si>
  <si>
    <t>Pizza Syracuse</t>
  </si>
  <si>
    <t>Pizza Tartiflette</t>
  </si>
  <si>
    <t>Pizza Campagnarde</t>
  </si>
  <si>
    <t>Pizza Supplément crème fraîche</t>
  </si>
  <si>
    <t>Pizza Supplément œuf</t>
  </si>
  <si>
    <t>TVA</t>
  </si>
  <si>
    <t>Supplément sauce</t>
  </si>
  <si>
    <t>DATE</t>
  </si>
  <si>
    <t>H.T.</t>
  </si>
  <si>
    <t>TOTAL JOURNEE</t>
  </si>
  <si>
    <t>T.T.C.</t>
  </si>
  <si>
    <t>ESP</t>
  </si>
  <si>
    <t>CB</t>
  </si>
  <si>
    <t>CH</t>
  </si>
  <si>
    <t>VIR</t>
  </si>
  <si>
    <t>Paiements</t>
  </si>
  <si>
    <t>TOTAL
 GENERAL</t>
  </si>
  <si>
    <t>Contrôle =&gt;</t>
  </si>
  <si>
    <t>JOURNAL MENSUEL DES VENTES</t>
  </si>
  <si>
    <t>RECAPITULATIF FACTURES</t>
  </si>
  <si>
    <t>TR</t>
  </si>
  <si>
    <t>E0</t>
  </si>
  <si>
    <t>Entrée</t>
  </si>
  <si>
    <t>PIZ0</t>
  </si>
  <si>
    <t>Pizzas</t>
  </si>
  <si>
    <t>PAT0</t>
  </si>
  <si>
    <t>Pates</t>
  </si>
  <si>
    <t>M3</t>
  </si>
  <si>
    <t>Menu midi</t>
  </si>
  <si>
    <t>menu enfant</t>
  </si>
  <si>
    <t>C0</t>
  </si>
  <si>
    <t>Plat</t>
  </si>
  <si>
    <t>PIC0</t>
  </si>
  <si>
    <t>1/4 de vin menu</t>
  </si>
  <si>
    <t>DESSERTS</t>
  </si>
  <si>
    <t>DIG1</t>
  </si>
  <si>
    <t>DIG2</t>
  </si>
  <si>
    <t>DIG3</t>
  </si>
  <si>
    <t>DIG4</t>
  </si>
  <si>
    <t>DIG5</t>
  </si>
  <si>
    <t>DIG6</t>
  </si>
  <si>
    <t>DIG7</t>
  </si>
  <si>
    <t>DIG8</t>
  </si>
  <si>
    <t>DIG9</t>
  </si>
  <si>
    <t>DES0</t>
  </si>
  <si>
    <t>Dessert</t>
  </si>
  <si>
    <t>DES1</t>
  </si>
  <si>
    <t>Coupe 2 boules</t>
  </si>
  <si>
    <t>DES2</t>
  </si>
  <si>
    <t>DES3</t>
  </si>
  <si>
    <t>DES4</t>
  </si>
  <si>
    <t>DES5</t>
  </si>
  <si>
    <t>DES6</t>
  </si>
  <si>
    <t>DES7</t>
  </si>
  <si>
    <t>DES8</t>
  </si>
  <si>
    <t>DES9</t>
  </si>
  <si>
    <t>DES10</t>
  </si>
  <si>
    <t>DES11</t>
  </si>
  <si>
    <t>DES12</t>
  </si>
  <si>
    <t>DES13</t>
  </si>
  <si>
    <t>DES14</t>
  </si>
  <si>
    <t>DES15</t>
  </si>
  <si>
    <t>Dame Blanche</t>
  </si>
  <si>
    <t>Chocolat ou café Liégeois</t>
  </si>
  <si>
    <t>Coupe Syracuse</t>
  </si>
  <si>
    <t>Mystère</t>
  </si>
  <si>
    <t>Profiteroles au chocolat</t>
  </si>
  <si>
    <t>Assiette de fromages</t>
  </si>
  <si>
    <t>Tartelette à la pomme</t>
  </si>
  <si>
    <t>Iles flottante</t>
  </si>
  <si>
    <t>Crème Catalane brulée</t>
  </si>
  <si>
    <t>Coupe colonel</t>
  </si>
  <si>
    <t>Coupe glacial</t>
  </si>
  <si>
    <t>Coupe général</t>
  </si>
  <si>
    <t>Moelleux au chocolat</t>
  </si>
  <si>
    <t>Brioche façon pain perdu</t>
  </si>
  <si>
    <t>CAFE / INFUSION</t>
  </si>
  <si>
    <t>CG</t>
  </si>
  <si>
    <t>Café gourmand</t>
  </si>
  <si>
    <t>CAF</t>
  </si>
  <si>
    <t>Café</t>
  </si>
  <si>
    <t>CAP</t>
  </si>
  <si>
    <t>Cappuccino</t>
  </si>
  <si>
    <t>IC</t>
  </si>
  <si>
    <t>Irish Coffee</t>
  </si>
  <si>
    <t>INF</t>
  </si>
  <si>
    <t>Infusion</t>
  </si>
  <si>
    <t>SOLDE</t>
  </si>
  <si>
    <t>Champagne -La bouteille</t>
  </si>
  <si>
    <t>M4</t>
  </si>
  <si>
    <t>DIVERS</t>
  </si>
  <si>
    <t>DIV10</t>
  </si>
  <si>
    <t>DIV20</t>
  </si>
  <si>
    <t>REGLEMENTS</t>
  </si>
  <si>
    <t>REPAS COMPLET</t>
  </si>
  <si>
    <t>CAFM</t>
  </si>
  <si>
    <t>Café menu</t>
  </si>
  <si>
    <t>TOTAL</t>
  </si>
  <si>
    <t>SAUVEGARDE COMPTA</t>
  </si>
  <si>
    <t>Réf</t>
  </si>
  <si>
    <t>Table</t>
  </si>
  <si>
    <t>Diabolo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</si>
</sst>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yy"/>
    <numFmt numFmtId="165" formatCode="dd/m/yyyy"/>
    <numFmt numFmtId="166" formatCode="dddd\ dd\ mmmm\ yyyy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FF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theme="9" tint="-0.499984740745262"/>
        <bgColor indexed="64"/>
      </patternFill>
    </fill>
  </fills>
  <borders count="3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1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8" xfId="0" applyBorder="1" applyAlignment="1">
      <alignment vertical="top"/>
    </xf>
    <xf numFmtId="0" fontId="0" fillId="0" borderId="8" xfId="0" applyBorder="1" applyAlignment="1">
      <alignment wrapText="1"/>
    </xf>
    <xf numFmtId="0" fontId="1" fillId="0" borderId="8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" fontId="0" fillId="0" borderId="9" xfId="0" applyNumberFormat="1" applyBorder="1"/>
    <xf numFmtId="0" fontId="0" fillId="0" borderId="8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7" xfId="0" applyBorder="1" applyAlignment="1">
      <alignment horizontal="center"/>
    </xf>
    <xf numFmtId="4" fontId="0" fillId="0" borderId="0" xfId="0" applyNumberFormat="1"/>
    <xf numFmtId="0" fontId="0" fillId="0" borderId="21" xfId="0" applyBorder="1"/>
    <xf numFmtId="0" fontId="1" fillId="0" borderId="20" xfId="0" applyFont="1" applyBorder="1" applyAlignment="1">
      <alignment horizontal="center"/>
    </xf>
    <xf numFmtId="0" fontId="0" fillId="0" borderId="21" xfId="0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4" fontId="1" fillId="0" borderId="24" xfId="0" applyNumberFormat="1" applyFont="1" applyBorder="1" applyAlignment="1">
      <alignment vertical="center"/>
    </xf>
    <xf numFmtId="14" fontId="0" fillId="0" borderId="0" xfId="0" applyNumberFormat="1"/>
    <xf numFmtId="0" fontId="0" fillId="0" borderId="0" xfId="0" applyBorder="1"/>
    <xf numFmtId="4" fontId="7" fillId="2" borderId="2" xfId="0" applyNumberFormat="1" applyFont="1" applyFill="1" applyBorder="1" applyAlignment="1">
      <alignment vertical="center"/>
    </xf>
    <xf numFmtId="4" fontId="7" fillId="2" borderId="3" xfId="0" applyNumberFormat="1" applyFont="1" applyFill="1" applyBorder="1" applyAlignment="1">
      <alignment vertical="center"/>
    </xf>
    <xf numFmtId="4" fontId="7" fillId="2" borderId="1" xfId="0" applyNumberFormat="1" applyFont="1" applyFill="1" applyBorder="1" applyAlignment="1">
      <alignment vertical="center"/>
    </xf>
    <xf numFmtId="4" fontId="7" fillId="2" borderId="20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14" fontId="0" fillId="0" borderId="0" xfId="0" applyNumberFormat="1" applyFill="1" applyBorder="1"/>
    <xf numFmtId="4" fontId="0" fillId="0" borderId="0" xfId="0" applyNumberFormat="1" applyFill="1" applyBorder="1"/>
    <xf numFmtId="0" fontId="0" fillId="0" borderId="0" xfId="0" applyFill="1" applyBorder="1"/>
    <xf numFmtId="4" fontId="1" fillId="0" borderId="14" xfId="0" applyNumberFormat="1" applyFont="1" applyBorder="1" applyAlignment="1">
      <alignment vertical="center"/>
    </xf>
    <xf numFmtId="4" fontId="1" fillId="0" borderId="8" xfId="0" applyNumberFormat="1" applyFont="1" applyBorder="1" applyAlignment="1">
      <alignment vertical="center"/>
    </xf>
    <xf numFmtId="4" fontId="1" fillId="0" borderId="9" xfId="0" applyNumberFormat="1" applyFont="1" applyBorder="1" applyAlignment="1">
      <alignment vertical="center"/>
    </xf>
    <xf numFmtId="4" fontId="1" fillId="0" borderId="26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4" fontId="1" fillId="0" borderId="7" xfId="0" applyNumberFormat="1" applyFont="1" applyBorder="1" applyAlignment="1">
      <alignment vertical="center"/>
    </xf>
    <xf numFmtId="164" fontId="1" fillId="3" borderId="13" xfId="0" applyNumberFormat="1" applyFont="1" applyFill="1" applyBorder="1" applyAlignment="1">
      <alignment horizontal="center" vertical="center"/>
    </xf>
    <xf numFmtId="0" fontId="1" fillId="3" borderId="2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 wrapText="1"/>
    </xf>
    <xf numFmtId="0" fontId="8" fillId="7" borderId="20" xfId="0" applyFont="1" applyFill="1" applyBorder="1" applyAlignment="1">
      <alignment horizontal="center"/>
    </xf>
    <xf numFmtId="164" fontId="8" fillId="7" borderId="27" xfId="0" applyNumberFormat="1" applyFont="1" applyFill="1" applyBorder="1" applyAlignment="1">
      <alignment vertical="center"/>
    </xf>
    <xf numFmtId="4" fontId="8" fillId="7" borderId="24" xfId="0" applyNumberFormat="1" applyFont="1" applyFill="1" applyBorder="1" applyAlignment="1">
      <alignment vertical="center"/>
    </xf>
    <xf numFmtId="4" fontId="8" fillId="7" borderId="15" xfId="0" applyNumberFormat="1" applyFont="1" applyFill="1" applyBorder="1" applyAlignment="1">
      <alignment vertical="center"/>
    </xf>
    <xf numFmtId="4" fontId="8" fillId="7" borderId="25" xfId="0" applyNumberFormat="1" applyFont="1" applyFill="1" applyBorder="1" applyAlignment="1">
      <alignment vertical="center"/>
    </xf>
    <xf numFmtId="4" fontId="8" fillId="7" borderId="2" xfId="0" applyNumberFormat="1" applyFont="1" applyFill="1" applyBorder="1" applyAlignment="1">
      <alignment vertical="center"/>
    </xf>
    <xf numFmtId="4" fontId="8" fillId="7" borderId="3" xfId="0" applyNumberFormat="1" applyFont="1" applyFill="1" applyBorder="1" applyAlignment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right"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right" vertical="center"/>
      <protection locked="0"/>
    </xf>
    <xf numFmtId="4" fontId="5" fillId="0" borderId="0" xfId="0" applyNumberFormat="1" applyFont="1" applyFill="1" applyBorder="1" applyAlignment="1" applyProtection="1">
      <alignment vertical="center"/>
      <protection locked="0"/>
    </xf>
    <xf numFmtId="0" fontId="0" fillId="0" borderId="0" xfId="0" applyFill="1" applyBorder="1" applyProtection="1">
      <protection locked="0"/>
    </xf>
    <xf numFmtId="0" fontId="1" fillId="3" borderId="28" xfId="0" applyFont="1" applyFill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4" fontId="1" fillId="0" borderId="14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0" fontId="0" fillId="5" borderId="13" xfId="0" applyFill="1" applyBorder="1" applyProtection="1">
      <protection locked="0"/>
    </xf>
    <xf numFmtId="0" fontId="0" fillId="5" borderId="24" xfId="0" applyFill="1" applyBorder="1" applyProtection="1">
      <protection locked="0"/>
    </xf>
    <xf numFmtId="0" fontId="0" fillId="5" borderId="14" xfId="0" applyFill="1" applyBorder="1" applyProtection="1">
      <protection locked="0"/>
    </xf>
    <xf numFmtId="0" fontId="0" fillId="5" borderId="15" xfId="0" applyFill="1" applyBorder="1" applyProtection="1">
      <protection locked="0"/>
    </xf>
    <xf numFmtId="0" fontId="0" fillId="5" borderId="26" xfId="0" applyFill="1" applyBorder="1" applyProtection="1">
      <protection locked="0"/>
    </xf>
    <xf numFmtId="14" fontId="0" fillId="4" borderId="7" xfId="0" applyNumberFormat="1" applyFill="1" applyBorder="1" applyProtection="1">
      <protection locked="0"/>
    </xf>
    <xf numFmtId="4" fontId="0" fillId="4" borderId="8" xfId="0" applyNumberFormat="1" applyFill="1" applyBorder="1" applyProtection="1">
      <protection locked="0"/>
    </xf>
    <xf numFmtId="4" fontId="0" fillId="4" borderId="9" xfId="0" applyNumberFormat="1" applyFill="1" applyBorder="1" applyProtection="1">
      <protection locked="0"/>
    </xf>
    <xf numFmtId="4" fontId="0" fillId="4" borderId="7" xfId="0" applyNumberFormat="1" applyFill="1" applyBorder="1" applyProtection="1">
      <protection locked="0"/>
    </xf>
    <xf numFmtId="4" fontId="0" fillId="4" borderId="16" xfId="0" applyNumberFormat="1" applyFill="1" applyBorder="1" applyProtection="1">
      <protection locked="0"/>
    </xf>
    <xf numFmtId="14" fontId="0" fillId="0" borderId="0" xfId="0" applyNumberFormat="1" applyFill="1" applyBorder="1" applyProtection="1">
      <protection locked="0"/>
    </xf>
    <xf numFmtId="4" fontId="0" fillId="0" borderId="0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" fontId="8" fillId="6" borderId="18" xfId="0" applyNumberFormat="1" applyFont="1" applyFill="1" applyBorder="1" applyAlignment="1">
      <alignment horizontal="left" vertical="center"/>
    </xf>
    <xf numFmtId="0" fontId="0" fillId="0" borderId="11" xfId="0" applyFont="1" applyBorder="1" applyAlignment="1">
      <alignment horizontal="left"/>
    </xf>
    <xf numFmtId="4" fontId="0" fillId="0" borderId="3" xfId="0" applyNumberFormat="1" applyBorder="1" applyAlignment="1">
      <alignment horizontal="center"/>
    </xf>
    <xf numFmtId="4" fontId="0" fillId="0" borderId="6" xfId="0" applyNumberFormat="1" applyBorder="1"/>
    <xf numFmtId="4" fontId="0" fillId="0" borderId="9" xfId="0" applyNumberFormat="1" applyBorder="1" applyAlignment="1">
      <alignment horizontal="center"/>
    </xf>
    <xf numFmtId="4" fontId="0" fillId="0" borderId="9" xfId="0" applyNumberFormat="1" applyFill="1" applyBorder="1"/>
    <xf numFmtId="4" fontId="8" fillId="6" borderId="30" xfId="0" applyNumberFormat="1" applyFont="1" applyFill="1" applyBorder="1" applyAlignment="1">
      <alignment horizontal="left" vertical="center"/>
    </xf>
    <xf numFmtId="165" fontId="1" fillId="0" borderId="13" xfId="0" applyNumberFormat="1" applyFont="1" applyBorder="1" applyAlignment="1">
      <alignment vertical="center"/>
    </xf>
    <xf numFmtId="165" fontId="1" fillId="0" borderId="7" xfId="0" applyNumberFormat="1" applyFont="1" applyBorder="1" applyAlignment="1">
      <alignment vertical="center"/>
    </xf>
    <xf numFmtId="0" fontId="1" fillId="0" borderId="8" xfId="0" applyFont="1" applyBorder="1" applyAlignment="1">
      <alignment horizontal="center" vertical="center"/>
    </xf>
    <xf numFmtId="0" fontId="3" fillId="0" borderId="0" xfId="0" applyFont="1" applyProtection="1">
      <protection locked="0"/>
    </xf>
    <xf numFmtId="0" fontId="3" fillId="9" borderId="0" xfId="0" applyFont="1" applyFill="1" applyProtection="1">
      <protection locked="0"/>
    </xf>
    <xf numFmtId="0" fontId="0" fillId="9" borderId="0" xfId="0" applyFill="1" applyProtection="1">
      <protection locked="0"/>
    </xf>
    <xf numFmtId="0" fontId="0" fillId="9" borderId="0" xfId="0" applyFill="1"/>
    <xf numFmtId="0" fontId="7" fillId="9" borderId="31" xfId="0" applyFont="1" applyFill="1" applyBorder="1" applyAlignment="1" applyProtection="1">
      <alignment vertical="center"/>
      <protection locked="0"/>
    </xf>
    <xf numFmtId="0" fontId="7" fillId="9" borderId="33" xfId="0" applyFont="1" applyFill="1" applyBorder="1" applyProtection="1">
      <protection locked="0"/>
    </xf>
    <xf numFmtId="4" fontId="0" fillId="9" borderId="34" xfId="0" applyNumberFormat="1" applyFill="1" applyBorder="1" applyProtection="1">
      <protection locked="0"/>
    </xf>
    <xf numFmtId="0" fontId="7" fillId="9" borderId="35" xfId="0" applyFont="1" applyFill="1" applyBorder="1" applyProtection="1">
      <protection locked="0"/>
    </xf>
    <xf numFmtId="4" fontId="0" fillId="9" borderId="36" xfId="0" applyNumberFormat="1" applyFill="1" applyBorder="1" applyProtection="1">
      <protection locked="0"/>
    </xf>
    <xf numFmtId="0" fontId="12" fillId="9" borderId="1" xfId="0" applyFont="1" applyFill="1" applyBorder="1" applyAlignment="1" applyProtection="1">
      <alignment horizontal="center" vertical="center"/>
      <protection locked="0"/>
    </xf>
    <xf numFmtId="4" fontId="12" fillId="9" borderId="3" xfId="0" applyNumberFormat="1" applyFont="1" applyFill="1" applyBorder="1" applyProtection="1">
      <protection locked="0"/>
    </xf>
    <xf numFmtId="0" fontId="0" fillId="10" borderId="0" xfId="0" applyFill="1" applyProtection="1">
      <protection locked="0"/>
    </xf>
    <xf numFmtId="0" fontId="11" fillId="10" borderId="0" xfId="0" applyFont="1" applyFill="1" applyProtection="1">
      <protection locked="0"/>
    </xf>
    <xf numFmtId="0" fontId="11" fillId="10" borderId="0" xfId="0" applyFont="1" applyFill="1"/>
    <xf numFmtId="0" fontId="11" fillId="10" borderId="29" xfId="0" applyFont="1" applyFill="1" applyBorder="1" applyProtection="1">
      <protection locked="0"/>
    </xf>
    <xf numFmtId="4" fontId="11" fillId="10" borderId="29" xfId="0" applyNumberFormat="1" applyFont="1" applyFill="1" applyBorder="1" applyProtection="1">
      <protection locked="0"/>
    </xf>
    <xf numFmtId="0" fontId="11" fillId="10" borderId="0" xfId="0" applyFont="1" applyFill="1" applyAlignment="1" applyProtection="1">
      <protection locked="0"/>
    </xf>
    <xf numFmtId="0" fontId="13" fillId="11" borderId="0" xfId="0" applyFont="1" applyFill="1" applyAlignment="1" applyProtection="1">
      <alignment horizontal="center" vertical="center"/>
      <protection locked="0"/>
    </xf>
    <xf numFmtId="4" fontId="1" fillId="0" borderId="13" xfId="0" applyNumberFormat="1" applyFont="1" applyBorder="1" applyAlignment="1">
      <alignment vertical="center"/>
    </xf>
    <xf numFmtId="4" fontId="0" fillId="4" borderId="21" xfId="0" applyNumberFormat="1" applyFill="1" applyBorder="1" applyProtection="1">
      <protection locked="0"/>
    </xf>
    <xf numFmtId="0" fontId="8" fillId="7" borderId="1" xfId="0" applyFont="1" applyFill="1" applyBorder="1" applyAlignment="1">
      <alignment horizontal="center" vertical="center"/>
    </xf>
    <xf numFmtId="4" fontId="14" fillId="7" borderId="2" xfId="0" applyNumberFormat="1" applyFont="1" applyFill="1" applyBorder="1"/>
    <xf numFmtId="0" fontId="15" fillId="10" borderId="5" xfId="0" applyFont="1" applyFill="1" applyBorder="1" applyProtection="1">
      <protection locked="0"/>
    </xf>
    <xf numFmtId="4" fontId="15" fillId="10" borderId="8" xfId="0" applyNumberFormat="1" applyFont="1" applyFill="1" applyBorder="1" applyProtection="1">
      <protection locked="0"/>
    </xf>
    <xf numFmtId="0" fontId="16" fillId="0" borderId="0" xfId="0" applyFont="1" applyFill="1" applyBorder="1" applyAlignment="1" applyProtection="1">
      <alignment vertical="center"/>
    </xf>
    <xf numFmtId="4" fontId="16" fillId="0" borderId="0" xfId="0" applyNumberFormat="1" applyFont="1" applyFill="1" applyBorder="1" applyAlignment="1" applyProtection="1">
      <alignment vertical="center"/>
      <protection locked="0"/>
    </xf>
    <xf numFmtId="0" fontId="15" fillId="10" borderId="8" xfId="0" applyFont="1" applyFill="1" applyBorder="1" applyProtection="1">
      <protection locked="0"/>
    </xf>
    <xf numFmtId="0" fontId="15" fillId="10" borderId="22" xfId="0" applyFont="1" applyFill="1" applyBorder="1" applyProtection="1">
      <protection locked="0"/>
    </xf>
    <xf numFmtId="4" fontId="15" fillId="10" borderId="22" xfId="0" applyNumberFormat="1" applyFont="1" applyFill="1" applyBorder="1" applyProtection="1">
      <protection locked="0"/>
    </xf>
    <xf numFmtId="0" fontId="15" fillId="10" borderId="0" xfId="0" applyFont="1" applyFill="1" applyProtection="1">
      <protection locked="0"/>
    </xf>
    <xf numFmtId="4" fontId="15" fillId="10" borderId="0" xfId="0" applyNumberFormat="1" applyFont="1" applyFill="1" applyProtection="1">
      <protection locked="0"/>
    </xf>
    <xf numFmtId="0" fontId="15" fillId="10" borderId="23" xfId="0" applyFont="1" applyFill="1" applyBorder="1" applyProtection="1">
      <protection locked="0"/>
    </xf>
    <xf numFmtId="0" fontId="15" fillId="9" borderId="0" xfId="0" applyFont="1" applyFill="1" applyProtection="1">
      <protection locked="0"/>
    </xf>
    <xf numFmtId="4" fontId="14" fillId="7" borderId="3" xfId="0" applyNumberFormat="1" applyFont="1" applyFill="1" applyBorder="1"/>
    <xf numFmtId="4" fontId="14" fillId="7" borderId="1" xfId="0" applyNumberFormat="1" applyFont="1" applyFill="1" applyBorder="1"/>
    <xf numFmtId="4" fontId="14" fillId="7" borderId="20" xfId="0" applyNumberFormat="1" applyFont="1" applyFill="1" applyBorder="1"/>
    <xf numFmtId="4" fontId="15" fillId="9" borderId="0" xfId="0" applyNumberFormat="1" applyFont="1" applyFill="1" applyProtection="1">
      <protection locked="0"/>
    </xf>
    <xf numFmtId="9" fontId="16" fillId="0" borderId="0" xfId="0" applyNumberFormat="1" applyFont="1" applyFill="1" applyBorder="1" applyAlignment="1" applyProtection="1">
      <alignment vertical="center"/>
      <protection locked="0"/>
    </xf>
    <xf numFmtId="0" fontId="13" fillId="8" borderId="0" xfId="0" applyFont="1" applyFill="1" applyAlignment="1" applyProtection="1">
      <alignment horizontal="center" vertical="center"/>
      <protection locked="0"/>
    </xf>
    <xf numFmtId="0" fontId="11" fillId="10" borderId="0" xfId="0" applyFont="1" applyFill="1" applyAlignment="1" applyProtection="1">
      <alignment horizontal="left"/>
      <protection locked="0"/>
    </xf>
    <xf numFmtId="0" fontId="10" fillId="0" borderId="0" xfId="0" applyFont="1" applyFill="1" applyBorder="1" applyAlignment="1" applyProtection="1">
      <alignment vertical="center"/>
      <protection locked="0"/>
    </xf>
    <xf numFmtId="4" fontId="0" fillId="9" borderId="32" xfId="0" applyNumberFormat="1" applyFill="1" applyBorder="1" applyProtection="1">
      <protection locked="0"/>
    </xf>
    <xf numFmtId="0" fontId="9" fillId="0" borderId="12" xfId="0" applyFont="1" applyBorder="1" applyAlignment="1">
      <alignment vertical="center"/>
    </xf>
    <xf numFmtId="4" fontId="1" fillId="0" borderId="0" xfId="0" applyNumberFormat="1" applyFont="1" applyBorder="1" applyAlignment="1">
      <alignment horizontal="center"/>
    </xf>
    <xf numFmtId="0" fontId="3" fillId="11" borderId="0" xfId="0" applyFont="1" applyFill="1" applyAlignment="1" applyProtection="1">
      <alignment horizontal="center" vertical="center"/>
    </xf>
    <xf numFmtId="0" fontId="10" fillId="11" borderId="0" xfId="0" applyFont="1" applyFill="1" applyAlignment="1" applyProtection="1">
      <alignment horizontal="center" vertical="center"/>
      <protection locked="0"/>
    </xf>
    <xf numFmtId="0" fontId="8" fillId="7" borderId="17" xfId="0" applyFont="1" applyFill="1" applyBorder="1" applyAlignment="1">
      <alignment horizontal="center"/>
    </xf>
    <xf numFmtId="0" fontId="1" fillId="0" borderId="21" xfId="0" applyNumberFormat="1" applyFont="1" applyBorder="1" applyAlignment="1">
      <alignment horizontal="center"/>
    </xf>
    <xf numFmtId="0" fontId="1" fillId="3" borderId="0" xfId="0" applyFont="1" applyFill="1" applyBorder="1" applyAlignment="1">
      <alignment horizontal="center" vertical="center"/>
    </xf>
    <xf numFmtId="4" fontId="7" fillId="9" borderId="17" xfId="0" applyNumberFormat="1" applyFont="1" applyFill="1" applyBorder="1" applyAlignment="1" applyProtection="1">
      <alignment horizontal="center" vertical="center"/>
      <protection locked="0"/>
    </xf>
    <xf numFmtId="4" fontId="7" fillId="9" borderId="19" xfId="0" applyNumberFormat="1" applyFont="1" applyFill="1" applyBorder="1" applyAlignment="1" applyProtection="1">
      <alignment horizontal="center" vertical="center"/>
      <protection locked="0"/>
    </xf>
    <xf numFmtId="166" fontId="3" fillId="0" borderId="0" xfId="0" applyNumberFormat="1" applyFont="1" applyFill="1" applyBorder="1" applyAlignment="1" applyProtection="1">
      <alignment horizontal="center" vertical="center"/>
      <protection locked="0"/>
    </xf>
    <xf numFmtId="166" fontId="4" fillId="0" borderId="0" xfId="0" applyNumberFormat="1" applyFont="1" applyFill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>
      <alignment horizontal="center" vertical="center"/>
    </xf>
    <xf numFmtId="0" fontId="8" fillId="6" borderId="17" xfId="0" applyFont="1" applyFill="1" applyBorder="1" applyAlignment="1">
      <alignment horizontal="right" vertical="center"/>
    </xf>
    <xf numFmtId="0" fontId="8" fillId="6" borderId="18" xfId="0" applyFont="1" applyFill="1" applyBorder="1" applyAlignment="1">
      <alignment horizontal="right" vertical="center"/>
    </xf>
    <xf numFmtId="4" fontId="8" fillId="6" borderId="18" xfId="0" applyNumberFormat="1" applyFont="1" applyFill="1" applyBorder="1" applyAlignment="1">
      <alignment horizontal="left" vertical="center"/>
    </xf>
    <xf numFmtId="0" fontId="8" fillId="7" borderId="17" xfId="0" applyFont="1" applyFill="1" applyBorder="1" applyAlignment="1">
      <alignment horizontal="center" vertical="center"/>
    </xf>
    <xf numFmtId="0" fontId="8" fillId="7" borderId="18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</cellXfs>
  <cellStyles count="1">
    <cellStyle name="Normal" xfId="0" builtinId="0"/>
  </cellStyles>
  <dxfs count="1">
    <dxf>
      <font>
        <color rgb="FFFFFF00"/>
      </font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AC09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Feuil1!A1"/><Relationship Id="rId1" Type="http://schemas.openxmlformats.org/officeDocument/2006/relationships/hyperlink" Target="#ACCUEIL!F6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Facture!A3"/><Relationship Id="rId2" Type="http://schemas.openxmlformats.org/officeDocument/2006/relationships/hyperlink" Target="#'jOURNAL DES VENTES'!B2"/><Relationship Id="rId1" Type="http://schemas.openxmlformats.org/officeDocument/2006/relationships/hyperlink" Target="#'R&#233;capitulatif factures'!A3"/><Relationship Id="rId6" Type="http://schemas.openxmlformats.org/officeDocument/2006/relationships/hyperlink" Target="#'SAVE '!B2"/><Relationship Id="rId5" Type="http://schemas.openxmlformats.org/officeDocument/2006/relationships/image" Target="../media/image1.gif"/><Relationship Id="rId4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ACCUEIL!F6"/><Relationship Id="rId2" Type="http://schemas.openxmlformats.org/officeDocument/2006/relationships/hyperlink" Target="#'R&#233;capitulatif factures'!A3"/><Relationship Id="rId1" Type="http://schemas.openxmlformats.org/officeDocument/2006/relationships/hyperlink" Target="#'jOURNAL DES VENTES'!B2"/><Relationship Id="rId4" Type="http://schemas.openxmlformats.org/officeDocument/2006/relationships/hyperlink" Target="#'SAVE '!B2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ACCUEIL!F6"/><Relationship Id="rId2" Type="http://schemas.openxmlformats.org/officeDocument/2006/relationships/hyperlink" Target="#'jOURNAL DES VENTES'!B2"/><Relationship Id="rId1" Type="http://schemas.openxmlformats.org/officeDocument/2006/relationships/hyperlink" Target="#Facture!A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ACCUEIL!F6"/><Relationship Id="rId2" Type="http://schemas.openxmlformats.org/officeDocument/2006/relationships/hyperlink" Target="#'R&#233;capitulatif factures'!A3"/><Relationship Id="rId1" Type="http://schemas.openxmlformats.org/officeDocument/2006/relationships/hyperlink" Target="#Facture!A3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F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0</xdr:row>
      <xdr:rowOff>114300</xdr:rowOff>
    </xdr:from>
    <xdr:to>
      <xdr:col>2</xdr:col>
      <xdr:colOff>2036762</xdr:colOff>
      <xdr:row>0</xdr:row>
      <xdr:rowOff>516467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76400" y="114300"/>
          <a:ext cx="1579562" cy="402167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ACCUEIL</a:t>
          </a:r>
        </a:p>
      </xdr:txBody>
    </xdr:sp>
    <xdr:clientData/>
  </xdr:twoCellAnchor>
  <xdr:twoCellAnchor>
    <xdr:from>
      <xdr:col>0</xdr:col>
      <xdr:colOff>133350</xdr:colOff>
      <xdr:row>1</xdr:row>
      <xdr:rowOff>0</xdr:rowOff>
    </xdr:from>
    <xdr:to>
      <xdr:col>0</xdr:col>
      <xdr:colOff>542925</xdr:colOff>
      <xdr:row>229</xdr:row>
      <xdr:rowOff>104775</xdr:rowOff>
    </xdr:to>
    <xdr:grpSp>
      <xdr:nvGrpSpPr>
        <xdr:cNvPr id="12" name="Groupe 1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/>
      </xdr:nvGrpSpPr>
      <xdr:grpSpPr>
        <a:xfrm>
          <a:off x="133350" y="619125"/>
          <a:ext cx="409575" cy="43548300"/>
          <a:chOff x="133350" y="619125"/>
          <a:chExt cx="409575" cy="38595300"/>
        </a:xfrm>
      </xdr:grpSpPr>
      <xdr:sp macro="" textlink="">
        <xdr:nvSpPr>
          <xdr:cNvPr id="3" name="Flèche vers le haut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33350" y="619125"/>
            <a:ext cx="409575" cy="38595300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4" name="Flèche vers le haut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/>
        </xdr:nvSpPr>
        <xdr:spPr>
          <a:xfrm>
            <a:off x="152400" y="55626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" name="Flèche vers le haut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142875" y="997267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6" name="Flèche vers le haut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>
            <a:off x="142875" y="143637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7" name="Flèche vers le haut 6">
            <a:extLst>
              <a:ext uri="{FF2B5EF4-FFF2-40B4-BE49-F238E27FC236}">
                <a16:creationId xmlns:a16="http://schemas.microsoft.com/office/drawing/2014/main" id="{00000000-0008-0000-0000-000007000000}"/>
              </a:ext>
            </a:extLst>
          </xdr:cNvPr>
          <xdr:cNvSpPr/>
        </xdr:nvSpPr>
        <xdr:spPr>
          <a:xfrm>
            <a:off x="142875" y="1921192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8" name="Flèche vers le haut 7">
            <a:extLst>
              <a:ext uri="{FF2B5EF4-FFF2-40B4-BE49-F238E27FC236}">
                <a16:creationId xmlns:a16="http://schemas.microsoft.com/office/drawing/2014/main" id="{00000000-0008-0000-0000-000008000000}"/>
              </a:ext>
            </a:extLst>
          </xdr:cNvPr>
          <xdr:cNvSpPr/>
        </xdr:nvSpPr>
        <xdr:spPr>
          <a:xfrm>
            <a:off x="152400" y="241554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9" name="Flèche vers le haut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SpPr/>
        </xdr:nvSpPr>
        <xdr:spPr>
          <a:xfrm>
            <a:off x="152400" y="29079825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0" name="Flèche vers le haut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SpPr/>
        </xdr:nvSpPr>
        <xdr:spPr>
          <a:xfrm>
            <a:off x="152400" y="3415665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11" name="Flèche vers le haut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SpPr/>
        </xdr:nvSpPr>
        <xdr:spPr>
          <a:xfrm>
            <a:off x="152400" y="38747700"/>
            <a:ext cx="381000" cy="466725"/>
          </a:xfrm>
          <a:prstGeom prst="up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383261</xdr:colOff>
      <xdr:row>6</xdr:row>
      <xdr:rowOff>104746</xdr:rowOff>
    </xdr:from>
    <xdr:to>
      <xdr:col>7</xdr:col>
      <xdr:colOff>675409</xdr:colOff>
      <xdr:row>8</xdr:row>
      <xdr:rowOff>128559</xdr:rowOff>
    </xdr:to>
    <xdr:sp macro="" textlink="">
      <xdr:nvSpPr>
        <xdr:cNvPr id="5" name="Rectangle à coins arrondis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193261" y="1247746"/>
          <a:ext cx="1816148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RECAP FACTURES</a:t>
          </a:r>
        </a:p>
      </xdr:txBody>
    </xdr:sp>
    <xdr:clientData/>
  </xdr:twoCellAnchor>
  <xdr:twoCellAnchor>
    <xdr:from>
      <xdr:col>5</xdr:col>
      <xdr:colOff>383261</xdr:colOff>
      <xdr:row>8</xdr:row>
      <xdr:rowOff>167938</xdr:rowOff>
    </xdr:from>
    <xdr:to>
      <xdr:col>7</xdr:col>
      <xdr:colOff>675409</xdr:colOff>
      <xdr:row>11</xdr:row>
      <xdr:rowOff>1251</xdr:rowOff>
    </xdr:to>
    <xdr:sp macro="" textlink="">
      <xdr:nvSpPr>
        <xdr:cNvPr id="6" name="Rectangle à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193261" y="1691938"/>
          <a:ext cx="1816148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JOURNAL MENSUEL</a:t>
          </a:r>
        </a:p>
      </xdr:txBody>
    </xdr:sp>
    <xdr:clientData/>
  </xdr:twoCellAnchor>
  <xdr:twoCellAnchor>
    <xdr:from>
      <xdr:col>5</xdr:col>
      <xdr:colOff>383260</xdr:colOff>
      <xdr:row>4</xdr:row>
      <xdr:rowOff>41554</xdr:rowOff>
    </xdr:from>
    <xdr:to>
      <xdr:col>7</xdr:col>
      <xdr:colOff>666750</xdr:colOff>
      <xdr:row>6</xdr:row>
      <xdr:rowOff>65367</xdr:rowOff>
    </xdr:to>
    <xdr:sp macro="" textlink="">
      <xdr:nvSpPr>
        <xdr:cNvPr id="7" name="Rectangle à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193260" y="803554"/>
          <a:ext cx="1807490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FACTURE</a:t>
          </a:r>
        </a:p>
      </xdr:txBody>
    </xdr:sp>
    <xdr:clientData/>
  </xdr:twoCellAnchor>
  <xdr:twoCellAnchor>
    <xdr:from>
      <xdr:col>5</xdr:col>
      <xdr:colOff>631371</xdr:colOff>
      <xdr:row>22</xdr:row>
      <xdr:rowOff>98961</xdr:rowOff>
    </xdr:from>
    <xdr:to>
      <xdr:col>6</xdr:col>
      <xdr:colOff>236764</xdr:colOff>
      <xdr:row>24</xdr:row>
      <xdr:rowOff>3711</xdr:rowOff>
    </xdr:to>
    <xdr:sp macro="" textlink="">
      <xdr:nvSpPr>
        <xdr:cNvPr id="9" name="Sourire 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4441371" y="4289961"/>
          <a:ext cx="367393" cy="285750"/>
        </a:xfrm>
        <a:prstGeom prst="smileyFace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383260</xdr:colOff>
      <xdr:row>14</xdr:row>
      <xdr:rowOff>62898</xdr:rowOff>
    </xdr:from>
    <xdr:to>
      <xdr:col>7</xdr:col>
      <xdr:colOff>666749</xdr:colOff>
      <xdr:row>16</xdr:row>
      <xdr:rowOff>86711</xdr:rowOff>
    </xdr:to>
    <xdr:sp macro="[0]!ferme_fichier_actif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193260" y="2729898"/>
          <a:ext cx="1807489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>
              <a:solidFill>
                <a:srgbClr val="FFC000"/>
              </a:solidFill>
            </a:rPr>
            <a:t>FERMER</a:t>
          </a:r>
        </a:p>
      </xdr:txBody>
    </xdr:sp>
    <xdr:clientData/>
  </xdr:twoCellAnchor>
  <xdr:twoCellAnchor editAs="oneCell">
    <xdr:from>
      <xdr:col>1</xdr:col>
      <xdr:colOff>432086</xdr:colOff>
      <xdr:row>17</xdr:row>
      <xdr:rowOff>12988</xdr:rowOff>
    </xdr:from>
    <xdr:to>
      <xdr:col>4</xdr:col>
      <xdr:colOff>230622</xdr:colOff>
      <xdr:row>32</xdr:row>
      <xdr:rowOff>97125</xdr:rowOff>
    </xdr:to>
    <xdr:pic>
      <xdr:nvPicPr>
        <xdr:cNvPr id="13" name="Image 12" descr="sieste mexicain 200 ppp copie.gif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194086" y="3251488"/>
          <a:ext cx="2084536" cy="2941637"/>
        </a:xfrm>
        <a:prstGeom prst="rect">
          <a:avLst/>
        </a:prstGeom>
      </xdr:spPr>
    </xdr:pic>
    <xdr:clientData/>
  </xdr:twoCellAnchor>
  <xdr:twoCellAnchor>
    <xdr:from>
      <xdr:col>5</xdr:col>
      <xdr:colOff>383261</xdr:colOff>
      <xdr:row>11</xdr:row>
      <xdr:rowOff>40631</xdr:rowOff>
    </xdr:from>
    <xdr:to>
      <xdr:col>7</xdr:col>
      <xdr:colOff>675409</xdr:colOff>
      <xdr:row>13</xdr:row>
      <xdr:rowOff>64444</xdr:rowOff>
    </xdr:to>
    <xdr:sp macro="" textlink="">
      <xdr:nvSpPr>
        <xdr:cNvPr id="12" name="Rectangle à coins arrondis 11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193261" y="2136131"/>
          <a:ext cx="1816148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SAUVEGARDE COMPTA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11</xdr:col>
      <xdr:colOff>149028</xdr:colOff>
      <xdr:row>10</xdr:row>
      <xdr:rowOff>31352</xdr:rowOff>
    </xdr:from>
    <xdr:to>
      <xdr:col>14</xdr:col>
      <xdr:colOff>173855</xdr:colOff>
      <xdr:row>14</xdr:row>
      <xdr:rowOff>143373</xdr:rowOff>
    </xdr:to>
    <xdr:sp macro="" textlink="">
      <xdr:nvSpPr>
        <xdr:cNvPr id="3" name="Rectangle à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7356278" y="1531540"/>
          <a:ext cx="2310827" cy="715271"/>
        </a:xfrm>
        <a:prstGeom prst="round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JOURNAL MENSUEL</a:t>
          </a:r>
        </a:p>
      </xdr:txBody>
    </xdr:sp>
    <xdr:clientData/>
  </xdr:twoCellAnchor>
  <xdr:twoCellAnchor editAs="absolute">
    <xdr:from>
      <xdr:col>11</xdr:col>
      <xdr:colOff>149028</xdr:colOff>
      <xdr:row>5</xdr:row>
      <xdr:rowOff>45376</xdr:rowOff>
    </xdr:from>
    <xdr:to>
      <xdr:col>14</xdr:col>
      <xdr:colOff>173855</xdr:colOff>
      <xdr:row>10</xdr:row>
      <xdr:rowOff>5402</xdr:rowOff>
    </xdr:to>
    <xdr:sp macro="" textlink="">
      <xdr:nvSpPr>
        <xdr:cNvPr id="5" name="Rectangle à coins arrondi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7356278" y="791501"/>
          <a:ext cx="2310827" cy="714089"/>
        </a:xfrm>
        <a:prstGeom prst="round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RECAP FACTURES</a:t>
          </a:r>
        </a:p>
      </xdr:txBody>
    </xdr:sp>
    <xdr:clientData/>
  </xdr:twoCellAnchor>
  <xdr:twoCellAnchor editAs="absolute">
    <xdr:from>
      <xdr:col>11</xdr:col>
      <xdr:colOff>149028</xdr:colOff>
      <xdr:row>0</xdr:row>
      <xdr:rowOff>49265</xdr:rowOff>
    </xdr:from>
    <xdr:to>
      <xdr:col>14</xdr:col>
      <xdr:colOff>173855</xdr:colOff>
      <xdr:row>5</xdr:row>
      <xdr:rowOff>19425</xdr:rowOff>
    </xdr:to>
    <xdr:sp macro="" textlink="">
      <xdr:nvSpPr>
        <xdr:cNvPr id="6" name="Rectangle à coins arrondis 5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7356278" y="49265"/>
          <a:ext cx="2310827" cy="716285"/>
        </a:xfrm>
        <a:prstGeom prst="round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ACCUEIL</a:t>
          </a:r>
        </a:p>
      </xdr:txBody>
    </xdr:sp>
    <xdr:clientData/>
  </xdr:twoCellAnchor>
  <xdr:twoCellAnchor editAs="absolute">
    <xdr:from>
      <xdr:col>5</xdr:col>
      <xdr:colOff>494360</xdr:colOff>
      <xdr:row>0</xdr:row>
      <xdr:rowOff>48381</xdr:rowOff>
    </xdr:from>
    <xdr:to>
      <xdr:col>8</xdr:col>
      <xdr:colOff>346434</xdr:colOff>
      <xdr:row>5</xdr:row>
      <xdr:rowOff>18541</xdr:rowOff>
    </xdr:to>
    <xdr:sp macro="[0]!LISTE_ENTREES_Click" textlink="">
      <xdr:nvSpPr>
        <xdr:cNvPr id="7" name="Rectangl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3807844" y="48381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ENTREES</a:t>
          </a:r>
        </a:p>
      </xdr:txBody>
    </xdr:sp>
    <xdr:clientData fPrintsWithSheet="0"/>
  </xdr:twoCellAnchor>
  <xdr:twoCellAnchor editAs="absolute">
    <xdr:from>
      <xdr:col>5</xdr:col>
      <xdr:colOff>494360</xdr:colOff>
      <xdr:row>5</xdr:row>
      <xdr:rowOff>40444</xdr:rowOff>
    </xdr:from>
    <xdr:to>
      <xdr:col>8</xdr:col>
      <xdr:colOff>346434</xdr:colOff>
      <xdr:row>10</xdr:row>
      <xdr:rowOff>470</xdr:rowOff>
    </xdr:to>
    <xdr:sp macro="[0]!LISTE_PLATS_Click" textlink="">
      <xdr:nvSpPr>
        <xdr:cNvPr id="8" name="Rectangl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/>
      </xdr:nvSpPr>
      <xdr:spPr>
        <a:xfrm>
          <a:off x="3807844" y="790284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PLATS</a:t>
          </a:r>
        </a:p>
      </xdr:txBody>
    </xdr:sp>
    <xdr:clientData fPrintsWithSheet="0"/>
  </xdr:twoCellAnchor>
  <xdr:twoCellAnchor editAs="absolute">
    <xdr:from>
      <xdr:col>8</xdr:col>
      <xdr:colOff>357843</xdr:colOff>
      <xdr:row>19</xdr:row>
      <xdr:rowOff>138227</xdr:rowOff>
    </xdr:from>
    <xdr:to>
      <xdr:col>11</xdr:col>
      <xdr:colOff>57923</xdr:colOff>
      <xdr:row>24</xdr:row>
      <xdr:rowOff>98254</xdr:rowOff>
    </xdr:to>
    <xdr:sp macro="[0]!LISTE_CAFE_INFUSIONS_Click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5279093" y="2995727"/>
          <a:ext cx="1986080" cy="71409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CAFE / INFUSIONS</a:t>
          </a:r>
        </a:p>
      </xdr:txBody>
    </xdr:sp>
    <xdr:clientData fPrintsWithSheet="0"/>
  </xdr:twoCellAnchor>
  <xdr:twoCellAnchor editAs="absolute">
    <xdr:from>
      <xdr:col>8</xdr:col>
      <xdr:colOff>357843</xdr:colOff>
      <xdr:row>0</xdr:row>
      <xdr:rowOff>48381</xdr:rowOff>
    </xdr:from>
    <xdr:to>
      <xdr:col>11</xdr:col>
      <xdr:colOff>57923</xdr:colOff>
      <xdr:row>5</xdr:row>
      <xdr:rowOff>18541</xdr:rowOff>
    </xdr:to>
    <xdr:sp macro="[0]!LISTE_COCKTAILS_APERITIFS_Click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5279093" y="48381"/>
          <a:ext cx="1986080" cy="716285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COCKTAILS</a:t>
          </a:r>
          <a:r>
            <a:rPr lang="fr-FR" sz="1600" b="1" baseline="0"/>
            <a:t> </a:t>
          </a:r>
          <a:r>
            <a:rPr lang="fr-FR" sz="1600" b="1"/>
            <a:t>APERITIFS</a:t>
          </a:r>
        </a:p>
      </xdr:txBody>
    </xdr:sp>
    <xdr:clientData fPrintsWithSheet="0"/>
  </xdr:twoCellAnchor>
  <xdr:twoCellAnchor editAs="absolute">
    <xdr:from>
      <xdr:col>8</xdr:col>
      <xdr:colOff>357843</xdr:colOff>
      <xdr:row>5</xdr:row>
      <xdr:rowOff>40444</xdr:rowOff>
    </xdr:from>
    <xdr:to>
      <xdr:col>11</xdr:col>
      <xdr:colOff>57923</xdr:colOff>
      <xdr:row>10</xdr:row>
      <xdr:rowOff>470</xdr:rowOff>
    </xdr:to>
    <xdr:sp macro="[0]!LISTE_BOISSONS_Click" textlink="">
      <xdr:nvSpPr>
        <xdr:cNvPr id="11" name="Rectangl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/>
      </xdr:nvSpPr>
      <xdr:spPr>
        <a:xfrm>
          <a:off x="5279093" y="786569"/>
          <a:ext cx="1986080" cy="714089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BOISSONS</a:t>
          </a:r>
        </a:p>
      </xdr:txBody>
    </xdr:sp>
    <xdr:clientData fPrintsWithSheet="0"/>
  </xdr:twoCellAnchor>
  <xdr:twoCellAnchor editAs="absolute">
    <xdr:from>
      <xdr:col>8</xdr:col>
      <xdr:colOff>357843</xdr:colOff>
      <xdr:row>10</xdr:row>
      <xdr:rowOff>22373</xdr:rowOff>
    </xdr:from>
    <xdr:to>
      <xdr:col>11</xdr:col>
      <xdr:colOff>57923</xdr:colOff>
      <xdr:row>14</xdr:row>
      <xdr:rowOff>134394</xdr:rowOff>
    </xdr:to>
    <xdr:sp macro="[0]!LISTE_VINS_Click" textlink="">
      <xdr:nvSpPr>
        <xdr:cNvPr id="12" name="Rectangle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5279093" y="1522561"/>
          <a:ext cx="1986080" cy="715271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VINS</a:t>
          </a:r>
        </a:p>
      </xdr:txBody>
    </xdr:sp>
    <xdr:clientData fPrintsWithSheet="0"/>
  </xdr:twoCellAnchor>
  <xdr:twoCellAnchor editAs="absolute">
    <xdr:from>
      <xdr:col>5</xdr:col>
      <xdr:colOff>494360</xdr:colOff>
      <xdr:row>10</xdr:row>
      <xdr:rowOff>22373</xdr:rowOff>
    </xdr:from>
    <xdr:to>
      <xdr:col>8</xdr:col>
      <xdr:colOff>346434</xdr:colOff>
      <xdr:row>14</xdr:row>
      <xdr:rowOff>134394</xdr:rowOff>
    </xdr:to>
    <xdr:sp macro="[0]!LISTE_PIZZAS_Click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/>
      </xdr:nvSpPr>
      <xdr:spPr>
        <a:xfrm>
          <a:off x="3807844" y="1532187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PIZZAS</a:t>
          </a:r>
        </a:p>
      </xdr:txBody>
    </xdr:sp>
    <xdr:clientData fPrintsWithSheet="0"/>
  </xdr:twoCellAnchor>
  <xdr:twoCellAnchor editAs="absolute">
    <xdr:from>
      <xdr:col>8</xdr:col>
      <xdr:colOff>357843</xdr:colOff>
      <xdr:row>15</xdr:row>
      <xdr:rowOff>4303</xdr:rowOff>
    </xdr:from>
    <xdr:to>
      <xdr:col>11</xdr:col>
      <xdr:colOff>57923</xdr:colOff>
      <xdr:row>19</xdr:row>
      <xdr:rowOff>116324</xdr:rowOff>
    </xdr:to>
    <xdr:sp macro="[0]!LISTE_DIGESTIFS_Click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5279093" y="2258553"/>
          <a:ext cx="1986080" cy="715271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DIGESTIFS</a:t>
          </a:r>
        </a:p>
      </xdr:txBody>
    </xdr:sp>
    <xdr:clientData fPrintsWithSheet="0"/>
  </xdr:twoCellAnchor>
  <xdr:twoCellAnchor editAs="absolute">
    <xdr:from>
      <xdr:col>5</xdr:col>
      <xdr:colOff>494360</xdr:colOff>
      <xdr:row>15</xdr:row>
      <xdr:rowOff>4303</xdr:rowOff>
    </xdr:from>
    <xdr:to>
      <xdr:col>8</xdr:col>
      <xdr:colOff>346434</xdr:colOff>
      <xdr:row>19</xdr:row>
      <xdr:rowOff>116324</xdr:rowOff>
    </xdr:to>
    <xdr:sp macro="[0]!LISTE_DESSERTS_Click" textlink="">
      <xdr:nvSpPr>
        <xdr:cNvPr id="17" name="Rectangl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/>
      </xdr:nvSpPr>
      <xdr:spPr>
        <a:xfrm>
          <a:off x="3807844" y="2274090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DESSERTS</a:t>
          </a:r>
        </a:p>
      </xdr:txBody>
    </xdr:sp>
    <xdr:clientData fPrintsWithSheet="0"/>
  </xdr:twoCellAnchor>
  <xdr:twoCellAnchor editAs="absolute">
    <xdr:from>
      <xdr:col>5</xdr:col>
      <xdr:colOff>494360</xdr:colOff>
      <xdr:row>19</xdr:row>
      <xdr:rowOff>138227</xdr:rowOff>
    </xdr:from>
    <xdr:to>
      <xdr:col>8</xdr:col>
      <xdr:colOff>346434</xdr:colOff>
      <xdr:row>24</xdr:row>
      <xdr:rowOff>98254</xdr:rowOff>
    </xdr:to>
    <xdr:sp macro="[0]!LISTE_PATES_MENUS_Click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/>
      </xdr:nvSpPr>
      <xdr:spPr>
        <a:xfrm>
          <a:off x="3807844" y="3015993"/>
          <a:ext cx="1980000" cy="720000"/>
        </a:xfrm>
        <a:prstGeom prst="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PATES  / MENUS</a:t>
          </a:r>
        </a:p>
      </xdr:txBody>
    </xdr:sp>
    <xdr:clientData fPrintsWithSheet="0"/>
  </xdr:twoCellAnchor>
  <xdr:twoCellAnchor editAs="absolute">
    <xdr:from>
      <xdr:col>7</xdr:col>
      <xdr:colOff>222926</xdr:colOff>
      <xdr:row>25</xdr:row>
      <xdr:rowOff>0</xdr:rowOff>
    </xdr:from>
    <xdr:to>
      <xdr:col>9</xdr:col>
      <xdr:colOff>571516</xdr:colOff>
      <xdr:row>28</xdr:row>
      <xdr:rowOff>122154</xdr:rowOff>
    </xdr:to>
    <xdr:sp macro="[0]!LISTE_DIVERS_Click" textlink="">
      <xdr:nvSpPr>
        <xdr:cNvPr id="24" name="Rectangle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4286250" y="3789734"/>
          <a:ext cx="1980000" cy="720000"/>
        </a:xfrm>
        <a:prstGeom prst="rect">
          <a:avLst/>
        </a:prstGeom>
        <a:solidFill>
          <a:schemeClr val="accent4">
            <a:lumMod val="50000"/>
          </a:schemeClr>
        </a:solidFill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/>
            <a:t>DIVERS</a:t>
          </a:r>
        </a:p>
      </xdr:txBody>
    </xdr:sp>
    <xdr:clientData fPrintsWithSheet="0"/>
  </xdr:twoCellAnchor>
  <xdr:twoCellAnchor editAs="absolute">
    <xdr:from>
      <xdr:col>11</xdr:col>
      <xdr:colOff>141861</xdr:colOff>
      <xdr:row>15</xdr:row>
      <xdr:rowOff>20266</xdr:rowOff>
    </xdr:from>
    <xdr:to>
      <xdr:col>14</xdr:col>
      <xdr:colOff>166688</xdr:colOff>
      <xdr:row>19</xdr:row>
      <xdr:rowOff>132287</xdr:rowOff>
    </xdr:to>
    <xdr:sp macro="" textlink="">
      <xdr:nvSpPr>
        <xdr:cNvPr id="19" name="Rectangle à coins arrondis 1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/>
      </xdr:nvSpPr>
      <xdr:spPr>
        <a:xfrm>
          <a:off x="7349111" y="2274516"/>
          <a:ext cx="2310827" cy="715271"/>
        </a:xfrm>
        <a:prstGeom prst="roundRect">
          <a:avLst/>
        </a:prstGeom>
        <a:effectLst>
          <a:outerShdw blurRad="76200" dist="635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SAUVEGARDE</a:t>
          </a:r>
          <a:r>
            <a:rPr lang="fr-FR" sz="1600" b="1" baseline="0"/>
            <a:t> COMPTA</a:t>
          </a:r>
          <a:endParaRPr lang="fr-FR" sz="16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25</xdr:row>
          <xdr:rowOff>0</xdr:rowOff>
        </xdr:from>
        <xdr:to>
          <xdr:col>4</xdr:col>
          <xdr:colOff>350520</xdr:colOff>
          <xdr:row>25</xdr:row>
          <xdr:rowOff>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2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1 - IMPRIMER LA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</xdr:colOff>
          <xdr:row>25</xdr:row>
          <xdr:rowOff>0</xdr:rowOff>
        </xdr:from>
        <xdr:to>
          <xdr:col>4</xdr:col>
          <xdr:colOff>335280</xdr:colOff>
          <xdr:row>25</xdr:row>
          <xdr:rowOff>0</xdr:rowOff>
        </xdr:to>
        <xdr:sp macro="" textlink="">
          <xdr:nvSpPr>
            <xdr:cNvPr id="1048" name="Butto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2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2 - 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</xdr:colOff>
          <xdr:row>25</xdr:row>
          <xdr:rowOff>0</xdr:rowOff>
        </xdr:from>
        <xdr:to>
          <xdr:col>4</xdr:col>
          <xdr:colOff>350520</xdr:colOff>
          <xdr:row>25</xdr:row>
          <xdr:rowOff>0</xdr:rowOff>
        </xdr:to>
        <xdr:sp macro="" textlink="">
          <xdr:nvSpPr>
            <xdr:cNvPr id="1049" name="Butto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2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3 - FACTURE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15240</xdr:colOff>
          <xdr:row>25</xdr:row>
          <xdr:rowOff>0</xdr:rowOff>
        </xdr:from>
        <xdr:to>
          <xdr:col>4</xdr:col>
          <xdr:colOff>350520</xdr:colOff>
          <xdr:row>25</xdr:row>
          <xdr:rowOff>0</xdr:rowOff>
        </xdr:to>
        <xdr:sp macro="" textlink="">
          <xdr:nvSpPr>
            <xdr:cNvPr id="1050" name="Butto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2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4 - JOURNAL DES VENTES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 A FAIRE TOUS LES JOURS 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25</xdr:row>
          <xdr:rowOff>7620</xdr:rowOff>
        </xdr:from>
        <xdr:to>
          <xdr:col>4</xdr:col>
          <xdr:colOff>365760</xdr:colOff>
          <xdr:row>26</xdr:row>
          <xdr:rowOff>144780</xdr:rowOff>
        </xdr:to>
        <xdr:sp macro="" textlink="">
          <xdr:nvSpPr>
            <xdr:cNvPr id="1054" name="Butto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2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1 - IMPRIMER LA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27</xdr:row>
          <xdr:rowOff>0</xdr:rowOff>
        </xdr:from>
        <xdr:to>
          <xdr:col>4</xdr:col>
          <xdr:colOff>365760</xdr:colOff>
          <xdr:row>28</xdr:row>
          <xdr:rowOff>129540</xdr:rowOff>
        </xdr:to>
        <xdr:sp macro="" textlink="">
          <xdr:nvSpPr>
            <xdr:cNvPr id="1055" name="Butto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2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2 - SAUVEGARDE FACTURE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28</xdr:row>
          <xdr:rowOff>144780</xdr:rowOff>
        </xdr:from>
        <xdr:to>
          <xdr:col>4</xdr:col>
          <xdr:colOff>365760</xdr:colOff>
          <xdr:row>30</xdr:row>
          <xdr:rowOff>114300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2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3 - FACTURE SUIVANTE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0</xdr:colOff>
          <xdr:row>30</xdr:row>
          <xdr:rowOff>129540</xdr:rowOff>
        </xdr:from>
        <xdr:to>
          <xdr:col>4</xdr:col>
          <xdr:colOff>365760</xdr:colOff>
          <xdr:row>33</xdr:row>
          <xdr:rowOff>15240</xdr:rowOff>
        </xdr:to>
        <xdr:sp macro="" textlink="">
          <xdr:nvSpPr>
            <xdr:cNvPr id="1057" name="Button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2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4 - JOURNAL DES VENTES</a:t>
              </a: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( A FAIRE TOUS LES JOURS )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539750</xdr:colOff>
      <xdr:row>0</xdr:row>
      <xdr:rowOff>119063</xdr:rowOff>
    </xdr:from>
    <xdr:to>
      <xdr:col>4</xdr:col>
      <xdr:colOff>63500</xdr:colOff>
      <xdr:row>0</xdr:row>
      <xdr:rowOff>523876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1770063" y="119063"/>
          <a:ext cx="1063625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FACTURE</a:t>
          </a:r>
        </a:p>
      </xdr:txBody>
    </xdr:sp>
    <xdr:clientData/>
  </xdr:twoCellAnchor>
  <xdr:twoCellAnchor>
    <xdr:from>
      <xdr:col>4</xdr:col>
      <xdr:colOff>174625</xdr:colOff>
      <xdr:row>0</xdr:row>
      <xdr:rowOff>119063</xdr:rowOff>
    </xdr:from>
    <xdr:to>
      <xdr:col>6</xdr:col>
      <xdr:colOff>214312</xdr:colOff>
      <xdr:row>0</xdr:row>
      <xdr:rowOff>523876</xdr:rowOff>
    </xdr:to>
    <xdr:sp macro="" textlink="">
      <xdr:nvSpPr>
        <xdr:cNvPr id="4" name="Rectangle à coins arrondis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2944813" y="119063"/>
          <a:ext cx="1579562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JOURNAL MENSUEL</a:t>
          </a:r>
        </a:p>
      </xdr:txBody>
    </xdr:sp>
    <xdr:clientData/>
  </xdr:twoCellAnchor>
  <xdr:twoCellAnchor>
    <xdr:from>
      <xdr:col>0</xdr:col>
      <xdr:colOff>317501</xdr:colOff>
      <xdr:row>0</xdr:row>
      <xdr:rowOff>119063</xdr:rowOff>
    </xdr:from>
    <xdr:to>
      <xdr:col>2</xdr:col>
      <xdr:colOff>428625</xdr:colOff>
      <xdr:row>0</xdr:row>
      <xdr:rowOff>523876</xdr:rowOff>
    </xdr:to>
    <xdr:sp macro="" textlink="">
      <xdr:nvSpPr>
        <xdr:cNvPr id="5" name="Rectangle à coins arrondis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317501" y="119063"/>
          <a:ext cx="1341437" cy="404813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747486</xdr:colOff>
      <xdr:row>0</xdr:row>
      <xdr:rowOff>100694</xdr:rowOff>
    </xdr:from>
    <xdr:to>
      <xdr:col>10</xdr:col>
      <xdr:colOff>60325</xdr:colOff>
      <xdr:row>0</xdr:row>
      <xdr:rowOff>386444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6843486" y="100694"/>
          <a:ext cx="836839" cy="285750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FACTURE</a:t>
          </a:r>
        </a:p>
      </xdr:txBody>
    </xdr:sp>
    <xdr:clientData fPrintsWithSheet="0"/>
  </xdr:twoCellAnchor>
  <xdr:twoCellAnchor editAs="absolute">
    <xdr:from>
      <xdr:col>10</xdr:col>
      <xdr:colOff>123825</xdr:colOff>
      <xdr:row>0</xdr:row>
      <xdr:rowOff>100693</xdr:rowOff>
    </xdr:from>
    <xdr:to>
      <xdr:col>11</xdr:col>
      <xdr:colOff>750888</xdr:colOff>
      <xdr:row>0</xdr:row>
      <xdr:rowOff>393249</xdr:rowOff>
    </xdr:to>
    <xdr:sp macro="" textlink="">
      <xdr:nvSpPr>
        <xdr:cNvPr id="3" name="Rectangle à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7743825" y="100693"/>
          <a:ext cx="1389063" cy="292556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RECAP  FACTURES</a:t>
          </a:r>
        </a:p>
      </xdr:txBody>
    </xdr:sp>
    <xdr:clientData fPrintsWithSheet="0"/>
  </xdr:twoCellAnchor>
  <xdr:twoCellAnchor editAs="absolute">
    <xdr:from>
      <xdr:col>7</xdr:col>
      <xdr:colOff>504825</xdr:colOff>
      <xdr:row>0</xdr:row>
      <xdr:rowOff>82550</xdr:rowOff>
    </xdr:from>
    <xdr:to>
      <xdr:col>8</xdr:col>
      <xdr:colOff>695325</xdr:colOff>
      <xdr:row>0</xdr:row>
      <xdr:rowOff>384175</xdr:rowOff>
    </xdr:to>
    <xdr:sp macro="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838825" y="82550"/>
          <a:ext cx="952500" cy="301625"/>
        </a:xfrm>
        <a:prstGeom prst="roundRect">
          <a:avLst/>
        </a:prstGeom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200" b="1"/>
            <a:t>ACCUEIL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53340</xdr:colOff>
          <xdr:row>1</xdr:row>
          <xdr:rowOff>152400</xdr:rowOff>
        </xdr:from>
        <xdr:to>
          <xdr:col>14</xdr:col>
          <xdr:colOff>373380</xdr:colOff>
          <xdr:row>3</xdr:row>
          <xdr:rowOff>144780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4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SAUVEGARDE COMPTA ET 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53340</xdr:colOff>
          <xdr:row>0</xdr:row>
          <xdr:rowOff>38100</xdr:rowOff>
        </xdr:from>
        <xdr:to>
          <xdr:col>14</xdr:col>
          <xdr:colOff>373380</xdr:colOff>
          <xdr:row>1</xdr:row>
          <xdr:rowOff>144780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4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 JOURNAL DU MOIS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0</xdr:row>
      <xdr:rowOff>19050</xdr:rowOff>
    </xdr:from>
    <xdr:to>
      <xdr:col>2</xdr:col>
      <xdr:colOff>619125</xdr:colOff>
      <xdr:row>0</xdr:row>
      <xdr:rowOff>523875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0" y="19050"/>
          <a:ext cx="1381125" cy="50482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600" b="1"/>
            <a:t>ACCUEIL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10.xml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E770"/>
  <sheetViews>
    <sheetView workbookViewId="0">
      <selection activeCell="G138" sqref="G138"/>
    </sheetView>
  </sheetViews>
  <sheetFormatPr baseColWidth="10" defaultRowHeight="14.4" x14ac:dyDescent="0.3"/>
  <cols>
    <col min="2" max="2" width="6.88671875" customWidth="1"/>
    <col min="3" max="3" width="33.6640625" customWidth="1"/>
    <col min="4" max="4" width="8.44140625" style="16" customWidth="1"/>
    <col min="5" max="6" width="6.88671875" customWidth="1"/>
    <col min="7" max="7" width="33.6640625" customWidth="1"/>
    <col min="10" max="10" width="6.88671875" customWidth="1"/>
    <col min="11" max="11" width="33.6640625" customWidth="1"/>
    <col min="12" max="12" width="8.44140625" customWidth="1"/>
  </cols>
  <sheetData>
    <row r="1" spans="2:5" ht="48.75" customHeight="1" thickBot="1" x14ac:dyDescent="0.35"/>
    <row r="2" spans="2:5" ht="15" thickBot="1" x14ac:dyDescent="0.35">
      <c r="B2" s="1" t="s">
        <v>159</v>
      </c>
      <c r="C2" s="2" t="s">
        <v>26</v>
      </c>
      <c r="D2" s="87" t="s">
        <v>18</v>
      </c>
      <c r="E2" s="18" t="s">
        <v>185</v>
      </c>
    </row>
    <row r="3" spans="2:5" x14ac:dyDescent="0.3">
      <c r="B3" s="3"/>
      <c r="C3" s="9" t="s">
        <v>7</v>
      </c>
      <c r="D3" s="88"/>
      <c r="E3" s="17"/>
    </row>
    <row r="4" spans="2:5" x14ac:dyDescent="0.3">
      <c r="B4" s="15" t="s">
        <v>201</v>
      </c>
      <c r="C4" s="5" t="s">
        <v>202</v>
      </c>
      <c r="D4" s="10"/>
      <c r="E4" s="19">
        <v>1</v>
      </c>
    </row>
    <row r="5" spans="2:5" x14ac:dyDescent="0.3">
      <c r="B5" s="15" t="s">
        <v>87</v>
      </c>
      <c r="C5" s="5" t="s">
        <v>0</v>
      </c>
      <c r="D5" s="10">
        <v>6.5</v>
      </c>
      <c r="E5" s="19">
        <v>1</v>
      </c>
    </row>
    <row r="6" spans="2:5" ht="15" customHeight="1" x14ac:dyDescent="0.3">
      <c r="B6" s="15" t="s">
        <v>88</v>
      </c>
      <c r="C6" s="5" t="s">
        <v>1</v>
      </c>
      <c r="D6" s="10">
        <v>12.6</v>
      </c>
      <c r="E6" s="19">
        <v>1</v>
      </c>
    </row>
    <row r="7" spans="2:5" x14ac:dyDescent="0.3">
      <c r="B7" s="15" t="s">
        <v>89</v>
      </c>
      <c r="C7" s="5" t="s">
        <v>5</v>
      </c>
      <c r="D7" s="10">
        <v>12.9</v>
      </c>
      <c r="E7" s="19">
        <v>1</v>
      </c>
    </row>
    <row r="8" spans="2:5" ht="15" customHeight="1" x14ac:dyDescent="0.3">
      <c r="B8" s="15" t="s">
        <v>90</v>
      </c>
      <c r="C8" s="5" t="s">
        <v>2</v>
      </c>
      <c r="D8" s="10">
        <v>9.6</v>
      </c>
      <c r="E8" s="19">
        <v>1</v>
      </c>
    </row>
    <row r="9" spans="2:5" x14ac:dyDescent="0.3">
      <c r="B9" s="15" t="s">
        <v>91</v>
      </c>
      <c r="C9" s="6" t="s">
        <v>6</v>
      </c>
      <c r="D9" s="10">
        <v>11.9</v>
      </c>
      <c r="E9" s="19">
        <v>1</v>
      </c>
    </row>
    <row r="10" spans="2:5" x14ac:dyDescent="0.3">
      <c r="B10" s="15" t="s">
        <v>92</v>
      </c>
      <c r="C10" s="5" t="s">
        <v>3</v>
      </c>
      <c r="D10" s="10">
        <v>9.9</v>
      </c>
      <c r="E10" s="19">
        <v>1</v>
      </c>
    </row>
    <row r="11" spans="2:5" x14ac:dyDescent="0.3">
      <c r="B11" s="15" t="s">
        <v>93</v>
      </c>
      <c r="C11" s="7" t="s">
        <v>4</v>
      </c>
      <c r="D11" s="10">
        <v>10.8</v>
      </c>
      <c r="E11" s="19">
        <v>1</v>
      </c>
    </row>
    <row r="12" spans="2:5" x14ac:dyDescent="0.3">
      <c r="B12" s="15"/>
      <c r="C12" s="7"/>
      <c r="D12" s="10"/>
      <c r="E12" s="19"/>
    </row>
    <row r="13" spans="2:5" x14ac:dyDescent="0.3">
      <c r="B13" s="15"/>
      <c r="C13" s="7"/>
      <c r="D13" s="10"/>
      <c r="E13" s="19"/>
    </row>
    <row r="14" spans="2:5" x14ac:dyDescent="0.3">
      <c r="B14" s="15"/>
      <c r="C14" s="7"/>
      <c r="D14" s="10"/>
      <c r="E14" s="19"/>
    </row>
    <row r="15" spans="2:5" x14ac:dyDescent="0.3">
      <c r="B15" s="4"/>
      <c r="C15" s="8" t="s">
        <v>8</v>
      </c>
      <c r="D15" s="10"/>
      <c r="E15" s="19"/>
    </row>
    <row r="16" spans="2:5" x14ac:dyDescent="0.3">
      <c r="B16" s="15" t="s">
        <v>210</v>
      </c>
      <c r="C16" s="12" t="s">
        <v>211</v>
      </c>
      <c r="D16" s="10"/>
      <c r="E16" s="19">
        <v>1</v>
      </c>
    </row>
    <row r="17" spans="2:5" x14ac:dyDescent="0.3">
      <c r="B17" s="15" t="s">
        <v>94</v>
      </c>
      <c r="C17" s="5" t="s">
        <v>9</v>
      </c>
      <c r="D17" s="10">
        <v>16.899999999999999</v>
      </c>
      <c r="E17" s="19">
        <v>1</v>
      </c>
    </row>
    <row r="18" spans="2:5" x14ac:dyDescent="0.3">
      <c r="B18" s="15" t="s">
        <v>95</v>
      </c>
      <c r="C18" s="5" t="s">
        <v>10</v>
      </c>
      <c r="D18" s="10">
        <v>16.600000000000001</v>
      </c>
      <c r="E18" s="19">
        <v>1</v>
      </c>
    </row>
    <row r="19" spans="2:5" x14ac:dyDescent="0.3">
      <c r="B19" s="15" t="s">
        <v>96</v>
      </c>
      <c r="C19" s="5" t="s">
        <v>11</v>
      </c>
      <c r="D19" s="10">
        <v>17.899999999999999</v>
      </c>
      <c r="E19" s="19">
        <v>1</v>
      </c>
    </row>
    <row r="20" spans="2:5" x14ac:dyDescent="0.3">
      <c r="B20" s="15" t="s">
        <v>97</v>
      </c>
      <c r="C20" s="5" t="s">
        <v>12</v>
      </c>
      <c r="D20" s="10">
        <v>13.8</v>
      </c>
      <c r="E20" s="19">
        <v>1</v>
      </c>
    </row>
    <row r="21" spans="2:5" x14ac:dyDescent="0.3">
      <c r="B21" s="15" t="s">
        <v>98</v>
      </c>
      <c r="C21" s="5" t="s">
        <v>13</v>
      </c>
      <c r="D21" s="10">
        <v>14.8</v>
      </c>
      <c r="E21" s="19">
        <v>1</v>
      </c>
    </row>
    <row r="22" spans="2:5" x14ac:dyDescent="0.3">
      <c r="B22" s="15" t="s">
        <v>99</v>
      </c>
      <c r="C22" s="5" t="s">
        <v>14</v>
      </c>
      <c r="D22" s="10">
        <v>17.899999999999999</v>
      </c>
      <c r="E22" s="19">
        <v>1</v>
      </c>
    </row>
    <row r="23" spans="2:5" x14ac:dyDescent="0.3">
      <c r="B23" s="15" t="s">
        <v>100</v>
      </c>
      <c r="C23" s="5" t="s">
        <v>15</v>
      </c>
      <c r="D23" s="10">
        <v>19.899999999999999</v>
      </c>
      <c r="E23" s="19">
        <v>1</v>
      </c>
    </row>
    <row r="24" spans="2:5" x14ac:dyDescent="0.3">
      <c r="B24" s="15" t="s">
        <v>101</v>
      </c>
      <c r="C24" s="5" t="s">
        <v>16</v>
      </c>
      <c r="D24" s="10">
        <v>18.8</v>
      </c>
      <c r="E24" s="19">
        <v>1</v>
      </c>
    </row>
    <row r="25" spans="2:5" x14ac:dyDescent="0.3">
      <c r="B25" s="15" t="s">
        <v>102</v>
      </c>
      <c r="C25" s="5" t="s">
        <v>17</v>
      </c>
      <c r="D25" s="10">
        <v>19.899999999999999</v>
      </c>
      <c r="E25" s="19">
        <v>1</v>
      </c>
    </row>
    <row r="26" spans="2:5" x14ac:dyDescent="0.3">
      <c r="B26" s="15" t="s">
        <v>103</v>
      </c>
      <c r="C26" s="5" t="s">
        <v>186</v>
      </c>
      <c r="D26" s="10">
        <v>2.8</v>
      </c>
      <c r="E26" s="19">
        <v>1</v>
      </c>
    </row>
    <row r="27" spans="2:5" x14ac:dyDescent="0.3">
      <c r="B27" s="15"/>
      <c r="C27" s="5"/>
      <c r="D27" s="10"/>
      <c r="E27" s="19"/>
    </row>
    <row r="28" spans="2:5" x14ac:dyDescent="0.3">
      <c r="B28" s="15"/>
      <c r="C28" s="5"/>
      <c r="D28" s="10"/>
      <c r="E28" s="19"/>
    </row>
    <row r="29" spans="2:5" x14ac:dyDescent="0.3">
      <c r="B29" s="15"/>
      <c r="C29" s="5"/>
      <c r="D29" s="10"/>
      <c r="E29" s="19"/>
    </row>
    <row r="30" spans="2:5" x14ac:dyDescent="0.3">
      <c r="B30" s="15"/>
      <c r="C30" s="8" t="s">
        <v>20</v>
      </c>
      <c r="D30" s="10"/>
      <c r="E30" s="19"/>
    </row>
    <row r="31" spans="2:5" x14ac:dyDescent="0.3">
      <c r="B31" s="15" t="s">
        <v>203</v>
      </c>
      <c r="C31" s="11" t="s">
        <v>204</v>
      </c>
      <c r="D31" s="10"/>
      <c r="E31" s="19">
        <v>1</v>
      </c>
    </row>
    <row r="32" spans="2:5" x14ac:dyDescent="0.3">
      <c r="B32" s="15" t="s">
        <v>104</v>
      </c>
      <c r="C32" s="5" t="s">
        <v>169</v>
      </c>
      <c r="D32" s="10">
        <v>8.8000000000000007</v>
      </c>
      <c r="E32" s="19">
        <v>1</v>
      </c>
    </row>
    <row r="33" spans="2:5" x14ac:dyDescent="0.3">
      <c r="B33" s="15" t="s">
        <v>105</v>
      </c>
      <c r="C33" s="5" t="s">
        <v>170</v>
      </c>
      <c r="D33" s="10">
        <v>9.9</v>
      </c>
      <c r="E33" s="19">
        <v>1</v>
      </c>
    </row>
    <row r="34" spans="2:5" x14ac:dyDescent="0.3">
      <c r="B34" s="15" t="s">
        <v>106</v>
      </c>
      <c r="C34" s="5" t="s">
        <v>171</v>
      </c>
      <c r="D34" s="10">
        <v>9.9</v>
      </c>
      <c r="E34" s="19">
        <v>1</v>
      </c>
    </row>
    <row r="35" spans="2:5" x14ac:dyDescent="0.3">
      <c r="B35" s="15" t="s">
        <v>107</v>
      </c>
      <c r="C35" s="5" t="s">
        <v>172</v>
      </c>
      <c r="D35" s="10">
        <v>9.9</v>
      </c>
      <c r="E35" s="19">
        <v>1</v>
      </c>
    </row>
    <row r="36" spans="2:5" x14ac:dyDescent="0.3">
      <c r="B36" s="15" t="s">
        <v>108</v>
      </c>
      <c r="C36" s="5" t="s">
        <v>173</v>
      </c>
      <c r="D36" s="10">
        <v>10</v>
      </c>
      <c r="E36" s="19">
        <v>1</v>
      </c>
    </row>
    <row r="37" spans="2:5" x14ac:dyDescent="0.3">
      <c r="B37" s="15" t="s">
        <v>109</v>
      </c>
      <c r="C37" s="5" t="s">
        <v>174</v>
      </c>
      <c r="D37" s="10">
        <v>10.6</v>
      </c>
      <c r="E37" s="19">
        <v>1</v>
      </c>
    </row>
    <row r="38" spans="2:5" x14ac:dyDescent="0.3">
      <c r="B38" s="15" t="s">
        <v>110</v>
      </c>
      <c r="C38" s="5" t="s">
        <v>175</v>
      </c>
      <c r="D38" s="10">
        <v>12.8</v>
      </c>
      <c r="E38" s="19">
        <v>1</v>
      </c>
    </row>
    <row r="39" spans="2:5" x14ac:dyDescent="0.3">
      <c r="B39" s="15" t="s">
        <v>111</v>
      </c>
      <c r="C39" s="5" t="s">
        <v>176</v>
      </c>
      <c r="D39" s="10">
        <v>12.8</v>
      </c>
      <c r="E39" s="19">
        <v>1</v>
      </c>
    </row>
    <row r="40" spans="2:5" x14ac:dyDescent="0.3">
      <c r="B40" s="15" t="s">
        <v>112</v>
      </c>
      <c r="C40" s="5" t="s">
        <v>177</v>
      </c>
      <c r="D40" s="10">
        <v>12.9</v>
      </c>
      <c r="E40" s="19">
        <v>1</v>
      </c>
    </row>
    <row r="41" spans="2:5" x14ac:dyDescent="0.3">
      <c r="B41" s="15" t="s">
        <v>113</v>
      </c>
      <c r="C41" s="5" t="s">
        <v>178</v>
      </c>
      <c r="D41" s="10">
        <v>12.9</v>
      </c>
      <c r="E41" s="19">
        <v>1</v>
      </c>
    </row>
    <row r="42" spans="2:5" x14ac:dyDescent="0.3">
      <c r="B42" s="15" t="s">
        <v>114</v>
      </c>
      <c r="C42" s="5" t="s">
        <v>179</v>
      </c>
      <c r="D42" s="10">
        <v>12.9</v>
      </c>
      <c r="E42" s="19">
        <v>1</v>
      </c>
    </row>
    <row r="43" spans="2:5" x14ac:dyDescent="0.3">
      <c r="B43" s="15" t="s">
        <v>115</v>
      </c>
      <c r="C43" s="5" t="s">
        <v>180</v>
      </c>
      <c r="D43" s="10">
        <v>13.4</v>
      </c>
      <c r="E43" s="19">
        <v>1</v>
      </c>
    </row>
    <row r="44" spans="2:5" x14ac:dyDescent="0.3">
      <c r="B44" s="15" t="s">
        <v>116</v>
      </c>
      <c r="C44" s="5" t="s">
        <v>181</v>
      </c>
      <c r="D44" s="10">
        <v>13.8</v>
      </c>
      <c r="E44" s="19">
        <v>1</v>
      </c>
    </row>
    <row r="45" spans="2:5" x14ac:dyDescent="0.3">
      <c r="B45" s="15" t="s">
        <v>117</v>
      </c>
      <c r="C45" s="5" t="s">
        <v>182</v>
      </c>
      <c r="D45" s="10">
        <v>13.8</v>
      </c>
      <c r="E45" s="19">
        <v>1</v>
      </c>
    </row>
    <row r="46" spans="2:5" x14ac:dyDescent="0.3">
      <c r="B46" s="15" t="s">
        <v>118</v>
      </c>
      <c r="C46" s="5" t="s">
        <v>183</v>
      </c>
      <c r="D46" s="10">
        <v>1</v>
      </c>
      <c r="E46" s="19">
        <v>1</v>
      </c>
    </row>
    <row r="47" spans="2:5" x14ac:dyDescent="0.3">
      <c r="B47" s="15" t="s">
        <v>119</v>
      </c>
      <c r="C47" s="5" t="s">
        <v>184</v>
      </c>
      <c r="D47" s="10">
        <v>1</v>
      </c>
      <c r="E47" s="19">
        <v>1</v>
      </c>
    </row>
    <row r="48" spans="2:5" x14ac:dyDescent="0.3">
      <c r="B48" s="15"/>
      <c r="C48" s="5"/>
      <c r="D48" s="10"/>
      <c r="E48" s="19"/>
    </row>
    <row r="49" spans="2:5" x14ac:dyDescent="0.3">
      <c r="B49" s="15"/>
      <c r="C49" s="5"/>
      <c r="D49" s="10"/>
      <c r="E49" s="19"/>
    </row>
    <row r="50" spans="2:5" x14ac:dyDescent="0.3">
      <c r="B50" s="15"/>
      <c r="C50" s="5"/>
      <c r="D50" s="10"/>
      <c r="E50" s="19"/>
    </row>
    <row r="51" spans="2:5" x14ac:dyDescent="0.3">
      <c r="B51" s="15"/>
      <c r="C51" s="14" t="s">
        <v>21</v>
      </c>
      <c r="D51" s="89" t="s">
        <v>18</v>
      </c>
      <c r="E51" s="19"/>
    </row>
    <row r="52" spans="2:5" x14ac:dyDescent="0.3">
      <c r="B52" s="15"/>
      <c r="C52" s="14"/>
      <c r="D52" s="89"/>
      <c r="E52" s="19"/>
    </row>
    <row r="53" spans="2:5" x14ac:dyDescent="0.3">
      <c r="B53" s="15" t="s">
        <v>205</v>
      </c>
      <c r="C53" s="86" t="s">
        <v>206</v>
      </c>
      <c r="D53" s="89"/>
      <c r="E53" s="19">
        <v>1</v>
      </c>
    </row>
    <row r="54" spans="2:5" x14ac:dyDescent="0.3">
      <c r="B54" s="15" t="s">
        <v>120</v>
      </c>
      <c r="C54" s="5" t="s">
        <v>22</v>
      </c>
      <c r="D54" s="10">
        <v>11.8</v>
      </c>
      <c r="E54" s="19">
        <v>1</v>
      </c>
    </row>
    <row r="55" spans="2:5" x14ac:dyDescent="0.3">
      <c r="B55" s="15" t="s">
        <v>121</v>
      </c>
      <c r="C55" s="5" t="s">
        <v>23</v>
      </c>
      <c r="D55" s="10">
        <v>10.9</v>
      </c>
      <c r="E55" s="19">
        <v>1</v>
      </c>
    </row>
    <row r="56" spans="2:5" x14ac:dyDescent="0.3">
      <c r="B56" s="15"/>
      <c r="C56" s="5"/>
      <c r="D56" s="10"/>
      <c r="E56" s="19"/>
    </row>
    <row r="57" spans="2:5" x14ac:dyDescent="0.3">
      <c r="B57" s="15"/>
      <c r="C57" s="5"/>
      <c r="D57" s="10"/>
      <c r="E57" s="19"/>
    </row>
    <row r="58" spans="2:5" x14ac:dyDescent="0.3">
      <c r="B58" s="15"/>
      <c r="C58" s="5"/>
      <c r="D58" s="10"/>
      <c r="E58" s="19"/>
    </row>
    <row r="59" spans="2:5" x14ac:dyDescent="0.3">
      <c r="B59" s="15"/>
      <c r="C59" s="8" t="s">
        <v>24</v>
      </c>
      <c r="D59" s="10"/>
      <c r="E59" s="19"/>
    </row>
    <row r="60" spans="2:5" x14ac:dyDescent="0.3">
      <c r="B60" s="15"/>
      <c r="C60" s="8"/>
      <c r="D60" s="10"/>
      <c r="E60" s="19"/>
    </row>
    <row r="61" spans="2:5" x14ac:dyDescent="0.3">
      <c r="B61" s="15" t="s">
        <v>122</v>
      </c>
      <c r="C61" s="5" t="s">
        <v>25</v>
      </c>
      <c r="D61" s="10">
        <v>22.5</v>
      </c>
      <c r="E61" s="19">
        <v>1</v>
      </c>
    </row>
    <row r="62" spans="2:5" x14ac:dyDescent="0.3">
      <c r="B62" s="15" t="s">
        <v>123</v>
      </c>
      <c r="C62" s="5" t="s">
        <v>208</v>
      </c>
      <c r="D62" s="10">
        <v>13.5</v>
      </c>
      <c r="E62" s="19">
        <v>1</v>
      </c>
    </row>
    <row r="63" spans="2:5" x14ac:dyDescent="0.3">
      <c r="B63" s="15" t="s">
        <v>207</v>
      </c>
      <c r="C63" s="5" t="s">
        <v>209</v>
      </c>
      <c r="D63" s="10">
        <v>9.9</v>
      </c>
      <c r="E63" s="19">
        <v>1</v>
      </c>
    </row>
    <row r="64" spans="2:5" x14ac:dyDescent="0.3">
      <c r="B64" s="15"/>
      <c r="C64" s="5"/>
      <c r="D64" s="10"/>
      <c r="E64" s="19"/>
    </row>
    <row r="65" spans="2:5" x14ac:dyDescent="0.3">
      <c r="B65" s="15" t="s">
        <v>269</v>
      </c>
      <c r="C65" s="5" t="s">
        <v>274</v>
      </c>
      <c r="D65" s="10"/>
      <c r="E65" s="19">
        <v>1</v>
      </c>
    </row>
    <row r="66" spans="2:5" x14ac:dyDescent="0.3">
      <c r="B66" s="15"/>
      <c r="C66" s="5"/>
      <c r="D66" s="10"/>
      <c r="E66" s="19"/>
    </row>
    <row r="67" spans="2:5" x14ac:dyDescent="0.3">
      <c r="B67" s="15"/>
      <c r="C67" s="8" t="s">
        <v>214</v>
      </c>
      <c r="D67" s="10"/>
      <c r="E67" s="19"/>
    </row>
    <row r="68" spans="2:5" x14ac:dyDescent="0.3">
      <c r="B68" s="15"/>
      <c r="C68" s="5"/>
      <c r="D68" s="10"/>
      <c r="E68" s="19"/>
    </row>
    <row r="69" spans="2:5" x14ac:dyDescent="0.3">
      <c r="B69" s="15" t="s">
        <v>224</v>
      </c>
      <c r="C69" s="5" t="s">
        <v>225</v>
      </c>
      <c r="D69" s="10"/>
      <c r="E69" s="19">
        <v>1</v>
      </c>
    </row>
    <row r="70" spans="2:5" x14ac:dyDescent="0.3">
      <c r="B70" s="15" t="s">
        <v>226</v>
      </c>
      <c r="C70" s="5" t="s">
        <v>227</v>
      </c>
      <c r="D70" s="10">
        <v>5.5</v>
      </c>
      <c r="E70" s="19">
        <v>1</v>
      </c>
    </row>
    <row r="71" spans="2:5" x14ac:dyDescent="0.3">
      <c r="B71" s="15" t="s">
        <v>228</v>
      </c>
      <c r="C71" s="5" t="s">
        <v>242</v>
      </c>
      <c r="D71" s="10">
        <v>5.9</v>
      </c>
      <c r="E71" s="19">
        <v>1</v>
      </c>
    </row>
    <row r="72" spans="2:5" x14ac:dyDescent="0.3">
      <c r="B72" s="15" t="s">
        <v>229</v>
      </c>
      <c r="C72" s="5" t="s">
        <v>243</v>
      </c>
      <c r="D72" s="10">
        <v>5.9</v>
      </c>
      <c r="E72" s="19">
        <v>1</v>
      </c>
    </row>
    <row r="73" spans="2:5" x14ac:dyDescent="0.3">
      <c r="B73" s="15" t="s">
        <v>230</v>
      </c>
      <c r="C73" s="5" t="s">
        <v>244</v>
      </c>
      <c r="D73" s="10">
        <v>9.9</v>
      </c>
      <c r="E73" s="19">
        <v>1</v>
      </c>
    </row>
    <row r="74" spans="2:5" x14ac:dyDescent="0.3">
      <c r="B74" s="15" t="s">
        <v>231</v>
      </c>
      <c r="C74" s="5" t="s">
        <v>245</v>
      </c>
      <c r="D74" s="10">
        <v>5.8</v>
      </c>
      <c r="E74" s="19">
        <v>1</v>
      </c>
    </row>
    <row r="75" spans="2:5" x14ac:dyDescent="0.3">
      <c r="B75" s="15" t="s">
        <v>232</v>
      </c>
      <c r="C75" s="5" t="s">
        <v>246</v>
      </c>
      <c r="D75" s="10">
        <v>6.9</v>
      </c>
      <c r="E75" s="19">
        <v>1</v>
      </c>
    </row>
    <row r="76" spans="2:5" x14ac:dyDescent="0.3">
      <c r="B76" s="15" t="s">
        <v>233</v>
      </c>
      <c r="C76" s="5" t="s">
        <v>247</v>
      </c>
      <c r="D76" s="10">
        <v>5.6</v>
      </c>
      <c r="E76" s="19">
        <v>1</v>
      </c>
    </row>
    <row r="77" spans="2:5" x14ac:dyDescent="0.3">
      <c r="B77" s="15" t="s">
        <v>234</v>
      </c>
      <c r="C77" s="5" t="s">
        <v>248</v>
      </c>
      <c r="D77" s="10">
        <v>6.6</v>
      </c>
      <c r="E77" s="19">
        <v>1</v>
      </c>
    </row>
    <row r="78" spans="2:5" x14ac:dyDescent="0.3">
      <c r="B78" s="15" t="s">
        <v>235</v>
      </c>
      <c r="C78" s="5" t="s">
        <v>249</v>
      </c>
      <c r="D78" s="10">
        <v>6.6</v>
      </c>
      <c r="E78" s="19">
        <v>1</v>
      </c>
    </row>
    <row r="79" spans="2:5" x14ac:dyDescent="0.3">
      <c r="B79" s="15" t="s">
        <v>236</v>
      </c>
      <c r="C79" s="5" t="s">
        <v>250</v>
      </c>
      <c r="D79" s="10">
        <v>5.9</v>
      </c>
      <c r="E79" s="19">
        <v>1</v>
      </c>
    </row>
    <row r="80" spans="2:5" x14ac:dyDescent="0.3">
      <c r="B80" s="15" t="s">
        <v>237</v>
      </c>
      <c r="C80" s="5" t="s">
        <v>251</v>
      </c>
      <c r="D80" s="10">
        <v>6.4</v>
      </c>
      <c r="E80" s="19">
        <v>1</v>
      </c>
    </row>
    <row r="81" spans="2:5" x14ac:dyDescent="0.3">
      <c r="B81" s="15" t="s">
        <v>238</v>
      </c>
      <c r="C81" s="5" t="s">
        <v>252</v>
      </c>
      <c r="D81" s="10">
        <v>7.3</v>
      </c>
      <c r="E81" s="19">
        <v>1</v>
      </c>
    </row>
    <row r="82" spans="2:5" x14ac:dyDescent="0.3">
      <c r="B82" s="15" t="s">
        <v>239</v>
      </c>
      <c r="C82" s="5" t="s">
        <v>253</v>
      </c>
      <c r="D82" s="10">
        <v>7.8</v>
      </c>
      <c r="E82" s="19">
        <v>1</v>
      </c>
    </row>
    <row r="83" spans="2:5" x14ac:dyDescent="0.3">
      <c r="B83" s="15" t="s">
        <v>240</v>
      </c>
      <c r="C83" s="5" t="s">
        <v>254</v>
      </c>
      <c r="D83" s="10">
        <v>5.9</v>
      </c>
      <c r="E83" s="19">
        <v>1</v>
      </c>
    </row>
    <row r="84" spans="2:5" x14ac:dyDescent="0.3">
      <c r="B84" s="15" t="s">
        <v>241</v>
      </c>
      <c r="C84" s="5" t="s">
        <v>255</v>
      </c>
      <c r="D84" s="10">
        <v>6.6</v>
      </c>
      <c r="E84" s="19">
        <v>1</v>
      </c>
    </row>
    <row r="85" spans="2:5" x14ac:dyDescent="0.3">
      <c r="B85" s="15"/>
      <c r="C85" s="5"/>
      <c r="D85" s="10"/>
      <c r="E85" s="19"/>
    </row>
    <row r="86" spans="2:5" x14ac:dyDescent="0.3">
      <c r="B86" s="15"/>
      <c r="C86" s="5"/>
      <c r="D86" s="10"/>
      <c r="E86" s="19"/>
    </row>
    <row r="87" spans="2:5" x14ac:dyDescent="0.3">
      <c r="B87" s="15"/>
      <c r="C87" s="8" t="s">
        <v>256</v>
      </c>
      <c r="D87" s="10"/>
      <c r="E87" s="19"/>
    </row>
    <row r="88" spans="2:5" x14ac:dyDescent="0.3">
      <c r="B88" s="15"/>
      <c r="C88" s="5"/>
      <c r="D88" s="10"/>
      <c r="E88" s="19"/>
    </row>
    <row r="89" spans="2:5" x14ac:dyDescent="0.3">
      <c r="B89" s="15" t="s">
        <v>257</v>
      </c>
      <c r="C89" s="5" t="s">
        <v>258</v>
      </c>
      <c r="D89" s="10">
        <v>7.9</v>
      </c>
      <c r="E89" s="19">
        <v>1</v>
      </c>
    </row>
    <row r="90" spans="2:5" x14ac:dyDescent="0.3">
      <c r="B90" s="15" t="s">
        <v>259</v>
      </c>
      <c r="C90" s="5" t="s">
        <v>260</v>
      </c>
      <c r="D90" s="10">
        <v>1.9</v>
      </c>
      <c r="E90" s="19">
        <v>1</v>
      </c>
    </row>
    <row r="91" spans="2:5" x14ac:dyDescent="0.3">
      <c r="B91" s="15" t="s">
        <v>275</v>
      </c>
      <c r="C91" s="5" t="s">
        <v>276</v>
      </c>
      <c r="D91" s="10">
        <v>1</v>
      </c>
      <c r="E91" s="19">
        <v>1</v>
      </c>
    </row>
    <row r="92" spans="2:5" x14ac:dyDescent="0.3">
      <c r="B92" s="15" t="s">
        <v>261</v>
      </c>
      <c r="C92" s="5" t="s">
        <v>262</v>
      </c>
      <c r="D92" s="10">
        <v>3.5</v>
      </c>
      <c r="E92" s="19">
        <v>1</v>
      </c>
    </row>
    <row r="93" spans="2:5" x14ac:dyDescent="0.3">
      <c r="B93" s="15" t="s">
        <v>265</v>
      </c>
      <c r="C93" s="5" t="s">
        <v>266</v>
      </c>
      <c r="D93" s="10">
        <v>2.8</v>
      </c>
      <c r="E93" s="19">
        <v>1</v>
      </c>
    </row>
    <row r="94" spans="2:5" x14ac:dyDescent="0.3">
      <c r="B94" s="15" t="s">
        <v>263</v>
      </c>
      <c r="C94" s="5" t="s">
        <v>264</v>
      </c>
      <c r="D94" s="10">
        <v>6.8</v>
      </c>
      <c r="E94" s="19">
        <v>1</v>
      </c>
    </row>
    <row r="95" spans="2:5" x14ac:dyDescent="0.3">
      <c r="B95" s="15"/>
      <c r="C95" s="5"/>
      <c r="D95" s="10"/>
      <c r="E95" s="19"/>
    </row>
    <row r="96" spans="2:5" x14ac:dyDescent="0.3">
      <c r="B96" s="15"/>
      <c r="C96" s="5"/>
      <c r="D96" s="10"/>
      <c r="E96" s="19"/>
    </row>
    <row r="97" spans="2:5" x14ac:dyDescent="0.3">
      <c r="B97" s="13"/>
      <c r="C97" s="8" t="s">
        <v>27</v>
      </c>
      <c r="D97" s="89" t="s">
        <v>18</v>
      </c>
      <c r="E97" s="19"/>
    </row>
    <row r="98" spans="2:5" x14ac:dyDescent="0.3">
      <c r="B98" s="15"/>
      <c r="C98" s="8" t="s">
        <v>28</v>
      </c>
      <c r="D98" s="10"/>
      <c r="E98" s="19"/>
    </row>
    <row r="99" spans="2:5" x14ac:dyDescent="0.3">
      <c r="B99" s="15"/>
      <c r="C99" s="8"/>
      <c r="D99" s="10"/>
      <c r="E99" s="19"/>
    </row>
    <row r="100" spans="2:5" x14ac:dyDescent="0.3">
      <c r="B100" s="15" t="s">
        <v>124</v>
      </c>
      <c r="C100" s="5" t="s">
        <v>29</v>
      </c>
      <c r="D100" s="10">
        <v>5.9</v>
      </c>
      <c r="E100" s="19">
        <v>2</v>
      </c>
    </row>
    <row r="101" spans="2:5" x14ac:dyDescent="0.3">
      <c r="B101" s="15" t="s">
        <v>125</v>
      </c>
      <c r="C101" s="5" t="s">
        <v>30</v>
      </c>
      <c r="D101" s="10">
        <v>5.9</v>
      </c>
      <c r="E101" s="19">
        <v>2</v>
      </c>
    </row>
    <row r="102" spans="2:5" x14ac:dyDescent="0.3">
      <c r="B102" s="15" t="s">
        <v>126</v>
      </c>
      <c r="C102" s="5" t="s">
        <v>31</v>
      </c>
      <c r="D102" s="10">
        <v>5.9</v>
      </c>
      <c r="E102" s="19">
        <v>2</v>
      </c>
    </row>
    <row r="103" spans="2:5" x14ac:dyDescent="0.3">
      <c r="B103" s="15" t="s">
        <v>127</v>
      </c>
      <c r="C103" s="5" t="s">
        <v>32</v>
      </c>
      <c r="D103" s="10">
        <v>5.9</v>
      </c>
      <c r="E103" s="19">
        <v>2</v>
      </c>
    </row>
    <row r="104" spans="2:5" x14ac:dyDescent="0.3">
      <c r="B104" s="15" t="s">
        <v>128</v>
      </c>
      <c r="C104" s="5" t="s">
        <v>33</v>
      </c>
      <c r="D104" s="10">
        <v>5.9</v>
      </c>
      <c r="E104" s="19">
        <v>2</v>
      </c>
    </row>
    <row r="105" spans="2:5" x14ac:dyDescent="0.3">
      <c r="B105" s="15"/>
      <c r="C105" s="5"/>
      <c r="D105" s="10"/>
      <c r="E105" s="19"/>
    </row>
    <row r="106" spans="2:5" x14ac:dyDescent="0.3">
      <c r="B106" s="15"/>
      <c r="C106" s="8" t="s">
        <v>34</v>
      </c>
      <c r="D106" s="10"/>
      <c r="E106" s="19"/>
    </row>
    <row r="107" spans="2:5" x14ac:dyDescent="0.3">
      <c r="B107" s="15"/>
      <c r="C107" s="8"/>
      <c r="D107" s="10"/>
      <c r="E107" s="19"/>
    </row>
    <row r="108" spans="2:5" x14ac:dyDescent="0.3">
      <c r="B108" s="15" t="s">
        <v>129</v>
      </c>
      <c r="C108" s="5" t="s">
        <v>35</v>
      </c>
      <c r="D108" s="10">
        <v>3.3</v>
      </c>
      <c r="E108" s="19">
        <v>2</v>
      </c>
    </row>
    <row r="109" spans="2:5" x14ac:dyDescent="0.3">
      <c r="B109" s="15" t="s">
        <v>130</v>
      </c>
      <c r="C109" s="5" t="s">
        <v>36</v>
      </c>
      <c r="D109" s="10">
        <v>3.3</v>
      </c>
      <c r="E109" s="19">
        <v>2</v>
      </c>
    </row>
    <row r="110" spans="2:5" x14ac:dyDescent="0.3">
      <c r="B110" s="15" t="s">
        <v>131</v>
      </c>
      <c r="C110" s="5" t="s">
        <v>37</v>
      </c>
      <c r="D110" s="10">
        <v>3.8</v>
      </c>
      <c r="E110" s="19">
        <v>2</v>
      </c>
    </row>
    <row r="111" spans="2:5" x14ac:dyDescent="0.3">
      <c r="B111" s="15" t="s">
        <v>132</v>
      </c>
      <c r="C111" s="5" t="s">
        <v>38</v>
      </c>
      <c r="D111" s="10">
        <v>3.8</v>
      </c>
      <c r="E111" s="19">
        <v>2</v>
      </c>
    </row>
    <row r="112" spans="2:5" x14ac:dyDescent="0.3">
      <c r="B112" s="15" t="s">
        <v>133</v>
      </c>
      <c r="C112" s="5" t="s">
        <v>39</v>
      </c>
      <c r="D112" s="10">
        <v>3.8</v>
      </c>
      <c r="E112" s="19">
        <v>2</v>
      </c>
    </row>
    <row r="113" spans="2:5" x14ac:dyDescent="0.3">
      <c r="B113" s="15" t="s">
        <v>134</v>
      </c>
      <c r="C113" s="5" t="s">
        <v>40</v>
      </c>
      <c r="D113" s="10">
        <v>3.8</v>
      </c>
      <c r="E113" s="19">
        <v>2</v>
      </c>
    </row>
    <row r="114" spans="2:5" x14ac:dyDescent="0.3">
      <c r="B114" s="15" t="s">
        <v>135</v>
      </c>
      <c r="C114" s="5" t="s">
        <v>41</v>
      </c>
      <c r="D114" s="10">
        <v>3.8</v>
      </c>
      <c r="E114" s="19">
        <v>2</v>
      </c>
    </row>
    <row r="115" spans="2:5" x14ac:dyDescent="0.3">
      <c r="B115" s="15" t="s">
        <v>136</v>
      </c>
      <c r="C115" s="5" t="s">
        <v>42</v>
      </c>
      <c r="D115" s="10">
        <v>3.8</v>
      </c>
      <c r="E115" s="19">
        <v>2</v>
      </c>
    </row>
    <row r="116" spans="2:5" x14ac:dyDescent="0.3">
      <c r="B116" s="15" t="s">
        <v>137</v>
      </c>
      <c r="C116" s="5" t="s">
        <v>43</v>
      </c>
      <c r="D116" s="10">
        <v>3.8</v>
      </c>
      <c r="E116" s="19">
        <v>2</v>
      </c>
    </row>
    <row r="117" spans="2:5" x14ac:dyDescent="0.3">
      <c r="B117" s="15" t="s">
        <v>138</v>
      </c>
      <c r="C117" s="5" t="s">
        <v>44</v>
      </c>
      <c r="D117" s="10">
        <v>6.5</v>
      </c>
      <c r="E117" s="19">
        <v>2</v>
      </c>
    </row>
    <row r="118" spans="2:5" x14ac:dyDescent="0.3">
      <c r="B118" s="15" t="s">
        <v>139</v>
      </c>
      <c r="C118" s="5" t="s">
        <v>45</v>
      </c>
      <c r="D118" s="10">
        <v>4.9000000000000004</v>
      </c>
      <c r="E118" s="19">
        <v>2</v>
      </c>
    </row>
    <row r="119" spans="2:5" x14ac:dyDescent="0.3">
      <c r="B119" s="15" t="s">
        <v>140</v>
      </c>
      <c r="C119" s="5" t="s">
        <v>46</v>
      </c>
      <c r="D119" s="10">
        <v>4.9000000000000004</v>
      </c>
      <c r="E119" s="19">
        <v>2</v>
      </c>
    </row>
    <row r="120" spans="2:5" x14ac:dyDescent="0.3">
      <c r="B120" s="15" t="s">
        <v>141</v>
      </c>
      <c r="C120" s="5" t="s">
        <v>47</v>
      </c>
      <c r="D120" s="10">
        <v>4.9000000000000004</v>
      </c>
      <c r="E120" s="19">
        <v>2</v>
      </c>
    </row>
    <row r="121" spans="2:5" x14ac:dyDescent="0.3">
      <c r="B121" s="15"/>
      <c r="C121" s="5"/>
      <c r="D121" s="10"/>
      <c r="E121" s="19"/>
    </row>
    <row r="122" spans="2:5" x14ac:dyDescent="0.3">
      <c r="B122" s="15"/>
      <c r="C122" s="8" t="s">
        <v>48</v>
      </c>
      <c r="D122" s="10"/>
      <c r="E122" s="19"/>
    </row>
    <row r="123" spans="2:5" x14ac:dyDescent="0.3">
      <c r="B123" s="15"/>
      <c r="C123" s="5"/>
      <c r="D123" s="10"/>
      <c r="E123" s="19"/>
    </row>
    <row r="124" spans="2:5" x14ac:dyDescent="0.3">
      <c r="B124" s="15" t="s">
        <v>142</v>
      </c>
      <c r="C124" s="5" t="s">
        <v>49</v>
      </c>
      <c r="D124" s="10">
        <v>3.5</v>
      </c>
      <c r="E124" s="19">
        <v>2</v>
      </c>
    </row>
    <row r="125" spans="2:5" x14ac:dyDescent="0.3">
      <c r="B125" s="15" t="s">
        <v>143</v>
      </c>
      <c r="C125" s="5" t="s">
        <v>50</v>
      </c>
      <c r="D125" s="10">
        <v>4.9000000000000004</v>
      </c>
      <c r="E125" s="19">
        <v>2</v>
      </c>
    </row>
    <row r="126" spans="2:5" x14ac:dyDescent="0.3">
      <c r="B126" s="15" t="s">
        <v>144</v>
      </c>
      <c r="C126" s="5" t="s">
        <v>51</v>
      </c>
      <c r="D126" s="10">
        <v>2.9</v>
      </c>
      <c r="E126" s="19">
        <v>2</v>
      </c>
    </row>
    <row r="127" spans="2:5" x14ac:dyDescent="0.3">
      <c r="B127" s="15"/>
      <c r="C127" s="5"/>
      <c r="D127" s="10"/>
      <c r="E127" s="19"/>
    </row>
    <row r="128" spans="2:5" x14ac:dyDescent="0.3">
      <c r="B128" s="15"/>
      <c r="C128" s="5"/>
      <c r="D128" s="10"/>
      <c r="E128" s="19"/>
    </row>
    <row r="129" spans="2:5" x14ac:dyDescent="0.3">
      <c r="B129" s="15"/>
      <c r="C129" s="8" t="s">
        <v>52</v>
      </c>
      <c r="D129" s="10"/>
      <c r="E129" s="19"/>
    </row>
    <row r="130" spans="2:5" x14ac:dyDescent="0.3">
      <c r="B130" s="15"/>
      <c r="C130" s="8"/>
      <c r="D130" s="10"/>
      <c r="E130" s="19"/>
    </row>
    <row r="131" spans="2:5" x14ac:dyDescent="0.3">
      <c r="B131" s="15" t="s">
        <v>162</v>
      </c>
      <c r="C131" s="12" t="s">
        <v>53</v>
      </c>
      <c r="D131" s="10">
        <v>6.6</v>
      </c>
      <c r="E131" s="19">
        <v>1</v>
      </c>
    </row>
    <row r="132" spans="2:5" x14ac:dyDescent="0.3">
      <c r="B132" s="15" t="s">
        <v>163</v>
      </c>
      <c r="C132" s="12" t="s">
        <v>54</v>
      </c>
      <c r="D132" s="10">
        <v>6.6</v>
      </c>
      <c r="E132" s="19">
        <v>1</v>
      </c>
    </row>
    <row r="133" spans="2:5" x14ac:dyDescent="0.3">
      <c r="B133" s="15" t="s">
        <v>164</v>
      </c>
      <c r="C133" s="12" t="s">
        <v>55</v>
      </c>
      <c r="D133" s="10">
        <v>4.9000000000000004</v>
      </c>
      <c r="E133" s="19">
        <v>1</v>
      </c>
    </row>
    <row r="134" spans="2:5" x14ac:dyDescent="0.3">
      <c r="B134" s="15" t="s">
        <v>165</v>
      </c>
      <c r="C134" s="12" t="s">
        <v>56</v>
      </c>
      <c r="D134" s="10">
        <v>4.9000000000000004</v>
      </c>
      <c r="E134" s="19">
        <v>1</v>
      </c>
    </row>
    <row r="135" spans="2:5" x14ac:dyDescent="0.3">
      <c r="B135" s="15" t="s">
        <v>166</v>
      </c>
      <c r="C135" s="12" t="s">
        <v>57</v>
      </c>
      <c r="D135" s="10">
        <v>3.8</v>
      </c>
      <c r="E135" s="19">
        <v>1</v>
      </c>
    </row>
    <row r="136" spans="2:5" x14ac:dyDescent="0.3">
      <c r="B136" s="15"/>
      <c r="C136" s="11"/>
      <c r="D136" s="10"/>
      <c r="E136" s="19"/>
    </row>
    <row r="137" spans="2:5" x14ac:dyDescent="0.3">
      <c r="B137" s="15"/>
      <c r="C137" s="8" t="s">
        <v>58</v>
      </c>
      <c r="D137" s="10"/>
      <c r="E137" s="19"/>
    </row>
    <row r="138" spans="2:5" x14ac:dyDescent="0.3">
      <c r="B138" s="15"/>
      <c r="C138" s="8"/>
      <c r="D138" s="10"/>
      <c r="E138" s="19"/>
    </row>
    <row r="139" spans="2:5" x14ac:dyDescent="0.3">
      <c r="B139" s="15" t="s">
        <v>145</v>
      </c>
      <c r="C139" s="12" t="s">
        <v>59</v>
      </c>
      <c r="D139" s="10">
        <v>2.8</v>
      </c>
      <c r="E139" s="19">
        <v>1</v>
      </c>
    </row>
    <row r="140" spans="2:5" x14ac:dyDescent="0.3">
      <c r="B140" s="15" t="s">
        <v>146</v>
      </c>
      <c r="C140" s="12" t="s">
        <v>281</v>
      </c>
      <c r="D140" s="10">
        <v>3.3</v>
      </c>
      <c r="E140" s="19">
        <v>1</v>
      </c>
    </row>
    <row r="141" spans="2:5" x14ac:dyDescent="0.3">
      <c r="B141" s="15" t="s">
        <v>147</v>
      </c>
      <c r="C141" s="12" t="s">
        <v>60</v>
      </c>
      <c r="D141" s="10">
        <v>3.7</v>
      </c>
      <c r="E141" s="19">
        <v>1</v>
      </c>
    </row>
    <row r="142" spans="2:5" x14ac:dyDescent="0.3">
      <c r="B142" s="15" t="s">
        <v>148</v>
      </c>
      <c r="C142" s="12" t="s">
        <v>61</v>
      </c>
      <c r="D142" s="10">
        <v>3.7</v>
      </c>
      <c r="E142" s="19">
        <v>1</v>
      </c>
    </row>
    <row r="143" spans="2:5" x14ac:dyDescent="0.3">
      <c r="B143" s="15" t="s">
        <v>149</v>
      </c>
      <c r="C143" s="12" t="s">
        <v>62</v>
      </c>
      <c r="D143" s="10">
        <v>3.7</v>
      </c>
      <c r="E143" s="19">
        <v>1</v>
      </c>
    </row>
    <row r="144" spans="2:5" x14ac:dyDescent="0.3">
      <c r="B144" s="15" t="s">
        <v>150</v>
      </c>
      <c r="C144" s="12" t="s">
        <v>63</v>
      </c>
      <c r="D144" s="10">
        <v>3.7</v>
      </c>
      <c r="E144" s="19">
        <v>1</v>
      </c>
    </row>
    <row r="145" spans="2:5" x14ac:dyDescent="0.3">
      <c r="B145" s="15"/>
      <c r="C145" s="11"/>
      <c r="D145" s="10"/>
      <c r="E145" s="19"/>
    </row>
    <row r="146" spans="2:5" x14ac:dyDescent="0.3">
      <c r="B146" s="15"/>
      <c r="C146" s="11"/>
      <c r="D146" s="10"/>
      <c r="E146" s="19"/>
    </row>
    <row r="147" spans="2:5" x14ac:dyDescent="0.3">
      <c r="B147" s="15"/>
      <c r="C147" s="8" t="s">
        <v>64</v>
      </c>
      <c r="D147" s="10"/>
      <c r="E147" s="19"/>
    </row>
    <row r="148" spans="2:5" x14ac:dyDescent="0.3">
      <c r="B148" s="15" t="s">
        <v>151</v>
      </c>
      <c r="C148" s="12" t="s">
        <v>268</v>
      </c>
      <c r="D148" s="10">
        <v>58</v>
      </c>
      <c r="E148" s="19">
        <v>2</v>
      </c>
    </row>
    <row r="149" spans="2:5" x14ac:dyDescent="0.3">
      <c r="B149" s="15"/>
      <c r="C149" s="12"/>
      <c r="D149" s="10"/>
      <c r="E149" s="19"/>
    </row>
    <row r="150" spans="2:5" x14ac:dyDescent="0.3">
      <c r="B150" s="15"/>
      <c r="C150" s="11"/>
      <c r="D150" s="10"/>
      <c r="E150" s="19"/>
    </row>
    <row r="151" spans="2:5" x14ac:dyDescent="0.3">
      <c r="B151" s="15"/>
      <c r="C151" s="8" t="s">
        <v>65</v>
      </c>
      <c r="D151" s="10"/>
      <c r="E151" s="19"/>
    </row>
    <row r="152" spans="2:5" x14ac:dyDescent="0.3">
      <c r="B152" s="15" t="s">
        <v>215</v>
      </c>
      <c r="C152" s="12" t="s">
        <v>66</v>
      </c>
      <c r="D152" s="10">
        <v>7.8</v>
      </c>
      <c r="E152" s="19">
        <v>2</v>
      </c>
    </row>
    <row r="153" spans="2:5" x14ac:dyDescent="0.3">
      <c r="B153" s="15" t="s">
        <v>216</v>
      </c>
      <c r="C153" s="12" t="s">
        <v>67</v>
      </c>
      <c r="D153" s="10">
        <v>7.8</v>
      </c>
      <c r="E153" s="19">
        <v>2</v>
      </c>
    </row>
    <row r="154" spans="2:5" x14ac:dyDescent="0.3">
      <c r="B154" s="15" t="s">
        <v>217</v>
      </c>
      <c r="C154" s="12" t="s">
        <v>68</v>
      </c>
      <c r="D154" s="10">
        <v>6.5</v>
      </c>
      <c r="E154" s="19">
        <v>2</v>
      </c>
    </row>
    <row r="155" spans="2:5" x14ac:dyDescent="0.3">
      <c r="B155" s="15" t="s">
        <v>218</v>
      </c>
      <c r="C155" s="12" t="s">
        <v>69</v>
      </c>
      <c r="D155" s="10">
        <v>6.5</v>
      </c>
      <c r="E155" s="19">
        <v>2</v>
      </c>
    </row>
    <row r="156" spans="2:5" x14ac:dyDescent="0.3">
      <c r="B156" s="15" t="s">
        <v>219</v>
      </c>
      <c r="C156" s="12" t="s">
        <v>70</v>
      </c>
      <c r="D156" s="10">
        <v>6.5</v>
      </c>
      <c r="E156" s="19">
        <v>2</v>
      </c>
    </row>
    <row r="157" spans="2:5" x14ac:dyDescent="0.3">
      <c r="B157" s="15" t="s">
        <v>220</v>
      </c>
      <c r="C157" s="12" t="s">
        <v>71</v>
      </c>
      <c r="D157" s="10">
        <v>5.4</v>
      </c>
      <c r="E157" s="19">
        <v>2</v>
      </c>
    </row>
    <row r="158" spans="2:5" x14ac:dyDescent="0.3">
      <c r="B158" s="15" t="s">
        <v>221</v>
      </c>
      <c r="C158" s="12" t="s">
        <v>72</v>
      </c>
      <c r="D158" s="10">
        <v>5.4</v>
      </c>
      <c r="E158" s="19">
        <v>2</v>
      </c>
    </row>
    <row r="159" spans="2:5" x14ac:dyDescent="0.3">
      <c r="B159" s="15" t="s">
        <v>222</v>
      </c>
      <c r="C159" s="12" t="s">
        <v>73</v>
      </c>
      <c r="D159" s="10">
        <v>5.4</v>
      </c>
      <c r="E159" s="19">
        <v>2</v>
      </c>
    </row>
    <row r="160" spans="2:5" x14ac:dyDescent="0.3">
      <c r="B160" s="15" t="s">
        <v>223</v>
      </c>
      <c r="C160" s="5" t="s">
        <v>74</v>
      </c>
      <c r="D160" s="10">
        <v>5.4</v>
      </c>
      <c r="E160" s="19">
        <v>2</v>
      </c>
    </row>
    <row r="161" spans="2:5" x14ac:dyDescent="0.3">
      <c r="B161" s="15"/>
      <c r="C161" s="5"/>
      <c r="D161" s="10"/>
      <c r="E161" s="19"/>
    </row>
    <row r="162" spans="2:5" x14ac:dyDescent="0.3">
      <c r="B162" s="15"/>
      <c r="C162" s="8" t="s">
        <v>82</v>
      </c>
      <c r="D162" s="10"/>
      <c r="E162" s="19"/>
    </row>
    <row r="163" spans="2:5" x14ac:dyDescent="0.3">
      <c r="B163" s="15"/>
      <c r="C163" s="8"/>
      <c r="D163" s="10"/>
      <c r="E163" s="19"/>
    </row>
    <row r="164" spans="2:5" x14ac:dyDescent="0.3">
      <c r="B164" s="15" t="s">
        <v>152</v>
      </c>
      <c r="C164" s="5" t="s">
        <v>75</v>
      </c>
      <c r="D164" s="10">
        <v>11.9</v>
      </c>
      <c r="E164" s="19">
        <v>2</v>
      </c>
    </row>
    <row r="165" spans="2:5" x14ac:dyDescent="0.3">
      <c r="B165" s="15" t="s">
        <v>153</v>
      </c>
      <c r="C165" s="5" t="s">
        <v>76</v>
      </c>
      <c r="D165" s="10">
        <v>17.899999999999999</v>
      </c>
      <c r="E165" s="19">
        <v>2</v>
      </c>
    </row>
    <row r="166" spans="2:5" x14ac:dyDescent="0.3">
      <c r="B166" s="15" t="s">
        <v>154</v>
      </c>
      <c r="C166" s="5" t="s">
        <v>77</v>
      </c>
      <c r="D166" s="10">
        <v>10.6</v>
      </c>
      <c r="E166" s="19">
        <v>2</v>
      </c>
    </row>
    <row r="167" spans="2:5" x14ac:dyDescent="0.3">
      <c r="B167" s="15" t="s">
        <v>155</v>
      </c>
      <c r="C167" s="5" t="s">
        <v>78</v>
      </c>
      <c r="D167" s="10">
        <v>17.899999999999999</v>
      </c>
      <c r="E167" s="19">
        <v>2</v>
      </c>
    </row>
    <row r="168" spans="2:5" x14ac:dyDescent="0.3">
      <c r="B168" s="15"/>
      <c r="C168" s="5"/>
      <c r="D168" s="10"/>
      <c r="E168" s="19"/>
    </row>
    <row r="169" spans="2:5" x14ac:dyDescent="0.3">
      <c r="B169" s="15"/>
      <c r="C169" s="5"/>
      <c r="D169" s="10"/>
      <c r="E169" s="19"/>
    </row>
    <row r="170" spans="2:5" x14ac:dyDescent="0.3">
      <c r="B170" s="15"/>
      <c r="C170" s="5"/>
      <c r="D170" s="10"/>
      <c r="E170" s="19"/>
    </row>
    <row r="171" spans="2:5" x14ac:dyDescent="0.3">
      <c r="B171" s="15"/>
      <c r="C171" s="8" t="s">
        <v>83</v>
      </c>
      <c r="D171" s="10"/>
      <c r="E171" s="19"/>
    </row>
    <row r="172" spans="2:5" x14ac:dyDescent="0.3">
      <c r="B172" s="15"/>
      <c r="C172" s="8"/>
      <c r="D172" s="10"/>
      <c r="E172" s="19"/>
    </row>
    <row r="173" spans="2:5" x14ac:dyDescent="0.3">
      <c r="B173" s="15" t="s">
        <v>212</v>
      </c>
      <c r="C173" s="11" t="s">
        <v>213</v>
      </c>
      <c r="D173" s="10">
        <v>1</v>
      </c>
      <c r="E173" s="19">
        <v>2</v>
      </c>
    </row>
    <row r="174" spans="2:5" x14ac:dyDescent="0.3">
      <c r="B174" s="15" t="s">
        <v>156</v>
      </c>
      <c r="C174" s="5" t="s">
        <v>79</v>
      </c>
      <c r="D174" s="10">
        <v>3.5</v>
      </c>
      <c r="E174" s="19">
        <v>2</v>
      </c>
    </row>
    <row r="175" spans="2:5" x14ac:dyDescent="0.3">
      <c r="B175" s="15" t="s">
        <v>157</v>
      </c>
      <c r="C175" s="5" t="s">
        <v>80</v>
      </c>
      <c r="D175" s="10">
        <v>5.5</v>
      </c>
      <c r="E175" s="19">
        <v>2</v>
      </c>
    </row>
    <row r="176" spans="2:5" x14ac:dyDescent="0.3">
      <c r="B176" s="15" t="s">
        <v>158</v>
      </c>
      <c r="C176" s="5" t="s">
        <v>81</v>
      </c>
      <c r="D176" s="90">
        <v>7.9</v>
      </c>
      <c r="E176" s="19">
        <v>2</v>
      </c>
    </row>
    <row r="177" spans="2:5" x14ac:dyDescent="0.3">
      <c r="B177" s="13"/>
      <c r="C177" s="5"/>
      <c r="D177" s="90"/>
      <c r="E177" s="19"/>
    </row>
    <row r="178" spans="2:5" x14ac:dyDescent="0.3">
      <c r="B178" s="15"/>
      <c r="C178" s="5"/>
      <c r="D178" s="10"/>
      <c r="E178" s="19"/>
    </row>
    <row r="179" spans="2:5" x14ac:dyDescent="0.3">
      <c r="B179" s="15"/>
      <c r="C179" s="94" t="s">
        <v>270</v>
      </c>
      <c r="D179" s="10"/>
      <c r="E179" s="19"/>
    </row>
    <row r="180" spans="2:5" x14ac:dyDescent="0.3">
      <c r="B180" s="15"/>
      <c r="C180" s="5"/>
      <c r="D180" s="10"/>
      <c r="E180" s="19"/>
    </row>
    <row r="181" spans="2:5" x14ac:dyDescent="0.3">
      <c r="B181" s="15" t="s">
        <v>271</v>
      </c>
      <c r="C181" s="5"/>
      <c r="D181" s="10"/>
      <c r="E181" s="19">
        <v>1</v>
      </c>
    </row>
    <row r="182" spans="2:5" x14ac:dyDescent="0.3">
      <c r="B182" s="15" t="s">
        <v>272</v>
      </c>
      <c r="C182" s="5"/>
      <c r="D182" s="10"/>
      <c r="E182" s="19">
        <v>2</v>
      </c>
    </row>
    <row r="183" spans="2:5" x14ac:dyDescent="0.3">
      <c r="B183" s="15"/>
      <c r="C183" s="5"/>
      <c r="D183" s="10"/>
      <c r="E183" s="19"/>
    </row>
    <row r="184" spans="2:5" x14ac:dyDescent="0.3">
      <c r="B184" s="15"/>
      <c r="C184" s="5"/>
      <c r="D184" s="10"/>
      <c r="E184" s="19"/>
    </row>
    <row r="185" spans="2:5" x14ac:dyDescent="0.3">
      <c r="B185" s="15"/>
      <c r="C185" s="5"/>
      <c r="D185" s="10"/>
      <c r="E185" s="19"/>
    </row>
    <row r="186" spans="2:5" x14ac:dyDescent="0.3">
      <c r="B186" s="15"/>
      <c r="C186" s="5"/>
      <c r="D186" s="10"/>
      <c r="E186" s="19"/>
    </row>
    <row r="187" spans="2:5" x14ac:dyDescent="0.3">
      <c r="B187" s="15"/>
      <c r="C187" s="5"/>
      <c r="D187" s="10"/>
      <c r="E187" s="19"/>
    </row>
    <row r="188" spans="2:5" x14ac:dyDescent="0.3">
      <c r="B188" s="15"/>
      <c r="C188" s="5"/>
      <c r="D188" s="10"/>
      <c r="E188" s="19"/>
    </row>
    <row r="189" spans="2:5" x14ac:dyDescent="0.3">
      <c r="B189" s="15"/>
      <c r="C189" s="5"/>
      <c r="D189" s="10"/>
      <c r="E189" s="19"/>
    </row>
    <row r="190" spans="2:5" x14ac:dyDescent="0.3">
      <c r="B190" s="15"/>
      <c r="C190" s="5"/>
      <c r="D190" s="10"/>
      <c r="E190" s="19"/>
    </row>
    <row r="191" spans="2:5" x14ac:dyDescent="0.3">
      <c r="B191" s="15"/>
      <c r="C191" s="5"/>
      <c r="D191" s="10"/>
      <c r="E191" s="19"/>
    </row>
    <row r="192" spans="2:5" x14ac:dyDescent="0.3">
      <c r="B192" s="15"/>
      <c r="C192" s="5"/>
      <c r="D192" s="10"/>
      <c r="E192" s="19"/>
    </row>
    <row r="193" spans="2:5" x14ac:dyDescent="0.3">
      <c r="B193" s="15"/>
      <c r="C193" s="5"/>
      <c r="D193" s="10"/>
      <c r="E193" s="19"/>
    </row>
    <row r="194" spans="2:5" x14ac:dyDescent="0.3">
      <c r="B194" s="15"/>
      <c r="C194" s="5"/>
      <c r="D194" s="10"/>
      <c r="E194" s="19"/>
    </row>
    <row r="195" spans="2:5" x14ac:dyDescent="0.3">
      <c r="B195" s="15"/>
      <c r="C195" s="5"/>
      <c r="D195" s="10"/>
      <c r="E195" s="19"/>
    </row>
    <row r="196" spans="2:5" x14ac:dyDescent="0.3">
      <c r="B196" s="15"/>
      <c r="C196" s="5"/>
      <c r="D196" s="10"/>
      <c r="E196" s="19"/>
    </row>
    <row r="197" spans="2:5" x14ac:dyDescent="0.3">
      <c r="B197" s="15"/>
      <c r="C197" s="5"/>
      <c r="D197" s="10"/>
      <c r="E197" s="19"/>
    </row>
    <row r="198" spans="2:5" x14ac:dyDescent="0.3">
      <c r="B198" s="15"/>
      <c r="C198" s="5"/>
      <c r="D198" s="10"/>
      <c r="E198" s="19"/>
    </row>
    <row r="199" spans="2:5" x14ac:dyDescent="0.3">
      <c r="B199" s="15"/>
      <c r="C199" s="5"/>
      <c r="D199" s="10"/>
      <c r="E199" s="19"/>
    </row>
    <row r="200" spans="2:5" x14ac:dyDescent="0.3">
      <c r="B200" s="15"/>
      <c r="C200" s="5"/>
      <c r="D200" s="10"/>
      <c r="E200" s="19"/>
    </row>
    <row r="201" spans="2:5" x14ac:dyDescent="0.3">
      <c r="B201" s="15"/>
      <c r="C201" s="5"/>
      <c r="D201" s="10"/>
      <c r="E201" s="19"/>
    </row>
    <row r="202" spans="2:5" x14ac:dyDescent="0.3">
      <c r="B202" s="15"/>
      <c r="C202" s="5"/>
      <c r="D202" s="10"/>
      <c r="E202" s="19"/>
    </row>
    <row r="203" spans="2:5" x14ac:dyDescent="0.3">
      <c r="B203" s="15"/>
      <c r="C203" s="5"/>
      <c r="D203" s="10"/>
      <c r="E203" s="19"/>
    </row>
    <row r="204" spans="2:5" x14ac:dyDescent="0.3">
      <c r="B204" s="15"/>
      <c r="C204" s="5"/>
      <c r="D204" s="10"/>
      <c r="E204" s="19"/>
    </row>
    <row r="205" spans="2:5" x14ac:dyDescent="0.3">
      <c r="B205" s="15"/>
      <c r="C205" s="5"/>
      <c r="D205" s="10"/>
      <c r="E205" s="19"/>
    </row>
    <row r="206" spans="2:5" x14ac:dyDescent="0.3">
      <c r="B206" s="15"/>
      <c r="C206" s="5"/>
      <c r="D206" s="10"/>
      <c r="E206" s="19"/>
    </row>
    <row r="207" spans="2:5" x14ac:dyDescent="0.3">
      <c r="B207" s="15"/>
      <c r="C207" s="5"/>
      <c r="D207" s="10"/>
      <c r="E207" s="19"/>
    </row>
    <row r="208" spans="2:5" x14ac:dyDescent="0.3">
      <c r="B208" s="15"/>
      <c r="C208" s="5"/>
      <c r="D208" s="10"/>
      <c r="E208" s="19"/>
    </row>
    <row r="209" spans="2:5" x14ac:dyDescent="0.3">
      <c r="B209" s="15"/>
      <c r="C209" s="5"/>
      <c r="D209" s="10"/>
      <c r="E209" s="19"/>
    </row>
    <row r="210" spans="2:5" x14ac:dyDescent="0.3">
      <c r="B210" s="15"/>
      <c r="C210" s="5"/>
      <c r="D210" s="10"/>
      <c r="E210" s="19"/>
    </row>
    <row r="211" spans="2:5" x14ac:dyDescent="0.3">
      <c r="B211" s="15"/>
      <c r="C211" s="5"/>
      <c r="D211" s="10"/>
      <c r="E211" s="19"/>
    </row>
    <row r="212" spans="2:5" x14ac:dyDescent="0.3">
      <c r="B212" s="15"/>
      <c r="C212" s="5"/>
      <c r="D212" s="10"/>
      <c r="E212" s="19"/>
    </row>
    <row r="213" spans="2:5" x14ac:dyDescent="0.3">
      <c r="B213" s="15"/>
      <c r="C213" s="5"/>
      <c r="D213" s="10"/>
      <c r="E213" s="19"/>
    </row>
    <row r="214" spans="2:5" x14ac:dyDescent="0.3">
      <c r="B214" s="15"/>
      <c r="C214" s="5"/>
      <c r="D214" s="10"/>
      <c r="E214" s="19"/>
    </row>
    <row r="215" spans="2:5" x14ac:dyDescent="0.3">
      <c r="B215" s="15"/>
      <c r="C215" s="5"/>
      <c r="D215" s="10"/>
      <c r="E215" s="19"/>
    </row>
    <row r="216" spans="2:5" x14ac:dyDescent="0.3">
      <c r="B216" s="15"/>
      <c r="C216" s="5"/>
      <c r="D216" s="10"/>
      <c r="E216" s="19"/>
    </row>
    <row r="217" spans="2:5" x14ac:dyDescent="0.3">
      <c r="B217" s="15"/>
      <c r="C217" s="5"/>
      <c r="D217" s="10"/>
      <c r="E217" s="19"/>
    </row>
    <row r="218" spans="2:5" x14ac:dyDescent="0.3">
      <c r="B218" s="15"/>
      <c r="C218" s="5"/>
      <c r="D218" s="10"/>
      <c r="E218" s="19"/>
    </row>
    <row r="219" spans="2:5" x14ac:dyDescent="0.3">
      <c r="B219" s="15"/>
      <c r="C219" s="5"/>
      <c r="D219" s="10"/>
      <c r="E219" s="19"/>
    </row>
    <row r="220" spans="2:5" x14ac:dyDescent="0.3">
      <c r="B220" s="15"/>
      <c r="C220" s="5"/>
      <c r="D220" s="10"/>
      <c r="E220" s="19"/>
    </row>
    <row r="221" spans="2:5" x14ac:dyDescent="0.3">
      <c r="B221" s="15"/>
      <c r="C221" s="5"/>
      <c r="D221" s="10"/>
      <c r="E221" s="19"/>
    </row>
    <row r="222" spans="2:5" x14ac:dyDescent="0.3">
      <c r="B222" s="15"/>
      <c r="C222" s="5"/>
      <c r="D222" s="10"/>
      <c r="E222" s="19"/>
    </row>
    <row r="223" spans="2:5" x14ac:dyDescent="0.3">
      <c r="B223" s="15"/>
      <c r="C223" s="5"/>
      <c r="D223" s="10"/>
      <c r="E223" s="19"/>
    </row>
    <row r="224" spans="2:5" x14ac:dyDescent="0.3">
      <c r="B224" s="15"/>
      <c r="C224" s="5"/>
      <c r="D224" s="10"/>
      <c r="E224" s="19"/>
    </row>
    <row r="225" spans="2:5" x14ac:dyDescent="0.3">
      <c r="B225" s="15"/>
      <c r="C225" s="5"/>
      <c r="D225" s="10"/>
      <c r="E225" s="19"/>
    </row>
    <row r="226" spans="2:5" x14ac:dyDescent="0.3">
      <c r="B226" s="15"/>
      <c r="C226" s="5"/>
      <c r="D226" s="10"/>
      <c r="E226" s="19"/>
    </row>
    <row r="227" spans="2:5" x14ac:dyDescent="0.3">
      <c r="B227" s="15"/>
      <c r="C227" s="5"/>
      <c r="D227" s="10"/>
      <c r="E227" s="19"/>
    </row>
    <row r="228" spans="2:5" x14ac:dyDescent="0.3">
      <c r="B228" s="15"/>
      <c r="C228" s="5"/>
      <c r="D228" s="10"/>
      <c r="E228" s="19"/>
    </row>
    <row r="229" spans="2:5" x14ac:dyDescent="0.3">
      <c r="B229" s="15"/>
      <c r="C229" s="5"/>
      <c r="D229" s="10"/>
      <c r="E229" s="19"/>
    </row>
    <row r="230" spans="2:5" x14ac:dyDescent="0.3">
      <c r="B230" s="15"/>
      <c r="C230" s="5"/>
      <c r="D230" s="10"/>
      <c r="E230" s="19"/>
    </row>
    <row r="231" spans="2:5" x14ac:dyDescent="0.3">
      <c r="B231" s="15"/>
      <c r="C231" s="5"/>
      <c r="D231" s="10"/>
      <c r="E231" s="19"/>
    </row>
    <row r="232" spans="2:5" x14ac:dyDescent="0.3">
      <c r="B232" s="15"/>
      <c r="C232" s="5"/>
      <c r="D232" s="10"/>
      <c r="E232" s="19"/>
    </row>
    <row r="233" spans="2:5" x14ac:dyDescent="0.3">
      <c r="B233" s="15"/>
      <c r="C233" s="5"/>
      <c r="D233" s="10"/>
      <c r="E233" s="19"/>
    </row>
    <row r="234" spans="2:5" x14ac:dyDescent="0.3">
      <c r="B234" s="15"/>
      <c r="C234" s="5"/>
      <c r="D234" s="10"/>
      <c r="E234" s="19"/>
    </row>
    <row r="235" spans="2:5" x14ac:dyDescent="0.3">
      <c r="B235" s="15"/>
      <c r="C235" s="5"/>
      <c r="D235" s="10"/>
      <c r="E235" s="19"/>
    </row>
    <row r="236" spans="2:5" x14ac:dyDescent="0.3">
      <c r="B236" s="15"/>
      <c r="C236" s="5"/>
      <c r="D236" s="10"/>
      <c r="E236" s="19"/>
    </row>
    <row r="237" spans="2:5" x14ac:dyDescent="0.3">
      <c r="B237" s="15"/>
      <c r="C237" s="5"/>
      <c r="D237" s="10"/>
      <c r="E237" s="19"/>
    </row>
    <row r="238" spans="2:5" x14ac:dyDescent="0.3">
      <c r="B238" s="15"/>
      <c r="C238" s="5"/>
      <c r="D238" s="10"/>
      <c r="E238" s="19"/>
    </row>
    <row r="239" spans="2:5" x14ac:dyDescent="0.3">
      <c r="B239" s="15"/>
      <c r="C239" s="5"/>
      <c r="D239" s="10"/>
      <c r="E239" s="19"/>
    </row>
    <row r="240" spans="2:5" x14ac:dyDescent="0.3">
      <c r="B240" s="15"/>
      <c r="C240" s="5"/>
      <c r="D240" s="10"/>
      <c r="E240" s="19"/>
    </row>
    <row r="241" spans="2:5" x14ac:dyDescent="0.3">
      <c r="B241" s="15"/>
      <c r="C241" s="5"/>
      <c r="D241" s="10"/>
      <c r="E241" s="19"/>
    </row>
    <row r="242" spans="2:5" x14ac:dyDescent="0.3">
      <c r="B242" s="15"/>
      <c r="C242" s="5"/>
      <c r="D242" s="10"/>
      <c r="E242" s="19"/>
    </row>
    <row r="243" spans="2:5" x14ac:dyDescent="0.3">
      <c r="B243" s="15"/>
      <c r="C243" s="5"/>
      <c r="D243" s="10"/>
      <c r="E243" s="19"/>
    </row>
    <row r="244" spans="2:5" x14ac:dyDescent="0.3">
      <c r="B244" s="15"/>
      <c r="C244" s="5"/>
      <c r="D244" s="10"/>
      <c r="E244" s="19"/>
    </row>
    <row r="245" spans="2:5" x14ac:dyDescent="0.3">
      <c r="B245" s="15"/>
      <c r="C245" s="5"/>
      <c r="D245" s="10"/>
      <c r="E245" s="19"/>
    </row>
    <row r="246" spans="2:5" x14ac:dyDescent="0.3">
      <c r="B246" s="15"/>
      <c r="C246" s="5"/>
      <c r="D246" s="10"/>
      <c r="E246" s="19"/>
    </row>
    <row r="247" spans="2:5" x14ac:dyDescent="0.3">
      <c r="B247" s="15"/>
      <c r="C247" s="5"/>
      <c r="D247" s="10"/>
      <c r="E247" s="19"/>
    </row>
    <row r="248" spans="2:5" x14ac:dyDescent="0.3">
      <c r="B248" s="15"/>
      <c r="C248" s="5"/>
      <c r="D248" s="10"/>
      <c r="E248" s="19"/>
    </row>
    <row r="249" spans="2:5" x14ac:dyDescent="0.3">
      <c r="B249" s="15"/>
      <c r="C249" s="5"/>
      <c r="D249" s="10"/>
      <c r="E249" s="19"/>
    </row>
    <row r="250" spans="2:5" x14ac:dyDescent="0.3">
      <c r="B250" s="15"/>
      <c r="C250" s="5"/>
      <c r="D250" s="10"/>
      <c r="E250" s="19"/>
    </row>
    <row r="251" spans="2:5" x14ac:dyDescent="0.3">
      <c r="B251" s="15"/>
      <c r="C251" s="5"/>
      <c r="D251" s="10"/>
      <c r="E251" s="19"/>
    </row>
    <row r="252" spans="2:5" x14ac:dyDescent="0.3">
      <c r="B252" s="15"/>
      <c r="C252" s="5"/>
      <c r="D252" s="10"/>
      <c r="E252" s="19"/>
    </row>
    <row r="253" spans="2:5" x14ac:dyDescent="0.3">
      <c r="B253" s="15"/>
      <c r="C253" s="5"/>
      <c r="D253" s="10"/>
      <c r="E253" s="19"/>
    </row>
    <row r="254" spans="2:5" x14ac:dyDescent="0.3">
      <c r="B254" s="15"/>
      <c r="C254" s="5"/>
      <c r="D254" s="10"/>
      <c r="E254" s="19"/>
    </row>
    <row r="255" spans="2:5" x14ac:dyDescent="0.3">
      <c r="B255" s="15"/>
      <c r="C255" s="5"/>
      <c r="D255" s="10"/>
      <c r="E255" s="19"/>
    </row>
    <row r="256" spans="2:5" x14ac:dyDescent="0.3">
      <c r="B256" s="15"/>
      <c r="C256" s="5"/>
      <c r="D256" s="10"/>
      <c r="E256" s="19"/>
    </row>
    <row r="257" spans="2:5" x14ac:dyDescent="0.3">
      <c r="B257" s="15"/>
      <c r="C257" s="5"/>
      <c r="D257" s="10"/>
      <c r="E257" s="19"/>
    </row>
    <row r="258" spans="2:5" x14ac:dyDescent="0.3">
      <c r="B258" s="15"/>
      <c r="C258" s="5"/>
      <c r="D258" s="10"/>
      <c r="E258" s="19"/>
    </row>
    <row r="259" spans="2:5" x14ac:dyDescent="0.3">
      <c r="B259" s="15"/>
      <c r="C259" s="5"/>
      <c r="D259" s="10"/>
      <c r="E259" s="19"/>
    </row>
    <row r="260" spans="2:5" x14ac:dyDescent="0.3">
      <c r="B260" s="15"/>
      <c r="C260" s="5"/>
      <c r="D260" s="10"/>
      <c r="E260" s="19"/>
    </row>
    <row r="261" spans="2:5" x14ac:dyDescent="0.3">
      <c r="B261" s="15"/>
      <c r="C261" s="5"/>
      <c r="D261" s="10"/>
      <c r="E261" s="19"/>
    </row>
    <row r="262" spans="2:5" x14ac:dyDescent="0.3">
      <c r="B262" s="15"/>
      <c r="C262" s="5"/>
      <c r="D262" s="10"/>
      <c r="E262" s="19"/>
    </row>
    <row r="263" spans="2:5" x14ac:dyDescent="0.3">
      <c r="B263" s="15"/>
      <c r="C263" s="5"/>
      <c r="D263" s="10"/>
      <c r="E263" s="19"/>
    </row>
    <row r="264" spans="2:5" x14ac:dyDescent="0.3">
      <c r="B264" s="15"/>
      <c r="C264" s="5"/>
      <c r="D264" s="10"/>
      <c r="E264" s="19"/>
    </row>
    <row r="265" spans="2:5" x14ac:dyDescent="0.3">
      <c r="B265" s="15"/>
      <c r="C265" s="5"/>
      <c r="D265" s="10"/>
      <c r="E265" s="19"/>
    </row>
    <row r="266" spans="2:5" x14ac:dyDescent="0.3">
      <c r="B266" s="15"/>
      <c r="C266" s="5"/>
      <c r="D266" s="10"/>
      <c r="E266" s="19"/>
    </row>
    <row r="267" spans="2:5" x14ac:dyDescent="0.3">
      <c r="B267" s="15"/>
      <c r="C267" s="5"/>
      <c r="D267" s="10"/>
      <c r="E267" s="19"/>
    </row>
    <row r="268" spans="2:5" x14ac:dyDescent="0.3">
      <c r="B268" s="15"/>
      <c r="C268" s="5"/>
      <c r="D268" s="10"/>
      <c r="E268" s="19"/>
    </row>
    <row r="269" spans="2:5" x14ac:dyDescent="0.3">
      <c r="B269" s="15"/>
      <c r="C269" s="5"/>
      <c r="D269" s="10"/>
      <c r="E269" s="19"/>
    </row>
    <row r="270" spans="2:5" x14ac:dyDescent="0.3">
      <c r="B270" s="15"/>
      <c r="C270" s="5"/>
      <c r="D270" s="10"/>
      <c r="E270" s="19"/>
    </row>
    <row r="271" spans="2:5" x14ac:dyDescent="0.3">
      <c r="B271" s="15"/>
      <c r="C271" s="5"/>
      <c r="D271" s="10"/>
      <c r="E271" s="19"/>
    </row>
    <row r="272" spans="2:5" x14ac:dyDescent="0.3">
      <c r="B272" s="15"/>
      <c r="C272" s="5"/>
      <c r="D272" s="10"/>
      <c r="E272" s="19"/>
    </row>
    <row r="273" spans="2:5" x14ac:dyDescent="0.3">
      <c r="B273" s="15"/>
      <c r="C273" s="5"/>
      <c r="D273" s="10"/>
      <c r="E273" s="19"/>
    </row>
    <row r="274" spans="2:5" x14ac:dyDescent="0.3">
      <c r="B274" s="15"/>
      <c r="C274" s="5"/>
      <c r="D274" s="10"/>
      <c r="E274" s="19"/>
    </row>
    <row r="275" spans="2:5" x14ac:dyDescent="0.3">
      <c r="B275" s="15"/>
      <c r="C275" s="5"/>
      <c r="D275" s="10"/>
      <c r="E275" s="19"/>
    </row>
    <row r="276" spans="2:5" x14ac:dyDescent="0.3">
      <c r="B276" s="15"/>
      <c r="C276" s="5"/>
      <c r="D276" s="10"/>
      <c r="E276" s="19"/>
    </row>
    <row r="277" spans="2:5" x14ac:dyDescent="0.3">
      <c r="B277" s="15"/>
      <c r="C277" s="5"/>
      <c r="D277" s="10"/>
      <c r="E277" s="19"/>
    </row>
    <row r="278" spans="2:5" x14ac:dyDescent="0.3">
      <c r="B278" s="15"/>
      <c r="C278" s="5"/>
      <c r="D278" s="10"/>
      <c r="E278" s="19"/>
    </row>
    <row r="279" spans="2:5" x14ac:dyDescent="0.3">
      <c r="B279" s="15"/>
      <c r="C279" s="5"/>
      <c r="D279" s="10"/>
      <c r="E279" s="19"/>
    </row>
    <row r="280" spans="2:5" x14ac:dyDescent="0.3">
      <c r="B280" s="15"/>
      <c r="C280" s="5"/>
      <c r="D280" s="10"/>
      <c r="E280" s="19"/>
    </row>
    <row r="281" spans="2:5" x14ac:dyDescent="0.3">
      <c r="B281" s="15"/>
      <c r="C281" s="5"/>
      <c r="D281" s="10"/>
      <c r="E281" s="19"/>
    </row>
    <row r="282" spans="2:5" x14ac:dyDescent="0.3">
      <c r="B282" s="15"/>
      <c r="C282" s="5"/>
      <c r="D282" s="10"/>
      <c r="E282" s="19"/>
    </row>
    <row r="283" spans="2:5" x14ac:dyDescent="0.3">
      <c r="B283" s="15"/>
      <c r="C283" s="5"/>
      <c r="D283" s="10"/>
      <c r="E283" s="19"/>
    </row>
    <row r="284" spans="2:5" x14ac:dyDescent="0.3">
      <c r="B284" s="15"/>
      <c r="C284" s="5"/>
      <c r="D284" s="10"/>
      <c r="E284" s="19"/>
    </row>
    <row r="285" spans="2:5" x14ac:dyDescent="0.3">
      <c r="B285" s="15"/>
      <c r="C285" s="5"/>
      <c r="D285" s="10"/>
      <c r="E285" s="19"/>
    </row>
    <row r="286" spans="2:5" x14ac:dyDescent="0.3">
      <c r="B286" s="15"/>
      <c r="C286" s="5"/>
      <c r="D286" s="10"/>
      <c r="E286" s="19"/>
    </row>
    <row r="287" spans="2:5" x14ac:dyDescent="0.3">
      <c r="B287" s="15"/>
      <c r="C287" s="5"/>
      <c r="D287" s="10"/>
      <c r="E287" s="19"/>
    </row>
    <row r="288" spans="2:5" x14ac:dyDescent="0.3">
      <c r="B288" s="15"/>
      <c r="C288" s="5"/>
      <c r="D288" s="10"/>
      <c r="E288" s="19"/>
    </row>
    <row r="289" spans="2:5" x14ac:dyDescent="0.3">
      <c r="B289" s="15"/>
      <c r="C289" s="5"/>
      <c r="D289" s="10"/>
      <c r="E289" s="19"/>
    </row>
    <row r="290" spans="2:5" x14ac:dyDescent="0.3">
      <c r="B290" s="15"/>
      <c r="C290" s="5"/>
      <c r="D290" s="10"/>
      <c r="E290" s="19"/>
    </row>
    <row r="291" spans="2:5" x14ac:dyDescent="0.3">
      <c r="B291" s="15"/>
      <c r="C291" s="5"/>
      <c r="D291" s="10"/>
      <c r="E291" s="19"/>
    </row>
    <row r="292" spans="2:5" x14ac:dyDescent="0.3">
      <c r="B292" s="15"/>
      <c r="C292" s="5"/>
      <c r="D292" s="10"/>
      <c r="E292" s="19"/>
    </row>
    <row r="293" spans="2:5" x14ac:dyDescent="0.3">
      <c r="B293" s="15"/>
      <c r="C293" s="5"/>
      <c r="D293" s="10"/>
      <c r="E293" s="19"/>
    </row>
    <row r="294" spans="2:5" x14ac:dyDescent="0.3">
      <c r="B294" s="15"/>
      <c r="C294" s="5"/>
      <c r="D294" s="10"/>
      <c r="E294" s="19"/>
    </row>
    <row r="295" spans="2:5" x14ac:dyDescent="0.3">
      <c r="B295" s="15"/>
      <c r="C295" s="5"/>
      <c r="D295" s="10"/>
      <c r="E295" s="19"/>
    </row>
    <row r="296" spans="2:5" x14ac:dyDescent="0.3">
      <c r="B296" s="15"/>
      <c r="C296" s="5"/>
      <c r="D296" s="10"/>
      <c r="E296" s="19"/>
    </row>
    <row r="297" spans="2:5" x14ac:dyDescent="0.3">
      <c r="B297" s="15"/>
      <c r="C297" s="5"/>
      <c r="D297" s="10"/>
      <c r="E297" s="19"/>
    </row>
    <row r="298" spans="2:5" x14ac:dyDescent="0.3">
      <c r="B298" s="15"/>
      <c r="C298" s="5"/>
      <c r="D298" s="10"/>
      <c r="E298" s="19"/>
    </row>
    <row r="299" spans="2:5" x14ac:dyDescent="0.3">
      <c r="B299" s="15"/>
      <c r="C299" s="5"/>
      <c r="D299" s="10"/>
      <c r="E299" s="19"/>
    </row>
    <row r="300" spans="2:5" x14ac:dyDescent="0.3">
      <c r="B300" s="15"/>
      <c r="C300" s="5"/>
      <c r="D300" s="10"/>
      <c r="E300" s="19"/>
    </row>
    <row r="301" spans="2:5" x14ac:dyDescent="0.3">
      <c r="B301" s="15"/>
      <c r="C301" s="5"/>
      <c r="D301" s="10"/>
      <c r="E301" s="19"/>
    </row>
    <row r="302" spans="2:5" x14ac:dyDescent="0.3">
      <c r="B302" s="15"/>
      <c r="C302" s="5"/>
      <c r="D302" s="10"/>
      <c r="E302" s="19"/>
    </row>
    <row r="303" spans="2:5" x14ac:dyDescent="0.3">
      <c r="B303" s="15"/>
      <c r="C303" s="5"/>
      <c r="D303" s="10"/>
      <c r="E303" s="19"/>
    </row>
    <row r="304" spans="2:5" x14ac:dyDescent="0.3">
      <c r="B304" s="15"/>
      <c r="C304" s="5"/>
      <c r="D304" s="10"/>
      <c r="E304" s="19"/>
    </row>
    <row r="305" spans="2:5" x14ac:dyDescent="0.3">
      <c r="B305" s="15"/>
      <c r="C305" s="5"/>
      <c r="D305" s="10"/>
      <c r="E305" s="19"/>
    </row>
    <row r="306" spans="2:5" x14ac:dyDescent="0.3">
      <c r="B306" s="15"/>
      <c r="C306" s="5"/>
      <c r="D306" s="10"/>
      <c r="E306" s="19"/>
    </row>
    <row r="307" spans="2:5" x14ac:dyDescent="0.3">
      <c r="B307" s="15"/>
      <c r="C307" s="5"/>
      <c r="D307" s="10"/>
      <c r="E307" s="19"/>
    </row>
    <row r="308" spans="2:5" x14ac:dyDescent="0.3">
      <c r="B308" s="15"/>
      <c r="C308" s="5"/>
      <c r="D308" s="10"/>
      <c r="E308" s="19"/>
    </row>
    <row r="309" spans="2:5" x14ac:dyDescent="0.3">
      <c r="B309" s="15"/>
      <c r="C309" s="5"/>
      <c r="D309" s="10"/>
      <c r="E309" s="19"/>
    </row>
    <row r="310" spans="2:5" x14ac:dyDescent="0.3">
      <c r="B310" s="15"/>
      <c r="C310" s="5"/>
      <c r="D310" s="10"/>
      <c r="E310" s="19"/>
    </row>
    <row r="311" spans="2:5" x14ac:dyDescent="0.3">
      <c r="B311" s="15"/>
      <c r="C311" s="5"/>
      <c r="D311" s="10"/>
      <c r="E311" s="19"/>
    </row>
    <row r="312" spans="2:5" x14ac:dyDescent="0.3">
      <c r="B312" s="15"/>
      <c r="C312" s="5"/>
      <c r="D312" s="10"/>
      <c r="E312" s="19"/>
    </row>
    <row r="313" spans="2:5" x14ac:dyDescent="0.3">
      <c r="B313" s="15"/>
      <c r="C313" s="5"/>
      <c r="D313" s="10"/>
      <c r="E313" s="19"/>
    </row>
    <row r="314" spans="2:5" x14ac:dyDescent="0.3">
      <c r="B314" s="15"/>
      <c r="C314" s="5"/>
      <c r="D314" s="10"/>
      <c r="E314" s="19"/>
    </row>
    <row r="315" spans="2:5" x14ac:dyDescent="0.3">
      <c r="B315" s="15"/>
      <c r="C315" s="5"/>
      <c r="D315" s="10"/>
      <c r="E315" s="19"/>
    </row>
    <row r="316" spans="2:5" x14ac:dyDescent="0.3">
      <c r="B316" s="15"/>
      <c r="C316" s="5"/>
      <c r="D316" s="10"/>
      <c r="E316" s="19"/>
    </row>
    <row r="317" spans="2:5" x14ac:dyDescent="0.3">
      <c r="B317" s="15"/>
      <c r="C317" s="5"/>
      <c r="D317" s="10"/>
      <c r="E317" s="19"/>
    </row>
    <row r="318" spans="2:5" x14ac:dyDescent="0.3">
      <c r="B318" s="15"/>
      <c r="C318" s="5"/>
      <c r="D318" s="10"/>
      <c r="E318" s="19"/>
    </row>
    <row r="319" spans="2:5" x14ac:dyDescent="0.3">
      <c r="B319" s="15"/>
      <c r="C319" s="5"/>
      <c r="D319" s="10"/>
      <c r="E319" s="19"/>
    </row>
    <row r="320" spans="2:5" x14ac:dyDescent="0.3">
      <c r="B320" s="15"/>
      <c r="C320" s="5"/>
      <c r="D320" s="10"/>
      <c r="E320" s="19"/>
    </row>
    <row r="321" spans="2:5" x14ac:dyDescent="0.3">
      <c r="B321" s="15"/>
      <c r="C321" s="5"/>
      <c r="D321" s="10"/>
      <c r="E321" s="19"/>
    </row>
    <row r="322" spans="2:5" x14ac:dyDescent="0.3">
      <c r="B322" s="15"/>
      <c r="C322" s="5"/>
      <c r="D322" s="10"/>
      <c r="E322" s="19"/>
    </row>
    <row r="323" spans="2:5" x14ac:dyDescent="0.3">
      <c r="B323" s="15"/>
      <c r="C323" s="5"/>
      <c r="D323" s="10"/>
      <c r="E323" s="19"/>
    </row>
    <row r="324" spans="2:5" x14ac:dyDescent="0.3">
      <c r="B324" s="15"/>
      <c r="C324" s="5"/>
      <c r="D324" s="10"/>
      <c r="E324" s="19"/>
    </row>
    <row r="325" spans="2:5" x14ac:dyDescent="0.3">
      <c r="B325" s="15"/>
      <c r="C325" s="5"/>
      <c r="D325" s="10"/>
      <c r="E325" s="19"/>
    </row>
    <row r="326" spans="2:5" x14ac:dyDescent="0.3">
      <c r="B326" s="15"/>
      <c r="C326" s="5"/>
      <c r="D326" s="10"/>
      <c r="E326" s="19"/>
    </row>
    <row r="327" spans="2:5" x14ac:dyDescent="0.3">
      <c r="B327" s="15"/>
      <c r="C327" s="5"/>
      <c r="D327" s="10"/>
      <c r="E327" s="19"/>
    </row>
    <row r="328" spans="2:5" x14ac:dyDescent="0.3">
      <c r="B328" s="15"/>
      <c r="C328" s="5"/>
      <c r="D328" s="10"/>
      <c r="E328" s="19"/>
    </row>
    <row r="329" spans="2:5" x14ac:dyDescent="0.3">
      <c r="B329" s="15"/>
      <c r="C329" s="5"/>
      <c r="D329" s="10"/>
      <c r="E329" s="19"/>
    </row>
    <row r="330" spans="2:5" x14ac:dyDescent="0.3">
      <c r="B330" s="15"/>
      <c r="C330" s="5"/>
      <c r="D330" s="10"/>
      <c r="E330" s="19"/>
    </row>
    <row r="331" spans="2:5" x14ac:dyDescent="0.3">
      <c r="B331" s="15"/>
      <c r="C331" s="5"/>
      <c r="D331" s="10"/>
      <c r="E331" s="19"/>
    </row>
    <row r="332" spans="2:5" x14ac:dyDescent="0.3">
      <c r="B332" s="15"/>
      <c r="C332" s="5"/>
      <c r="D332" s="10"/>
      <c r="E332" s="19"/>
    </row>
    <row r="333" spans="2:5" x14ac:dyDescent="0.3">
      <c r="B333" s="15"/>
      <c r="C333" s="5"/>
      <c r="D333" s="10"/>
      <c r="E333" s="19"/>
    </row>
    <row r="334" spans="2:5" x14ac:dyDescent="0.3">
      <c r="B334" s="15"/>
      <c r="C334" s="5"/>
      <c r="D334" s="10"/>
      <c r="E334" s="19"/>
    </row>
    <row r="335" spans="2:5" x14ac:dyDescent="0.3">
      <c r="B335" s="15"/>
      <c r="C335" s="5"/>
      <c r="D335" s="10"/>
      <c r="E335" s="19"/>
    </row>
    <row r="336" spans="2:5" x14ac:dyDescent="0.3">
      <c r="B336" s="15"/>
      <c r="C336" s="5"/>
      <c r="D336" s="10"/>
      <c r="E336" s="19"/>
    </row>
    <row r="337" spans="2:5" x14ac:dyDescent="0.3">
      <c r="B337" s="15"/>
      <c r="C337" s="5"/>
      <c r="D337" s="10"/>
      <c r="E337" s="19"/>
    </row>
    <row r="338" spans="2:5" x14ac:dyDescent="0.3">
      <c r="B338" s="15"/>
      <c r="C338" s="5"/>
      <c r="D338" s="10"/>
      <c r="E338" s="19"/>
    </row>
    <row r="339" spans="2:5" x14ac:dyDescent="0.3">
      <c r="B339" s="15"/>
      <c r="C339" s="5"/>
      <c r="D339" s="10"/>
      <c r="E339" s="19"/>
    </row>
    <row r="340" spans="2:5" x14ac:dyDescent="0.3">
      <c r="B340" s="15"/>
      <c r="C340" s="5"/>
      <c r="D340" s="10"/>
      <c r="E340" s="19"/>
    </row>
    <row r="341" spans="2:5" x14ac:dyDescent="0.3">
      <c r="B341" s="15"/>
      <c r="C341" s="5"/>
      <c r="D341" s="10"/>
      <c r="E341" s="19"/>
    </row>
    <row r="342" spans="2:5" x14ac:dyDescent="0.3">
      <c r="B342" s="15"/>
      <c r="C342" s="5"/>
      <c r="D342" s="10"/>
      <c r="E342" s="19"/>
    </row>
    <row r="343" spans="2:5" x14ac:dyDescent="0.3">
      <c r="B343" s="15"/>
      <c r="C343" s="5"/>
      <c r="D343" s="10"/>
      <c r="E343" s="19"/>
    </row>
    <row r="344" spans="2:5" x14ac:dyDescent="0.3">
      <c r="B344" s="15"/>
      <c r="C344" s="5"/>
      <c r="D344" s="10"/>
      <c r="E344" s="19"/>
    </row>
    <row r="345" spans="2:5" x14ac:dyDescent="0.3">
      <c r="B345" s="15"/>
      <c r="C345" s="5"/>
      <c r="D345" s="10"/>
      <c r="E345" s="19"/>
    </row>
    <row r="346" spans="2:5" x14ac:dyDescent="0.3">
      <c r="B346" s="15"/>
      <c r="C346" s="5"/>
      <c r="D346" s="10"/>
      <c r="E346" s="19"/>
    </row>
    <row r="347" spans="2:5" x14ac:dyDescent="0.3">
      <c r="B347" s="15"/>
      <c r="C347" s="5"/>
      <c r="D347" s="10"/>
      <c r="E347" s="19"/>
    </row>
    <row r="348" spans="2:5" x14ac:dyDescent="0.3">
      <c r="B348" s="15"/>
      <c r="C348" s="5"/>
      <c r="D348" s="10"/>
      <c r="E348" s="19"/>
    </row>
    <row r="349" spans="2:5" x14ac:dyDescent="0.3">
      <c r="B349" s="15"/>
      <c r="C349" s="5"/>
      <c r="D349" s="10"/>
      <c r="E349" s="19"/>
    </row>
    <row r="350" spans="2:5" x14ac:dyDescent="0.3">
      <c r="B350" s="15"/>
      <c r="C350" s="5"/>
      <c r="D350" s="10"/>
      <c r="E350" s="19"/>
    </row>
    <row r="351" spans="2:5" x14ac:dyDescent="0.3">
      <c r="B351" s="15"/>
      <c r="C351" s="5"/>
      <c r="D351" s="10"/>
      <c r="E351" s="19"/>
    </row>
    <row r="352" spans="2:5" x14ac:dyDescent="0.3">
      <c r="B352" s="15"/>
      <c r="C352" s="5"/>
      <c r="D352" s="10"/>
      <c r="E352" s="19"/>
    </row>
    <row r="353" spans="2:5" x14ac:dyDescent="0.3">
      <c r="B353" s="15"/>
      <c r="C353" s="5"/>
      <c r="D353" s="10"/>
      <c r="E353" s="19"/>
    </row>
    <row r="354" spans="2:5" x14ac:dyDescent="0.3">
      <c r="B354" s="15"/>
      <c r="C354" s="5"/>
      <c r="D354" s="10"/>
      <c r="E354" s="19"/>
    </row>
    <row r="355" spans="2:5" x14ac:dyDescent="0.3">
      <c r="B355" s="15"/>
      <c r="C355" s="5"/>
      <c r="D355" s="10"/>
      <c r="E355" s="19"/>
    </row>
    <row r="356" spans="2:5" x14ac:dyDescent="0.3">
      <c r="B356" s="15"/>
      <c r="C356" s="5"/>
      <c r="D356" s="10"/>
      <c r="E356" s="19"/>
    </row>
    <row r="357" spans="2:5" x14ac:dyDescent="0.3">
      <c r="B357" s="15"/>
      <c r="C357" s="5"/>
      <c r="D357" s="10"/>
      <c r="E357" s="19"/>
    </row>
    <row r="358" spans="2:5" x14ac:dyDescent="0.3">
      <c r="B358" s="15"/>
      <c r="C358" s="5"/>
      <c r="D358" s="10"/>
      <c r="E358" s="19"/>
    </row>
    <row r="359" spans="2:5" x14ac:dyDescent="0.3">
      <c r="B359" s="15"/>
      <c r="C359" s="5"/>
      <c r="D359" s="10"/>
      <c r="E359" s="19"/>
    </row>
    <row r="360" spans="2:5" x14ac:dyDescent="0.3">
      <c r="B360" s="15"/>
      <c r="C360" s="5"/>
      <c r="D360" s="10"/>
      <c r="E360" s="19"/>
    </row>
    <row r="361" spans="2:5" x14ac:dyDescent="0.3">
      <c r="B361" s="15"/>
      <c r="C361" s="5"/>
      <c r="D361" s="10"/>
      <c r="E361" s="19"/>
    </row>
    <row r="362" spans="2:5" x14ac:dyDescent="0.3">
      <c r="B362" s="15"/>
      <c r="C362" s="5"/>
      <c r="D362" s="10"/>
      <c r="E362" s="19"/>
    </row>
    <row r="363" spans="2:5" x14ac:dyDescent="0.3">
      <c r="B363" s="15"/>
      <c r="C363" s="5"/>
      <c r="D363" s="10"/>
      <c r="E363" s="19"/>
    </row>
    <row r="364" spans="2:5" x14ac:dyDescent="0.3">
      <c r="B364" s="15"/>
      <c r="C364" s="5"/>
      <c r="D364" s="10"/>
      <c r="E364" s="19"/>
    </row>
    <row r="365" spans="2:5" x14ac:dyDescent="0.3">
      <c r="B365" s="15"/>
      <c r="C365" s="5"/>
      <c r="D365" s="10"/>
      <c r="E365" s="19"/>
    </row>
    <row r="366" spans="2:5" x14ac:dyDescent="0.3">
      <c r="B366" s="15"/>
      <c r="C366" s="5"/>
      <c r="D366" s="10"/>
      <c r="E366" s="19"/>
    </row>
    <row r="367" spans="2:5" x14ac:dyDescent="0.3">
      <c r="B367" s="15"/>
      <c r="C367" s="5"/>
      <c r="D367" s="10"/>
      <c r="E367" s="19"/>
    </row>
    <row r="368" spans="2:5" x14ac:dyDescent="0.3">
      <c r="B368" s="15"/>
      <c r="C368" s="5"/>
      <c r="D368" s="10"/>
      <c r="E368" s="19"/>
    </row>
    <row r="369" spans="2:5" x14ac:dyDescent="0.3">
      <c r="B369" s="15"/>
      <c r="C369" s="5"/>
      <c r="D369" s="10"/>
      <c r="E369" s="19"/>
    </row>
    <row r="370" spans="2:5" x14ac:dyDescent="0.3">
      <c r="B370" s="15"/>
      <c r="C370" s="5"/>
      <c r="D370" s="10"/>
      <c r="E370" s="19"/>
    </row>
    <row r="371" spans="2:5" x14ac:dyDescent="0.3">
      <c r="B371" s="15"/>
      <c r="C371" s="5"/>
      <c r="D371" s="10"/>
      <c r="E371" s="19"/>
    </row>
    <row r="372" spans="2:5" x14ac:dyDescent="0.3">
      <c r="B372" s="15"/>
      <c r="C372" s="5"/>
      <c r="D372" s="10"/>
      <c r="E372" s="19"/>
    </row>
    <row r="373" spans="2:5" x14ac:dyDescent="0.3">
      <c r="B373" s="15"/>
      <c r="C373" s="5"/>
      <c r="D373" s="10"/>
      <c r="E373" s="19"/>
    </row>
    <row r="374" spans="2:5" x14ac:dyDescent="0.3">
      <c r="B374" s="15"/>
      <c r="C374" s="5"/>
      <c r="D374" s="10"/>
      <c r="E374" s="19"/>
    </row>
    <row r="375" spans="2:5" x14ac:dyDescent="0.3">
      <c r="B375" s="15"/>
      <c r="C375" s="5"/>
      <c r="D375" s="10"/>
      <c r="E375" s="19"/>
    </row>
    <row r="376" spans="2:5" x14ac:dyDescent="0.3">
      <c r="B376" s="15"/>
      <c r="C376" s="5"/>
      <c r="D376" s="10"/>
      <c r="E376" s="19"/>
    </row>
    <row r="377" spans="2:5" x14ac:dyDescent="0.3">
      <c r="B377" s="15"/>
      <c r="C377" s="5"/>
      <c r="D377" s="10"/>
      <c r="E377" s="19"/>
    </row>
    <row r="378" spans="2:5" x14ac:dyDescent="0.3">
      <c r="B378" s="15"/>
      <c r="C378" s="5"/>
      <c r="D378" s="10"/>
      <c r="E378" s="19"/>
    </row>
    <row r="379" spans="2:5" x14ac:dyDescent="0.3">
      <c r="B379" s="15"/>
      <c r="C379" s="5"/>
      <c r="D379" s="10"/>
      <c r="E379" s="19"/>
    </row>
    <row r="380" spans="2:5" x14ac:dyDescent="0.3">
      <c r="B380" s="15"/>
      <c r="C380" s="5"/>
      <c r="D380" s="10"/>
      <c r="E380" s="19"/>
    </row>
    <row r="381" spans="2:5" x14ac:dyDescent="0.3">
      <c r="B381" s="15"/>
      <c r="C381" s="5"/>
      <c r="D381" s="10"/>
      <c r="E381" s="19"/>
    </row>
    <row r="382" spans="2:5" x14ac:dyDescent="0.3">
      <c r="B382" s="15"/>
      <c r="C382" s="5"/>
      <c r="D382" s="10"/>
      <c r="E382" s="19"/>
    </row>
    <row r="383" spans="2:5" x14ac:dyDescent="0.3">
      <c r="B383" s="15"/>
      <c r="C383" s="5"/>
      <c r="D383" s="10"/>
      <c r="E383" s="19"/>
    </row>
    <row r="384" spans="2:5" x14ac:dyDescent="0.3">
      <c r="B384" s="15"/>
      <c r="C384" s="5"/>
      <c r="D384" s="10"/>
      <c r="E384" s="19"/>
    </row>
    <row r="385" spans="2:5" x14ac:dyDescent="0.3">
      <c r="B385" s="15"/>
      <c r="C385" s="5"/>
      <c r="D385" s="10"/>
      <c r="E385" s="19"/>
    </row>
    <row r="386" spans="2:5" x14ac:dyDescent="0.3">
      <c r="B386" s="15"/>
      <c r="C386" s="5"/>
      <c r="D386" s="10"/>
      <c r="E386" s="19"/>
    </row>
    <row r="387" spans="2:5" x14ac:dyDescent="0.3">
      <c r="B387" s="15"/>
      <c r="C387" s="5"/>
      <c r="D387" s="10"/>
      <c r="E387" s="19"/>
    </row>
    <row r="388" spans="2:5" x14ac:dyDescent="0.3">
      <c r="B388" s="15"/>
      <c r="C388" s="5"/>
      <c r="D388" s="10"/>
      <c r="E388" s="19"/>
    </row>
    <row r="389" spans="2:5" x14ac:dyDescent="0.3">
      <c r="B389" s="15"/>
      <c r="C389" s="5"/>
      <c r="D389" s="10"/>
      <c r="E389" s="19"/>
    </row>
    <row r="390" spans="2:5" x14ac:dyDescent="0.3">
      <c r="B390" s="15"/>
      <c r="C390" s="5"/>
      <c r="D390" s="10"/>
      <c r="E390" s="19"/>
    </row>
    <row r="391" spans="2:5" x14ac:dyDescent="0.3">
      <c r="B391" s="15"/>
      <c r="C391" s="5"/>
      <c r="D391" s="10"/>
      <c r="E391" s="19"/>
    </row>
    <row r="392" spans="2:5" x14ac:dyDescent="0.3">
      <c r="B392" s="15"/>
      <c r="C392" s="5"/>
      <c r="D392" s="10"/>
      <c r="E392" s="19"/>
    </row>
    <row r="393" spans="2:5" x14ac:dyDescent="0.3">
      <c r="B393" s="15"/>
      <c r="C393" s="5"/>
      <c r="D393" s="10"/>
      <c r="E393" s="19"/>
    </row>
    <row r="394" spans="2:5" x14ac:dyDescent="0.3">
      <c r="B394" s="15"/>
      <c r="C394" s="5"/>
      <c r="D394" s="10"/>
      <c r="E394" s="19"/>
    </row>
    <row r="395" spans="2:5" x14ac:dyDescent="0.3">
      <c r="B395" s="15"/>
      <c r="C395" s="5"/>
      <c r="D395" s="10"/>
      <c r="E395" s="19"/>
    </row>
    <row r="396" spans="2:5" x14ac:dyDescent="0.3">
      <c r="B396" s="15"/>
      <c r="C396" s="5"/>
      <c r="D396" s="10"/>
      <c r="E396" s="19"/>
    </row>
    <row r="397" spans="2:5" x14ac:dyDescent="0.3">
      <c r="B397" s="15"/>
      <c r="C397" s="5"/>
      <c r="D397" s="10"/>
      <c r="E397" s="19"/>
    </row>
    <row r="398" spans="2:5" x14ac:dyDescent="0.3">
      <c r="B398" s="15"/>
      <c r="C398" s="5"/>
      <c r="D398" s="10"/>
      <c r="E398" s="19"/>
    </row>
    <row r="399" spans="2:5" x14ac:dyDescent="0.3">
      <c r="B399" s="15"/>
      <c r="C399" s="5"/>
      <c r="D399" s="10"/>
      <c r="E399" s="19"/>
    </row>
    <row r="400" spans="2:5" x14ac:dyDescent="0.3">
      <c r="B400" s="15"/>
      <c r="C400" s="5"/>
      <c r="D400" s="10"/>
      <c r="E400" s="19"/>
    </row>
    <row r="401" spans="2:5" x14ac:dyDescent="0.3">
      <c r="B401" s="15"/>
      <c r="C401" s="5"/>
      <c r="D401" s="10"/>
      <c r="E401" s="19"/>
    </row>
    <row r="402" spans="2:5" x14ac:dyDescent="0.3">
      <c r="B402" s="15"/>
      <c r="C402" s="5"/>
      <c r="D402" s="10"/>
      <c r="E402" s="19"/>
    </row>
    <row r="403" spans="2:5" x14ac:dyDescent="0.3">
      <c r="B403" s="15"/>
      <c r="C403" s="5"/>
      <c r="D403" s="10"/>
      <c r="E403" s="19"/>
    </row>
    <row r="404" spans="2:5" x14ac:dyDescent="0.3">
      <c r="B404" s="15"/>
      <c r="C404" s="5"/>
      <c r="D404" s="10"/>
      <c r="E404" s="19"/>
    </row>
    <row r="405" spans="2:5" x14ac:dyDescent="0.3">
      <c r="B405" s="15"/>
      <c r="C405" s="5"/>
      <c r="D405" s="10"/>
      <c r="E405" s="19"/>
    </row>
    <row r="406" spans="2:5" x14ac:dyDescent="0.3">
      <c r="B406" s="15"/>
      <c r="C406" s="5"/>
      <c r="D406" s="10"/>
      <c r="E406" s="19"/>
    </row>
    <row r="407" spans="2:5" x14ac:dyDescent="0.3">
      <c r="B407" s="15"/>
      <c r="C407" s="5"/>
      <c r="D407" s="10"/>
      <c r="E407" s="19"/>
    </row>
    <row r="408" spans="2:5" x14ac:dyDescent="0.3">
      <c r="B408" s="15"/>
      <c r="C408" s="5"/>
      <c r="D408" s="10"/>
      <c r="E408" s="19"/>
    </row>
    <row r="409" spans="2:5" x14ac:dyDescent="0.3">
      <c r="B409" s="15"/>
      <c r="C409" s="5"/>
      <c r="D409" s="10"/>
      <c r="E409" s="19"/>
    </row>
    <row r="410" spans="2:5" x14ac:dyDescent="0.3">
      <c r="B410" s="15"/>
      <c r="C410" s="5"/>
      <c r="D410" s="10"/>
      <c r="E410" s="19"/>
    </row>
    <row r="411" spans="2:5" x14ac:dyDescent="0.3">
      <c r="B411" s="15"/>
      <c r="C411" s="5"/>
      <c r="D411" s="10"/>
      <c r="E411" s="19"/>
    </row>
    <row r="412" spans="2:5" x14ac:dyDescent="0.3">
      <c r="B412" s="15"/>
      <c r="C412" s="5"/>
      <c r="D412" s="10"/>
      <c r="E412" s="19"/>
    </row>
    <row r="413" spans="2:5" x14ac:dyDescent="0.3">
      <c r="B413" s="15"/>
      <c r="C413" s="5"/>
      <c r="D413" s="10"/>
      <c r="E413" s="19"/>
    </row>
    <row r="414" spans="2:5" x14ac:dyDescent="0.3">
      <c r="B414" s="15"/>
      <c r="C414" s="5"/>
      <c r="D414" s="10"/>
      <c r="E414" s="19"/>
    </row>
    <row r="415" spans="2:5" x14ac:dyDescent="0.3">
      <c r="B415" s="15"/>
      <c r="C415" s="5"/>
      <c r="D415" s="10"/>
      <c r="E415" s="19"/>
    </row>
    <row r="416" spans="2:5" x14ac:dyDescent="0.3">
      <c r="B416" s="15"/>
      <c r="C416" s="5"/>
      <c r="D416" s="10"/>
      <c r="E416" s="19"/>
    </row>
    <row r="417" spans="2:5" x14ac:dyDescent="0.3">
      <c r="B417" s="15"/>
      <c r="C417" s="5"/>
      <c r="D417" s="10"/>
      <c r="E417" s="19"/>
    </row>
    <row r="418" spans="2:5" x14ac:dyDescent="0.3">
      <c r="B418" s="15"/>
      <c r="C418" s="5"/>
      <c r="D418" s="10"/>
      <c r="E418" s="19"/>
    </row>
    <row r="419" spans="2:5" x14ac:dyDescent="0.3">
      <c r="B419" s="15"/>
      <c r="C419" s="5"/>
      <c r="D419" s="10"/>
      <c r="E419" s="19"/>
    </row>
    <row r="420" spans="2:5" x14ac:dyDescent="0.3">
      <c r="B420" s="15"/>
      <c r="C420" s="5"/>
      <c r="D420" s="10"/>
      <c r="E420" s="19"/>
    </row>
    <row r="421" spans="2:5" x14ac:dyDescent="0.3">
      <c r="B421" s="15"/>
      <c r="C421" s="5"/>
      <c r="D421" s="10"/>
      <c r="E421" s="19"/>
    </row>
    <row r="422" spans="2:5" x14ac:dyDescent="0.3">
      <c r="B422" s="15"/>
      <c r="C422" s="5"/>
      <c r="D422" s="10"/>
      <c r="E422" s="19"/>
    </row>
    <row r="423" spans="2:5" x14ac:dyDescent="0.3">
      <c r="B423" s="15"/>
      <c r="C423" s="5"/>
      <c r="D423" s="10"/>
      <c r="E423" s="19"/>
    </row>
    <row r="424" spans="2:5" x14ac:dyDescent="0.3">
      <c r="B424" s="15"/>
      <c r="C424" s="5"/>
      <c r="D424" s="10"/>
      <c r="E424" s="19"/>
    </row>
    <row r="425" spans="2:5" x14ac:dyDescent="0.3">
      <c r="B425" s="15"/>
      <c r="C425" s="5"/>
      <c r="D425" s="10"/>
      <c r="E425" s="19"/>
    </row>
    <row r="426" spans="2:5" x14ac:dyDescent="0.3">
      <c r="B426" s="15"/>
      <c r="C426" s="5"/>
      <c r="D426" s="10"/>
      <c r="E426" s="19"/>
    </row>
    <row r="427" spans="2:5" x14ac:dyDescent="0.3">
      <c r="B427" s="15"/>
      <c r="C427" s="5"/>
      <c r="D427" s="10"/>
      <c r="E427" s="19"/>
    </row>
    <row r="428" spans="2:5" x14ac:dyDescent="0.3">
      <c r="B428" s="15"/>
      <c r="C428" s="5"/>
      <c r="D428" s="10"/>
      <c r="E428" s="19"/>
    </row>
    <row r="429" spans="2:5" x14ac:dyDescent="0.3">
      <c r="B429" s="15"/>
      <c r="C429" s="5"/>
      <c r="D429" s="10"/>
      <c r="E429" s="19"/>
    </row>
    <row r="430" spans="2:5" x14ac:dyDescent="0.3">
      <c r="B430" s="15"/>
      <c r="C430" s="5"/>
      <c r="D430" s="10"/>
      <c r="E430" s="19"/>
    </row>
    <row r="431" spans="2:5" x14ac:dyDescent="0.3">
      <c r="B431" s="15"/>
      <c r="C431" s="5"/>
      <c r="D431" s="10"/>
      <c r="E431" s="19"/>
    </row>
    <row r="432" spans="2:5" x14ac:dyDescent="0.3">
      <c r="B432" s="15"/>
      <c r="C432" s="5"/>
      <c r="D432" s="10"/>
      <c r="E432" s="19"/>
    </row>
    <row r="433" spans="2:5" x14ac:dyDescent="0.3">
      <c r="B433" s="15"/>
      <c r="C433" s="5"/>
      <c r="D433" s="10"/>
      <c r="E433" s="19"/>
    </row>
    <row r="434" spans="2:5" x14ac:dyDescent="0.3">
      <c r="B434" s="15"/>
      <c r="C434" s="5"/>
      <c r="D434" s="10"/>
      <c r="E434" s="19"/>
    </row>
    <row r="435" spans="2:5" x14ac:dyDescent="0.3">
      <c r="B435" s="15"/>
      <c r="C435" s="5"/>
      <c r="D435" s="10"/>
      <c r="E435" s="19"/>
    </row>
    <row r="436" spans="2:5" x14ac:dyDescent="0.3">
      <c r="B436" s="15"/>
      <c r="C436" s="5"/>
      <c r="D436" s="10"/>
      <c r="E436" s="19"/>
    </row>
    <row r="437" spans="2:5" x14ac:dyDescent="0.3">
      <c r="B437" s="15"/>
      <c r="C437" s="5"/>
      <c r="D437" s="10"/>
      <c r="E437" s="19"/>
    </row>
    <row r="438" spans="2:5" x14ac:dyDescent="0.3">
      <c r="B438" s="15"/>
      <c r="C438" s="5"/>
      <c r="D438" s="10"/>
      <c r="E438" s="19"/>
    </row>
    <row r="439" spans="2:5" x14ac:dyDescent="0.3">
      <c r="B439" s="15"/>
      <c r="C439" s="5"/>
      <c r="D439" s="10"/>
      <c r="E439" s="19"/>
    </row>
    <row r="440" spans="2:5" x14ac:dyDescent="0.3">
      <c r="B440" s="15"/>
      <c r="C440" s="5"/>
      <c r="D440" s="10"/>
      <c r="E440" s="19"/>
    </row>
    <row r="441" spans="2:5" x14ac:dyDescent="0.3">
      <c r="B441" s="15"/>
      <c r="C441" s="5"/>
      <c r="D441" s="10"/>
      <c r="E441" s="19"/>
    </row>
    <row r="442" spans="2:5" x14ac:dyDescent="0.3">
      <c r="B442" s="15"/>
      <c r="C442" s="5"/>
      <c r="D442" s="10"/>
      <c r="E442" s="19"/>
    </row>
    <row r="443" spans="2:5" x14ac:dyDescent="0.3">
      <c r="B443" s="15"/>
      <c r="C443" s="5"/>
      <c r="D443" s="10"/>
      <c r="E443" s="19"/>
    </row>
    <row r="444" spans="2:5" x14ac:dyDescent="0.3">
      <c r="B444" s="15"/>
      <c r="C444" s="5"/>
      <c r="D444" s="10"/>
      <c r="E444" s="19"/>
    </row>
    <row r="445" spans="2:5" x14ac:dyDescent="0.3">
      <c r="B445" s="15"/>
      <c r="C445" s="5"/>
      <c r="D445" s="10"/>
      <c r="E445" s="19"/>
    </row>
    <row r="446" spans="2:5" x14ac:dyDescent="0.3">
      <c r="B446" s="15"/>
      <c r="C446" s="5"/>
      <c r="D446" s="10"/>
      <c r="E446" s="19"/>
    </row>
    <row r="447" spans="2:5" x14ac:dyDescent="0.3">
      <c r="B447" s="15"/>
      <c r="C447" s="5"/>
      <c r="D447" s="10"/>
      <c r="E447" s="19"/>
    </row>
    <row r="448" spans="2:5" x14ac:dyDescent="0.3">
      <c r="B448" s="15"/>
      <c r="C448" s="5"/>
      <c r="D448" s="10"/>
      <c r="E448" s="19"/>
    </row>
    <row r="449" spans="2:5" x14ac:dyDescent="0.3">
      <c r="B449" s="15"/>
      <c r="C449" s="5"/>
      <c r="D449" s="10"/>
      <c r="E449" s="19"/>
    </row>
    <row r="450" spans="2:5" x14ac:dyDescent="0.3">
      <c r="B450" s="15"/>
      <c r="C450" s="5"/>
      <c r="D450" s="10"/>
      <c r="E450" s="19"/>
    </row>
    <row r="451" spans="2:5" x14ac:dyDescent="0.3">
      <c r="B451" s="15"/>
      <c r="C451" s="5"/>
      <c r="D451" s="10"/>
      <c r="E451" s="19"/>
    </row>
    <row r="452" spans="2:5" x14ac:dyDescent="0.3">
      <c r="B452" s="15"/>
      <c r="C452" s="5"/>
      <c r="D452" s="10"/>
      <c r="E452" s="19"/>
    </row>
    <row r="453" spans="2:5" x14ac:dyDescent="0.3">
      <c r="B453" s="15"/>
      <c r="C453" s="5"/>
      <c r="D453" s="10"/>
      <c r="E453" s="19"/>
    </row>
    <row r="454" spans="2:5" x14ac:dyDescent="0.3">
      <c r="B454" s="15"/>
      <c r="C454" s="5"/>
      <c r="D454" s="10"/>
      <c r="E454" s="19"/>
    </row>
    <row r="455" spans="2:5" x14ac:dyDescent="0.3">
      <c r="B455" s="15"/>
      <c r="C455" s="5"/>
      <c r="D455" s="10"/>
      <c r="E455" s="19"/>
    </row>
    <row r="456" spans="2:5" x14ac:dyDescent="0.3">
      <c r="B456" s="15"/>
      <c r="C456" s="5"/>
      <c r="D456" s="10"/>
      <c r="E456" s="19"/>
    </row>
    <row r="457" spans="2:5" x14ac:dyDescent="0.3">
      <c r="B457" s="15"/>
      <c r="C457" s="5"/>
      <c r="D457" s="10"/>
      <c r="E457" s="19"/>
    </row>
    <row r="458" spans="2:5" x14ac:dyDescent="0.3">
      <c r="B458" s="15"/>
      <c r="C458" s="5"/>
      <c r="D458" s="10"/>
      <c r="E458" s="19"/>
    </row>
    <row r="459" spans="2:5" x14ac:dyDescent="0.3">
      <c r="B459" s="15"/>
      <c r="C459" s="5"/>
      <c r="D459" s="10"/>
      <c r="E459" s="19"/>
    </row>
    <row r="460" spans="2:5" x14ac:dyDescent="0.3">
      <c r="B460" s="15"/>
      <c r="C460" s="5"/>
      <c r="D460" s="10"/>
      <c r="E460" s="19"/>
    </row>
    <row r="461" spans="2:5" x14ac:dyDescent="0.3">
      <c r="B461" s="15"/>
      <c r="C461" s="5"/>
      <c r="D461" s="10"/>
      <c r="E461" s="19"/>
    </row>
    <row r="462" spans="2:5" x14ac:dyDescent="0.3">
      <c r="B462" s="15"/>
      <c r="C462" s="5"/>
      <c r="D462" s="10"/>
      <c r="E462" s="19"/>
    </row>
    <row r="463" spans="2:5" x14ac:dyDescent="0.3">
      <c r="B463" s="15"/>
      <c r="C463" s="5"/>
      <c r="D463" s="10"/>
      <c r="E463" s="19"/>
    </row>
    <row r="464" spans="2:5" x14ac:dyDescent="0.3">
      <c r="B464" s="15"/>
      <c r="C464" s="5"/>
      <c r="D464" s="10"/>
      <c r="E464" s="19"/>
    </row>
    <row r="465" spans="2:5" x14ac:dyDescent="0.3">
      <c r="B465" s="15"/>
      <c r="C465" s="5"/>
      <c r="D465" s="10"/>
      <c r="E465" s="19"/>
    </row>
    <row r="466" spans="2:5" x14ac:dyDescent="0.3">
      <c r="B466" s="15"/>
      <c r="C466" s="5"/>
      <c r="D466" s="10"/>
      <c r="E466" s="19"/>
    </row>
    <row r="467" spans="2:5" x14ac:dyDescent="0.3">
      <c r="B467" s="15"/>
      <c r="C467" s="5"/>
      <c r="D467" s="10"/>
      <c r="E467" s="19"/>
    </row>
    <row r="468" spans="2:5" x14ac:dyDescent="0.3">
      <c r="B468" s="15"/>
      <c r="C468" s="5"/>
      <c r="D468" s="10"/>
      <c r="E468" s="19"/>
    </row>
    <row r="469" spans="2:5" x14ac:dyDescent="0.3">
      <c r="B469" s="15"/>
      <c r="C469" s="5"/>
      <c r="D469" s="10"/>
      <c r="E469" s="19"/>
    </row>
    <row r="470" spans="2:5" x14ac:dyDescent="0.3">
      <c r="B470" s="15"/>
      <c r="C470" s="5"/>
      <c r="D470" s="10"/>
      <c r="E470" s="19"/>
    </row>
    <row r="471" spans="2:5" x14ac:dyDescent="0.3">
      <c r="B471" s="15"/>
      <c r="C471" s="5"/>
      <c r="D471" s="10"/>
      <c r="E471" s="19"/>
    </row>
    <row r="472" spans="2:5" x14ac:dyDescent="0.3">
      <c r="B472" s="15"/>
      <c r="C472" s="5"/>
      <c r="D472" s="10"/>
      <c r="E472" s="19"/>
    </row>
    <row r="473" spans="2:5" x14ac:dyDescent="0.3">
      <c r="B473" s="15"/>
      <c r="C473" s="5"/>
      <c r="D473" s="10"/>
      <c r="E473" s="19"/>
    </row>
    <row r="474" spans="2:5" x14ac:dyDescent="0.3">
      <c r="B474" s="15"/>
      <c r="C474" s="5"/>
      <c r="D474" s="10"/>
      <c r="E474" s="19"/>
    </row>
    <row r="475" spans="2:5" x14ac:dyDescent="0.3">
      <c r="B475" s="15"/>
      <c r="C475" s="5"/>
      <c r="D475" s="10"/>
      <c r="E475" s="19"/>
    </row>
    <row r="476" spans="2:5" x14ac:dyDescent="0.3">
      <c r="B476" s="15"/>
      <c r="C476" s="5"/>
      <c r="D476" s="10"/>
      <c r="E476" s="19"/>
    </row>
    <row r="477" spans="2:5" x14ac:dyDescent="0.3">
      <c r="B477" s="15"/>
      <c r="C477" s="5"/>
      <c r="D477" s="10"/>
      <c r="E477" s="19"/>
    </row>
    <row r="478" spans="2:5" x14ac:dyDescent="0.3">
      <c r="B478" s="15"/>
      <c r="C478" s="5"/>
      <c r="D478" s="10"/>
      <c r="E478" s="19"/>
    </row>
    <row r="479" spans="2:5" x14ac:dyDescent="0.3">
      <c r="B479" s="15"/>
      <c r="C479" s="5"/>
      <c r="D479" s="10"/>
      <c r="E479" s="19"/>
    </row>
    <row r="480" spans="2:5" x14ac:dyDescent="0.3">
      <c r="B480" s="15"/>
      <c r="C480" s="5"/>
      <c r="D480" s="10"/>
      <c r="E480" s="19"/>
    </row>
    <row r="481" spans="2:5" x14ac:dyDescent="0.3">
      <c r="B481" s="15"/>
      <c r="C481" s="5"/>
      <c r="D481" s="10"/>
      <c r="E481" s="19"/>
    </row>
    <row r="482" spans="2:5" x14ac:dyDescent="0.3">
      <c r="B482" s="15"/>
      <c r="C482" s="5"/>
      <c r="D482" s="10"/>
      <c r="E482" s="19"/>
    </row>
    <row r="483" spans="2:5" x14ac:dyDescent="0.3">
      <c r="B483" s="15"/>
      <c r="C483" s="5"/>
      <c r="D483" s="10"/>
      <c r="E483" s="19"/>
    </row>
    <row r="484" spans="2:5" x14ac:dyDescent="0.3">
      <c r="B484" s="15"/>
      <c r="C484" s="5"/>
      <c r="D484" s="10"/>
      <c r="E484" s="19"/>
    </row>
    <row r="485" spans="2:5" x14ac:dyDescent="0.3">
      <c r="B485" s="15"/>
      <c r="C485" s="5"/>
      <c r="D485" s="10"/>
      <c r="E485" s="19"/>
    </row>
    <row r="486" spans="2:5" x14ac:dyDescent="0.3">
      <c r="B486" s="15"/>
      <c r="C486" s="5"/>
      <c r="D486" s="10"/>
      <c r="E486" s="19"/>
    </row>
    <row r="487" spans="2:5" x14ac:dyDescent="0.3">
      <c r="B487" s="15"/>
      <c r="C487" s="5"/>
      <c r="D487" s="10"/>
      <c r="E487" s="19"/>
    </row>
    <row r="488" spans="2:5" x14ac:dyDescent="0.3">
      <c r="B488" s="15"/>
      <c r="C488" s="5"/>
      <c r="D488" s="10"/>
      <c r="E488" s="19"/>
    </row>
    <row r="489" spans="2:5" x14ac:dyDescent="0.3">
      <c r="B489" s="15"/>
      <c r="C489" s="5"/>
      <c r="D489" s="10"/>
      <c r="E489" s="19"/>
    </row>
    <row r="490" spans="2:5" x14ac:dyDescent="0.3">
      <c r="B490" s="15"/>
      <c r="C490" s="5"/>
      <c r="D490" s="10"/>
      <c r="E490" s="19"/>
    </row>
    <row r="491" spans="2:5" x14ac:dyDescent="0.3">
      <c r="B491" s="15"/>
      <c r="C491" s="5"/>
      <c r="D491" s="10"/>
      <c r="E491" s="19"/>
    </row>
    <row r="492" spans="2:5" x14ac:dyDescent="0.3">
      <c r="B492" s="15"/>
      <c r="C492" s="5"/>
      <c r="D492" s="10"/>
      <c r="E492" s="19"/>
    </row>
    <row r="493" spans="2:5" x14ac:dyDescent="0.3">
      <c r="B493" s="15"/>
      <c r="C493" s="5"/>
      <c r="D493" s="10"/>
      <c r="E493" s="19"/>
    </row>
    <row r="494" spans="2:5" x14ac:dyDescent="0.3">
      <c r="B494" s="15"/>
      <c r="C494" s="5"/>
      <c r="D494" s="10"/>
      <c r="E494" s="19"/>
    </row>
    <row r="495" spans="2:5" x14ac:dyDescent="0.3">
      <c r="B495" s="15"/>
      <c r="C495" s="5"/>
      <c r="D495" s="10"/>
      <c r="E495" s="19"/>
    </row>
    <row r="496" spans="2:5" x14ac:dyDescent="0.3">
      <c r="B496" s="15"/>
      <c r="C496" s="5"/>
      <c r="D496" s="10"/>
      <c r="E496" s="19"/>
    </row>
    <row r="497" spans="2:5" x14ac:dyDescent="0.3">
      <c r="B497" s="15"/>
      <c r="C497" s="5"/>
      <c r="D497" s="10"/>
      <c r="E497" s="19"/>
    </row>
    <row r="498" spans="2:5" x14ac:dyDescent="0.3">
      <c r="B498" s="15"/>
      <c r="C498" s="5"/>
      <c r="D498" s="10"/>
      <c r="E498" s="19"/>
    </row>
    <row r="499" spans="2:5" x14ac:dyDescent="0.3">
      <c r="B499" s="15"/>
      <c r="C499" s="5"/>
      <c r="D499" s="10"/>
      <c r="E499" s="19"/>
    </row>
    <row r="500" spans="2:5" x14ac:dyDescent="0.3">
      <c r="B500" s="15"/>
      <c r="C500" s="5"/>
      <c r="D500" s="10"/>
      <c r="E500" s="19"/>
    </row>
    <row r="501" spans="2:5" x14ac:dyDescent="0.3">
      <c r="B501" s="15"/>
      <c r="C501" s="5"/>
      <c r="D501" s="10"/>
      <c r="E501" s="19"/>
    </row>
    <row r="502" spans="2:5" x14ac:dyDescent="0.3">
      <c r="B502" s="15"/>
      <c r="C502" s="5"/>
      <c r="D502" s="10"/>
      <c r="E502" s="19"/>
    </row>
    <row r="503" spans="2:5" x14ac:dyDescent="0.3">
      <c r="B503" s="15"/>
      <c r="C503" s="5"/>
      <c r="D503" s="10"/>
      <c r="E503" s="19"/>
    </row>
    <row r="504" spans="2:5" x14ac:dyDescent="0.3">
      <c r="B504" s="15"/>
      <c r="C504" s="5"/>
      <c r="D504" s="10"/>
      <c r="E504" s="19"/>
    </row>
    <row r="505" spans="2:5" x14ac:dyDescent="0.3">
      <c r="B505" s="15"/>
      <c r="C505" s="5"/>
      <c r="D505" s="10"/>
      <c r="E505" s="19"/>
    </row>
    <row r="506" spans="2:5" x14ac:dyDescent="0.3">
      <c r="B506" s="15"/>
      <c r="C506" s="5"/>
      <c r="D506" s="10"/>
      <c r="E506" s="19"/>
    </row>
    <row r="507" spans="2:5" x14ac:dyDescent="0.3">
      <c r="B507" s="15"/>
      <c r="C507" s="5"/>
      <c r="D507" s="10"/>
      <c r="E507" s="19"/>
    </row>
    <row r="508" spans="2:5" x14ac:dyDescent="0.3">
      <c r="B508" s="15"/>
      <c r="C508" s="5"/>
      <c r="D508" s="10"/>
      <c r="E508" s="19"/>
    </row>
    <row r="509" spans="2:5" x14ac:dyDescent="0.3">
      <c r="B509" s="15"/>
      <c r="C509" s="5"/>
      <c r="D509" s="10"/>
      <c r="E509" s="19"/>
    </row>
    <row r="510" spans="2:5" x14ac:dyDescent="0.3">
      <c r="B510" s="15"/>
      <c r="C510" s="5"/>
      <c r="D510" s="10"/>
      <c r="E510" s="19"/>
    </row>
    <row r="511" spans="2:5" x14ac:dyDescent="0.3">
      <c r="B511" s="15"/>
      <c r="C511" s="5"/>
      <c r="D511" s="10"/>
      <c r="E511" s="19"/>
    </row>
    <row r="512" spans="2:5" x14ac:dyDescent="0.3">
      <c r="B512" s="15"/>
      <c r="C512" s="5"/>
      <c r="D512" s="10"/>
      <c r="E512" s="19"/>
    </row>
    <row r="513" spans="2:5" x14ac:dyDescent="0.3">
      <c r="B513" s="15"/>
      <c r="C513" s="5"/>
      <c r="D513" s="10"/>
      <c r="E513" s="19"/>
    </row>
    <row r="514" spans="2:5" x14ac:dyDescent="0.3">
      <c r="B514" s="15"/>
      <c r="C514" s="5"/>
      <c r="D514" s="10"/>
      <c r="E514" s="19"/>
    </row>
    <row r="515" spans="2:5" x14ac:dyDescent="0.3">
      <c r="B515" s="15"/>
      <c r="C515" s="5"/>
      <c r="D515" s="10"/>
      <c r="E515" s="19"/>
    </row>
    <row r="516" spans="2:5" x14ac:dyDescent="0.3">
      <c r="B516" s="15"/>
      <c r="C516" s="5"/>
      <c r="D516" s="10"/>
      <c r="E516" s="19"/>
    </row>
    <row r="517" spans="2:5" x14ac:dyDescent="0.3">
      <c r="B517" s="15"/>
      <c r="C517" s="5"/>
      <c r="D517" s="10"/>
      <c r="E517" s="19"/>
    </row>
    <row r="518" spans="2:5" x14ac:dyDescent="0.3">
      <c r="B518" s="15"/>
      <c r="C518" s="5"/>
      <c r="D518" s="10"/>
      <c r="E518" s="19"/>
    </row>
    <row r="519" spans="2:5" x14ac:dyDescent="0.3">
      <c r="B519" s="15"/>
      <c r="C519" s="5"/>
      <c r="D519" s="10"/>
      <c r="E519" s="19"/>
    </row>
    <row r="520" spans="2:5" x14ac:dyDescent="0.3">
      <c r="B520" s="15"/>
      <c r="C520" s="5"/>
      <c r="D520" s="10"/>
      <c r="E520" s="19"/>
    </row>
    <row r="521" spans="2:5" x14ac:dyDescent="0.3">
      <c r="B521" s="15"/>
      <c r="C521" s="5"/>
      <c r="D521" s="10"/>
      <c r="E521" s="19"/>
    </row>
    <row r="522" spans="2:5" x14ac:dyDescent="0.3">
      <c r="B522" s="15"/>
      <c r="C522" s="5"/>
      <c r="D522" s="10"/>
      <c r="E522" s="19"/>
    </row>
    <row r="523" spans="2:5" x14ac:dyDescent="0.3">
      <c r="B523" s="15"/>
      <c r="C523" s="5"/>
      <c r="D523" s="10"/>
      <c r="E523" s="19"/>
    </row>
    <row r="524" spans="2:5" x14ac:dyDescent="0.3">
      <c r="B524" s="15"/>
      <c r="C524" s="5"/>
      <c r="D524" s="10"/>
      <c r="E524" s="19"/>
    </row>
    <row r="525" spans="2:5" x14ac:dyDescent="0.3">
      <c r="B525" s="15"/>
      <c r="C525" s="5"/>
      <c r="D525" s="10"/>
      <c r="E525" s="19"/>
    </row>
    <row r="526" spans="2:5" x14ac:dyDescent="0.3">
      <c r="B526" s="15"/>
      <c r="C526" s="5"/>
      <c r="D526" s="10"/>
      <c r="E526" s="19"/>
    </row>
    <row r="527" spans="2:5" x14ac:dyDescent="0.3">
      <c r="B527" s="15"/>
      <c r="C527" s="5"/>
      <c r="D527" s="10"/>
      <c r="E527" s="19"/>
    </row>
    <row r="528" spans="2:5" x14ac:dyDescent="0.3">
      <c r="B528" s="15"/>
      <c r="C528" s="5"/>
      <c r="D528" s="10"/>
      <c r="E528" s="19"/>
    </row>
    <row r="529" spans="2:5" x14ac:dyDescent="0.3">
      <c r="B529" s="15"/>
      <c r="C529" s="5"/>
      <c r="D529" s="10"/>
      <c r="E529" s="19"/>
    </row>
    <row r="530" spans="2:5" x14ac:dyDescent="0.3">
      <c r="B530" s="15"/>
      <c r="C530" s="5"/>
      <c r="D530" s="10"/>
      <c r="E530" s="19"/>
    </row>
    <row r="531" spans="2:5" x14ac:dyDescent="0.3">
      <c r="B531" s="15"/>
      <c r="C531" s="5"/>
      <c r="D531" s="10"/>
      <c r="E531" s="19"/>
    </row>
    <row r="532" spans="2:5" x14ac:dyDescent="0.3">
      <c r="B532" s="15"/>
      <c r="C532" s="5"/>
      <c r="D532" s="10"/>
      <c r="E532" s="19"/>
    </row>
    <row r="533" spans="2:5" x14ac:dyDescent="0.3">
      <c r="B533" s="15"/>
      <c r="C533" s="5"/>
      <c r="D533" s="10"/>
      <c r="E533" s="19"/>
    </row>
    <row r="534" spans="2:5" x14ac:dyDescent="0.3">
      <c r="B534" s="15"/>
      <c r="C534" s="5"/>
      <c r="D534" s="10"/>
      <c r="E534" s="19"/>
    </row>
    <row r="535" spans="2:5" x14ac:dyDescent="0.3">
      <c r="B535" s="15"/>
      <c r="C535" s="5"/>
      <c r="D535" s="10"/>
      <c r="E535" s="19"/>
    </row>
    <row r="536" spans="2:5" x14ac:dyDescent="0.3">
      <c r="B536" s="15"/>
      <c r="C536" s="5"/>
      <c r="D536" s="10"/>
      <c r="E536" s="19"/>
    </row>
    <row r="537" spans="2:5" x14ac:dyDescent="0.3">
      <c r="B537" s="15"/>
      <c r="C537" s="5"/>
      <c r="D537" s="10"/>
      <c r="E537" s="19"/>
    </row>
    <row r="538" spans="2:5" x14ac:dyDescent="0.3">
      <c r="B538" s="15"/>
      <c r="C538" s="5"/>
      <c r="D538" s="10"/>
      <c r="E538" s="19"/>
    </row>
    <row r="539" spans="2:5" x14ac:dyDescent="0.3">
      <c r="B539" s="15"/>
      <c r="C539" s="5"/>
      <c r="D539" s="10"/>
      <c r="E539" s="19"/>
    </row>
    <row r="540" spans="2:5" x14ac:dyDescent="0.3">
      <c r="B540" s="15"/>
      <c r="C540" s="5"/>
      <c r="D540" s="10"/>
      <c r="E540" s="19"/>
    </row>
    <row r="541" spans="2:5" x14ac:dyDescent="0.3">
      <c r="B541" s="15"/>
      <c r="C541" s="5"/>
      <c r="D541" s="10"/>
      <c r="E541" s="19"/>
    </row>
    <row r="542" spans="2:5" x14ac:dyDescent="0.3">
      <c r="B542" s="15"/>
      <c r="C542" s="5"/>
      <c r="D542" s="10"/>
      <c r="E542" s="19"/>
    </row>
    <row r="543" spans="2:5" x14ac:dyDescent="0.3">
      <c r="B543" s="15"/>
      <c r="C543" s="5"/>
      <c r="D543" s="10"/>
      <c r="E543" s="19"/>
    </row>
    <row r="544" spans="2:5" x14ac:dyDescent="0.3">
      <c r="B544" s="15"/>
      <c r="C544" s="5"/>
      <c r="D544" s="10"/>
      <c r="E544" s="19"/>
    </row>
    <row r="545" spans="2:5" x14ac:dyDescent="0.3">
      <c r="B545" s="15"/>
      <c r="C545" s="5"/>
      <c r="D545" s="10"/>
      <c r="E545" s="19"/>
    </row>
    <row r="546" spans="2:5" x14ac:dyDescent="0.3">
      <c r="B546" s="15"/>
      <c r="C546" s="5"/>
      <c r="D546" s="10"/>
      <c r="E546" s="19"/>
    </row>
    <row r="547" spans="2:5" x14ac:dyDescent="0.3">
      <c r="B547" s="15"/>
      <c r="C547" s="5"/>
      <c r="D547" s="10"/>
      <c r="E547" s="19"/>
    </row>
    <row r="548" spans="2:5" x14ac:dyDescent="0.3">
      <c r="B548" s="15"/>
      <c r="C548" s="5"/>
      <c r="D548" s="10"/>
      <c r="E548" s="19"/>
    </row>
    <row r="549" spans="2:5" x14ac:dyDescent="0.3">
      <c r="B549" s="15"/>
      <c r="C549" s="5"/>
      <c r="D549" s="10"/>
      <c r="E549" s="19"/>
    </row>
    <row r="550" spans="2:5" x14ac:dyDescent="0.3">
      <c r="B550" s="15"/>
      <c r="C550" s="5"/>
      <c r="D550" s="10"/>
      <c r="E550" s="19"/>
    </row>
    <row r="551" spans="2:5" x14ac:dyDescent="0.3">
      <c r="B551" s="15"/>
      <c r="C551" s="5"/>
      <c r="D551" s="10"/>
      <c r="E551" s="19"/>
    </row>
    <row r="552" spans="2:5" x14ac:dyDescent="0.3">
      <c r="B552" s="15"/>
      <c r="C552" s="5"/>
      <c r="D552" s="10"/>
      <c r="E552" s="19"/>
    </row>
    <row r="553" spans="2:5" x14ac:dyDescent="0.3">
      <c r="B553" s="15"/>
      <c r="C553" s="5"/>
      <c r="D553" s="10"/>
      <c r="E553" s="19"/>
    </row>
    <row r="554" spans="2:5" x14ac:dyDescent="0.3">
      <c r="B554" s="15"/>
      <c r="C554" s="5"/>
      <c r="D554" s="10"/>
      <c r="E554" s="19"/>
    </row>
    <row r="555" spans="2:5" x14ac:dyDescent="0.3">
      <c r="B555" s="15"/>
      <c r="C555" s="5"/>
      <c r="D555" s="10"/>
      <c r="E555" s="19"/>
    </row>
    <row r="556" spans="2:5" x14ac:dyDescent="0.3">
      <c r="B556" s="15"/>
      <c r="C556" s="5"/>
      <c r="D556" s="10"/>
      <c r="E556" s="19"/>
    </row>
    <row r="557" spans="2:5" x14ac:dyDescent="0.3">
      <c r="B557" s="15"/>
      <c r="C557" s="5"/>
      <c r="D557" s="10"/>
      <c r="E557" s="19"/>
    </row>
    <row r="558" spans="2:5" x14ac:dyDescent="0.3">
      <c r="B558" s="15"/>
      <c r="C558" s="5"/>
      <c r="D558" s="10"/>
      <c r="E558" s="19"/>
    </row>
    <row r="559" spans="2:5" x14ac:dyDescent="0.3">
      <c r="B559" s="15"/>
      <c r="C559" s="5"/>
      <c r="D559" s="10"/>
      <c r="E559" s="19"/>
    </row>
    <row r="560" spans="2:5" x14ac:dyDescent="0.3">
      <c r="B560" s="15"/>
      <c r="C560" s="5"/>
      <c r="D560" s="10"/>
      <c r="E560" s="19"/>
    </row>
    <row r="561" spans="2:5" x14ac:dyDescent="0.3">
      <c r="B561" s="15"/>
      <c r="C561" s="5"/>
      <c r="D561" s="10"/>
      <c r="E561" s="19"/>
    </row>
    <row r="562" spans="2:5" x14ac:dyDescent="0.3">
      <c r="B562" s="15"/>
      <c r="C562" s="5"/>
      <c r="D562" s="10"/>
      <c r="E562" s="19"/>
    </row>
    <row r="563" spans="2:5" x14ac:dyDescent="0.3">
      <c r="B563" s="15"/>
      <c r="C563" s="5"/>
      <c r="D563" s="10"/>
      <c r="E563" s="19"/>
    </row>
    <row r="564" spans="2:5" x14ac:dyDescent="0.3">
      <c r="B564" s="15"/>
      <c r="C564" s="5"/>
      <c r="D564" s="10"/>
      <c r="E564" s="19"/>
    </row>
    <row r="565" spans="2:5" x14ac:dyDescent="0.3">
      <c r="B565" s="15"/>
      <c r="C565" s="5"/>
      <c r="D565" s="10"/>
      <c r="E565" s="19"/>
    </row>
    <row r="566" spans="2:5" x14ac:dyDescent="0.3">
      <c r="B566" s="15"/>
      <c r="C566" s="5"/>
      <c r="D566" s="10"/>
      <c r="E566" s="19"/>
    </row>
    <row r="567" spans="2:5" x14ac:dyDescent="0.3">
      <c r="B567" s="15"/>
      <c r="C567" s="5"/>
      <c r="D567" s="10"/>
      <c r="E567" s="19"/>
    </row>
    <row r="568" spans="2:5" x14ac:dyDescent="0.3">
      <c r="B568" s="15"/>
      <c r="C568" s="5"/>
      <c r="D568" s="10"/>
      <c r="E568" s="19"/>
    </row>
    <row r="569" spans="2:5" x14ac:dyDescent="0.3">
      <c r="B569" s="15"/>
      <c r="C569" s="5"/>
      <c r="D569" s="10"/>
      <c r="E569" s="19"/>
    </row>
    <row r="570" spans="2:5" x14ac:dyDescent="0.3">
      <c r="B570" s="15"/>
      <c r="C570" s="5"/>
      <c r="D570" s="10"/>
      <c r="E570" s="19"/>
    </row>
    <row r="571" spans="2:5" x14ac:dyDescent="0.3">
      <c r="B571" s="15"/>
      <c r="C571" s="5"/>
      <c r="D571" s="10"/>
      <c r="E571" s="19"/>
    </row>
    <row r="572" spans="2:5" x14ac:dyDescent="0.3">
      <c r="B572" s="15"/>
      <c r="C572" s="5"/>
      <c r="D572" s="10"/>
      <c r="E572" s="19"/>
    </row>
    <row r="573" spans="2:5" x14ac:dyDescent="0.3">
      <c r="B573" s="15"/>
      <c r="C573" s="5"/>
      <c r="D573" s="10"/>
      <c r="E573" s="19"/>
    </row>
    <row r="574" spans="2:5" x14ac:dyDescent="0.3">
      <c r="B574" s="15"/>
      <c r="C574" s="5"/>
      <c r="D574" s="10"/>
      <c r="E574" s="19"/>
    </row>
    <row r="575" spans="2:5" x14ac:dyDescent="0.3">
      <c r="B575" s="15"/>
      <c r="C575" s="5"/>
      <c r="D575" s="10"/>
      <c r="E575" s="19"/>
    </row>
    <row r="576" spans="2:5" x14ac:dyDescent="0.3">
      <c r="B576" s="15"/>
      <c r="C576" s="5"/>
      <c r="D576" s="10"/>
      <c r="E576" s="19"/>
    </row>
    <row r="577" spans="2:5" x14ac:dyDescent="0.3">
      <c r="B577" s="15"/>
      <c r="C577" s="5"/>
      <c r="D577" s="10"/>
      <c r="E577" s="19"/>
    </row>
    <row r="578" spans="2:5" x14ac:dyDescent="0.3">
      <c r="B578" s="15"/>
      <c r="C578" s="5"/>
      <c r="D578" s="10"/>
      <c r="E578" s="19"/>
    </row>
    <row r="579" spans="2:5" x14ac:dyDescent="0.3">
      <c r="B579" s="15"/>
      <c r="C579" s="5"/>
      <c r="D579" s="10"/>
      <c r="E579" s="19"/>
    </row>
    <row r="580" spans="2:5" x14ac:dyDescent="0.3">
      <c r="B580" s="15"/>
      <c r="C580" s="5"/>
      <c r="D580" s="10"/>
      <c r="E580" s="19"/>
    </row>
    <row r="581" spans="2:5" x14ac:dyDescent="0.3">
      <c r="B581" s="15"/>
      <c r="C581" s="5"/>
      <c r="D581" s="10"/>
      <c r="E581" s="19"/>
    </row>
    <row r="582" spans="2:5" x14ac:dyDescent="0.3">
      <c r="B582" s="15"/>
      <c r="C582" s="5"/>
      <c r="D582" s="10"/>
      <c r="E582" s="19"/>
    </row>
    <row r="583" spans="2:5" x14ac:dyDescent="0.3">
      <c r="B583" s="15"/>
      <c r="C583" s="5"/>
      <c r="D583" s="10"/>
      <c r="E583" s="19"/>
    </row>
    <row r="584" spans="2:5" x14ac:dyDescent="0.3">
      <c r="B584" s="15"/>
      <c r="C584" s="5"/>
      <c r="D584" s="10"/>
      <c r="E584" s="19"/>
    </row>
    <row r="585" spans="2:5" x14ac:dyDescent="0.3">
      <c r="B585" s="15"/>
      <c r="C585" s="5"/>
      <c r="D585" s="10"/>
      <c r="E585" s="19"/>
    </row>
    <row r="586" spans="2:5" x14ac:dyDescent="0.3">
      <c r="B586" s="15"/>
      <c r="C586" s="5"/>
      <c r="D586" s="10"/>
      <c r="E586" s="19"/>
    </row>
    <row r="587" spans="2:5" x14ac:dyDescent="0.3">
      <c r="B587" s="15"/>
      <c r="C587" s="5"/>
      <c r="D587" s="10"/>
      <c r="E587" s="19"/>
    </row>
    <row r="588" spans="2:5" x14ac:dyDescent="0.3">
      <c r="B588" s="15"/>
      <c r="C588" s="5"/>
      <c r="D588" s="10"/>
      <c r="E588" s="19"/>
    </row>
    <row r="589" spans="2:5" x14ac:dyDescent="0.3">
      <c r="B589" s="15"/>
      <c r="C589" s="5"/>
      <c r="D589" s="10"/>
      <c r="E589" s="19"/>
    </row>
    <row r="590" spans="2:5" x14ac:dyDescent="0.3">
      <c r="B590" s="15"/>
      <c r="C590" s="5"/>
      <c r="D590" s="10"/>
      <c r="E590" s="19"/>
    </row>
    <row r="591" spans="2:5" x14ac:dyDescent="0.3">
      <c r="B591" s="15"/>
      <c r="C591" s="5"/>
      <c r="D591" s="10"/>
      <c r="E591" s="19"/>
    </row>
    <row r="592" spans="2:5" x14ac:dyDescent="0.3">
      <c r="B592" s="15"/>
      <c r="C592" s="5"/>
      <c r="D592" s="10"/>
      <c r="E592" s="19"/>
    </row>
    <row r="593" spans="2:5" x14ac:dyDescent="0.3">
      <c r="B593" s="15"/>
      <c r="C593" s="5"/>
      <c r="D593" s="10"/>
      <c r="E593" s="19"/>
    </row>
    <row r="594" spans="2:5" x14ac:dyDescent="0.3">
      <c r="B594" s="15"/>
      <c r="C594" s="5"/>
      <c r="D594" s="10"/>
      <c r="E594" s="19"/>
    </row>
    <row r="595" spans="2:5" x14ac:dyDescent="0.3">
      <c r="B595" s="15"/>
      <c r="C595" s="5"/>
      <c r="D595" s="10"/>
      <c r="E595" s="19"/>
    </row>
    <row r="596" spans="2:5" x14ac:dyDescent="0.3">
      <c r="B596" s="15"/>
      <c r="C596" s="5"/>
      <c r="D596" s="10"/>
      <c r="E596" s="19"/>
    </row>
    <row r="597" spans="2:5" x14ac:dyDescent="0.3">
      <c r="B597" s="15"/>
      <c r="C597" s="5"/>
      <c r="D597" s="10"/>
      <c r="E597" s="19"/>
    </row>
    <row r="598" spans="2:5" x14ac:dyDescent="0.3">
      <c r="B598" s="15"/>
      <c r="C598" s="5"/>
      <c r="D598" s="10"/>
      <c r="E598" s="19"/>
    </row>
    <row r="599" spans="2:5" x14ac:dyDescent="0.3">
      <c r="B599" s="15"/>
      <c r="C599" s="5"/>
      <c r="D599" s="10"/>
      <c r="E599" s="19"/>
    </row>
    <row r="600" spans="2:5" x14ac:dyDescent="0.3">
      <c r="B600" s="15"/>
      <c r="C600" s="5"/>
      <c r="D600" s="10"/>
      <c r="E600" s="19"/>
    </row>
    <row r="601" spans="2:5" x14ac:dyDescent="0.3">
      <c r="B601" s="15"/>
      <c r="C601" s="5"/>
      <c r="D601" s="10"/>
      <c r="E601" s="19"/>
    </row>
    <row r="602" spans="2:5" x14ac:dyDescent="0.3">
      <c r="B602" s="15"/>
      <c r="C602" s="5"/>
      <c r="D602" s="10"/>
      <c r="E602" s="19"/>
    </row>
    <row r="603" spans="2:5" x14ac:dyDescent="0.3">
      <c r="B603" s="15"/>
      <c r="C603" s="5"/>
      <c r="D603" s="10"/>
      <c r="E603" s="19"/>
    </row>
    <row r="604" spans="2:5" x14ac:dyDescent="0.3">
      <c r="B604" s="15"/>
      <c r="C604" s="5"/>
      <c r="D604" s="10"/>
      <c r="E604" s="19"/>
    </row>
    <row r="605" spans="2:5" x14ac:dyDescent="0.3">
      <c r="B605" s="15"/>
      <c r="C605" s="5"/>
      <c r="D605" s="10"/>
      <c r="E605" s="19"/>
    </row>
    <row r="606" spans="2:5" x14ac:dyDescent="0.3">
      <c r="B606" s="15"/>
      <c r="C606" s="5"/>
      <c r="D606" s="10"/>
      <c r="E606" s="19"/>
    </row>
    <row r="607" spans="2:5" x14ac:dyDescent="0.3">
      <c r="B607" s="15"/>
      <c r="C607" s="5"/>
      <c r="D607" s="10"/>
      <c r="E607" s="19"/>
    </row>
    <row r="608" spans="2:5" x14ac:dyDescent="0.3">
      <c r="B608" s="15"/>
      <c r="C608" s="5"/>
      <c r="D608" s="10"/>
      <c r="E608" s="19"/>
    </row>
    <row r="609" spans="2:5" x14ac:dyDescent="0.3">
      <c r="B609" s="15"/>
      <c r="C609" s="5"/>
      <c r="D609" s="10"/>
      <c r="E609" s="19"/>
    </row>
    <row r="610" spans="2:5" x14ac:dyDescent="0.3">
      <c r="B610" s="15"/>
      <c r="C610" s="5"/>
      <c r="D610" s="10"/>
      <c r="E610" s="19"/>
    </row>
    <row r="611" spans="2:5" x14ac:dyDescent="0.3">
      <c r="B611" s="15"/>
      <c r="C611" s="5"/>
      <c r="D611" s="10"/>
      <c r="E611" s="19"/>
    </row>
    <row r="612" spans="2:5" x14ac:dyDescent="0.3">
      <c r="B612" s="15"/>
      <c r="C612" s="5"/>
      <c r="D612" s="10"/>
      <c r="E612" s="19"/>
    </row>
    <row r="613" spans="2:5" x14ac:dyDescent="0.3">
      <c r="B613" s="15"/>
      <c r="C613" s="5"/>
      <c r="D613" s="10"/>
      <c r="E613" s="19"/>
    </row>
    <row r="614" spans="2:5" x14ac:dyDescent="0.3">
      <c r="B614" s="15"/>
      <c r="C614" s="5"/>
      <c r="D614" s="10"/>
      <c r="E614" s="19"/>
    </row>
    <row r="615" spans="2:5" x14ac:dyDescent="0.3">
      <c r="B615" s="15"/>
      <c r="C615" s="5"/>
      <c r="D615" s="10"/>
      <c r="E615" s="19"/>
    </row>
    <row r="616" spans="2:5" x14ac:dyDescent="0.3">
      <c r="B616" s="15"/>
      <c r="C616" s="5"/>
      <c r="D616" s="10"/>
      <c r="E616" s="19"/>
    </row>
    <row r="617" spans="2:5" x14ac:dyDescent="0.3">
      <c r="B617" s="15"/>
      <c r="C617" s="5"/>
      <c r="D617" s="10"/>
      <c r="E617" s="19"/>
    </row>
    <row r="618" spans="2:5" x14ac:dyDescent="0.3">
      <c r="B618" s="15"/>
      <c r="C618" s="5"/>
      <c r="D618" s="10"/>
      <c r="E618" s="19"/>
    </row>
    <row r="619" spans="2:5" x14ac:dyDescent="0.3">
      <c r="B619" s="15"/>
      <c r="C619" s="5"/>
      <c r="D619" s="10"/>
      <c r="E619" s="19"/>
    </row>
    <row r="620" spans="2:5" x14ac:dyDescent="0.3">
      <c r="B620" s="15"/>
      <c r="C620" s="5"/>
      <c r="D620" s="10"/>
      <c r="E620" s="19"/>
    </row>
    <row r="621" spans="2:5" x14ac:dyDescent="0.3">
      <c r="B621" s="15"/>
      <c r="C621" s="5"/>
      <c r="D621" s="10"/>
      <c r="E621" s="19"/>
    </row>
    <row r="622" spans="2:5" x14ac:dyDescent="0.3">
      <c r="B622" s="15"/>
      <c r="C622" s="5"/>
      <c r="D622" s="10"/>
      <c r="E622" s="19"/>
    </row>
    <row r="623" spans="2:5" x14ac:dyDescent="0.3">
      <c r="B623" s="15"/>
      <c r="C623" s="5"/>
      <c r="D623" s="10"/>
      <c r="E623" s="19"/>
    </row>
    <row r="624" spans="2:5" x14ac:dyDescent="0.3">
      <c r="B624" s="15"/>
      <c r="C624" s="5"/>
      <c r="D624" s="10"/>
      <c r="E624" s="19"/>
    </row>
    <row r="625" spans="2:5" x14ac:dyDescent="0.3">
      <c r="B625" s="15"/>
      <c r="C625" s="5"/>
      <c r="D625" s="10"/>
      <c r="E625" s="19"/>
    </row>
    <row r="626" spans="2:5" x14ac:dyDescent="0.3">
      <c r="B626" s="15"/>
      <c r="C626" s="5"/>
      <c r="D626" s="10"/>
      <c r="E626" s="19"/>
    </row>
    <row r="627" spans="2:5" x14ac:dyDescent="0.3">
      <c r="B627" s="15"/>
      <c r="C627" s="5"/>
      <c r="D627" s="10"/>
      <c r="E627" s="19"/>
    </row>
    <row r="628" spans="2:5" x14ac:dyDescent="0.3">
      <c r="B628" s="15"/>
      <c r="C628" s="5"/>
      <c r="D628" s="10"/>
      <c r="E628" s="19"/>
    </row>
    <row r="629" spans="2:5" x14ac:dyDescent="0.3">
      <c r="B629" s="15"/>
      <c r="C629" s="5"/>
      <c r="D629" s="10"/>
      <c r="E629" s="19"/>
    </row>
    <row r="630" spans="2:5" x14ac:dyDescent="0.3">
      <c r="B630" s="15"/>
      <c r="C630" s="5"/>
      <c r="D630" s="10"/>
      <c r="E630" s="19"/>
    </row>
    <row r="631" spans="2:5" x14ac:dyDescent="0.3">
      <c r="B631" s="15"/>
      <c r="C631" s="5"/>
      <c r="D631" s="10"/>
      <c r="E631" s="19"/>
    </row>
    <row r="632" spans="2:5" x14ac:dyDescent="0.3">
      <c r="B632" s="15"/>
      <c r="C632" s="5"/>
      <c r="D632" s="10"/>
      <c r="E632" s="19"/>
    </row>
    <row r="633" spans="2:5" x14ac:dyDescent="0.3">
      <c r="B633" s="15"/>
      <c r="C633" s="5"/>
      <c r="D633" s="10"/>
      <c r="E633" s="19"/>
    </row>
    <row r="634" spans="2:5" x14ac:dyDescent="0.3">
      <c r="B634" s="15"/>
      <c r="C634" s="5"/>
      <c r="D634" s="10"/>
      <c r="E634" s="19"/>
    </row>
    <row r="635" spans="2:5" x14ac:dyDescent="0.3">
      <c r="B635" s="15"/>
      <c r="C635" s="5"/>
      <c r="D635" s="10"/>
      <c r="E635" s="19"/>
    </row>
    <row r="636" spans="2:5" x14ac:dyDescent="0.3">
      <c r="B636" s="15"/>
      <c r="C636" s="5"/>
      <c r="D636" s="10"/>
      <c r="E636" s="19"/>
    </row>
    <row r="637" spans="2:5" x14ac:dyDescent="0.3">
      <c r="B637" s="15"/>
      <c r="C637" s="5"/>
      <c r="D637" s="10"/>
      <c r="E637" s="19"/>
    </row>
    <row r="638" spans="2:5" x14ac:dyDescent="0.3">
      <c r="B638" s="15"/>
      <c r="C638" s="5"/>
      <c r="D638" s="10"/>
      <c r="E638" s="19"/>
    </row>
    <row r="639" spans="2:5" x14ac:dyDescent="0.3">
      <c r="B639" s="15"/>
      <c r="C639" s="5"/>
      <c r="D639" s="10"/>
      <c r="E639" s="19"/>
    </row>
    <row r="640" spans="2:5" x14ac:dyDescent="0.3">
      <c r="B640" s="15"/>
      <c r="C640" s="5"/>
      <c r="D640" s="10"/>
      <c r="E640" s="19"/>
    </row>
    <row r="641" spans="2:5" x14ac:dyDescent="0.3">
      <c r="B641" s="15"/>
      <c r="C641" s="5"/>
      <c r="D641" s="10"/>
      <c r="E641" s="19"/>
    </row>
    <row r="642" spans="2:5" x14ac:dyDescent="0.3">
      <c r="B642" s="15"/>
      <c r="C642" s="5"/>
      <c r="D642" s="10"/>
      <c r="E642" s="19"/>
    </row>
    <row r="643" spans="2:5" x14ac:dyDescent="0.3">
      <c r="B643" s="15"/>
      <c r="C643" s="5"/>
      <c r="D643" s="10"/>
      <c r="E643" s="19"/>
    </row>
    <row r="644" spans="2:5" x14ac:dyDescent="0.3">
      <c r="B644" s="15"/>
      <c r="C644" s="5"/>
      <c r="D644" s="10"/>
      <c r="E644" s="19"/>
    </row>
    <row r="645" spans="2:5" x14ac:dyDescent="0.3">
      <c r="B645" s="15"/>
      <c r="C645" s="5"/>
      <c r="D645" s="10"/>
      <c r="E645" s="19"/>
    </row>
    <row r="646" spans="2:5" x14ac:dyDescent="0.3">
      <c r="B646" s="15"/>
      <c r="C646" s="5"/>
      <c r="D646" s="10"/>
      <c r="E646" s="19"/>
    </row>
    <row r="647" spans="2:5" x14ac:dyDescent="0.3">
      <c r="B647" s="15"/>
      <c r="C647" s="5"/>
      <c r="D647" s="10"/>
      <c r="E647" s="19"/>
    </row>
    <row r="648" spans="2:5" x14ac:dyDescent="0.3">
      <c r="B648" s="15"/>
      <c r="C648" s="5"/>
      <c r="D648" s="10"/>
      <c r="E648" s="19"/>
    </row>
    <row r="649" spans="2:5" x14ac:dyDescent="0.3">
      <c r="B649" s="15"/>
      <c r="C649" s="5"/>
      <c r="D649" s="10"/>
      <c r="E649" s="19"/>
    </row>
    <row r="650" spans="2:5" x14ac:dyDescent="0.3">
      <c r="B650" s="15"/>
      <c r="C650" s="5"/>
      <c r="D650" s="10"/>
      <c r="E650" s="19"/>
    </row>
    <row r="651" spans="2:5" x14ac:dyDescent="0.3">
      <c r="B651" s="15"/>
      <c r="C651" s="5"/>
      <c r="D651" s="10"/>
      <c r="E651" s="19"/>
    </row>
    <row r="652" spans="2:5" x14ac:dyDescent="0.3">
      <c r="B652" s="15"/>
      <c r="C652" s="5"/>
      <c r="D652" s="10"/>
      <c r="E652" s="19"/>
    </row>
    <row r="653" spans="2:5" x14ac:dyDescent="0.3">
      <c r="B653" s="15"/>
      <c r="C653" s="5"/>
      <c r="D653" s="10"/>
      <c r="E653" s="19"/>
    </row>
    <row r="654" spans="2:5" x14ac:dyDescent="0.3">
      <c r="B654" s="15"/>
      <c r="C654" s="5"/>
      <c r="D654" s="10"/>
      <c r="E654" s="19"/>
    </row>
    <row r="655" spans="2:5" x14ac:dyDescent="0.3">
      <c r="B655" s="15"/>
      <c r="C655" s="5"/>
      <c r="D655" s="10"/>
      <c r="E655" s="19"/>
    </row>
    <row r="656" spans="2:5" x14ac:dyDescent="0.3">
      <c r="B656" s="15"/>
      <c r="C656" s="5"/>
      <c r="D656" s="10"/>
      <c r="E656" s="19"/>
    </row>
    <row r="657" spans="2:5" x14ac:dyDescent="0.3">
      <c r="B657" s="15"/>
      <c r="C657" s="5"/>
      <c r="D657" s="10"/>
      <c r="E657" s="19"/>
    </row>
    <row r="658" spans="2:5" x14ac:dyDescent="0.3">
      <c r="B658" s="15"/>
      <c r="C658" s="5"/>
      <c r="D658" s="10"/>
      <c r="E658" s="19"/>
    </row>
    <row r="659" spans="2:5" x14ac:dyDescent="0.3">
      <c r="B659" s="15"/>
      <c r="C659" s="5"/>
      <c r="D659" s="10"/>
      <c r="E659" s="19"/>
    </row>
    <row r="660" spans="2:5" x14ac:dyDescent="0.3">
      <c r="B660" s="15"/>
      <c r="C660" s="5"/>
      <c r="D660" s="10"/>
      <c r="E660" s="19"/>
    </row>
    <row r="661" spans="2:5" x14ac:dyDescent="0.3">
      <c r="B661" s="15"/>
      <c r="C661" s="5"/>
      <c r="D661" s="10"/>
      <c r="E661" s="19"/>
    </row>
    <row r="662" spans="2:5" x14ac:dyDescent="0.3">
      <c r="B662" s="15"/>
      <c r="C662" s="5"/>
      <c r="D662" s="10"/>
      <c r="E662" s="19"/>
    </row>
    <row r="663" spans="2:5" x14ac:dyDescent="0.3">
      <c r="B663" s="15"/>
      <c r="C663" s="5"/>
      <c r="D663" s="10"/>
      <c r="E663" s="19"/>
    </row>
    <row r="664" spans="2:5" x14ac:dyDescent="0.3">
      <c r="B664" s="15"/>
      <c r="C664" s="5"/>
      <c r="D664" s="10"/>
      <c r="E664" s="19"/>
    </row>
    <row r="665" spans="2:5" x14ac:dyDescent="0.3">
      <c r="B665" s="15"/>
      <c r="C665" s="5"/>
      <c r="D665" s="10"/>
      <c r="E665" s="19"/>
    </row>
    <row r="666" spans="2:5" x14ac:dyDescent="0.3">
      <c r="B666" s="15"/>
      <c r="C666" s="5"/>
      <c r="D666" s="10"/>
      <c r="E666" s="19"/>
    </row>
    <row r="667" spans="2:5" x14ac:dyDescent="0.3">
      <c r="B667" s="15"/>
      <c r="C667" s="5"/>
      <c r="D667" s="10"/>
      <c r="E667" s="19"/>
    </row>
    <row r="668" spans="2:5" x14ac:dyDescent="0.3">
      <c r="B668" s="15"/>
      <c r="C668" s="5"/>
      <c r="D668" s="10"/>
      <c r="E668" s="19"/>
    </row>
    <row r="669" spans="2:5" x14ac:dyDescent="0.3">
      <c r="B669" s="15"/>
      <c r="C669" s="5"/>
      <c r="D669" s="10"/>
      <c r="E669" s="19"/>
    </row>
    <row r="670" spans="2:5" x14ac:dyDescent="0.3">
      <c r="B670" s="15"/>
      <c r="C670" s="5"/>
      <c r="D670" s="10"/>
      <c r="E670" s="19"/>
    </row>
    <row r="671" spans="2:5" x14ac:dyDescent="0.3">
      <c r="B671" s="15"/>
      <c r="C671" s="5"/>
      <c r="D671" s="10"/>
      <c r="E671" s="19"/>
    </row>
    <row r="672" spans="2:5" x14ac:dyDescent="0.3">
      <c r="B672" s="15"/>
      <c r="C672" s="5"/>
      <c r="D672" s="10"/>
      <c r="E672" s="19"/>
    </row>
    <row r="673" spans="2:5" x14ac:dyDescent="0.3">
      <c r="B673" s="15"/>
      <c r="C673" s="5"/>
      <c r="D673" s="10"/>
      <c r="E673" s="19"/>
    </row>
    <row r="674" spans="2:5" x14ac:dyDescent="0.3">
      <c r="B674" s="15"/>
      <c r="C674" s="5"/>
      <c r="D674" s="10"/>
      <c r="E674" s="19"/>
    </row>
    <row r="675" spans="2:5" x14ac:dyDescent="0.3">
      <c r="B675" s="15"/>
      <c r="C675" s="5"/>
      <c r="D675" s="10"/>
      <c r="E675" s="19"/>
    </row>
    <row r="676" spans="2:5" x14ac:dyDescent="0.3">
      <c r="B676" s="15"/>
      <c r="C676" s="5"/>
      <c r="D676" s="10"/>
      <c r="E676" s="19"/>
    </row>
    <row r="677" spans="2:5" x14ac:dyDescent="0.3">
      <c r="B677" s="15"/>
      <c r="C677" s="5"/>
      <c r="D677" s="10"/>
      <c r="E677" s="19"/>
    </row>
    <row r="678" spans="2:5" x14ac:dyDescent="0.3">
      <c r="B678" s="15"/>
      <c r="C678" s="5"/>
      <c r="D678" s="10"/>
      <c r="E678" s="19"/>
    </row>
    <row r="679" spans="2:5" x14ac:dyDescent="0.3">
      <c r="B679" s="15"/>
      <c r="C679" s="5"/>
      <c r="D679" s="10"/>
      <c r="E679" s="19"/>
    </row>
    <row r="680" spans="2:5" x14ac:dyDescent="0.3">
      <c r="B680" s="15"/>
      <c r="C680" s="5"/>
      <c r="D680" s="10"/>
      <c r="E680" s="19"/>
    </row>
    <row r="681" spans="2:5" x14ac:dyDescent="0.3">
      <c r="B681" s="15"/>
      <c r="C681" s="5"/>
      <c r="D681" s="10"/>
      <c r="E681" s="19"/>
    </row>
    <row r="682" spans="2:5" x14ac:dyDescent="0.3">
      <c r="B682" s="15"/>
      <c r="C682" s="5"/>
      <c r="D682" s="10"/>
      <c r="E682" s="19"/>
    </row>
    <row r="683" spans="2:5" x14ac:dyDescent="0.3">
      <c r="B683" s="15"/>
      <c r="C683" s="5"/>
      <c r="D683" s="10"/>
      <c r="E683" s="19"/>
    </row>
    <row r="684" spans="2:5" x14ac:dyDescent="0.3">
      <c r="B684" s="15"/>
      <c r="C684" s="5"/>
      <c r="D684" s="10"/>
      <c r="E684" s="19"/>
    </row>
    <row r="685" spans="2:5" x14ac:dyDescent="0.3">
      <c r="B685" s="15"/>
      <c r="C685" s="5"/>
      <c r="D685" s="10"/>
      <c r="E685" s="19"/>
    </row>
    <row r="686" spans="2:5" x14ac:dyDescent="0.3">
      <c r="B686" s="15"/>
      <c r="C686" s="5"/>
      <c r="D686" s="10"/>
      <c r="E686" s="19"/>
    </row>
    <row r="687" spans="2:5" x14ac:dyDescent="0.3">
      <c r="B687" s="15"/>
      <c r="C687" s="5"/>
      <c r="D687" s="10"/>
      <c r="E687" s="19"/>
    </row>
    <row r="688" spans="2:5" x14ac:dyDescent="0.3">
      <c r="B688" s="15"/>
      <c r="C688" s="5"/>
      <c r="D688" s="10"/>
      <c r="E688" s="19"/>
    </row>
    <row r="689" spans="2:5" x14ac:dyDescent="0.3">
      <c r="B689" s="15"/>
      <c r="C689" s="5"/>
      <c r="D689" s="10"/>
      <c r="E689" s="19"/>
    </row>
    <row r="690" spans="2:5" x14ac:dyDescent="0.3">
      <c r="B690" s="15"/>
      <c r="C690" s="5"/>
      <c r="D690" s="10"/>
      <c r="E690" s="19"/>
    </row>
    <row r="691" spans="2:5" x14ac:dyDescent="0.3">
      <c r="B691" s="15"/>
      <c r="C691" s="5"/>
      <c r="D691" s="10"/>
      <c r="E691" s="19"/>
    </row>
    <row r="692" spans="2:5" x14ac:dyDescent="0.3">
      <c r="B692" s="15"/>
      <c r="C692" s="5"/>
      <c r="D692" s="10"/>
      <c r="E692" s="19"/>
    </row>
    <row r="693" spans="2:5" x14ac:dyDescent="0.3">
      <c r="B693" s="15"/>
      <c r="C693" s="5"/>
      <c r="D693" s="10"/>
      <c r="E693" s="19"/>
    </row>
    <row r="694" spans="2:5" x14ac:dyDescent="0.3">
      <c r="B694" s="15"/>
      <c r="C694" s="5"/>
      <c r="D694" s="10"/>
      <c r="E694" s="19"/>
    </row>
    <row r="695" spans="2:5" x14ac:dyDescent="0.3">
      <c r="B695" s="15"/>
      <c r="C695" s="5"/>
      <c r="D695" s="10"/>
      <c r="E695" s="19"/>
    </row>
    <row r="696" spans="2:5" x14ac:dyDescent="0.3">
      <c r="B696" s="15"/>
      <c r="C696" s="5"/>
      <c r="D696" s="10"/>
      <c r="E696" s="19"/>
    </row>
    <row r="697" spans="2:5" x14ac:dyDescent="0.3">
      <c r="B697" s="15"/>
      <c r="C697" s="5"/>
      <c r="D697" s="10"/>
      <c r="E697" s="19"/>
    </row>
    <row r="698" spans="2:5" x14ac:dyDescent="0.3">
      <c r="B698" s="15"/>
      <c r="C698" s="5"/>
      <c r="D698" s="10"/>
      <c r="E698" s="19"/>
    </row>
    <row r="699" spans="2:5" x14ac:dyDescent="0.3">
      <c r="B699" s="15"/>
      <c r="C699" s="5"/>
      <c r="D699" s="10"/>
      <c r="E699" s="19"/>
    </row>
    <row r="700" spans="2:5" x14ac:dyDescent="0.3">
      <c r="B700" s="15"/>
      <c r="C700" s="5"/>
      <c r="D700" s="10"/>
      <c r="E700" s="19"/>
    </row>
    <row r="701" spans="2:5" x14ac:dyDescent="0.3">
      <c r="B701" s="15"/>
      <c r="C701" s="5"/>
      <c r="D701" s="10"/>
      <c r="E701" s="19"/>
    </row>
    <row r="702" spans="2:5" x14ac:dyDescent="0.3">
      <c r="B702" s="15"/>
      <c r="C702" s="5"/>
      <c r="D702" s="10"/>
      <c r="E702" s="19"/>
    </row>
    <row r="703" spans="2:5" x14ac:dyDescent="0.3">
      <c r="B703" s="15"/>
      <c r="C703" s="5"/>
      <c r="D703" s="10"/>
      <c r="E703" s="19"/>
    </row>
    <row r="704" spans="2:5" x14ac:dyDescent="0.3">
      <c r="B704" s="15"/>
      <c r="C704" s="5"/>
      <c r="D704" s="10"/>
      <c r="E704" s="19"/>
    </row>
    <row r="705" spans="2:5" x14ac:dyDescent="0.3">
      <c r="B705" s="15"/>
      <c r="C705" s="5"/>
      <c r="D705" s="10"/>
      <c r="E705" s="19"/>
    </row>
    <row r="706" spans="2:5" x14ac:dyDescent="0.3">
      <c r="B706" s="15"/>
      <c r="C706" s="5"/>
      <c r="D706" s="10"/>
      <c r="E706" s="19"/>
    </row>
    <row r="707" spans="2:5" x14ac:dyDescent="0.3">
      <c r="B707" s="15"/>
      <c r="C707" s="5"/>
      <c r="D707" s="10"/>
      <c r="E707" s="19"/>
    </row>
    <row r="708" spans="2:5" x14ac:dyDescent="0.3">
      <c r="B708" s="15"/>
      <c r="C708" s="5"/>
      <c r="D708" s="10"/>
      <c r="E708" s="19"/>
    </row>
    <row r="709" spans="2:5" x14ac:dyDescent="0.3">
      <c r="B709" s="15"/>
      <c r="C709" s="5"/>
      <c r="D709" s="10"/>
      <c r="E709" s="19"/>
    </row>
    <row r="710" spans="2:5" x14ac:dyDescent="0.3">
      <c r="B710" s="15"/>
      <c r="C710" s="5"/>
      <c r="D710" s="10"/>
      <c r="E710" s="19"/>
    </row>
    <row r="711" spans="2:5" x14ac:dyDescent="0.3">
      <c r="B711" s="15"/>
      <c r="C711" s="5"/>
      <c r="D711" s="10"/>
      <c r="E711" s="19"/>
    </row>
    <row r="712" spans="2:5" x14ac:dyDescent="0.3">
      <c r="B712" s="15"/>
      <c r="C712" s="5"/>
      <c r="D712" s="10"/>
      <c r="E712" s="19"/>
    </row>
    <row r="713" spans="2:5" x14ac:dyDescent="0.3">
      <c r="B713" s="15"/>
      <c r="C713" s="5"/>
      <c r="D713" s="10"/>
      <c r="E713" s="19"/>
    </row>
    <row r="714" spans="2:5" x14ac:dyDescent="0.3">
      <c r="B714" s="15"/>
      <c r="C714" s="5"/>
      <c r="D714" s="10"/>
      <c r="E714" s="19"/>
    </row>
    <row r="715" spans="2:5" x14ac:dyDescent="0.3">
      <c r="B715" s="15"/>
      <c r="C715" s="5"/>
      <c r="D715" s="10"/>
      <c r="E715" s="19"/>
    </row>
    <row r="716" spans="2:5" x14ac:dyDescent="0.3">
      <c r="B716" s="15"/>
      <c r="C716" s="5"/>
      <c r="D716" s="10"/>
      <c r="E716" s="19"/>
    </row>
    <row r="717" spans="2:5" x14ac:dyDescent="0.3">
      <c r="B717" s="15"/>
      <c r="C717" s="5"/>
      <c r="D717" s="10"/>
      <c r="E717" s="19"/>
    </row>
    <row r="718" spans="2:5" x14ac:dyDescent="0.3">
      <c r="B718" s="15"/>
      <c r="C718" s="5"/>
      <c r="D718" s="10"/>
      <c r="E718" s="19"/>
    </row>
    <row r="719" spans="2:5" x14ac:dyDescent="0.3">
      <c r="B719" s="15"/>
      <c r="C719" s="5"/>
      <c r="D719" s="10"/>
      <c r="E719" s="19"/>
    </row>
    <row r="720" spans="2:5" x14ac:dyDescent="0.3">
      <c r="B720" s="15"/>
      <c r="C720" s="5"/>
      <c r="D720" s="10"/>
      <c r="E720" s="19"/>
    </row>
    <row r="721" spans="2:5" x14ac:dyDescent="0.3">
      <c r="B721" s="15"/>
      <c r="C721" s="5"/>
      <c r="D721" s="10"/>
      <c r="E721" s="19"/>
    </row>
    <row r="722" spans="2:5" x14ac:dyDescent="0.3">
      <c r="B722" s="15"/>
      <c r="C722" s="5"/>
      <c r="D722" s="10"/>
      <c r="E722" s="19"/>
    </row>
    <row r="723" spans="2:5" x14ac:dyDescent="0.3">
      <c r="B723" s="15"/>
      <c r="C723" s="5"/>
      <c r="D723" s="10"/>
      <c r="E723" s="19"/>
    </row>
    <row r="724" spans="2:5" x14ac:dyDescent="0.3">
      <c r="B724" s="15"/>
      <c r="C724" s="5"/>
      <c r="D724" s="10"/>
      <c r="E724" s="19"/>
    </row>
    <row r="725" spans="2:5" x14ac:dyDescent="0.3">
      <c r="B725" s="15"/>
      <c r="C725" s="5"/>
      <c r="D725" s="10"/>
      <c r="E725" s="19"/>
    </row>
    <row r="726" spans="2:5" x14ac:dyDescent="0.3">
      <c r="B726" s="15"/>
      <c r="C726" s="5"/>
      <c r="D726" s="10"/>
      <c r="E726" s="19"/>
    </row>
    <row r="727" spans="2:5" x14ac:dyDescent="0.3">
      <c r="B727" s="15"/>
      <c r="C727" s="5"/>
      <c r="D727" s="10"/>
      <c r="E727" s="19"/>
    </row>
    <row r="728" spans="2:5" x14ac:dyDescent="0.3">
      <c r="B728" s="15"/>
      <c r="C728" s="5"/>
      <c r="D728" s="10"/>
      <c r="E728" s="19"/>
    </row>
    <row r="729" spans="2:5" x14ac:dyDescent="0.3">
      <c r="B729" s="15"/>
      <c r="C729" s="5"/>
      <c r="D729" s="10"/>
      <c r="E729" s="19"/>
    </row>
    <row r="730" spans="2:5" x14ac:dyDescent="0.3">
      <c r="B730" s="15"/>
      <c r="C730" s="5"/>
      <c r="D730" s="10"/>
      <c r="E730" s="19"/>
    </row>
    <row r="731" spans="2:5" x14ac:dyDescent="0.3">
      <c r="B731" s="15"/>
      <c r="C731" s="5"/>
      <c r="D731" s="10"/>
      <c r="E731" s="19"/>
    </row>
    <row r="732" spans="2:5" x14ac:dyDescent="0.3">
      <c r="B732" s="15"/>
      <c r="C732" s="5"/>
      <c r="D732" s="10"/>
      <c r="E732" s="19"/>
    </row>
    <row r="733" spans="2:5" x14ac:dyDescent="0.3">
      <c r="B733" s="15"/>
      <c r="C733" s="5"/>
      <c r="D733" s="10"/>
      <c r="E733" s="19"/>
    </row>
    <row r="734" spans="2:5" x14ac:dyDescent="0.3">
      <c r="B734" s="15"/>
      <c r="C734" s="5"/>
      <c r="D734" s="10"/>
      <c r="E734" s="19"/>
    </row>
    <row r="735" spans="2:5" x14ac:dyDescent="0.3">
      <c r="B735" s="15"/>
      <c r="C735" s="5"/>
      <c r="D735" s="10"/>
      <c r="E735" s="19"/>
    </row>
    <row r="736" spans="2:5" x14ac:dyDescent="0.3">
      <c r="B736" s="15"/>
      <c r="C736" s="5"/>
      <c r="D736" s="10"/>
      <c r="E736" s="19"/>
    </row>
    <row r="737" spans="2:5" x14ac:dyDescent="0.3">
      <c r="B737" s="15"/>
      <c r="C737" s="5"/>
      <c r="D737" s="10"/>
      <c r="E737" s="19"/>
    </row>
    <row r="738" spans="2:5" x14ac:dyDescent="0.3">
      <c r="B738" s="15"/>
      <c r="C738" s="5"/>
      <c r="D738" s="10"/>
      <c r="E738" s="19"/>
    </row>
    <row r="739" spans="2:5" x14ac:dyDescent="0.3">
      <c r="B739" s="15"/>
      <c r="C739" s="5"/>
      <c r="D739" s="10"/>
      <c r="E739" s="19"/>
    </row>
    <row r="740" spans="2:5" x14ac:dyDescent="0.3">
      <c r="B740" s="15"/>
      <c r="C740" s="5"/>
      <c r="D740" s="10"/>
      <c r="E740" s="19"/>
    </row>
    <row r="741" spans="2:5" x14ac:dyDescent="0.3">
      <c r="B741" s="15"/>
      <c r="C741" s="5"/>
      <c r="D741" s="10"/>
      <c r="E741" s="19"/>
    </row>
    <row r="742" spans="2:5" x14ac:dyDescent="0.3">
      <c r="B742" s="15"/>
      <c r="C742" s="5"/>
      <c r="D742" s="10"/>
      <c r="E742" s="19"/>
    </row>
    <row r="743" spans="2:5" x14ac:dyDescent="0.3">
      <c r="B743" s="15"/>
      <c r="C743" s="5"/>
      <c r="D743" s="10"/>
      <c r="E743" s="19"/>
    </row>
    <row r="744" spans="2:5" x14ac:dyDescent="0.3">
      <c r="B744" s="15"/>
      <c r="C744" s="5"/>
      <c r="D744" s="10"/>
      <c r="E744" s="19"/>
    </row>
    <row r="745" spans="2:5" x14ac:dyDescent="0.3">
      <c r="B745" s="15"/>
      <c r="C745" s="5"/>
      <c r="D745" s="10"/>
      <c r="E745" s="19"/>
    </row>
    <row r="746" spans="2:5" x14ac:dyDescent="0.3">
      <c r="B746" s="15"/>
      <c r="C746" s="5"/>
      <c r="D746" s="10"/>
      <c r="E746" s="19"/>
    </row>
    <row r="747" spans="2:5" x14ac:dyDescent="0.3">
      <c r="B747" s="15"/>
      <c r="C747" s="5"/>
      <c r="D747" s="10"/>
      <c r="E747" s="19"/>
    </row>
    <row r="748" spans="2:5" x14ac:dyDescent="0.3">
      <c r="B748" s="15"/>
      <c r="C748" s="5"/>
      <c r="D748" s="10"/>
      <c r="E748" s="19"/>
    </row>
    <row r="749" spans="2:5" x14ac:dyDescent="0.3">
      <c r="B749" s="15"/>
      <c r="C749" s="5"/>
      <c r="D749" s="10"/>
      <c r="E749" s="19"/>
    </row>
    <row r="750" spans="2:5" x14ac:dyDescent="0.3">
      <c r="B750" s="15"/>
      <c r="C750" s="5"/>
      <c r="D750" s="10"/>
      <c r="E750" s="19"/>
    </row>
    <row r="751" spans="2:5" x14ac:dyDescent="0.3">
      <c r="B751" s="15"/>
      <c r="C751" s="5"/>
      <c r="D751" s="10"/>
      <c r="E751" s="19"/>
    </row>
    <row r="752" spans="2:5" x14ac:dyDescent="0.3">
      <c r="B752" s="15"/>
      <c r="C752" s="5"/>
      <c r="D752" s="10"/>
      <c r="E752" s="19"/>
    </row>
    <row r="753" spans="2:5" x14ac:dyDescent="0.3">
      <c r="B753" s="15"/>
      <c r="C753" s="5"/>
      <c r="D753" s="10"/>
      <c r="E753" s="19"/>
    </row>
    <row r="754" spans="2:5" x14ac:dyDescent="0.3">
      <c r="B754" s="15"/>
      <c r="C754" s="5"/>
      <c r="D754" s="10"/>
      <c r="E754" s="19"/>
    </row>
    <row r="755" spans="2:5" x14ac:dyDescent="0.3">
      <c r="B755" s="15"/>
      <c r="C755" s="5"/>
      <c r="D755" s="10"/>
      <c r="E755" s="19"/>
    </row>
    <row r="756" spans="2:5" x14ac:dyDescent="0.3">
      <c r="B756" s="15"/>
      <c r="C756" s="5"/>
      <c r="D756" s="10"/>
      <c r="E756" s="19"/>
    </row>
    <row r="757" spans="2:5" x14ac:dyDescent="0.3">
      <c r="B757" s="15"/>
      <c r="C757" s="5"/>
      <c r="D757" s="10"/>
      <c r="E757" s="19"/>
    </row>
    <row r="758" spans="2:5" x14ac:dyDescent="0.3">
      <c r="B758" s="15"/>
      <c r="C758" s="5"/>
      <c r="D758" s="10"/>
      <c r="E758" s="19"/>
    </row>
    <row r="759" spans="2:5" x14ac:dyDescent="0.3">
      <c r="B759" s="15"/>
      <c r="C759" s="5"/>
      <c r="D759" s="10"/>
      <c r="E759" s="19"/>
    </row>
    <row r="760" spans="2:5" x14ac:dyDescent="0.3">
      <c r="B760" s="15"/>
      <c r="C760" s="5"/>
      <c r="D760" s="10"/>
      <c r="E760" s="19"/>
    </row>
    <row r="761" spans="2:5" x14ac:dyDescent="0.3">
      <c r="B761" s="15"/>
      <c r="C761" s="5"/>
      <c r="D761" s="10"/>
      <c r="E761" s="19"/>
    </row>
    <row r="762" spans="2:5" x14ac:dyDescent="0.3">
      <c r="B762" s="15"/>
      <c r="C762" s="5"/>
      <c r="D762" s="10"/>
      <c r="E762" s="19"/>
    </row>
    <row r="763" spans="2:5" x14ac:dyDescent="0.3">
      <c r="B763" s="15"/>
      <c r="C763" s="5"/>
      <c r="D763" s="10"/>
      <c r="E763" s="19"/>
    </row>
    <row r="764" spans="2:5" x14ac:dyDescent="0.3">
      <c r="B764" s="15"/>
      <c r="C764" s="5"/>
      <c r="D764" s="10"/>
      <c r="E764" s="19"/>
    </row>
    <row r="765" spans="2:5" x14ac:dyDescent="0.3">
      <c r="B765" s="15"/>
      <c r="C765" s="5"/>
      <c r="D765" s="10"/>
      <c r="E765" s="19"/>
    </row>
    <row r="766" spans="2:5" x14ac:dyDescent="0.3">
      <c r="B766" s="15"/>
      <c r="C766" s="5"/>
      <c r="D766" s="10"/>
      <c r="E766" s="19"/>
    </row>
    <row r="767" spans="2:5" x14ac:dyDescent="0.3">
      <c r="B767" s="15"/>
      <c r="C767" s="5"/>
      <c r="D767" s="10"/>
      <c r="E767" s="19"/>
    </row>
    <row r="768" spans="2:5" x14ac:dyDescent="0.3">
      <c r="B768" s="15"/>
      <c r="C768" s="5"/>
      <c r="D768" s="10"/>
      <c r="E768" s="19"/>
    </row>
    <row r="769" spans="2:5" x14ac:dyDescent="0.3">
      <c r="B769" s="15"/>
      <c r="C769" s="5"/>
      <c r="D769" s="10"/>
      <c r="E769" s="19"/>
    </row>
    <row r="770" spans="2:5" x14ac:dyDescent="0.3">
      <c r="B770" s="15"/>
      <c r="C770" s="5"/>
      <c r="D770" s="10"/>
      <c r="E770" s="19"/>
    </row>
  </sheetData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"/>
  <sheetViews>
    <sheetView showGridLines="0" showRowColHeaders="0" zoomScale="110" zoomScaleNormal="110" workbookViewId="0">
      <selection activeCell="A29" sqref="A29"/>
    </sheetView>
  </sheetViews>
  <sheetFormatPr baseColWidth="10" defaultRowHeight="14.4" x14ac:dyDescent="0.3"/>
  <sheetData/>
  <sheetProtection select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Y92"/>
  <sheetViews>
    <sheetView showGridLines="0" showRowColHeaders="0" tabSelected="1" zoomScale="125" zoomScaleNormal="125" workbookViewId="0">
      <selection activeCell="A3" sqref="A3"/>
    </sheetView>
  </sheetViews>
  <sheetFormatPr baseColWidth="10" defaultColWidth="11.44140625" defaultRowHeight="14.4" x14ac:dyDescent="0.3"/>
  <cols>
    <col min="1" max="1" width="4.5546875" style="95" customWidth="1"/>
    <col min="2" max="2" width="3.88671875" style="57" customWidth="1"/>
    <col min="3" max="3" width="19.88671875" style="57" customWidth="1"/>
    <col min="4" max="4" width="6.6640625" style="57" customWidth="1"/>
    <col min="5" max="5" width="7.109375" style="57" customWidth="1"/>
    <col min="6" max="6" width="8" style="57" customWidth="1"/>
    <col min="7" max="7" width="10.88671875" style="57" customWidth="1"/>
    <col min="8" max="8" width="13" style="57" customWidth="1"/>
    <col min="9" max="16" width="11.44140625" style="57" customWidth="1"/>
    <col min="17" max="20" width="11.44140625" style="57" hidden="1" customWidth="1"/>
    <col min="21" max="16384" width="11.44140625" style="57"/>
  </cols>
  <sheetData>
    <row r="1" spans="1:25" ht="11.25" customHeight="1" x14ac:dyDescent="0.3">
      <c r="A1" s="96"/>
      <c r="B1" s="97"/>
      <c r="C1" s="97"/>
      <c r="D1" s="97"/>
      <c r="E1" s="9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</row>
    <row r="2" spans="1:25" ht="12.15" customHeight="1" x14ac:dyDescent="0.3">
      <c r="A2" s="140" t="s">
        <v>279</v>
      </c>
      <c r="B2" s="58"/>
      <c r="C2" s="147">
        <f ca="1">TODAY()</f>
        <v>43479</v>
      </c>
      <c r="D2" s="147"/>
      <c r="E2" s="59"/>
      <c r="F2" s="107"/>
      <c r="G2" s="108"/>
      <c r="H2" s="108"/>
      <c r="I2" s="108"/>
      <c r="J2" s="108"/>
      <c r="K2" s="108"/>
      <c r="L2" s="108"/>
      <c r="M2" s="108"/>
      <c r="N2" s="108"/>
      <c r="O2" s="108"/>
      <c r="P2" s="108"/>
      <c r="Q2" s="107"/>
      <c r="R2" s="107"/>
      <c r="S2" s="107"/>
      <c r="T2" s="107"/>
      <c r="U2" s="107"/>
      <c r="V2" s="107"/>
      <c r="W2" s="107"/>
      <c r="X2" s="107"/>
      <c r="Y2" s="107"/>
    </row>
    <row r="3" spans="1:25" ht="12.15" customHeight="1" x14ac:dyDescent="0.3">
      <c r="A3" s="139"/>
      <c r="B3" s="58" t="s">
        <v>84</v>
      </c>
      <c r="C3" s="58" t="s">
        <v>85</v>
      </c>
      <c r="D3" s="59" t="s">
        <v>86</v>
      </c>
      <c r="E3" s="59" t="s">
        <v>19</v>
      </c>
      <c r="F3" s="107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9"/>
      <c r="R3" s="110"/>
      <c r="S3" s="107"/>
      <c r="T3" s="107"/>
      <c r="U3" s="107"/>
      <c r="V3" s="107"/>
      <c r="W3" s="107"/>
      <c r="X3" s="107"/>
      <c r="Y3" s="107"/>
    </row>
    <row r="4" spans="1:25" ht="12.15" customHeight="1" x14ac:dyDescent="0.3">
      <c r="A4" s="112" t="s">
        <v>108</v>
      </c>
      <c r="B4" s="56">
        <v>1</v>
      </c>
      <c r="C4" s="119" t="str">
        <f t="shared" ref="C4:C21" si="0">IF($A4&lt;&gt;"",VLOOKUP($A4,CARTE,2,FALSE),"")</f>
        <v>Pizza Bergère</v>
      </c>
      <c r="D4" s="120">
        <f t="shared" ref="D4:D21" si="1">IF($A4&lt;&gt;"",VLOOKUP($A4,CARTE,3,FALSE),"")</f>
        <v>10</v>
      </c>
      <c r="E4" s="61">
        <f>IF(A4&lt;&gt;0,B4*D4,"")</f>
        <v>10</v>
      </c>
      <c r="F4" s="134">
        <v>1</v>
      </c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17">
        <f t="shared" ref="Q4:Q21" si="2">IF(A4&lt;&gt;"",VLOOKUP(A4,CARTE,4,FALSE),"")</f>
        <v>1</v>
      </c>
      <c r="R4" s="118">
        <f t="shared" ref="R4:R21" si="3">IF(Q4=1,ROUND(E4-(E4/1.1),2),IF(Q4=2,ROUND(E4-(E4/1.2),2),""))</f>
        <v>0.91</v>
      </c>
      <c r="S4" s="119" t="str">
        <f t="shared" ref="S4:S21" si="4">IF($A4&lt;&gt;"",VLOOKUP($A4,CARTE,2,FALSE),"")</f>
        <v>Pizza Bergère</v>
      </c>
      <c r="T4" s="120">
        <f t="shared" ref="T4:T21" si="5">IF($A4&lt;&gt;"",VLOOKUP($A4,CARTE,3,FALSE),"")</f>
        <v>10</v>
      </c>
      <c r="U4" s="107"/>
      <c r="V4" s="107"/>
      <c r="W4" s="107"/>
      <c r="X4" s="107"/>
      <c r="Y4" s="107"/>
    </row>
    <row r="5" spans="1:25" ht="12.15" customHeight="1" x14ac:dyDescent="0.3">
      <c r="A5" s="112" t="s">
        <v>109</v>
      </c>
      <c r="B5" s="56">
        <v>1</v>
      </c>
      <c r="C5" s="119" t="str">
        <f t="shared" si="0"/>
        <v>Pizza Diavola</v>
      </c>
      <c r="D5" s="120">
        <f t="shared" si="1"/>
        <v>10.6</v>
      </c>
      <c r="E5" s="61">
        <f>IF(A5&lt;&gt;0,B5*D5,"")</f>
        <v>10.6</v>
      </c>
      <c r="F5" s="134">
        <v>2</v>
      </c>
      <c r="G5" s="108"/>
      <c r="H5" s="108"/>
      <c r="I5" s="108"/>
      <c r="J5" s="108"/>
      <c r="K5" s="108"/>
      <c r="L5" s="108"/>
      <c r="M5" s="108"/>
      <c r="N5" s="108"/>
      <c r="O5" s="108"/>
      <c r="P5" s="108"/>
      <c r="Q5" s="121">
        <f t="shared" si="2"/>
        <v>1</v>
      </c>
      <c r="R5" s="118">
        <f t="shared" si="3"/>
        <v>0.96</v>
      </c>
      <c r="S5" s="119" t="str">
        <f t="shared" si="4"/>
        <v>Pizza Diavola</v>
      </c>
      <c r="T5" s="120">
        <f t="shared" si="5"/>
        <v>10.6</v>
      </c>
      <c r="U5" s="107"/>
      <c r="V5" s="107"/>
      <c r="W5" s="107"/>
      <c r="X5" s="107"/>
      <c r="Y5" s="107"/>
    </row>
    <row r="6" spans="1:25" ht="12.15" customHeight="1" x14ac:dyDescent="0.3">
      <c r="A6" s="112" t="s">
        <v>105</v>
      </c>
      <c r="B6" s="56">
        <v>1</v>
      </c>
      <c r="C6" s="119" t="str">
        <f t="shared" si="0"/>
        <v>Pizza Capri</v>
      </c>
      <c r="D6" s="120">
        <f t="shared" si="1"/>
        <v>9.9</v>
      </c>
      <c r="E6" s="61">
        <f t="shared" ref="E6:E21" si="6">IF(A6&lt;&gt;0,B6*D6,"")</f>
        <v>9.9</v>
      </c>
      <c r="F6" s="134">
        <v>3</v>
      </c>
      <c r="G6" s="108"/>
      <c r="H6" s="108"/>
      <c r="I6" s="108"/>
      <c r="J6" s="108"/>
      <c r="K6" s="108"/>
      <c r="L6" s="108"/>
      <c r="M6" s="108"/>
      <c r="N6" s="108"/>
      <c r="O6" s="108"/>
      <c r="P6" s="108"/>
      <c r="Q6" s="121">
        <f t="shared" si="2"/>
        <v>1</v>
      </c>
      <c r="R6" s="118">
        <f t="shared" si="3"/>
        <v>0.9</v>
      </c>
      <c r="S6" s="119" t="str">
        <f t="shared" si="4"/>
        <v>Pizza Capri</v>
      </c>
      <c r="T6" s="120">
        <f t="shared" si="5"/>
        <v>9.9</v>
      </c>
      <c r="U6" s="107"/>
      <c r="V6" s="107"/>
      <c r="W6" s="107"/>
      <c r="X6" s="107"/>
      <c r="Y6" s="107"/>
    </row>
    <row r="7" spans="1:25" ht="12.15" customHeight="1" x14ac:dyDescent="0.3">
      <c r="A7" s="112" t="s">
        <v>111</v>
      </c>
      <c r="B7" s="56">
        <v>2</v>
      </c>
      <c r="C7" s="119" t="str">
        <f t="shared" si="0"/>
        <v>Pizza Paysanne</v>
      </c>
      <c r="D7" s="120">
        <f t="shared" si="1"/>
        <v>12.8</v>
      </c>
      <c r="E7" s="61">
        <f t="shared" si="6"/>
        <v>25.6</v>
      </c>
      <c r="F7" s="134">
        <v>4</v>
      </c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21">
        <f t="shared" si="2"/>
        <v>1</v>
      </c>
      <c r="R7" s="118">
        <f t="shared" si="3"/>
        <v>2.33</v>
      </c>
      <c r="S7" s="119" t="str">
        <f t="shared" si="4"/>
        <v>Pizza Paysanne</v>
      </c>
      <c r="T7" s="120">
        <f t="shared" si="5"/>
        <v>12.8</v>
      </c>
      <c r="U7" s="107"/>
      <c r="V7" s="107"/>
      <c r="W7" s="107"/>
      <c r="X7" s="107"/>
      <c r="Y7" s="107"/>
    </row>
    <row r="8" spans="1:25" ht="12.15" customHeight="1" x14ac:dyDescent="0.3">
      <c r="A8" s="112"/>
      <c r="B8" s="56"/>
      <c r="C8" s="119" t="str">
        <f t="shared" si="0"/>
        <v/>
      </c>
      <c r="D8" s="120" t="str">
        <f t="shared" si="1"/>
        <v/>
      </c>
      <c r="E8" s="61" t="str">
        <f t="shared" si="6"/>
        <v/>
      </c>
      <c r="F8" s="134">
        <v>5</v>
      </c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21" t="str">
        <f t="shared" si="2"/>
        <v/>
      </c>
      <c r="R8" s="118" t="str">
        <f t="shared" si="3"/>
        <v/>
      </c>
      <c r="S8" s="119" t="str">
        <f t="shared" si="4"/>
        <v/>
      </c>
      <c r="T8" s="120" t="str">
        <f t="shared" si="5"/>
        <v/>
      </c>
      <c r="U8" s="107"/>
      <c r="V8" s="107"/>
      <c r="W8" s="107"/>
      <c r="X8" s="107"/>
      <c r="Y8" s="107"/>
    </row>
    <row r="9" spans="1:25" ht="12.15" customHeight="1" x14ac:dyDescent="0.3">
      <c r="A9" s="112"/>
      <c r="B9" s="56"/>
      <c r="C9" s="119" t="str">
        <f t="shared" si="0"/>
        <v/>
      </c>
      <c r="D9" s="120" t="str">
        <f t="shared" si="1"/>
        <v/>
      </c>
      <c r="E9" s="61" t="str">
        <f t="shared" si="6"/>
        <v/>
      </c>
      <c r="F9" s="134">
        <v>6</v>
      </c>
      <c r="G9" s="108"/>
      <c r="H9" s="108"/>
      <c r="I9" s="108"/>
      <c r="J9" s="108"/>
      <c r="K9" s="108"/>
      <c r="L9" s="108"/>
      <c r="M9" s="108"/>
      <c r="N9" s="108"/>
      <c r="O9" s="108"/>
      <c r="P9" s="108"/>
      <c r="Q9" s="121" t="str">
        <f t="shared" si="2"/>
        <v/>
      </c>
      <c r="R9" s="118" t="str">
        <f t="shared" si="3"/>
        <v/>
      </c>
      <c r="S9" s="119" t="str">
        <f t="shared" si="4"/>
        <v/>
      </c>
      <c r="T9" s="120" t="str">
        <f t="shared" si="5"/>
        <v/>
      </c>
      <c r="U9" s="107"/>
      <c r="V9" s="107"/>
      <c r="W9" s="107"/>
      <c r="X9" s="107"/>
      <c r="Y9" s="107"/>
    </row>
    <row r="10" spans="1:25" ht="12.15" customHeight="1" x14ac:dyDescent="0.3">
      <c r="A10" s="112"/>
      <c r="B10" s="56"/>
      <c r="C10" s="119" t="str">
        <f t="shared" si="0"/>
        <v/>
      </c>
      <c r="D10" s="120" t="str">
        <f t="shared" si="1"/>
        <v/>
      </c>
      <c r="E10" s="61" t="str">
        <f t="shared" si="6"/>
        <v/>
      </c>
      <c r="F10" s="134">
        <v>7</v>
      </c>
      <c r="G10" s="108"/>
      <c r="H10" s="108"/>
      <c r="I10" s="108"/>
      <c r="J10" s="108"/>
      <c r="K10" s="108"/>
      <c r="L10" s="108"/>
      <c r="M10" s="108"/>
      <c r="N10" s="108"/>
      <c r="O10" s="108"/>
      <c r="P10" s="108"/>
      <c r="Q10" s="121" t="str">
        <f t="shared" si="2"/>
        <v/>
      </c>
      <c r="R10" s="118" t="str">
        <f t="shared" si="3"/>
        <v/>
      </c>
      <c r="S10" s="119" t="str">
        <f t="shared" si="4"/>
        <v/>
      </c>
      <c r="T10" s="120" t="str">
        <f t="shared" si="5"/>
        <v/>
      </c>
      <c r="U10" s="107"/>
      <c r="V10" s="107"/>
      <c r="W10" s="107"/>
      <c r="X10" s="107"/>
      <c r="Y10" s="107"/>
    </row>
    <row r="11" spans="1:25" ht="12.15" customHeight="1" x14ac:dyDescent="0.3">
      <c r="A11" s="112"/>
      <c r="B11" s="56"/>
      <c r="C11" s="119" t="str">
        <f t="shared" si="0"/>
        <v/>
      </c>
      <c r="D11" s="120" t="str">
        <f t="shared" si="1"/>
        <v/>
      </c>
      <c r="E11" s="61" t="str">
        <f t="shared" si="6"/>
        <v/>
      </c>
      <c r="F11" s="134">
        <v>8</v>
      </c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21" t="str">
        <f t="shared" si="2"/>
        <v/>
      </c>
      <c r="R11" s="118" t="str">
        <f t="shared" si="3"/>
        <v/>
      </c>
      <c r="S11" s="119" t="str">
        <f t="shared" si="4"/>
        <v/>
      </c>
      <c r="T11" s="120" t="str">
        <f t="shared" si="5"/>
        <v/>
      </c>
      <c r="U11" s="107"/>
      <c r="V11" s="107"/>
      <c r="W11" s="107"/>
      <c r="X11" s="107"/>
      <c r="Y11" s="107"/>
    </row>
    <row r="12" spans="1:25" ht="12.15" customHeight="1" x14ac:dyDescent="0.3">
      <c r="A12" s="112"/>
      <c r="B12" s="56"/>
      <c r="C12" s="119" t="str">
        <f t="shared" si="0"/>
        <v/>
      </c>
      <c r="D12" s="120" t="str">
        <f t="shared" si="1"/>
        <v/>
      </c>
      <c r="E12" s="61" t="str">
        <f t="shared" si="6"/>
        <v/>
      </c>
      <c r="F12" s="134">
        <v>9</v>
      </c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21" t="str">
        <f t="shared" si="2"/>
        <v/>
      </c>
      <c r="R12" s="118" t="str">
        <f t="shared" si="3"/>
        <v/>
      </c>
      <c r="S12" s="119" t="str">
        <f t="shared" si="4"/>
        <v/>
      </c>
      <c r="T12" s="120" t="str">
        <f t="shared" si="5"/>
        <v/>
      </c>
      <c r="U12" s="107"/>
      <c r="V12" s="107"/>
      <c r="W12" s="107"/>
      <c r="X12" s="107"/>
      <c r="Y12" s="107"/>
    </row>
    <row r="13" spans="1:25" ht="12.15" customHeight="1" x14ac:dyDescent="0.3">
      <c r="A13" s="112"/>
      <c r="B13" s="56"/>
      <c r="C13" s="119" t="str">
        <f t="shared" si="0"/>
        <v/>
      </c>
      <c r="D13" s="120" t="str">
        <f t="shared" si="1"/>
        <v/>
      </c>
      <c r="E13" s="61" t="str">
        <f t="shared" si="6"/>
        <v/>
      </c>
      <c r="F13" s="134">
        <v>10</v>
      </c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21" t="str">
        <f t="shared" si="2"/>
        <v/>
      </c>
      <c r="R13" s="118" t="str">
        <f t="shared" si="3"/>
        <v/>
      </c>
      <c r="S13" s="119" t="str">
        <f t="shared" si="4"/>
        <v/>
      </c>
      <c r="T13" s="120" t="str">
        <f t="shared" si="5"/>
        <v/>
      </c>
      <c r="U13" s="107"/>
      <c r="V13" s="107"/>
      <c r="W13" s="107"/>
      <c r="X13" s="107"/>
      <c r="Y13" s="107"/>
    </row>
    <row r="14" spans="1:25" ht="12.15" customHeight="1" x14ac:dyDescent="0.3">
      <c r="A14" s="112"/>
      <c r="B14" s="56"/>
      <c r="C14" s="119" t="str">
        <f t="shared" si="0"/>
        <v/>
      </c>
      <c r="D14" s="120" t="str">
        <f t="shared" si="1"/>
        <v/>
      </c>
      <c r="E14" s="61" t="str">
        <f t="shared" si="6"/>
        <v/>
      </c>
      <c r="F14" s="134">
        <v>11</v>
      </c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21" t="str">
        <f t="shared" si="2"/>
        <v/>
      </c>
      <c r="R14" s="118" t="str">
        <f t="shared" si="3"/>
        <v/>
      </c>
      <c r="S14" s="119" t="str">
        <f t="shared" si="4"/>
        <v/>
      </c>
      <c r="T14" s="120" t="str">
        <f t="shared" si="5"/>
        <v/>
      </c>
      <c r="U14" s="107"/>
      <c r="V14" s="107"/>
      <c r="W14" s="107"/>
      <c r="X14" s="107"/>
      <c r="Y14" s="107"/>
    </row>
    <row r="15" spans="1:25" ht="12.15" customHeight="1" x14ac:dyDescent="0.3">
      <c r="A15" s="112"/>
      <c r="B15" s="56"/>
      <c r="C15" s="119" t="str">
        <f t="shared" si="0"/>
        <v/>
      </c>
      <c r="D15" s="120" t="str">
        <f t="shared" si="1"/>
        <v/>
      </c>
      <c r="E15" s="61" t="str">
        <f t="shared" si="6"/>
        <v/>
      </c>
      <c r="F15" s="134">
        <v>12</v>
      </c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21" t="str">
        <f t="shared" si="2"/>
        <v/>
      </c>
      <c r="R15" s="118" t="str">
        <f t="shared" si="3"/>
        <v/>
      </c>
      <c r="S15" s="119" t="str">
        <f t="shared" si="4"/>
        <v/>
      </c>
      <c r="T15" s="120" t="str">
        <f t="shared" si="5"/>
        <v/>
      </c>
      <c r="U15" s="107"/>
      <c r="V15" s="107"/>
      <c r="W15" s="107"/>
      <c r="X15" s="107"/>
      <c r="Y15" s="107"/>
    </row>
    <row r="16" spans="1:25" ht="12.15" customHeight="1" x14ac:dyDescent="0.3">
      <c r="A16" s="112"/>
      <c r="B16" s="56"/>
      <c r="C16" s="119" t="str">
        <f t="shared" si="0"/>
        <v/>
      </c>
      <c r="D16" s="120" t="str">
        <f t="shared" si="1"/>
        <v/>
      </c>
      <c r="E16" s="61" t="str">
        <f t="shared" si="6"/>
        <v/>
      </c>
      <c r="F16" s="134">
        <v>13</v>
      </c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21" t="str">
        <f t="shared" si="2"/>
        <v/>
      </c>
      <c r="R16" s="118" t="str">
        <f t="shared" si="3"/>
        <v/>
      </c>
      <c r="S16" s="119" t="str">
        <f t="shared" si="4"/>
        <v/>
      </c>
      <c r="T16" s="120" t="str">
        <f t="shared" si="5"/>
        <v/>
      </c>
      <c r="U16" s="107"/>
      <c r="V16" s="107"/>
      <c r="W16" s="107"/>
      <c r="X16" s="107"/>
      <c r="Y16" s="107"/>
    </row>
    <row r="17" spans="1:25" ht="12.15" customHeight="1" x14ac:dyDescent="0.3">
      <c r="A17" s="112"/>
      <c r="B17" s="56"/>
      <c r="C17" s="119" t="str">
        <f t="shared" si="0"/>
        <v/>
      </c>
      <c r="D17" s="120" t="str">
        <f t="shared" si="1"/>
        <v/>
      </c>
      <c r="E17" s="61" t="str">
        <f t="shared" si="6"/>
        <v/>
      </c>
      <c r="F17" s="134">
        <v>14</v>
      </c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21" t="str">
        <f t="shared" si="2"/>
        <v/>
      </c>
      <c r="R17" s="118" t="str">
        <f t="shared" si="3"/>
        <v/>
      </c>
      <c r="S17" s="119" t="str">
        <f t="shared" si="4"/>
        <v/>
      </c>
      <c r="T17" s="120" t="str">
        <f t="shared" si="5"/>
        <v/>
      </c>
      <c r="U17" s="107"/>
      <c r="V17" s="107"/>
      <c r="W17" s="107"/>
      <c r="X17" s="107"/>
      <c r="Y17" s="107"/>
    </row>
    <row r="18" spans="1:25" ht="12.15" customHeight="1" x14ac:dyDescent="0.3">
      <c r="A18" s="112"/>
      <c r="B18" s="56"/>
      <c r="C18" s="119" t="str">
        <f t="shared" si="0"/>
        <v/>
      </c>
      <c r="D18" s="120" t="str">
        <f t="shared" si="1"/>
        <v/>
      </c>
      <c r="E18" s="61" t="str">
        <f t="shared" si="6"/>
        <v/>
      </c>
      <c r="F18" s="134">
        <v>15</v>
      </c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21" t="str">
        <f t="shared" si="2"/>
        <v/>
      </c>
      <c r="R18" s="118" t="str">
        <f t="shared" si="3"/>
        <v/>
      </c>
      <c r="S18" s="119" t="str">
        <f t="shared" si="4"/>
        <v/>
      </c>
      <c r="T18" s="120" t="str">
        <f t="shared" si="5"/>
        <v/>
      </c>
      <c r="U18" s="107"/>
      <c r="V18" s="107"/>
      <c r="W18" s="107"/>
      <c r="X18" s="107"/>
      <c r="Y18" s="107"/>
    </row>
    <row r="19" spans="1:25" ht="12.15" customHeight="1" x14ac:dyDescent="0.3">
      <c r="A19" s="112"/>
      <c r="B19" s="56"/>
      <c r="C19" s="119" t="str">
        <f t="shared" si="0"/>
        <v/>
      </c>
      <c r="D19" s="120" t="str">
        <f t="shared" si="1"/>
        <v/>
      </c>
      <c r="E19" s="61" t="str">
        <f t="shared" si="6"/>
        <v/>
      </c>
      <c r="F19" s="134">
        <v>16</v>
      </c>
      <c r="G19" s="108"/>
      <c r="H19" s="108"/>
      <c r="I19" s="108"/>
      <c r="J19" s="108"/>
      <c r="K19" s="108"/>
      <c r="L19" s="108"/>
      <c r="M19" s="108"/>
      <c r="N19" s="108"/>
      <c r="O19" s="108"/>
      <c r="P19" s="108"/>
      <c r="Q19" s="121" t="str">
        <f t="shared" si="2"/>
        <v/>
      </c>
      <c r="R19" s="118" t="str">
        <f t="shared" si="3"/>
        <v/>
      </c>
      <c r="S19" s="119" t="str">
        <f t="shared" si="4"/>
        <v/>
      </c>
      <c r="T19" s="120" t="str">
        <f t="shared" si="5"/>
        <v/>
      </c>
      <c r="U19" s="107"/>
      <c r="V19" s="107"/>
      <c r="W19" s="107"/>
      <c r="X19" s="107"/>
      <c r="Y19" s="107"/>
    </row>
    <row r="20" spans="1:25" ht="12.15" customHeight="1" x14ac:dyDescent="0.3">
      <c r="A20" s="112"/>
      <c r="B20" s="56"/>
      <c r="C20" s="119" t="str">
        <f t="shared" si="0"/>
        <v/>
      </c>
      <c r="D20" s="120" t="str">
        <f t="shared" si="1"/>
        <v/>
      </c>
      <c r="E20" s="61" t="str">
        <f t="shared" si="6"/>
        <v/>
      </c>
      <c r="F20" s="134">
        <v>17</v>
      </c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21" t="str">
        <f t="shared" si="2"/>
        <v/>
      </c>
      <c r="R20" s="118" t="str">
        <f t="shared" si="3"/>
        <v/>
      </c>
      <c r="S20" s="119" t="str">
        <f t="shared" si="4"/>
        <v/>
      </c>
      <c r="T20" s="120" t="str">
        <f t="shared" si="5"/>
        <v/>
      </c>
      <c r="U20" s="107"/>
      <c r="V20" s="107"/>
      <c r="W20" s="107"/>
      <c r="X20" s="107"/>
      <c r="Y20" s="107"/>
    </row>
    <row r="21" spans="1:25" ht="12.15" customHeight="1" x14ac:dyDescent="0.3">
      <c r="A21" s="112"/>
      <c r="B21" s="56"/>
      <c r="C21" s="119" t="str">
        <f t="shared" si="0"/>
        <v/>
      </c>
      <c r="D21" s="120" t="str">
        <f t="shared" si="1"/>
        <v/>
      </c>
      <c r="E21" s="61" t="str">
        <f t="shared" si="6"/>
        <v/>
      </c>
      <c r="F21" s="134">
        <v>18</v>
      </c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21" t="str">
        <f t="shared" si="2"/>
        <v/>
      </c>
      <c r="R21" s="118" t="str">
        <f t="shared" si="3"/>
        <v/>
      </c>
      <c r="S21" s="119" t="str">
        <f t="shared" si="4"/>
        <v/>
      </c>
      <c r="T21" s="120" t="str">
        <f t="shared" si="5"/>
        <v/>
      </c>
      <c r="U21" s="107"/>
      <c r="V21" s="107"/>
      <c r="W21" s="107"/>
      <c r="X21" s="107"/>
      <c r="Y21" s="107"/>
    </row>
    <row r="22" spans="1:25" ht="12.15" customHeight="1" x14ac:dyDescent="0.3">
      <c r="A22" s="133"/>
      <c r="B22" s="56"/>
      <c r="C22" s="119" t="str">
        <f>IF(A22&lt;&gt;"","Remise","")</f>
        <v/>
      </c>
      <c r="D22" s="132"/>
      <c r="E22" s="61" t="str">
        <f>IF(A22&lt;&gt;"",Q26*-D22,"")</f>
        <v/>
      </c>
      <c r="F22" s="107"/>
      <c r="G22" s="111"/>
      <c r="H22" s="111"/>
      <c r="I22" s="108"/>
      <c r="J22" s="108"/>
      <c r="K22" s="108"/>
      <c r="L22" s="108"/>
      <c r="M22" s="108"/>
      <c r="N22" s="108"/>
      <c r="O22" s="108"/>
      <c r="P22" s="111"/>
      <c r="Q22" s="122"/>
      <c r="R22" s="123"/>
      <c r="S22" s="119" t="str">
        <f>IF(Q22&lt;&gt;"","Remise","")</f>
        <v/>
      </c>
      <c r="T22" s="132"/>
      <c r="U22" s="107"/>
      <c r="V22" s="107"/>
      <c r="W22" s="107"/>
      <c r="X22" s="107"/>
      <c r="Y22" s="107"/>
    </row>
    <row r="23" spans="1:25" ht="12.15" customHeight="1" x14ac:dyDescent="0.3">
      <c r="A23" s="133"/>
      <c r="B23" s="60" t="str">
        <f>IF($A$23&lt;&gt;"",$F$27,"")</f>
        <v/>
      </c>
      <c r="C23" s="64" t="s">
        <v>160</v>
      </c>
      <c r="D23" s="65" t="s">
        <v>161</v>
      </c>
      <c r="E23" s="66">
        <f>SUM(E4:E22)</f>
        <v>56.1</v>
      </c>
      <c r="F23" s="107"/>
      <c r="G23" s="107"/>
      <c r="H23" s="107"/>
      <c r="I23" s="108"/>
      <c r="J23" s="108"/>
      <c r="K23" s="108"/>
      <c r="L23" s="108"/>
      <c r="M23" s="108"/>
      <c r="N23" s="108"/>
      <c r="O23" s="108"/>
      <c r="P23" s="111"/>
      <c r="Q23" s="124"/>
      <c r="R23" s="125" t="s">
        <v>191</v>
      </c>
      <c r="S23" s="124"/>
      <c r="T23" s="124"/>
      <c r="U23" s="107"/>
      <c r="V23" s="107"/>
      <c r="W23" s="107"/>
      <c r="X23" s="107"/>
      <c r="Y23" s="107"/>
    </row>
    <row r="24" spans="1:25" ht="12.15" customHeight="1" x14ac:dyDescent="0.3">
      <c r="A24" s="112"/>
      <c r="B24" s="135">
        <v>2</v>
      </c>
      <c r="C24" s="146"/>
      <c r="D24" s="61" t="s">
        <v>167</v>
      </c>
      <c r="E24" s="60">
        <f>IF($A$4&lt;&gt;"",$Q$25,"")</f>
        <v>0</v>
      </c>
      <c r="F24" s="107"/>
      <c r="G24" s="107"/>
      <c r="H24" s="107"/>
      <c r="I24" s="108"/>
      <c r="J24" s="108"/>
      <c r="K24" s="108"/>
      <c r="L24" s="108"/>
      <c r="M24" s="108"/>
      <c r="N24" s="108"/>
      <c r="O24" s="108"/>
      <c r="P24" s="111"/>
      <c r="Q24" s="126">
        <f>SUMIF(Q4:Q22,1,R4:R22)</f>
        <v>5.0999999999999996</v>
      </c>
      <c r="R24" s="125" t="s">
        <v>192</v>
      </c>
      <c r="S24" s="124"/>
      <c r="T24" s="124"/>
      <c r="U24" s="107"/>
      <c r="V24" s="107"/>
      <c r="W24" s="107"/>
      <c r="X24" s="107"/>
      <c r="Y24" s="107"/>
    </row>
    <row r="25" spans="1:25" ht="12.15" customHeight="1" thickBot="1" x14ac:dyDescent="0.35">
      <c r="A25" s="112"/>
      <c r="B25" s="135">
        <v>1</v>
      </c>
      <c r="C25" s="146"/>
      <c r="D25" s="61" t="s">
        <v>168</v>
      </c>
      <c r="E25" s="60">
        <f>IF($A$4&lt;&gt;"",$Q$24,"")</f>
        <v>5.0999999999999996</v>
      </c>
      <c r="F25" s="107"/>
      <c r="G25" s="107"/>
      <c r="H25" s="107"/>
      <c r="I25" s="108"/>
      <c r="J25" s="108"/>
      <c r="K25" s="108"/>
      <c r="L25" s="108"/>
      <c r="M25" s="108"/>
      <c r="N25" s="108"/>
      <c r="O25" s="108"/>
      <c r="P25" s="111"/>
      <c r="Q25" s="126">
        <f>SUMIF(Q4:Q22,2,R4:R22)</f>
        <v>0</v>
      </c>
      <c r="R25" s="125" t="s">
        <v>193</v>
      </c>
      <c r="S25" s="124"/>
      <c r="T25" s="124"/>
      <c r="U25" s="107"/>
      <c r="V25" s="107"/>
      <c r="W25" s="107"/>
      <c r="X25" s="107"/>
      <c r="Y25" s="107"/>
    </row>
    <row r="26" spans="1:25" ht="15" customHeight="1" thickBot="1" x14ac:dyDescent="0.35">
      <c r="A26" s="96"/>
      <c r="B26" s="97"/>
      <c r="C26" s="97"/>
      <c r="D26" s="97"/>
      <c r="E26" s="97"/>
      <c r="F26" s="144" t="s">
        <v>273</v>
      </c>
      <c r="G26" s="145"/>
      <c r="H26" s="98"/>
      <c r="I26" s="97"/>
      <c r="J26" s="97"/>
      <c r="K26" s="97"/>
      <c r="L26" s="97"/>
      <c r="M26" s="98"/>
      <c r="N26" s="98"/>
      <c r="O26" s="98"/>
      <c r="P26" s="97"/>
      <c r="Q26" s="131">
        <f>SUM(E4:E21)</f>
        <v>56.1</v>
      </c>
      <c r="R26" s="127" t="s">
        <v>200</v>
      </c>
      <c r="S26" s="127"/>
      <c r="T26" s="127"/>
      <c r="U26" s="97"/>
      <c r="V26" s="97"/>
      <c r="W26" s="97"/>
      <c r="X26" s="97"/>
      <c r="Y26" s="97"/>
    </row>
    <row r="27" spans="1:25" ht="15.75" customHeight="1" x14ac:dyDescent="0.3">
      <c r="A27" s="96"/>
      <c r="B27" s="97"/>
      <c r="C27" s="97"/>
      <c r="D27" s="97"/>
      <c r="E27" s="97"/>
      <c r="F27" s="99"/>
      <c r="G27" s="136"/>
      <c r="H27" s="98"/>
      <c r="I27" s="97"/>
      <c r="J27" s="97"/>
      <c r="K27" s="97"/>
      <c r="L27" s="97"/>
      <c r="M27" s="98"/>
      <c r="N27" s="98"/>
      <c r="O27" s="98"/>
      <c r="P27" s="97"/>
      <c r="Q27" s="127"/>
      <c r="R27" s="127" t="s">
        <v>194</v>
      </c>
      <c r="S27" s="127"/>
      <c r="T27" s="127"/>
      <c r="U27" s="97"/>
      <c r="V27" s="97"/>
      <c r="W27" s="97"/>
      <c r="X27" s="97"/>
      <c r="Y27" s="97"/>
    </row>
    <row r="28" spans="1:25" ht="15.6" x14ac:dyDescent="0.3">
      <c r="A28" s="96"/>
      <c r="B28" s="97"/>
      <c r="C28" s="97"/>
      <c r="D28" s="97"/>
      <c r="E28" s="97"/>
      <c r="F28" s="100"/>
      <c r="G28" s="101"/>
      <c r="H28" s="97"/>
      <c r="I28" s="97"/>
      <c r="J28" s="97"/>
      <c r="K28" s="97"/>
      <c r="L28" s="97"/>
      <c r="M28" s="98"/>
      <c r="N28" s="98"/>
      <c r="O28" s="98"/>
      <c r="P28" s="97"/>
      <c r="Q28" s="97"/>
      <c r="R28" s="97"/>
      <c r="S28" s="97"/>
      <c r="T28" s="97"/>
      <c r="U28" s="97"/>
      <c r="V28" s="97"/>
      <c r="W28" s="97"/>
      <c r="X28" s="97"/>
      <c r="Y28" s="97"/>
    </row>
    <row r="29" spans="1:25" ht="15.6" x14ac:dyDescent="0.3">
      <c r="A29" s="96"/>
      <c r="B29" s="97"/>
      <c r="C29" s="97"/>
      <c r="D29" s="97"/>
      <c r="E29" s="97"/>
      <c r="F29" s="100"/>
      <c r="G29" s="101"/>
      <c r="H29" s="97"/>
      <c r="I29" s="97"/>
      <c r="J29" s="97"/>
      <c r="K29" s="97"/>
      <c r="L29" s="97"/>
      <c r="M29" s="98"/>
      <c r="N29" s="98"/>
      <c r="O29" s="98"/>
      <c r="P29" s="106"/>
      <c r="Q29" s="97"/>
      <c r="R29" s="97"/>
      <c r="S29" s="97"/>
      <c r="T29" s="97"/>
      <c r="U29" s="97"/>
      <c r="V29" s="97"/>
      <c r="W29" s="97"/>
      <c r="X29" s="97"/>
      <c r="Y29" s="97"/>
    </row>
    <row r="30" spans="1:25" ht="15.6" x14ac:dyDescent="0.3">
      <c r="A30" s="96"/>
      <c r="B30" s="97"/>
      <c r="C30" s="97"/>
      <c r="D30" s="97"/>
      <c r="E30" s="97"/>
      <c r="F30" s="100"/>
      <c r="G30" s="101"/>
      <c r="H30" s="97"/>
      <c r="I30" s="97"/>
      <c r="J30" s="97"/>
      <c r="K30" s="97"/>
      <c r="L30" s="97"/>
      <c r="M30" s="98"/>
      <c r="N30" s="98"/>
      <c r="O30" s="98"/>
      <c r="P30" s="97"/>
      <c r="Q30" s="97"/>
      <c r="R30" s="97"/>
      <c r="S30" s="97"/>
      <c r="T30" s="97"/>
      <c r="U30" s="97"/>
      <c r="V30" s="97"/>
      <c r="W30" s="97"/>
      <c r="X30" s="97"/>
      <c r="Y30" s="97"/>
    </row>
    <row r="31" spans="1:25" ht="16.2" thickBot="1" x14ac:dyDescent="0.35">
      <c r="A31" s="96"/>
      <c r="B31" s="97"/>
      <c r="C31" s="97"/>
      <c r="D31" s="97"/>
      <c r="E31" s="97"/>
      <c r="F31" s="102"/>
      <c r="G31" s="103"/>
      <c r="H31" s="97"/>
      <c r="I31" s="97"/>
      <c r="J31" s="97"/>
      <c r="K31" s="97"/>
      <c r="L31" s="97"/>
      <c r="M31" s="98"/>
      <c r="N31" s="98"/>
      <c r="O31" s="98"/>
      <c r="P31" s="97"/>
      <c r="Q31" s="97"/>
      <c r="R31" s="97"/>
      <c r="S31" s="97"/>
      <c r="T31" s="97"/>
      <c r="U31" s="97"/>
      <c r="V31" s="97"/>
      <c r="W31" s="97"/>
      <c r="X31" s="97"/>
      <c r="Y31" s="97"/>
    </row>
    <row r="32" spans="1:25" ht="19.5" customHeight="1" thickBot="1" x14ac:dyDescent="0.4">
      <c r="A32" s="96"/>
      <c r="B32" s="97"/>
      <c r="C32" s="97"/>
      <c r="D32" s="97"/>
      <c r="E32" s="97"/>
      <c r="F32" s="104" t="s">
        <v>267</v>
      </c>
      <c r="G32" s="105">
        <f>E23-G27-G28-G29-G30-G31</f>
        <v>56.1</v>
      </c>
      <c r="H32" s="97"/>
      <c r="I32" s="97"/>
      <c r="J32" s="97"/>
      <c r="K32" s="97"/>
      <c r="L32" s="97"/>
      <c r="M32" s="98"/>
      <c r="N32" s="98"/>
      <c r="O32" s="98"/>
      <c r="P32" s="97"/>
      <c r="Q32" s="97"/>
      <c r="R32" s="97"/>
      <c r="S32" s="97"/>
      <c r="T32" s="97"/>
      <c r="U32" s="97"/>
      <c r="V32" s="97"/>
      <c r="W32" s="97"/>
      <c r="X32" s="97"/>
      <c r="Y32" s="97"/>
    </row>
    <row r="33" spans="1:25" x14ac:dyDescent="0.3">
      <c r="A33" s="96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97"/>
      <c r="Q33" s="97"/>
      <c r="R33" s="97"/>
      <c r="S33" s="97"/>
      <c r="T33" s="97"/>
      <c r="U33" s="97"/>
      <c r="V33" s="97"/>
      <c r="W33" s="97"/>
      <c r="X33" s="97"/>
      <c r="Y33" s="97"/>
    </row>
    <row r="34" spans="1:25" x14ac:dyDescent="0.3">
      <c r="A34" s="96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  <c r="N34" s="97"/>
      <c r="O34" s="97"/>
      <c r="P34" s="97"/>
      <c r="Q34" s="97"/>
      <c r="R34" s="97"/>
      <c r="S34" s="97"/>
      <c r="T34" s="97"/>
      <c r="U34" s="97"/>
      <c r="V34" s="97"/>
      <c r="W34" s="97"/>
      <c r="X34" s="97"/>
      <c r="Y34" s="97"/>
    </row>
    <row r="35" spans="1:25" x14ac:dyDescent="0.3">
      <c r="A35" s="96"/>
      <c r="B35" s="97"/>
      <c r="C35" s="97"/>
      <c r="D35" s="97"/>
      <c r="E35" s="97"/>
      <c r="F35" s="97"/>
      <c r="G35" s="97"/>
      <c r="H35" s="97"/>
      <c r="I35" s="97"/>
      <c r="J35" s="97"/>
      <c r="K35" s="97"/>
      <c r="L35" s="97"/>
      <c r="M35" s="97"/>
      <c r="N35" s="97"/>
      <c r="O35" s="97"/>
      <c r="P35" s="97"/>
      <c r="Q35" s="97"/>
      <c r="R35" s="97"/>
      <c r="S35" s="97"/>
      <c r="T35" s="97"/>
      <c r="U35" s="97"/>
      <c r="V35" s="97"/>
      <c r="W35" s="97"/>
      <c r="X35" s="97"/>
      <c r="Y35" s="97"/>
    </row>
    <row r="36" spans="1:25" x14ac:dyDescent="0.3">
      <c r="A36" s="96"/>
      <c r="B36" s="97"/>
      <c r="C36" s="97"/>
      <c r="D36" s="97"/>
      <c r="E36" s="97"/>
      <c r="F36" s="97"/>
      <c r="G36" s="97"/>
      <c r="H36" s="97"/>
      <c r="I36" s="97"/>
      <c r="J36" s="97"/>
      <c r="K36" s="97"/>
      <c r="L36" s="97"/>
      <c r="M36" s="97"/>
      <c r="N36" s="97"/>
      <c r="O36" s="97"/>
      <c r="P36" s="97"/>
      <c r="Q36" s="97"/>
      <c r="R36" s="97"/>
      <c r="S36" s="97"/>
      <c r="T36" s="97"/>
      <c r="U36" s="97"/>
      <c r="V36" s="97"/>
      <c r="W36" s="97"/>
      <c r="X36" s="97"/>
      <c r="Y36" s="97"/>
    </row>
    <row r="37" spans="1:25" x14ac:dyDescent="0.3">
      <c r="A37" s="96"/>
      <c r="B37" s="97"/>
      <c r="C37" s="97"/>
      <c r="D37" s="97"/>
      <c r="E37" s="97"/>
      <c r="F37" s="97"/>
      <c r="G37" s="97"/>
      <c r="H37" s="97"/>
      <c r="I37" s="97"/>
      <c r="J37" s="97"/>
      <c r="K37" s="97"/>
      <c r="L37" s="97"/>
      <c r="M37" s="97"/>
      <c r="N37" s="97"/>
      <c r="O37" s="97"/>
      <c r="P37" s="97"/>
      <c r="Q37" s="97"/>
      <c r="R37" s="97"/>
      <c r="S37" s="97"/>
      <c r="T37" s="97"/>
      <c r="U37" s="97"/>
      <c r="V37" s="97"/>
      <c r="W37" s="97"/>
      <c r="X37" s="97"/>
      <c r="Y37" s="97"/>
    </row>
    <row r="38" spans="1:25" x14ac:dyDescent="0.3">
      <c r="A38" s="96"/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7"/>
      <c r="M38" s="97"/>
      <c r="N38" s="97"/>
      <c r="O38" s="97"/>
      <c r="P38" s="97"/>
      <c r="Q38" s="97"/>
      <c r="R38" s="97"/>
      <c r="S38" s="97"/>
      <c r="T38" s="97"/>
      <c r="U38" s="97"/>
      <c r="V38" s="97"/>
      <c r="W38" s="97"/>
      <c r="X38" s="97"/>
      <c r="Y38" s="97"/>
    </row>
    <row r="39" spans="1:25" x14ac:dyDescent="0.3">
      <c r="A39" s="96"/>
      <c r="B39" s="97"/>
      <c r="C39" s="97"/>
      <c r="D39" s="97"/>
      <c r="E39" s="97"/>
      <c r="F39" s="97"/>
      <c r="G39" s="97"/>
      <c r="H39" s="97"/>
      <c r="I39" s="97"/>
      <c r="J39" s="97"/>
      <c r="K39" s="97"/>
      <c r="L39" s="97"/>
      <c r="M39" s="97"/>
      <c r="N39" s="97"/>
      <c r="O39" s="97"/>
      <c r="P39" s="97"/>
      <c r="Q39" s="97"/>
      <c r="R39" s="97"/>
      <c r="S39" s="97"/>
      <c r="T39" s="97"/>
      <c r="U39" s="97"/>
      <c r="V39" s="97"/>
      <c r="W39" s="97"/>
      <c r="X39" s="97"/>
      <c r="Y39" s="97"/>
    </row>
    <row r="40" spans="1:25" x14ac:dyDescent="0.3">
      <c r="A40" s="96"/>
      <c r="B40" s="97"/>
      <c r="C40" s="97"/>
      <c r="D40" s="97"/>
      <c r="E40" s="97"/>
      <c r="F40" s="97"/>
      <c r="G40" s="97"/>
      <c r="H40" s="97"/>
      <c r="I40" s="97"/>
      <c r="J40" s="97"/>
      <c r="K40" s="97"/>
      <c r="L40" s="97"/>
      <c r="M40" s="97"/>
      <c r="N40" s="97"/>
      <c r="O40" s="97"/>
      <c r="P40" s="97"/>
      <c r="Q40" s="97"/>
      <c r="R40" s="97"/>
      <c r="S40" s="97"/>
      <c r="T40" s="97"/>
      <c r="U40" s="97"/>
      <c r="V40" s="97"/>
      <c r="W40" s="97"/>
      <c r="X40" s="97"/>
      <c r="Y40" s="97"/>
    </row>
    <row r="41" spans="1:25" x14ac:dyDescent="0.3">
      <c r="A41" s="96"/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7"/>
      <c r="Y41" s="97"/>
    </row>
    <row r="42" spans="1:25" x14ac:dyDescent="0.3">
      <c r="A42" s="96"/>
      <c r="B42" s="97"/>
      <c r="C42" s="97"/>
      <c r="D42" s="97"/>
      <c r="E42" s="97"/>
      <c r="F42" s="97"/>
      <c r="G42" s="97"/>
      <c r="H42" s="97"/>
      <c r="I42" s="97"/>
      <c r="J42" s="97"/>
      <c r="K42" s="97"/>
      <c r="L42" s="97"/>
      <c r="M42" s="97"/>
      <c r="N42" s="97"/>
      <c r="O42" s="97"/>
      <c r="P42" s="97"/>
      <c r="Q42" s="97"/>
      <c r="R42" s="97"/>
      <c r="S42" s="97"/>
      <c r="T42" s="97"/>
      <c r="U42" s="97"/>
      <c r="V42" s="97"/>
      <c r="W42" s="97"/>
      <c r="X42" s="97"/>
      <c r="Y42" s="97"/>
    </row>
    <row r="43" spans="1:25" x14ac:dyDescent="0.3">
      <c r="A43" s="96"/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97"/>
      <c r="O43" s="97"/>
      <c r="P43" s="97"/>
      <c r="Q43" s="97"/>
      <c r="R43" s="97"/>
      <c r="S43" s="97"/>
      <c r="T43" s="97"/>
      <c r="U43" s="97"/>
      <c r="V43" s="97"/>
      <c r="W43" s="97"/>
      <c r="X43" s="97"/>
      <c r="Y43" s="97"/>
    </row>
    <row r="44" spans="1:25" x14ac:dyDescent="0.3">
      <c r="A44" s="96"/>
      <c r="B44" s="97"/>
      <c r="C44" s="97"/>
      <c r="D44" s="97"/>
      <c r="E44" s="97"/>
      <c r="F44" s="97"/>
      <c r="G44" s="97"/>
      <c r="H44" s="97"/>
      <c r="I44" s="97"/>
      <c r="J44" s="97"/>
      <c r="K44" s="97"/>
      <c r="L44" s="97"/>
      <c r="M44" s="97"/>
      <c r="N44" s="97"/>
      <c r="O44" s="97"/>
      <c r="P44" s="97"/>
      <c r="Q44" s="97"/>
      <c r="R44" s="97"/>
      <c r="S44" s="97"/>
      <c r="T44" s="97"/>
      <c r="U44" s="97"/>
      <c r="V44" s="97"/>
      <c r="W44" s="97"/>
      <c r="X44" s="97"/>
      <c r="Y44" s="97"/>
    </row>
    <row r="45" spans="1:25" x14ac:dyDescent="0.3">
      <c r="A45" s="96"/>
      <c r="B45" s="97"/>
      <c r="C45" s="97"/>
      <c r="D45" s="97"/>
      <c r="E45" s="97"/>
      <c r="F45" s="97"/>
      <c r="G45" s="97"/>
      <c r="H45" s="97"/>
      <c r="I45" s="97"/>
      <c r="J45" s="97"/>
      <c r="K45" s="97"/>
      <c r="L45" s="97"/>
      <c r="M45" s="97"/>
      <c r="N45" s="97"/>
      <c r="O45" s="97"/>
      <c r="P45" s="97"/>
      <c r="Q45" s="97"/>
      <c r="R45" s="97"/>
      <c r="S45" s="97"/>
      <c r="T45" s="97"/>
      <c r="U45" s="97"/>
      <c r="V45" s="97"/>
      <c r="W45" s="97"/>
      <c r="X45" s="97"/>
      <c r="Y45" s="97"/>
    </row>
    <row r="46" spans="1:25" x14ac:dyDescent="0.3">
      <c r="A46" s="96"/>
      <c r="B46" s="97"/>
      <c r="C46" s="97"/>
      <c r="D46" s="97"/>
      <c r="E46" s="97"/>
      <c r="F46" s="97"/>
      <c r="G46" s="97"/>
      <c r="H46" s="97"/>
      <c r="I46" s="97"/>
      <c r="J46" s="97"/>
      <c r="K46" s="97"/>
      <c r="L46" s="97"/>
      <c r="M46" s="97"/>
      <c r="N46" s="97"/>
      <c r="O46" s="97"/>
      <c r="P46" s="97"/>
      <c r="Q46" s="97"/>
      <c r="R46" s="97"/>
      <c r="S46" s="97"/>
      <c r="T46" s="97"/>
      <c r="U46" s="97"/>
      <c r="V46" s="97"/>
      <c r="W46" s="97"/>
      <c r="X46" s="97"/>
      <c r="Y46" s="97"/>
    </row>
    <row r="92" spans="7:8" x14ac:dyDescent="0.3">
      <c r="G92" s="62"/>
      <c r="H92" s="63"/>
    </row>
  </sheetData>
  <sheetProtection selectLockedCells="1"/>
  <mergeCells count="3">
    <mergeCell ref="F26:G26"/>
    <mergeCell ref="C24:C25"/>
    <mergeCell ref="C2:D2"/>
  </mergeCells>
  <dataValidations count="1">
    <dataValidation type="list" allowBlank="1" showInputMessage="1" showErrorMessage="1" sqref="F27:F31" xr:uid="{00000000-0002-0000-0200-000000000000}">
      <formula1>$R$23:$R$27</formula1>
    </dataValidation>
  </dataValidations>
  <printOptions horizontalCentered="1" verticalCentered="1"/>
  <pageMargins left="0.19685039370078741" right="0" top="0.78740157480314965" bottom="0" header="0" footer="0"/>
  <pageSetup paperSize="123" orientation="portrait" horizontalDpi="4294967293" r:id="rId1"/>
  <headerFooter scaleWithDoc="0" alignWithMargins="0">
    <oddHeader>&amp;C&amp;"-,Gras"&amp;9Restaurant LE SYRACUSE
13 bis rue Ernest Renan
34300 AGDE
 04 67 94 96 50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Impression">
                <anchor moveWithCells="1" sizeWithCells="1">
                  <from>
                    <xdr:col>1</xdr:col>
                    <xdr:colOff>0</xdr:colOff>
                    <xdr:row>25</xdr:row>
                    <xdr:rowOff>0</xdr:rowOff>
                  </from>
                  <to>
                    <xdr:col>4</xdr:col>
                    <xdr:colOff>350520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5" name="Button 24">
              <controlPr defaultSize="0" print="0" autoFill="0" autoPict="0" macro="[0]!Save_facture">
                <anchor moveWithCells="1" sizeWithCells="1">
                  <from>
                    <xdr:col>1</xdr:col>
                    <xdr:colOff>7620</xdr:colOff>
                    <xdr:row>25</xdr:row>
                    <xdr:rowOff>0</xdr:rowOff>
                  </from>
                  <to>
                    <xdr:col>4</xdr:col>
                    <xdr:colOff>335280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6" name="Button 25">
              <controlPr defaultSize="0" print="0" autoFill="0" autoPict="0" macro="[0]!Facture_suivante">
                <anchor moveWithCells="1" sizeWithCells="1">
                  <from>
                    <xdr:col>1</xdr:col>
                    <xdr:colOff>15240</xdr:colOff>
                    <xdr:row>25</xdr:row>
                    <xdr:rowOff>0</xdr:rowOff>
                  </from>
                  <to>
                    <xdr:col>4</xdr:col>
                    <xdr:colOff>350520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7" name="Button 26">
              <controlPr defaultSize="0" print="0" autoFill="0" autoPict="0" macro="[0]!Journal_des_ventes">
                <anchor moveWithCells="1" sizeWithCells="1">
                  <from>
                    <xdr:col>1</xdr:col>
                    <xdr:colOff>15240</xdr:colOff>
                    <xdr:row>25</xdr:row>
                    <xdr:rowOff>0</xdr:rowOff>
                  </from>
                  <to>
                    <xdr:col>4</xdr:col>
                    <xdr:colOff>350520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8" name="Button 30">
              <controlPr defaultSize="0" print="0" autoFill="0" autoPict="0" macro="[0]!Impression">
                <anchor>
                  <from>
                    <xdr:col>1</xdr:col>
                    <xdr:colOff>0</xdr:colOff>
                    <xdr:row>25</xdr:row>
                    <xdr:rowOff>7620</xdr:rowOff>
                  </from>
                  <to>
                    <xdr:col>4</xdr:col>
                    <xdr:colOff>365760</xdr:colOff>
                    <xdr:row>26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Button 31">
              <controlPr defaultSize="0" print="0" autoFill="0" autoPict="0" macro="[0]!Save_facture">
                <anchor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4</xdr:col>
                    <xdr:colOff>365760</xdr:colOff>
                    <xdr:row>28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0" name="Button 32">
              <controlPr defaultSize="0" print="0" autoFill="0" autoPict="0" macro="[0]!Facture_suivante">
                <anchor>
                  <from>
                    <xdr:col>1</xdr:col>
                    <xdr:colOff>0</xdr:colOff>
                    <xdr:row>28</xdr:row>
                    <xdr:rowOff>144780</xdr:rowOff>
                  </from>
                  <to>
                    <xdr:col>4</xdr:col>
                    <xdr:colOff>365760</xdr:colOff>
                    <xdr:row>30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1" name="Button 33">
              <controlPr defaultSize="0" print="0" autoFill="0" autoPict="0" macro="[0]!Journal_des_ventes">
                <anchor>
                  <from>
                    <xdr:col>1</xdr:col>
                    <xdr:colOff>0</xdr:colOff>
                    <xdr:row>30</xdr:row>
                    <xdr:rowOff>129540</xdr:rowOff>
                  </from>
                  <to>
                    <xdr:col>4</xdr:col>
                    <xdr:colOff>365760</xdr:colOff>
                    <xdr:row>33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AI5"/>
  <sheetViews>
    <sheetView showGridLines="0" showRowColHeaders="0" zoomScale="80" zoomScaleNormal="80" workbookViewId="0">
      <selection activeCell="A3" sqref="A3"/>
    </sheetView>
  </sheetViews>
  <sheetFormatPr baseColWidth="10" defaultRowHeight="14.4" x14ac:dyDescent="0.3"/>
  <cols>
    <col min="1" max="1" width="18.44140625" customWidth="1"/>
    <col min="2" max="2" width="7.6640625" customWidth="1"/>
    <col min="3" max="3" width="11.5546875" style="20" bestFit="1" customWidth="1"/>
    <col min="4" max="7" width="11.5546875" bestFit="1" customWidth="1"/>
    <col min="8" max="8" width="5.33203125" style="21" customWidth="1"/>
    <col min="9" max="9" width="8.5546875" style="21" customWidth="1"/>
    <col min="10" max="10" width="5.33203125" style="21" customWidth="1"/>
    <col min="11" max="11" width="8.5546875" customWidth="1"/>
    <col min="12" max="12" width="5.33203125" customWidth="1"/>
    <col min="13" max="13" width="8.5546875" customWidth="1"/>
    <col min="14" max="14" width="5.33203125" customWidth="1"/>
    <col min="15" max="15" width="8.5546875" customWidth="1"/>
    <col min="16" max="16" width="5.33203125" customWidth="1"/>
    <col min="17" max="17" width="8.5546875" customWidth="1"/>
    <col min="18" max="22" width="11" customWidth="1"/>
    <col min="23" max="23" width="17.88671875" customWidth="1"/>
    <col min="25" max="35" width="11.44140625" hidden="1" customWidth="1"/>
  </cols>
  <sheetData>
    <row r="1" spans="1:35" ht="51.75" customHeight="1" thickBot="1" x14ac:dyDescent="0.35">
      <c r="C1" s="148" t="s">
        <v>199</v>
      </c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35" ht="29.4" thickBot="1" x14ac:dyDescent="0.35">
      <c r="C2" s="43" t="s">
        <v>187</v>
      </c>
      <c r="D2" s="44" t="s">
        <v>190</v>
      </c>
      <c r="E2" s="44" t="s">
        <v>167</v>
      </c>
      <c r="F2" s="44" t="s">
        <v>168</v>
      </c>
      <c r="G2" s="45" t="s">
        <v>188</v>
      </c>
      <c r="H2" s="149" t="s">
        <v>197</v>
      </c>
      <c r="I2" s="150"/>
      <c r="J2" s="151">
        <f>SUM(E3:G3)</f>
        <v>0</v>
      </c>
      <c r="K2" s="151"/>
      <c r="L2" s="85"/>
      <c r="M2" s="91"/>
      <c r="N2" s="91"/>
      <c r="O2" s="91"/>
      <c r="P2" s="91"/>
      <c r="Q2" s="91"/>
      <c r="R2" s="46" t="s">
        <v>191</v>
      </c>
      <c r="S2" s="44" t="s">
        <v>192</v>
      </c>
      <c r="T2" s="44" t="s">
        <v>193</v>
      </c>
      <c r="U2" s="45" t="s">
        <v>200</v>
      </c>
      <c r="V2" s="47" t="s">
        <v>194</v>
      </c>
      <c r="W2" s="48" t="s">
        <v>196</v>
      </c>
      <c r="Y2" s="143" t="s">
        <v>192</v>
      </c>
      <c r="Z2" s="143" t="s">
        <v>191</v>
      </c>
      <c r="AA2" s="143" t="s">
        <v>200</v>
      </c>
      <c r="AB2" s="143" t="s">
        <v>193</v>
      </c>
      <c r="AC2" s="143" t="s">
        <v>194</v>
      </c>
    </row>
    <row r="3" spans="1:35" ht="15" thickBot="1" x14ac:dyDescent="0.35">
      <c r="A3" s="141" t="s">
        <v>189</v>
      </c>
      <c r="B3" s="49" t="s">
        <v>280</v>
      </c>
      <c r="C3" s="50">
        <f ca="1">TODAY()</f>
        <v>43479</v>
      </c>
      <c r="D3" s="51">
        <f>SUM(D4:D5)</f>
        <v>0</v>
      </c>
      <c r="E3" s="51">
        <f>SUM(E4:E5)</f>
        <v>0</v>
      </c>
      <c r="F3" s="51">
        <f>SUM(F4:F5)</f>
        <v>0</v>
      </c>
      <c r="G3" s="52">
        <f>SUM(G4:G5)</f>
        <v>0</v>
      </c>
      <c r="H3" s="152" t="s">
        <v>195</v>
      </c>
      <c r="I3" s="153"/>
      <c r="J3" s="153"/>
      <c r="K3" s="153"/>
      <c r="L3" s="153"/>
      <c r="M3" s="153"/>
      <c r="N3" s="153"/>
      <c r="O3" s="153"/>
      <c r="P3" s="153"/>
      <c r="Q3" s="153"/>
      <c r="R3" s="53">
        <f>SUM(R4:R5)</f>
        <v>0</v>
      </c>
      <c r="S3" s="54">
        <f>SUM(S4:S5)</f>
        <v>0</v>
      </c>
      <c r="T3" s="54">
        <f>SUM(T4:T5)</f>
        <v>0</v>
      </c>
      <c r="U3" s="54">
        <f>SUM(U4:U5)</f>
        <v>0</v>
      </c>
      <c r="V3" s="55">
        <f>SUM(V4:V5)</f>
        <v>0</v>
      </c>
      <c r="W3" s="55">
        <f>SUM(R3:V3)</f>
        <v>0</v>
      </c>
      <c r="Y3" s="23">
        <f ca="1">C3</f>
        <v>43479</v>
      </c>
      <c r="Z3" s="16">
        <f>D3</f>
        <v>0</v>
      </c>
      <c r="AA3" s="16">
        <f>E3</f>
        <v>0</v>
      </c>
      <c r="AB3" s="16">
        <f>F3</f>
        <v>0</v>
      </c>
      <c r="AC3" s="16">
        <f>G3</f>
        <v>0</v>
      </c>
      <c r="AD3" s="16">
        <f t="shared" ref="AD3:AI3" si="0">R3</f>
        <v>0</v>
      </c>
      <c r="AE3" s="16">
        <f t="shared" si="0"/>
        <v>0</v>
      </c>
      <c r="AF3" s="16">
        <f t="shared" si="0"/>
        <v>0</v>
      </c>
      <c r="AG3" s="16">
        <f t="shared" si="0"/>
        <v>0</v>
      </c>
      <c r="AH3" s="16">
        <f t="shared" si="0"/>
        <v>0</v>
      </c>
      <c r="AI3" s="16">
        <f t="shared" si="0"/>
        <v>0</v>
      </c>
    </row>
    <row r="4" spans="1:35" x14ac:dyDescent="0.3">
      <c r="A4" s="138" t="str">
        <f t="shared" ref="A4:A5" si="1">IF(D4&lt;&gt;"",D4-I4-K4-M4-O4-Q4,"")</f>
        <v/>
      </c>
      <c r="B4" s="142"/>
      <c r="C4" s="92"/>
      <c r="D4" s="22"/>
      <c r="E4" s="22"/>
      <c r="F4" s="22"/>
      <c r="G4" s="37" t="str">
        <f>IF(C4&lt;&gt;"",D4-E4-F4,"")</f>
        <v/>
      </c>
      <c r="H4" s="69"/>
      <c r="I4" s="39"/>
      <c r="J4" s="69"/>
      <c r="K4" s="71"/>
      <c r="L4" s="69"/>
      <c r="M4" s="39"/>
      <c r="N4" s="69"/>
      <c r="O4" s="71"/>
      <c r="P4" s="69"/>
      <c r="Q4" s="70"/>
      <c r="R4" s="113" t="str">
        <f t="shared" ref="R4:R5" si="2">IF($C4&lt;&gt;"",IF($H4="ESP",$I4,IF($J4="ESP",$K4,IF($L4="ESP",$M4,IF($N4="ESP",$O4,IF($P4="ESP",$Q4,""))))),"")</f>
        <v/>
      </c>
      <c r="S4" s="22" t="str">
        <f t="shared" ref="S4:S5" si="3">IF($C4&lt;&gt;"",IF($H4="CB",$I4,IF($J4="CB",$K4,IF($L4="CB",$M4,IF($N4="CB",$O4,IF($P4="CB",$Q4,""))))),"")</f>
        <v/>
      </c>
      <c r="T4" s="22" t="str">
        <f t="shared" ref="T4:T5" si="4">IF($C4&lt;&gt;"",IF($H4="CH",$I4,IF($J4="CH",$K4,IF($L4="CH",$M4,IF($N4="CH",$O4,IF($P4="CH",$Q4,""))))),"")</f>
        <v/>
      </c>
      <c r="U4" s="22" t="str">
        <f t="shared" ref="U4:U5" si="5">IF($C4&lt;&gt;"",IF($H4="TR",$I4,IF($J4="TR",$K4,IF($L4="TR",$M4,IF($N4="TR",$O4,IF($P4="TR",$Q4,""))))),"")</f>
        <v/>
      </c>
      <c r="V4" s="37" t="str">
        <f t="shared" ref="V4:V5" si="6">IF($C4&lt;&gt;"",IF($H4="VIR",$I4,IF($J4="VIR",$K4,IF($L4="VIR",$M4,IF($N4="VIR",$O4,IF($P4="VIR",$Q4,""))))),"")</f>
        <v/>
      </c>
      <c r="W4" s="40" t="str">
        <f t="shared" ref="W4:W5" si="7">IF($C4&lt;&gt;"",SUM($R4:$V4),"")</f>
        <v/>
      </c>
      <c r="Y4" s="23"/>
      <c r="Z4" s="16"/>
      <c r="AA4" s="16"/>
      <c r="AB4" s="16"/>
      <c r="AC4" s="16"/>
      <c r="AD4" s="16"/>
      <c r="AE4" s="16"/>
      <c r="AF4" s="16"/>
      <c r="AG4" s="16"/>
      <c r="AH4" s="16"/>
    </row>
    <row r="5" spans="1:35" x14ac:dyDescent="0.3">
      <c r="A5" s="138" t="str">
        <f t="shared" si="1"/>
        <v/>
      </c>
      <c r="B5" s="142"/>
      <c r="C5" s="93"/>
      <c r="D5" s="38"/>
      <c r="E5" s="38"/>
      <c r="F5" s="38"/>
      <c r="G5" s="39" t="str">
        <f t="shared" ref="G5" si="8">IF(C5&lt;&gt;"",D5-E5-F5,"")</f>
        <v/>
      </c>
      <c r="H5" s="69"/>
      <c r="I5" s="39"/>
      <c r="J5" s="69"/>
      <c r="K5" s="71"/>
      <c r="L5" s="69"/>
      <c r="M5" s="39"/>
      <c r="N5" s="69"/>
      <c r="O5" s="71"/>
      <c r="P5" s="69"/>
      <c r="Q5" s="71"/>
      <c r="R5" s="42" t="str">
        <f t="shared" si="2"/>
        <v/>
      </c>
      <c r="S5" s="38" t="str">
        <f t="shared" si="3"/>
        <v/>
      </c>
      <c r="T5" s="38" t="str">
        <f t="shared" si="4"/>
        <v/>
      </c>
      <c r="U5" s="38" t="str">
        <f t="shared" si="5"/>
        <v/>
      </c>
      <c r="V5" s="39" t="str">
        <f t="shared" si="6"/>
        <v/>
      </c>
      <c r="W5" s="41" t="str">
        <f t="shared" si="7"/>
        <v/>
      </c>
      <c r="Y5" s="23"/>
      <c r="Z5" s="16"/>
      <c r="AA5" s="16"/>
      <c r="AB5" s="16"/>
      <c r="AC5" s="16"/>
      <c r="AD5" s="16"/>
      <c r="AE5" s="16"/>
      <c r="AF5" s="16"/>
      <c r="AG5" s="16"/>
      <c r="AH5" s="16"/>
    </row>
  </sheetData>
  <sheetProtection selectLockedCells="1"/>
  <mergeCells count="4">
    <mergeCell ref="C1:W1"/>
    <mergeCell ref="H2:I2"/>
    <mergeCell ref="J2:K2"/>
    <mergeCell ref="H3:Q3"/>
  </mergeCells>
  <conditionalFormatting sqref="A4:A5">
    <cfRule type="expression" dxfId="0" priority="1">
      <formula>A4=D4</formula>
    </cfRule>
  </conditionalFormatting>
  <dataValidations count="1">
    <dataValidation type="list" allowBlank="1" showInputMessage="1" showErrorMessage="1" sqref="H4:H5 P4:P5 J4:J5 L4:L5 N4:N5" xr:uid="{00000000-0002-0000-0300-000000000000}">
      <formula1>$Y$2:$AC$2</formula1>
    </dataValidation>
  </dataValidation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B1:L93"/>
  <sheetViews>
    <sheetView showGridLines="0" showRowColHeaders="0" workbookViewId="0">
      <selection activeCell="B2" sqref="B2"/>
    </sheetView>
  </sheetViews>
  <sheetFormatPr baseColWidth="10" defaultRowHeight="14.4" x14ac:dyDescent="0.3"/>
  <sheetData>
    <row r="1" spans="2:12" ht="37.5" customHeight="1" thickBot="1" x14ac:dyDescent="0.35">
      <c r="B1" s="154" t="s">
        <v>198</v>
      </c>
      <c r="C1" s="154"/>
      <c r="D1" s="154"/>
      <c r="E1" s="154"/>
      <c r="F1" s="154"/>
      <c r="G1" s="154"/>
      <c r="H1" s="154"/>
      <c r="I1" s="137"/>
      <c r="J1" s="137"/>
      <c r="K1" s="137"/>
      <c r="L1" s="137"/>
    </row>
    <row r="2" spans="2:12" ht="31.5" customHeight="1" thickBot="1" x14ac:dyDescent="0.35">
      <c r="B2" s="84" t="s">
        <v>277</v>
      </c>
      <c r="C2" s="25">
        <f>SUM(C3:C95)</f>
        <v>0</v>
      </c>
      <c r="D2" s="25">
        <f t="shared" ref="D2:K2" si="0">SUM(D3:D95)</f>
        <v>0</v>
      </c>
      <c r="E2" s="25">
        <f t="shared" si="0"/>
        <v>0</v>
      </c>
      <c r="F2" s="26">
        <f t="shared" si="0"/>
        <v>0</v>
      </c>
      <c r="G2" s="27">
        <f t="shared" si="0"/>
        <v>0</v>
      </c>
      <c r="H2" s="25">
        <f t="shared" si="0"/>
        <v>0</v>
      </c>
      <c r="I2" s="25">
        <f t="shared" si="0"/>
        <v>0</v>
      </c>
      <c r="J2" s="25">
        <f t="shared" si="0"/>
        <v>0</v>
      </c>
      <c r="K2" s="26">
        <f t="shared" si="0"/>
        <v>0</v>
      </c>
      <c r="L2" s="28">
        <f>SUM(L4:L68)</f>
        <v>0</v>
      </c>
    </row>
    <row r="3" spans="2:12" ht="15" thickBot="1" x14ac:dyDescent="0.35">
      <c r="B3" s="29" t="s">
        <v>187</v>
      </c>
      <c r="C3" s="30" t="s">
        <v>190</v>
      </c>
      <c r="D3" s="30" t="s">
        <v>167</v>
      </c>
      <c r="E3" s="30" t="s">
        <v>168</v>
      </c>
      <c r="F3" s="31" t="s">
        <v>188</v>
      </c>
      <c r="G3" s="32" t="s">
        <v>191</v>
      </c>
      <c r="H3" s="30" t="s">
        <v>192</v>
      </c>
      <c r="I3" s="30" t="s">
        <v>193</v>
      </c>
      <c r="J3" s="68" t="s">
        <v>200</v>
      </c>
      <c r="K3" s="31" t="s">
        <v>194</v>
      </c>
      <c r="L3" s="33" t="s">
        <v>277</v>
      </c>
    </row>
    <row r="4" spans="2:12" x14ac:dyDescent="0.3">
      <c r="B4" s="72"/>
      <c r="C4" s="73"/>
      <c r="D4" s="73"/>
      <c r="E4" s="73"/>
      <c r="F4" s="74"/>
      <c r="G4" s="72"/>
      <c r="H4" s="73"/>
      <c r="I4" s="73"/>
      <c r="J4" s="75"/>
      <c r="K4" s="74"/>
      <c r="L4" s="76"/>
    </row>
    <row r="5" spans="2:12" x14ac:dyDescent="0.3">
      <c r="B5" s="77"/>
      <c r="C5" s="78"/>
      <c r="D5" s="78"/>
      <c r="E5" s="78"/>
      <c r="F5" s="79"/>
      <c r="G5" s="80"/>
      <c r="H5" s="78"/>
      <c r="I5" s="78"/>
      <c r="J5" s="81"/>
      <c r="K5" s="79"/>
      <c r="L5" s="114"/>
    </row>
    <row r="6" spans="2:12" x14ac:dyDescent="0.3">
      <c r="B6" s="82"/>
      <c r="C6" s="83"/>
      <c r="D6" s="83"/>
      <c r="E6" s="83"/>
      <c r="F6" s="83"/>
      <c r="G6" s="83"/>
      <c r="H6" s="83"/>
      <c r="I6" s="83"/>
      <c r="J6" s="83"/>
      <c r="K6" s="83"/>
      <c r="L6" s="83"/>
    </row>
    <row r="7" spans="2:12" x14ac:dyDescent="0.3">
      <c r="B7" s="82"/>
      <c r="C7" s="83"/>
      <c r="D7" s="83"/>
      <c r="E7" s="83"/>
      <c r="F7" s="83"/>
      <c r="G7" s="83"/>
      <c r="H7" s="83"/>
      <c r="I7" s="83"/>
      <c r="J7" s="83"/>
      <c r="K7" s="83"/>
      <c r="L7" s="83"/>
    </row>
    <row r="8" spans="2:12" x14ac:dyDescent="0.3">
      <c r="B8" s="82"/>
      <c r="C8" s="83"/>
      <c r="D8" s="83"/>
      <c r="E8" s="83"/>
      <c r="F8" s="83"/>
      <c r="G8" s="83"/>
      <c r="H8" s="83"/>
      <c r="I8" s="83"/>
      <c r="J8" s="83"/>
      <c r="K8" s="83"/>
      <c r="L8" s="83"/>
    </row>
    <row r="9" spans="2:12" x14ac:dyDescent="0.3">
      <c r="B9" s="82"/>
      <c r="C9" s="83"/>
      <c r="D9" s="83"/>
      <c r="E9" s="83"/>
      <c r="F9" s="83"/>
      <c r="G9" s="83"/>
      <c r="H9" s="83"/>
      <c r="I9" s="83"/>
      <c r="J9" s="83"/>
      <c r="K9" s="83"/>
      <c r="L9" s="83"/>
    </row>
    <row r="10" spans="2:12" x14ac:dyDescent="0.3">
      <c r="B10" s="82"/>
      <c r="C10" s="83"/>
      <c r="D10" s="83"/>
      <c r="E10" s="83"/>
      <c r="F10" s="83"/>
      <c r="G10" s="83"/>
      <c r="H10" s="83"/>
      <c r="I10" s="83"/>
      <c r="J10" s="83"/>
      <c r="K10" s="83"/>
      <c r="L10" s="83"/>
    </row>
    <row r="11" spans="2:12" x14ac:dyDescent="0.3">
      <c r="B11" s="82"/>
      <c r="C11" s="83"/>
      <c r="D11" s="83"/>
      <c r="E11" s="83"/>
      <c r="F11" s="83"/>
      <c r="G11" s="83"/>
      <c r="H11" s="83"/>
      <c r="I11" s="83"/>
      <c r="J11" s="83"/>
      <c r="K11" s="83"/>
      <c r="L11" s="83"/>
    </row>
    <row r="12" spans="2:12" x14ac:dyDescent="0.3">
      <c r="B12" s="82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2:12" x14ac:dyDescent="0.3">
      <c r="B13" s="82"/>
      <c r="C13" s="83"/>
      <c r="D13" s="83"/>
      <c r="E13" s="83"/>
      <c r="F13" s="83"/>
      <c r="G13" s="83"/>
      <c r="H13" s="83"/>
      <c r="I13" s="83"/>
      <c r="J13" s="83"/>
      <c r="K13" s="83"/>
      <c r="L13" s="83"/>
    </row>
    <row r="14" spans="2:12" x14ac:dyDescent="0.3">
      <c r="B14" s="82"/>
      <c r="C14" s="83"/>
      <c r="D14" s="83"/>
      <c r="E14" s="83"/>
      <c r="F14" s="83"/>
      <c r="G14" s="83"/>
      <c r="H14" s="83"/>
      <c r="I14" s="83"/>
      <c r="J14" s="83"/>
      <c r="K14" s="83"/>
      <c r="L14" s="83"/>
    </row>
    <row r="15" spans="2:12" x14ac:dyDescent="0.3">
      <c r="B15" s="82"/>
      <c r="C15" s="83"/>
      <c r="D15" s="83"/>
      <c r="E15" s="83"/>
      <c r="F15" s="83"/>
      <c r="G15" s="83"/>
      <c r="H15" s="83"/>
      <c r="I15" s="83"/>
      <c r="J15" s="83"/>
      <c r="K15" s="83"/>
      <c r="L15" s="83"/>
    </row>
    <row r="16" spans="2:12" x14ac:dyDescent="0.3">
      <c r="B16" s="82"/>
      <c r="C16" s="83"/>
      <c r="D16" s="83"/>
      <c r="E16" s="83"/>
      <c r="F16" s="83"/>
      <c r="G16" s="83"/>
      <c r="H16" s="83"/>
      <c r="I16" s="83"/>
      <c r="J16" s="83"/>
      <c r="K16" s="83"/>
      <c r="L16" s="83"/>
    </row>
    <row r="17" spans="2:12" x14ac:dyDescent="0.3">
      <c r="B17" s="82"/>
      <c r="C17" s="83"/>
      <c r="D17" s="83"/>
      <c r="E17" s="83"/>
      <c r="F17" s="83"/>
      <c r="G17" s="83"/>
      <c r="H17" s="83"/>
      <c r="I17" s="83"/>
      <c r="J17" s="83"/>
      <c r="K17" s="83"/>
      <c r="L17" s="83"/>
    </row>
    <row r="18" spans="2:12" x14ac:dyDescent="0.3">
      <c r="B18" s="82"/>
      <c r="C18" s="83"/>
      <c r="D18" s="83"/>
      <c r="E18" s="83"/>
      <c r="F18" s="83"/>
      <c r="G18" s="83"/>
      <c r="H18" s="83"/>
      <c r="I18" s="83"/>
      <c r="J18" s="83"/>
      <c r="K18" s="83"/>
      <c r="L18" s="83"/>
    </row>
    <row r="19" spans="2:12" x14ac:dyDescent="0.3">
      <c r="B19" s="82"/>
      <c r="C19" s="83"/>
      <c r="D19" s="83"/>
      <c r="E19" s="83"/>
      <c r="F19" s="83"/>
      <c r="G19" s="83"/>
      <c r="H19" s="83"/>
      <c r="I19" s="83"/>
      <c r="J19" s="83"/>
      <c r="K19" s="83"/>
      <c r="L19" s="83"/>
    </row>
    <row r="20" spans="2:12" x14ac:dyDescent="0.3">
      <c r="B20" s="82"/>
      <c r="C20" s="83"/>
      <c r="D20" s="83"/>
      <c r="E20" s="83"/>
      <c r="F20" s="83"/>
      <c r="G20" s="83"/>
      <c r="H20" s="83"/>
      <c r="I20" s="83"/>
      <c r="J20" s="83"/>
      <c r="K20" s="83"/>
      <c r="L20" s="83"/>
    </row>
    <row r="21" spans="2:12" x14ac:dyDescent="0.3">
      <c r="B21" s="82"/>
      <c r="C21" s="83"/>
      <c r="D21" s="83"/>
      <c r="E21" s="83"/>
      <c r="F21" s="83"/>
      <c r="G21" s="83"/>
      <c r="H21" s="83"/>
      <c r="I21" s="83"/>
      <c r="J21" s="83"/>
      <c r="K21" s="83"/>
      <c r="L21" s="83"/>
    </row>
    <row r="22" spans="2:12" x14ac:dyDescent="0.3">
      <c r="B22" s="82"/>
      <c r="C22" s="83"/>
      <c r="D22" s="83"/>
      <c r="E22" s="83"/>
      <c r="F22" s="83"/>
      <c r="G22" s="83"/>
      <c r="H22" s="83"/>
      <c r="I22" s="83"/>
      <c r="J22" s="83"/>
      <c r="K22" s="83"/>
      <c r="L22" s="83"/>
    </row>
    <row r="23" spans="2:12" x14ac:dyDescent="0.3">
      <c r="B23" s="82"/>
      <c r="C23" s="83"/>
      <c r="D23" s="83"/>
      <c r="E23" s="83"/>
      <c r="F23" s="83"/>
      <c r="G23" s="83"/>
      <c r="H23" s="83"/>
      <c r="I23" s="83"/>
      <c r="J23" s="83"/>
      <c r="K23" s="83"/>
      <c r="L23" s="83"/>
    </row>
    <row r="24" spans="2:12" x14ac:dyDescent="0.3">
      <c r="B24" s="82"/>
      <c r="C24" s="83"/>
      <c r="D24" s="83"/>
      <c r="E24" s="83"/>
      <c r="F24" s="83"/>
      <c r="G24" s="83"/>
      <c r="H24" s="83"/>
      <c r="I24" s="83"/>
      <c r="J24" s="83"/>
      <c r="K24" s="83"/>
      <c r="L24" s="83"/>
    </row>
    <row r="25" spans="2:12" x14ac:dyDescent="0.3">
      <c r="B25" s="82"/>
      <c r="C25" s="83"/>
      <c r="D25" s="83"/>
      <c r="E25" s="83"/>
      <c r="F25" s="83"/>
      <c r="G25" s="83"/>
      <c r="H25" s="83"/>
      <c r="I25" s="83"/>
      <c r="J25" s="83"/>
      <c r="K25" s="83"/>
      <c r="L25" s="83"/>
    </row>
    <row r="26" spans="2:12" x14ac:dyDescent="0.3">
      <c r="B26" s="82"/>
      <c r="C26" s="83"/>
      <c r="D26" s="83"/>
      <c r="E26" s="83"/>
      <c r="F26" s="83"/>
      <c r="G26" s="83"/>
      <c r="H26" s="83"/>
      <c r="I26" s="83"/>
      <c r="J26" s="83"/>
      <c r="K26" s="83"/>
      <c r="L26" s="83"/>
    </row>
    <row r="27" spans="2:12" x14ac:dyDescent="0.3"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</row>
    <row r="28" spans="2:12" x14ac:dyDescent="0.3">
      <c r="B28" s="83"/>
      <c r="C28" s="83"/>
      <c r="D28" s="83"/>
      <c r="E28" s="83"/>
      <c r="F28" s="83"/>
      <c r="G28" s="67"/>
      <c r="H28" s="82"/>
      <c r="I28" s="83"/>
      <c r="J28" s="83"/>
      <c r="K28" s="83"/>
      <c r="L28" s="83"/>
    </row>
    <row r="29" spans="2:12" x14ac:dyDescent="0.3">
      <c r="B29" s="83"/>
      <c r="C29" s="83"/>
      <c r="D29" s="83"/>
      <c r="E29" s="83"/>
      <c r="F29" s="83"/>
      <c r="G29" s="67"/>
      <c r="H29" s="82"/>
      <c r="I29" s="83"/>
      <c r="J29" s="83"/>
      <c r="K29" s="83"/>
      <c r="L29" s="83"/>
    </row>
    <row r="30" spans="2:12" x14ac:dyDescent="0.3">
      <c r="B30" s="82"/>
      <c r="C30" s="83"/>
      <c r="D30" s="83"/>
      <c r="E30" s="83"/>
      <c r="F30" s="83"/>
      <c r="G30" s="83"/>
      <c r="H30" s="83"/>
      <c r="I30" s="83"/>
      <c r="J30" s="83"/>
      <c r="K30" s="83"/>
      <c r="L30" s="83"/>
    </row>
    <row r="31" spans="2:12" x14ac:dyDescent="0.3">
      <c r="B31" s="82"/>
      <c r="C31" s="83"/>
      <c r="D31" s="83"/>
      <c r="E31" s="83"/>
      <c r="F31" s="83"/>
      <c r="G31" s="83"/>
      <c r="H31" s="83"/>
      <c r="I31" s="83"/>
      <c r="J31" s="83"/>
      <c r="K31" s="83"/>
      <c r="L31" s="83"/>
    </row>
    <row r="32" spans="2:12" x14ac:dyDescent="0.3">
      <c r="B32" s="82"/>
      <c r="C32" s="83"/>
      <c r="D32" s="83"/>
      <c r="E32" s="83"/>
      <c r="F32" s="83"/>
      <c r="G32" s="83"/>
      <c r="H32" s="83"/>
      <c r="I32" s="83"/>
      <c r="J32" s="83"/>
      <c r="K32" s="83"/>
      <c r="L32" s="83"/>
    </row>
    <row r="33" spans="2:12" x14ac:dyDescent="0.3">
      <c r="B33" s="82"/>
      <c r="C33" s="83"/>
      <c r="D33" s="83"/>
      <c r="E33" s="83"/>
      <c r="F33" s="83"/>
      <c r="G33" s="83"/>
      <c r="H33" s="83"/>
      <c r="I33" s="83"/>
      <c r="J33" s="83"/>
      <c r="K33" s="83"/>
      <c r="L33" s="83"/>
    </row>
    <row r="34" spans="2:12" x14ac:dyDescent="0.3">
      <c r="B34" s="82"/>
      <c r="C34" s="83"/>
      <c r="D34" s="83"/>
      <c r="E34" s="83"/>
      <c r="F34" s="83"/>
      <c r="G34" s="83"/>
      <c r="H34" s="83"/>
      <c r="I34" s="83"/>
      <c r="J34" s="83"/>
      <c r="K34" s="83"/>
      <c r="L34" s="83"/>
    </row>
    <row r="35" spans="2:12" x14ac:dyDescent="0.3">
      <c r="B35" s="82"/>
      <c r="C35" s="83"/>
      <c r="D35" s="83"/>
      <c r="E35" s="83"/>
      <c r="F35" s="83"/>
      <c r="G35" s="83"/>
      <c r="H35" s="83"/>
      <c r="I35" s="83"/>
      <c r="J35" s="83"/>
      <c r="K35" s="83"/>
      <c r="L35" s="83"/>
    </row>
    <row r="36" spans="2:12" x14ac:dyDescent="0.3">
      <c r="B36" s="82"/>
      <c r="C36" s="83"/>
      <c r="D36" s="83"/>
      <c r="E36" s="83"/>
      <c r="F36" s="83"/>
      <c r="G36" s="83"/>
      <c r="H36" s="83"/>
      <c r="I36" s="83"/>
      <c r="J36" s="83"/>
      <c r="K36" s="83"/>
      <c r="L36" s="83"/>
    </row>
    <row r="37" spans="2:12" x14ac:dyDescent="0.3">
      <c r="B37" s="82"/>
      <c r="C37" s="83"/>
      <c r="D37" s="83"/>
      <c r="E37" s="83"/>
      <c r="F37" s="83"/>
      <c r="G37" s="83"/>
      <c r="H37" s="83"/>
      <c r="I37" s="83"/>
      <c r="J37" s="83"/>
      <c r="K37" s="83"/>
      <c r="L37" s="83"/>
    </row>
    <row r="38" spans="2:12" x14ac:dyDescent="0.3">
      <c r="B38" s="67"/>
      <c r="C38" s="82"/>
      <c r="D38" s="83"/>
      <c r="E38" s="83"/>
      <c r="F38" s="83"/>
      <c r="G38" s="83"/>
      <c r="H38" s="83"/>
      <c r="I38" s="83"/>
      <c r="J38" s="83"/>
      <c r="K38" s="83"/>
      <c r="L38" s="67"/>
    </row>
    <row r="39" spans="2:12" x14ac:dyDescent="0.3">
      <c r="B39" s="82"/>
      <c r="C39" s="83"/>
      <c r="D39" s="83"/>
      <c r="E39" s="83"/>
      <c r="F39" s="83"/>
      <c r="G39" s="83"/>
      <c r="H39" s="83"/>
      <c r="I39" s="83"/>
      <c r="J39" s="83"/>
      <c r="K39" s="83"/>
      <c r="L39" s="83"/>
    </row>
    <row r="40" spans="2:12" x14ac:dyDescent="0.3">
      <c r="B40" s="82"/>
      <c r="C40" s="83"/>
      <c r="D40" s="83"/>
      <c r="E40" s="83"/>
      <c r="F40" s="83"/>
      <c r="G40" s="83"/>
      <c r="H40" s="83"/>
      <c r="I40" s="83"/>
      <c r="J40" s="83"/>
      <c r="K40" s="83"/>
      <c r="L40" s="83"/>
    </row>
    <row r="41" spans="2:12" x14ac:dyDescent="0.3">
      <c r="B41" s="82"/>
      <c r="C41" s="83"/>
      <c r="D41" s="83"/>
      <c r="E41" s="83"/>
      <c r="F41" s="83"/>
      <c r="G41" s="83"/>
      <c r="H41" s="83"/>
      <c r="I41" s="83"/>
      <c r="J41" s="83"/>
      <c r="K41" s="83"/>
      <c r="L41" s="83"/>
    </row>
    <row r="42" spans="2:12" x14ac:dyDescent="0.3">
      <c r="B42" s="82"/>
      <c r="C42" s="83"/>
      <c r="D42" s="83"/>
      <c r="E42" s="83"/>
      <c r="F42" s="83"/>
      <c r="G42" s="83"/>
      <c r="H42" s="83"/>
      <c r="I42" s="83"/>
      <c r="J42" s="83"/>
      <c r="K42" s="83"/>
      <c r="L42" s="83"/>
    </row>
    <row r="43" spans="2:12" x14ac:dyDescent="0.3">
      <c r="B43" s="82"/>
      <c r="C43" s="83"/>
      <c r="D43" s="83"/>
      <c r="E43" s="83"/>
      <c r="F43" s="83"/>
      <c r="G43" s="83"/>
      <c r="H43" s="83"/>
      <c r="I43" s="83"/>
      <c r="J43" s="83"/>
      <c r="K43" s="83"/>
      <c r="L43" s="83"/>
    </row>
    <row r="44" spans="2:12" x14ac:dyDescent="0.3">
      <c r="B44" s="82"/>
      <c r="C44" s="83"/>
      <c r="D44" s="83"/>
      <c r="E44" s="83"/>
      <c r="F44" s="83"/>
      <c r="G44" s="83"/>
      <c r="H44" s="83"/>
      <c r="I44" s="83"/>
      <c r="J44" s="83"/>
      <c r="K44" s="83"/>
      <c r="L44" s="83"/>
    </row>
    <row r="45" spans="2:12" x14ac:dyDescent="0.3">
      <c r="B45" s="82"/>
      <c r="C45" s="83"/>
      <c r="D45" s="83"/>
      <c r="E45" s="83"/>
      <c r="F45" s="83"/>
      <c r="G45" s="83"/>
      <c r="H45" s="83"/>
      <c r="I45" s="83"/>
      <c r="J45" s="83"/>
      <c r="K45" s="83"/>
      <c r="L45" s="83"/>
    </row>
    <row r="46" spans="2:12" x14ac:dyDescent="0.3">
      <c r="B46" s="82"/>
      <c r="C46" s="83"/>
      <c r="D46" s="83"/>
      <c r="E46" s="83"/>
      <c r="F46" s="83"/>
      <c r="G46" s="83"/>
      <c r="H46" s="83"/>
      <c r="I46" s="83"/>
      <c r="J46" s="83"/>
      <c r="K46" s="83"/>
      <c r="L46" s="83"/>
    </row>
    <row r="47" spans="2:12" x14ac:dyDescent="0.3">
      <c r="B47" s="82"/>
      <c r="C47" s="83"/>
      <c r="D47" s="83"/>
      <c r="E47" s="83"/>
      <c r="F47" s="83"/>
      <c r="G47" s="83"/>
      <c r="H47" s="83"/>
      <c r="I47" s="83"/>
      <c r="J47" s="83"/>
      <c r="K47" s="83"/>
      <c r="L47" s="83"/>
    </row>
    <row r="48" spans="2:12" x14ac:dyDescent="0.3">
      <c r="B48" s="82"/>
      <c r="C48" s="83"/>
      <c r="D48" s="83"/>
      <c r="E48" s="83"/>
      <c r="F48" s="83"/>
      <c r="G48" s="83"/>
      <c r="H48" s="83"/>
      <c r="I48" s="83"/>
      <c r="J48" s="83"/>
      <c r="K48" s="83"/>
      <c r="L48" s="83"/>
    </row>
    <row r="49" spans="2:12" x14ac:dyDescent="0.3">
      <c r="B49" s="82"/>
      <c r="C49" s="83"/>
      <c r="D49" s="83"/>
      <c r="E49" s="83"/>
      <c r="F49" s="83"/>
      <c r="G49" s="83"/>
      <c r="H49" s="83"/>
      <c r="I49" s="83"/>
      <c r="J49" s="83"/>
      <c r="K49" s="83"/>
      <c r="L49" s="83"/>
    </row>
    <row r="50" spans="2:12" x14ac:dyDescent="0.3">
      <c r="B50" s="82"/>
      <c r="C50" s="83"/>
      <c r="D50" s="83"/>
      <c r="E50" s="83"/>
      <c r="F50" s="83"/>
      <c r="G50" s="83"/>
      <c r="H50" s="83"/>
      <c r="I50" s="83"/>
      <c r="J50" s="83"/>
      <c r="K50" s="83"/>
      <c r="L50" s="83"/>
    </row>
    <row r="51" spans="2:12" x14ac:dyDescent="0.3">
      <c r="B51" s="82"/>
      <c r="C51" s="83"/>
      <c r="D51" s="83"/>
      <c r="E51" s="83"/>
      <c r="F51" s="83"/>
      <c r="G51" s="83"/>
      <c r="H51" s="83"/>
      <c r="I51" s="83"/>
      <c r="J51" s="83"/>
      <c r="K51" s="83"/>
      <c r="L51" s="83"/>
    </row>
    <row r="52" spans="2:12" x14ac:dyDescent="0.3">
      <c r="B52" s="82"/>
      <c r="C52" s="83"/>
      <c r="D52" s="83"/>
      <c r="E52" s="83"/>
      <c r="F52" s="83"/>
      <c r="G52" s="83"/>
      <c r="H52" s="83"/>
      <c r="I52" s="83"/>
      <c r="J52" s="83"/>
      <c r="K52" s="83"/>
      <c r="L52" s="83"/>
    </row>
    <row r="53" spans="2:12" x14ac:dyDescent="0.3">
      <c r="B53" s="67"/>
      <c r="C53" s="67"/>
      <c r="D53" s="67"/>
      <c r="E53" s="67"/>
      <c r="F53" s="67"/>
      <c r="G53" s="67"/>
      <c r="H53" s="67"/>
      <c r="I53" s="67"/>
      <c r="J53" s="67"/>
      <c r="K53" s="67"/>
      <c r="L53" s="67"/>
    </row>
    <row r="54" spans="2:12" x14ac:dyDescent="0.3">
      <c r="B54" s="67"/>
      <c r="C54" s="67"/>
      <c r="D54" s="67"/>
      <c r="E54" s="67"/>
      <c r="F54" s="67"/>
      <c r="G54" s="67"/>
      <c r="H54" s="67"/>
      <c r="I54" s="67"/>
      <c r="J54" s="67"/>
      <c r="K54" s="67"/>
      <c r="L54" s="67"/>
    </row>
    <row r="55" spans="2:12" x14ac:dyDescent="0.3">
      <c r="B55" s="67"/>
      <c r="C55" s="67"/>
      <c r="D55" s="67"/>
      <c r="E55" s="67"/>
      <c r="F55" s="67"/>
      <c r="G55" s="67"/>
      <c r="H55" s="67"/>
      <c r="I55" s="67"/>
      <c r="J55" s="67"/>
      <c r="K55" s="67"/>
      <c r="L55" s="67"/>
    </row>
    <row r="56" spans="2:12" x14ac:dyDescent="0.3">
      <c r="B56" s="67"/>
      <c r="C56" s="67"/>
      <c r="D56" s="67"/>
      <c r="E56" s="67"/>
      <c r="F56" s="67"/>
      <c r="G56" s="67"/>
      <c r="H56" s="67"/>
      <c r="I56" s="67"/>
      <c r="J56" s="67"/>
      <c r="K56" s="67"/>
      <c r="L56" s="67"/>
    </row>
    <row r="57" spans="2:12" x14ac:dyDescent="0.3">
      <c r="B57" s="67"/>
      <c r="C57" s="67"/>
      <c r="D57" s="67"/>
      <c r="E57" s="67"/>
      <c r="F57" s="67"/>
      <c r="G57" s="67"/>
      <c r="H57" s="67"/>
      <c r="I57" s="67"/>
      <c r="J57" s="67"/>
      <c r="K57" s="67"/>
      <c r="L57" s="67"/>
    </row>
    <row r="58" spans="2:12" x14ac:dyDescent="0.3">
      <c r="B58" s="67"/>
      <c r="C58" s="67"/>
      <c r="D58" s="67"/>
      <c r="E58" s="67"/>
      <c r="F58" s="67"/>
      <c r="G58" s="67"/>
      <c r="H58" s="67"/>
      <c r="I58" s="67"/>
      <c r="J58" s="67"/>
      <c r="K58" s="67"/>
      <c r="L58" s="67"/>
    </row>
    <row r="59" spans="2:12" x14ac:dyDescent="0.3"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</row>
    <row r="60" spans="2:12" x14ac:dyDescent="0.3">
      <c r="B60" s="67"/>
      <c r="C60" s="67"/>
      <c r="D60" s="67"/>
      <c r="E60" s="67"/>
      <c r="F60" s="67"/>
      <c r="G60" s="67"/>
      <c r="H60" s="67"/>
      <c r="I60" s="67"/>
      <c r="J60" s="67"/>
      <c r="K60" s="67"/>
      <c r="L60" s="67"/>
    </row>
    <row r="61" spans="2:12" x14ac:dyDescent="0.3"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</row>
    <row r="62" spans="2:12" x14ac:dyDescent="0.3">
      <c r="B62" s="67"/>
      <c r="C62" s="67"/>
      <c r="D62" s="67"/>
      <c r="E62" s="67"/>
      <c r="F62" s="67"/>
      <c r="G62" s="67"/>
      <c r="H62" s="67"/>
      <c r="I62" s="67"/>
      <c r="J62" s="67"/>
      <c r="K62" s="67"/>
      <c r="L62" s="67"/>
    </row>
    <row r="63" spans="2:12" x14ac:dyDescent="0.3">
      <c r="B63" s="82"/>
      <c r="C63" s="83"/>
      <c r="D63" s="83"/>
      <c r="E63" s="83"/>
      <c r="F63" s="83"/>
      <c r="G63" s="83"/>
      <c r="H63" s="83"/>
      <c r="I63" s="83"/>
      <c r="J63" s="83"/>
      <c r="K63" s="83"/>
      <c r="L63" s="83"/>
    </row>
    <row r="64" spans="2:12" x14ac:dyDescent="0.3">
      <c r="B64" s="82"/>
      <c r="C64" s="83"/>
      <c r="D64" s="83"/>
      <c r="E64" s="83"/>
      <c r="F64" s="83"/>
      <c r="G64" s="83"/>
      <c r="H64" s="83"/>
      <c r="I64" s="83"/>
      <c r="J64" s="83"/>
      <c r="K64" s="83"/>
      <c r="L64" s="83"/>
    </row>
    <row r="65" spans="2:12" x14ac:dyDescent="0.3">
      <c r="B65" s="82"/>
      <c r="C65" s="83"/>
      <c r="D65" s="83"/>
      <c r="E65" s="83"/>
      <c r="F65" s="83"/>
      <c r="G65" s="83"/>
      <c r="H65" s="83"/>
      <c r="I65" s="83"/>
      <c r="J65" s="83"/>
      <c r="K65" s="83"/>
      <c r="L65" s="83"/>
    </row>
    <row r="66" spans="2:12" x14ac:dyDescent="0.3">
      <c r="B66" s="82"/>
      <c r="C66" s="83"/>
      <c r="D66" s="83"/>
      <c r="E66" s="83"/>
      <c r="F66" s="83"/>
      <c r="G66" s="83"/>
      <c r="H66" s="83"/>
      <c r="I66" s="83"/>
      <c r="J66" s="83"/>
      <c r="K66" s="83"/>
      <c r="L66" s="83"/>
    </row>
    <row r="67" spans="2:12" x14ac:dyDescent="0.3">
      <c r="B67" s="82"/>
      <c r="C67" s="83"/>
      <c r="D67" s="83"/>
      <c r="E67" s="83"/>
      <c r="F67" s="83"/>
      <c r="G67" s="83"/>
      <c r="H67" s="83"/>
      <c r="I67" s="83"/>
      <c r="J67" s="83"/>
      <c r="K67" s="83"/>
      <c r="L67" s="83"/>
    </row>
    <row r="68" spans="2:12" x14ac:dyDescent="0.3">
      <c r="B68" s="34"/>
      <c r="C68" s="35"/>
      <c r="D68" s="35"/>
      <c r="E68" s="35"/>
      <c r="F68" s="35"/>
      <c r="G68" s="35"/>
      <c r="H68" s="35"/>
      <c r="I68" s="35"/>
      <c r="J68" s="35"/>
      <c r="K68" s="35"/>
      <c r="L68" s="35"/>
    </row>
    <row r="69" spans="2:12" x14ac:dyDescent="0.3">
      <c r="B69" s="34"/>
      <c r="C69" s="35"/>
      <c r="D69" s="35"/>
      <c r="E69" s="35"/>
      <c r="F69" s="35"/>
      <c r="G69" s="35"/>
      <c r="H69" s="35"/>
      <c r="I69" s="35"/>
      <c r="J69" s="35"/>
      <c r="K69" s="35"/>
      <c r="L69" s="35"/>
    </row>
    <row r="70" spans="2:12" x14ac:dyDescent="0.3"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</row>
    <row r="71" spans="2:12" x14ac:dyDescent="0.3">
      <c r="B71" s="36"/>
      <c r="C71" s="36"/>
      <c r="D71" s="36"/>
      <c r="E71" s="36"/>
      <c r="F71" s="36"/>
      <c r="G71" s="36"/>
      <c r="H71" s="36"/>
      <c r="I71" s="36"/>
      <c r="J71" s="36"/>
      <c r="K71" s="36"/>
      <c r="L71" s="36"/>
    </row>
    <row r="72" spans="2:12" x14ac:dyDescent="0.3">
      <c r="B72" s="36"/>
      <c r="C72" s="36"/>
      <c r="D72" s="36"/>
      <c r="E72" s="36"/>
      <c r="F72" s="36"/>
      <c r="G72" s="36"/>
      <c r="H72" s="36"/>
      <c r="I72" s="36"/>
      <c r="J72" s="36"/>
      <c r="K72" s="36"/>
      <c r="L72" s="36"/>
    </row>
    <row r="73" spans="2:12" x14ac:dyDescent="0.3">
      <c r="B73" s="36"/>
      <c r="C73" s="36"/>
      <c r="D73" s="36"/>
      <c r="E73" s="36"/>
      <c r="F73" s="36"/>
      <c r="G73" s="36"/>
      <c r="H73" s="36"/>
      <c r="I73" s="36"/>
      <c r="J73" s="36"/>
      <c r="K73" s="36"/>
      <c r="L73" s="36"/>
    </row>
    <row r="74" spans="2:12" x14ac:dyDescent="0.3">
      <c r="B74" s="36"/>
      <c r="C74" s="36"/>
      <c r="D74" s="36"/>
      <c r="E74" s="36"/>
      <c r="F74" s="36"/>
      <c r="G74" s="36"/>
      <c r="H74" s="36"/>
      <c r="I74" s="36"/>
      <c r="J74" s="36"/>
      <c r="K74" s="36"/>
      <c r="L74" s="36"/>
    </row>
    <row r="75" spans="2:12" x14ac:dyDescent="0.3">
      <c r="B75" s="36"/>
      <c r="C75" s="36"/>
      <c r="D75" s="36"/>
      <c r="E75" s="36"/>
      <c r="F75" s="36"/>
      <c r="G75" s="36"/>
      <c r="H75" s="36"/>
      <c r="I75" s="36"/>
      <c r="J75" s="36"/>
      <c r="K75" s="36"/>
      <c r="L75" s="36"/>
    </row>
    <row r="76" spans="2:12" x14ac:dyDescent="0.3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</row>
    <row r="77" spans="2:12" x14ac:dyDescent="0.3">
      <c r="B77" s="36"/>
      <c r="C77" s="36"/>
      <c r="D77" s="36"/>
      <c r="E77" s="36"/>
      <c r="F77" s="36"/>
      <c r="G77" s="36"/>
      <c r="H77" s="36"/>
      <c r="I77" s="36"/>
      <c r="J77" s="36"/>
      <c r="K77" s="36"/>
      <c r="L77" s="36"/>
    </row>
    <row r="78" spans="2:12" x14ac:dyDescent="0.3">
      <c r="B78" s="36"/>
      <c r="C78" s="36"/>
      <c r="D78" s="36"/>
      <c r="E78" s="36"/>
      <c r="F78" s="36"/>
      <c r="G78" s="36"/>
      <c r="H78" s="36"/>
      <c r="I78" s="36"/>
      <c r="J78" s="36"/>
      <c r="K78" s="36"/>
      <c r="L78" s="36"/>
    </row>
    <row r="79" spans="2:12" x14ac:dyDescent="0.3">
      <c r="B79" s="24"/>
      <c r="C79" s="24"/>
      <c r="D79" s="24"/>
      <c r="E79" s="24"/>
      <c r="F79" s="24"/>
      <c r="G79" s="24"/>
      <c r="H79" s="24"/>
      <c r="I79" s="24"/>
      <c r="J79" s="24"/>
      <c r="K79" s="24"/>
      <c r="L79" s="24"/>
    </row>
    <row r="80" spans="2:12" x14ac:dyDescent="0.3">
      <c r="B80" s="24"/>
      <c r="C80" s="24"/>
      <c r="D80" s="24"/>
      <c r="E80" s="24"/>
      <c r="F80" s="24"/>
      <c r="G80" s="24"/>
      <c r="H80" s="24"/>
      <c r="I80" s="24"/>
      <c r="J80" s="24"/>
      <c r="K80" s="24"/>
      <c r="L80" s="24"/>
    </row>
    <row r="81" spans="2:12" x14ac:dyDescent="0.3"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</row>
    <row r="82" spans="2:12" x14ac:dyDescent="0.3">
      <c r="B82" s="24"/>
      <c r="C82" s="24"/>
      <c r="D82" s="24"/>
      <c r="E82" s="24"/>
      <c r="F82" s="24"/>
      <c r="G82" s="24"/>
      <c r="H82" s="24"/>
      <c r="I82" s="24"/>
      <c r="J82" s="24"/>
      <c r="K82" s="24"/>
      <c r="L82" s="24"/>
    </row>
    <row r="83" spans="2:12" x14ac:dyDescent="0.3">
      <c r="B83" s="24"/>
      <c r="C83" s="24"/>
      <c r="D83" s="24"/>
      <c r="E83" s="24"/>
      <c r="F83" s="24"/>
      <c r="G83" s="24"/>
      <c r="H83" s="24"/>
      <c r="I83" s="24"/>
      <c r="J83" s="24"/>
      <c r="K83" s="24"/>
      <c r="L83" s="24"/>
    </row>
    <row r="84" spans="2:12" x14ac:dyDescent="0.3">
      <c r="B84" s="24"/>
      <c r="C84" s="24"/>
      <c r="D84" s="24"/>
      <c r="E84" s="24"/>
      <c r="F84" s="24"/>
      <c r="G84" s="24"/>
      <c r="H84" s="24"/>
      <c r="I84" s="24"/>
      <c r="J84" s="24"/>
      <c r="K84" s="24"/>
      <c r="L84" s="24"/>
    </row>
    <row r="85" spans="2:12" x14ac:dyDescent="0.3">
      <c r="B85" s="24"/>
      <c r="C85" s="24"/>
      <c r="D85" s="24"/>
      <c r="E85" s="24"/>
      <c r="F85" s="24"/>
      <c r="G85" s="24"/>
      <c r="H85" s="24"/>
      <c r="I85" s="24"/>
      <c r="J85" s="24"/>
      <c r="K85" s="24"/>
      <c r="L85" s="24"/>
    </row>
    <row r="86" spans="2:12" x14ac:dyDescent="0.3">
      <c r="B86" s="24"/>
      <c r="C86" s="24"/>
      <c r="D86" s="24"/>
      <c r="E86" s="24"/>
      <c r="F86" s="24"/>
      <c r="G86" s="24"/>
      <c r="H86" s="24"/>
      <c r="I86" s="24"/>
      <c r="J86" s="24"/>
      <c r="K86" s="24"/>
      <c r="L86" s="24"/>
    </row>
    <row r="87" spans="2:12" x14ac:dyDescent="0.3"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</row>
    <row r="88" spans="2:12" x14ac:dyDescent="0.3">
      <c r="B88" s="24"/>
      <c r="C88" s="24"/>
      <c r="D88" s="24"/>
      <c r="E88" s="24"/>
      <c r="F88" s="24"/>
      <c r="G88" s="24"/>
      <c r="H88" s="24"/>
      <c r="I88" s="24"/>
      <c r="J88" s="24"/>
      <c r="K88" s="24"/>
      <c r="L88" s="24"/>
    </row>
    <row r="89" spans="2:12" x14ac:dyDescent="0.3">
      <c r="B89" s="24"/>
      <c r="C89" s="24"/>
      <c r="D89" s="24"/>
      <c r="E89" s="24"/>
      <c r="F89" s="24"/>
      <c r="G89" s="24"/>
      <c r="H89" s="24"/>
      <c r="I89" s="24"/>
      <c r="J89" s="24"/>
      <c r="K89" s="24"/>
      <c r="L89" s="24"/>
    </row>
    <row r="90" spans="2:12" x14ac:dyDescent="0.3">
      <c r="B90" s="24"/>
      <c r="C90" s="24"/>
      <c r="D90" s="24"/>
      <c r="E90" s="24"/>
      <c r="F90" s="24"/>
      <c r="G90" s="24"/>
      <c r="H90" s="24"/>
      <c r="I90" s="24"/>
      <c r="J90" s="24"/>
      <c r="K90" s="24"/>
      <c r="L90" s="24"/>
    </row>
    <row r="91" spans="2:12" x14ac:dyDescent="0.3">
      <c r="B91" s="24"/>
      <c r="C91" s="24"/>
      <c r="D91" s="24"/>
      <c r="E91" s="24"/>
      <c r="F91" s="24"/>
      <c r="G91" s="24"/>
      <c r="H91" s="24"/>
      <c r="I91" s="24"/>
      <c r="J91" s="24"/>
      <c r="K91" s="24"/>
      <c r="L91" s="24"/>
    </row>
    <row r="92" spans="2:12" x14ac:dyDescent="0.3">
      <c r="B92" s="24"/>
      <c r="C92" s="24"/>
      <c r="D92" s="24"/>
      <c r="E92" s="24"/>
      <c r="F92" s="24"/>
      <c r="G92" s="24"/>
      <c r="H92" s="24"/>
      <c r="I92" s="24"/>
      <c r="J92" s="24"/>
      <c r="K92" s="24"/>
      <c r="L92" s="24"/>
    </row>
    <row r="93" spans="2:12" x14ac:dyDescent="0.3">
      <c r="B93" s="24"/>
      <c r="C93" s="24"/>
      <c r="D93" s="24"/>
      <c r="E93" s="24"/>
      <c r="F93" s="24"/>
      <c r="G93" s="24"/>
      <c r="H93" s="24"/>
      <c r="I93" s="24"/>
      <c r="J93" s="24"/>
      <c r="K93" s="24"/>
      <c r="L93" s="24"/>
    </row>
  </sheetData>
  <sheetProtection selectLockedCells="1"/>
  <mergeCells count="1">
    <mergeCell ref="B1:H1"/>
  </mergeCells>
  <pageMargins left="0" right="0" top="0.35433070866141736" bottom="0.35433070866141736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Z_JOURNAL_DES_VENTES">
                <anchor>
                  <from>
                    <xdr:col>12</xdr:col>
                    <xdr:colOff>53340</xdr:colOff>
                    <xdr:row>1</xdr:row>
                    <xdr:rowOff>152400</xdr:rowOff>
                  </from>
                  <to>
                    <xdr:col>14</xdr:col>
                    <xdr:colOff>373380</xdr:colOff>
                    <xdr:row>3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ression">
                <anchor>
                  <from>
                    <xdr:col>12</xdr:col>
                    <xdr:colOff>53340</xdr:colOff>
                    <xdr:row>0</xdr:row>
                    <xdr:rowOff>38100</xdr:rowOff>
                  </from>
                  <to>
                    <xdr:col>14</xdr:col>
                    <xdr:colOff>373380</xdr:colOff>
                    <xdr:row>1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B1:L5"/>
  <sheetViews>
    <sheetView showGridLines="0" workbookViewId="0">
      <selection activeCell="B2" sqref="B2"/>
    </sheetView>
  </sheetViews>
  <sheetFormatPr baseColWidth="10" defaultRowHeight="14.4" x14ac:dyDescent="0.3"/>
  <sheetData>
    <row r="1" spans="2:12" ht="44.25" customHeight="1" thickBot="1" x14ac:dyDescent="0.35">
      <c r="B1" s="155" t="s">
        <v>278</v>
      </c>
      <c r="C1" s="155"/>
      <c r="D1" s="155"/>
      <c r="E1" s="155"/>
      <c r="F1" s="155"/>
      <c r="G1" s="155"/>
      <c r="H1" s="155"/>
      <c r="I1" s="155"/>
      <c r="J1" s="155"/>
      <c r="K1" s="155"/>
      <c r="L1" s="155"/>
    </row>
    <row r="2" spans="2:12" ht="16.2" thickBot="1" x14ac:dyDescent="0.35">
      <c r="B2" s="115" t="s">
        <v>277</v>
      </c>
      <c r="C2" s="116">
        <f>SUM(C4:C57)</f>
        <v>0</v>
      </c>
      <c r="D2" s="116">
        <f t="shared" ref="D2:L2" si="0">SUM(D4:D57)</f>
        <v>0</v>
      </c>
      <c r="E2" s="116">
        <f t="shared" si="0"/>
        <v>0</v>
      </c>
      <c r="F2" s="128">
        <f t="shared" si="0"/>
        <v>0</v>
      </c>
      <c r="G2" s="129">
        <f t="shared" si="0"/>
        <v>0</v>
      </c>
      <c r="H2" s="116">
        <f t="shared" si="0"/>
        <v>0</v>
      </c>
      <c r="I2" s="116">
        <f t="shared" si="0"/>
        <v>0</v>
      </c>
      <c r="J2" s="116">
        <f t="shared" si="0"/>
        <v>0</v>
      </c>
      <c r="K2" s="128">
        <f t="shared" si="0"/>
        <v>0</v>
      </c>
      <c r="L2" s="130">
        <f t="shared" si="0"/>
        <v>0</v>
      </c>
    </row>
    <row r="3" spans="2:12" ht="29.4" thickBot="1" x14ac:dyDescent="0.35">
      <c r="B3" s="29" t="s">
        <v>187</v>
      </c>
      <c r="C3" s="30" t="s">
        <v>190</v>
      </c>
      <c r="D3" s="30" t="s">
        <v>167</v>
      </c>
      <c r="E3" s="30" t="s">
        <v>168</v>
      </c>
      <c r="F3" s="31" t="s">
        <v>188</v>
      </c>
      <c r="G3" s="32" t="s">
        <v>191</v>
      </c>
      <c r="H3" s="30" t="s">
        <v>192</v>
      </c>
      <c r="I3" s="30" t="s">
        <v>193</v>
      </c>
      <c r="J3" s="68" t="s">
        <v>200</v>
      </c>
      <c r="K3" s="31" t="s">
        <v>194</v>
      </c>
      <c r="L3" s="33" t="s">
        <v>196</v>
      </c>
    </row>
    <row r="4" spans="2:12" x14ac:dyDescent="0.3">
      <c r="B4" s="77"/>
      <c r="C4" s="78"/>
      <c r="D4" s="78"/>
      <c r="E4" s="78"/>
      <c r="F4" s="79"/>
      <c r="G4" s="80"/>
      <c r="H4" s="78"/>
      <c r="I4" s="78"/>
      <c r="J4" s="81"/>
      <c r="K4" s="79"/>
      <c r="L4" s="79"/>
    </row>
    <row r="5" spans="2:12" x14ac:dyDescent="0.3">
      <c r="B5" s="77"/>
      <c r="C5" s="78"/>
      <c r="D5" s="78"/>
      <c r="E5" s="78"/>
      <c r="F5" s="79"/>
      <c r="G5" s="80"/>
      <c r="H5" s="78"/>
      <c r="I5" s="78"/>
      <c r="J5" s="81"/>
      <c r="K5" s="79"/>
      <c r="L5" s="79"/>
    </row>
  </sheetData>
  <mergeCells count="1">
    <mergeCell ref="B1:L1"/>
  </mergeCells>
  <pageMargins left="0" right="0" top="0.19685039370078741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</vt:i4>
      </vt:variant>
    </vt:vector>
  </HeadingPairs>
  <TitlesOfParts>
    <vt:vector size="8" baseType="lpstr">
      <vt:lpstr>Feuil1</vt:lpstr>
      <vt:lpstr>ACCUEIL</vt:lpstr>
      <vt:lpstr>Facture</vt:lpstr>
      <vt:lpstr>Récapitulatif factures</vt:lpstr>
      <vt:lpstr>jOURNAL DES VENTES</vt:lpstr>
      <vt:lpstr>SAVE </vt:lpstr>
      <vt:lpstr>CARTE</vt:lpstr>
      <vt:lpstr>Facture!Zone_d_impression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Gerard VIALLES</cp:lastModifiedBy>
  <cp:lastPrinted>2019-01-10T16:43:08Z</cp:lastPrinted>
  <dcterms:created xsi:type="dcterms:W3CDTF">2018-12-22T11:40:02Z</dcterms:created>
  <dcterms:modified xsi:type="dcterms:W3CDTF">2019-01-14T08:53:25Z</dcterms:modified>
</cp:coreProperties>
</file>