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158279A7-505B-4EF3-AA93-5005A505AB4F}" xr6:coauthVersionLast="31" xr6:coauthVersionMax="31" xr10:uidLastSave="{00000000-0000-0000-0000-000000000000}"/>
  <bookViews>
    <workbookView xWindow="0" yWindow="0" windowWidth="19200" windowHeight="11070" activeTab="3" xr2:uid="{00000000-000D-0000-FFFF-FFFF00000000}"/>
  </bookViews>
  <sheets>
    <sheet name="test (4)" sheetId="5" r:id="rId1"/>
    <sheet name="accueil" sheetId="6" r:id="rId2"/>
    <sheet name="Table 1" sheetId="1" r:id="rId3"/>
    <sheet name="test (5)" sheetId="7" r:id="rId4"/>
    <sheet name="Feuil2" sheetId="8" r:id="rId5"/>
  </sheets>
  <calcPr calcId="179017"/>
</workbook>
</file>

<file path=xl/calcChain.xml><?xml version="1.0" encoding="utf-8"?>
<calcChain xmlns="http://schemas.openxmlformats.org/spreadsheetml/2006/main">
  <c r="M6" i="8" l="1"/>
  <c r="M5" i="8"/>
  <c r="ET17" i="7"/>
  <c r="ER17" i="7"/>
  <c r="EP17" i="7"/>
  <c r="EN17" i="7"/>
  <c r="EL17" i="7"/>
  <c r="EF17" i="7"/>
  <c r="ED17" i="7"/>
  <c r="DZ17" i="7"/>
  <c r="DT17" i="7"/>
  <c r="DP17" i="7"/>
  <c r="DN17" i="7"/>
  <c r="DH17" i="7"/>
  <c r="DF17" i="7"/>
  <c r="DD17" i="7"/>
  <c r="DB17" i="7"/>
  <c r="CZ17" i="7"/>
  <c r="CT17" i="7"/>
  <c r="CR17" i="7"/>
  <c r="CP17" i="7"/>
  <c r="CN17" i="7"/>
  <c r="CH17" i="7"/>
  <c r="CD17" i="7"/>
  <c r="CB17" i="7"/>
  <c r="BV17" i="7"/>
  <c r="BR17" i="7"/>
  <c r="BP17" i="7"/>
  <c r="BJ17" i="7"/>
  <c r="BF17" i="7"/>
  <c r="BD17" i="7"/>
  <c r="AX17" i="7"/>
  <c r="AT17" i="7"/>
  <c r="AR17" i="7"/>
  <c r="AP17" i="7"/>
  <c r="AL17" i="7"/>
  <c r="AJ17" i="7"/>
  <c r="AH17" i="7"/>
  <c r="AD17" i="7"/>
  <c r="Z17" i="7"/>
  <c r="V17" i="7"/>
  <c r="T17" i="7"/>
  <c r="R17" i="7"/>
  <c r="ER15" i="7"/>
  <c r="EP15" i="7"/>
  <c r="EN15" i="7"/>
  <c r="EL15" i="7"/>
  <c r="ED15" i="7"/>
  <c r="EB15" i="7"/>
  <c r="DZ15" i="7"/>
  <c r="EH15" i="7" s="1"/>
  <c r="DR15" i="7"/>
  <c r="DP15" i="7"/>
  <c r="DN15" i="7"/>
  <c r="DF15" i="7"/>
  <c r="DD15" i="7"/>
  <c r="DB15" i="7"/>
  <c r="CZ15" i="7"/>
  <c r="CR15" i="7"/>
  <c r="CP15" i="7"/>
  <c r="CN15" i="7"/>
  <c r="CF15" i="7"/>
  <c r="CD15" i="7"/>
  <c r="CB15" i="7"/>
  <c r="BZ15" i="7"/>
  <c r="BT15" i="7"/>
  <c r="BR15" i="7"/>
  <c r="BP15" i="7"/>
  <c r="BX15" i="7" s="1"/>
  <c r="BH15" i="7"/>
  <c r="BF15" i="7"/>
  <c r="BD15" i="7"/>
  <c r="AV15" i="7"/>
  <c r="AT15" i="7"/>
  <c r="AR15" i="7"/>
  <c r="AP15" i="7"/>
  <c r="AJ15" i="7"/>
  <c r="AH15" i="7"/>
  <c r="AF15" i="7"/>
  <c r="X15" i="7"/>
  <c r="V15" i="7"/>
  <c r="T15" i="7"/>
  <c r="L15" i="7"/>
  <c r="J15" i="7"/>
  <c r="H15" i="7"/>
  <c r="F15" i="7"/>
  <c r="ET14" i="7"/>
  <c r="ER14" i="7"/>
  <c r="EP14" i="7"/>
  <c r="EN14" i="7"/>
  <c r="EL14" i="7"/>
  <c r="EJ14" i="7"/>
  <c r="EF14" i="7"/>
  <c r="ED14" i="7"/>
  <c r="EB14" i="7"/>
  <c r="EB17" i="7" s="1"/>
  <c r="DZ14" i="7"/>
  <c r="DX14" i="7"/>
  <c r="DT14" i="7"/>
  <c r="DR14" i="7"/>
  <c r="DR17" i="7" s="1"/>
  <c r="DP14" i="7"/>
  <c r="DN14" i="7"/>
  <c r="DL14" i="7"/>
  <c r="DL17" i="7" s="1"/>
  <c r="DH14" i="7"/>
  <c r="DF14" i="7"/>
  <c r="DD14" i="7"/>
  <c r="DB14" i="7"/>
  <c r="CZ14" i="7"/>
  <c r="CX14" i="7"/>
  <c r="CX17" i="7" s="1"/>
  <c r="CT14" i="7"/>
  <c r="CR14" i="7"/>
  <c r="CP14" i="7"/>
  <c r="CN14" i="7"/>
  <c r="CL14" i="7"/>
  <c r="CL17" i="7" s="1"/>
  <c r="CH14" i="7"/>
  <c r="CF14" i="7"/>
  <c r="CF17" i="7" s="1"/>
  <c r="CD14" i="7"/>
  <c r="CB14" i="7"/>
  <c r="BZ14" i="7"/>
  <c r="BV14" i="7"/>
  <c r="BT14" i="7"/>
  <c r="BT17" i="7" s="1"/>
  <c r="BR14" i="7"/>
  <c r="BP14" i="7"/>
  <c r="BN14" i="7"/>
  <c r="BJ14" i="7"/>
  <c r="BH14" i="7"/>
  <c r="BF14" i="7"/>
  <c r="BD14" i="7"/>
  <c r="BB14" i="7"/>
  <c r="BB17" i="7" s="1"/>
  <c r="AX14" i="7"/>
  <c r="AV14" i="7"/>
  <c r="AT14" i="7"/>
  <c r="AR14" i="7"/>
  <c r="AP14" i="7"/>
  <c r="AL14" i="7"/>
  <c r="AJ14" i="7"/>
  <c r="AH14" i="7"/>
  <c r="AF14" i="7"/>
  <c r="AF17" i="7" s="1"/>
  <c r="AD14" i="7"/>
  <c r="Z14" i="7"/>
  <c r="X14" i="7"/>
  <c r="X17" i="7" s="1"/>
  <c r="V14" i="7"/>
  <c r="T14" i="7"/>
  <c r="R14" i="7"/>
  <c r="N14" i="7"/>
  <c r="N17" i="7" s="1"/>
  <c r="L14" i="7"/>
  <c r="L17" i="7" s="1"/>
  <c r="J14" i="7"/>
  <c r="J17" i="7" s="1"/>
  <c r="H14" i="7"/>
  <c r="H17" i="7" s="1"/>
  <c r="F14" i="7"/>
  <c r="F17" i="7" s="1"/>
  <c r="ET13" i="7"/>
  <c r="ER13" i="7"/>
  <c r="EP13" i="7"/>
  <c r="EN13" i="7"/>
  <c r="EL13" i="7"/>
  <c r="EJ13" i="7"/>
  <c r="EF13" i="7"/>
  <c r="ED13" i="7"/>
  <c r="EB13" i="7"/>
  <c r="DZ13" i="7"/>
  <c r="DX13" i="7"/>
  <c r="DT13" i="7"/>
  <c r="DR13" i="7"/>
  <c r="DP13" i="7"/>
  <c r="DN13" i="7"/>
  <c r="DL13" i="7"/>
  <c r="DH13" i="7"/>
  <c r="DF13" i="7"/>
  <c r="DD13" i="7"/>
  <c r="DB13" i="7"/>
  <c r="CZ13" i="7"/>
  <c r="CX13" i="7"/>
  <c r="CT13" i="7"/>
  <c r="CR13" i="7"/>
  <c r="CP13" i="7"/>
  <c r="CN13" i="7"/>
  <c r="CL13" i="7"/>
  <c r="CH13" i="7"/>
  <c r="CF13" i="7"/>
  <c r="CD13" i="7"/>
  <c r="CB13" i="7"/>
  <c r="BZ13" i="7"/>
  <c r="BV13" i="7"/>
  <c r="BT13" i="7"/>
  <c r="BR13" i="7"/>
  <c r="BP13" i="7"/>
  <c r="BN13" i="7"/>
  <c r="BJ13" i="7"/>
  <c r="BH13" i="7"/>
  <c r="BF13" i="7"/>
  <c r="BD13" i="7"/>
  <c r="BB13" i="7"/>
  <c r="AX13" i="7"/>
  <c r="AV13" i="7"/>
  <c r="AT13" i="7"/>
  <c r="AR13" i="7"/>
  <c r="AP13" i="7"/>
  <c r="AL13" i="7"/>
  <c r="AJ13" i="7"/>
  <c r="AH13" i="7"/>
  <c r="AF13" i="7"/>
  <c r="AD13" i="7"/>
  <c r="Z13" i="7"/>
  <c r="X13" i="7"/>
  <c r="V13" i="7"/>
  <c r="T13" i="7"/>
  <c r="R13" i="7"/>
  <c r="N13" i="7"/>
  <c r="L13" i="7"/>
  <c r="J13" i="7"/>
  <c r="H13" i="7"/>
  <c r="F13" i="7"/>
  <c r="DJ17" i="7" l="1"/>
  <c r="C22" i="7" s="1"/>
  <c r="CJ15" i="7"/>
  <c r="EH14" i="7"/>
  <c r="P17" i="7"/>
  <c r="CV17" i="7"/>
  <c r="C21" i="7" s="1"/>
  <c r="AZ13" i="7"/>
  <c r="BX13" i="7"/>
  <c r="CV13" i="7"/>
  <c r="DJ14" i="7"/>
  <c r="CV15" i="7"/>
  <c r="DV14" i="7"/>
  <c r="AZ15" i="7"/>
  <c r="AN13" i="7"/>
  <c r="EH13" i="7"/>
  <c r="BL13" i="7"/>
  <c r="EV13" i="7"/>
  <c r="BZ17" i="7"/>
  <c r="CJ17" i="7" s="1"/>
  <c r="C20" i="7" s="1"/>
  <c r="DV17" i="7"/>
  <c r="C23" i="7" s="1"/>
  <c r="AN15" i="7"/>
  <c r="AB14" i="7"/>
  <c r="AB13" i="7"/>
  <c r="AZ14" i="7"/>
  <c r="BH17" i="7"/>
  <c r="BL17" i="7" s="1"/>
  <c r="C18" i="7" s="1"/>
  <c r="P15" i="7"/>
  <c r="BL15" i="7"/>
  <c r="AB17" i="7"/>
  <c r="C15" i="7" s="1"/>
  <c r="EV15" i="7"/>
  <c r="P13" i="7"/>
  <c r="EV14" i="7"/>
  <c r="DV15" i="7"/>
  <c r="DV13" i="7"/>
  <c r="BX14" i="7"/>
  <c r="CJ13" i="7"/>
  <c r="DJ13" i="7"/>
  <c r="AN14" i="7"/>
  <c r="AV17" i="7"/>
  <c r="AZ17" i="7" s="1"/>
  <c r="C17" i="7" s="1"/>
  <c r="CV14" i="7"/>
  <c r="AB15" i="7"/>
  <c r="DJ15" i="7"/>
  <c r="AN17" i="7"/>
  <c r="C16" i="7" s="1"/>
  <c r="P14" i="7"/>
  <c r="BL14" i="7"/>
  <c r="EJ17" i="7"/>
  <c r="EV17" i="7" s="1"/>
  <c r="C25" i="7" s="1"/>
  <c r="DX17" i="7"/>
  <c r="EH17" i="7" s="1"/>
  <c r="C24" i="7" s="1"/>
  <c r="BN17" i="7"/>
  <c r="BX17" i="7" s="1"/>
  <c r="C19" i="7" s="1"/>
  <c r="CJ14" i="7"/>
  <c r="A25" i="5"/>
  <c r="A24" i="5"/>
  <c r="A23" i="5"/>
  <c r="A22" i="5"/>
  <c r="A21" i="5"/>
  <c r="A20" i="5"/>
  <c r="A19" i="5"/>
  <c r="ER17" i="5"/>
  <c r="EP17" i="5"/>
  <c r="EN17" i="5"/>
  <c r="EL17" i="5"/>
  <c r="EJ17" i="5"/>
  <c r="EP15" i="5"/>
  <c r="EN15" i="5"/>
  <c r="EL15" i="5"/>
  <c r="EJ15" i="5"/>
  <c r="ER14" i="5"/>
  <c r="EP14" i="5"/>
  <c r="EN14" i="5"/>
  <c r="EL14" i="5"/>
  <c r="EJ14" i="5"/>
  <c r="ET14" i="5" s="1"/>
  <c r="EH14" i="5"/>
  <c r="EH17" i="5" s="1"/>
  <c r="ER13" i="5"/>
  <c r="EP13" i="5"/>
  <c r="EN13" i="5"/>
  <c r="EL13" i="5"/>
  <c r="EJ13" i="5"/>
  <c r="EH13" i="5"/>
  <c r="ED17" i="5"/>
  <c r="EB17" i="5"/>
  <c r="DZ17" i="5"/>
  <c r="DX17" i="5"/>
  <c r="EB15" i="5"/>
  <c r="EF15" i="5" s="1"/>
  <c r="DZ15" i="5"/>
  <c r="DX15" i="5"/>
  <c r="ED14" i="5"/>
  <c r="EB14" i="5"/>
  <c r="DZ14" i="5"/>
  <c r="DX14" i="5"/>
  <c r="DV14" i="5"/>
  <c r="EF14" i="5" s="1"/>
  <c r="ED13" i="5"/>
  <c r="EB13" i="5"/>
  <c r="DZ13" i="5"/>
  <c r="DX13" i="5"/>
  <c r="DV13" i="5"/>
  <c r="EF13" i="5" l="1"/>
  <c r="ET17" i="5"/>
  <c r="ET15" i="5"/>
  <c r="ET13" i="5"/>
  <c r="DV17" i="5"/>
  <c r="EF17" i="5" s="1"/>
  <c r="C14" i="7"/>
  <c r="C27" i="7"/>
  <c r="DR17" i="5"/>
  <c r="DP17" i="5"/>
  <c r="DN17" i="5"/>
  <c r="DL17" i="5"/>
  <c r="DP15" i="5"/>
  <c r="DT15" i="5" s="1"/>
  <c r="DN15" i="5"/>
  <c r="DL15" i="5"/>
  <c r="DR14" i="5"/>
  <c r="DP14" i="5"/>
  <c r="DN14" i="5"/>
  <c r="DL14" i="5"/>
  <c r="DJ14" i="5"/>
  <c r="DT14" i="5" s="1"/>
  <c r="DR13" i="5"/>
  <c r="DP13" i="5"/>
  <c r="DN13" i="5"/>
  <c r="DL13" i="5"/>
  <c r="DJ13" i="5"/>
  <c r="DF14" i="5"/>
  <c r="DF17" i="5" s="1"/>
  <c r="DF13" i="5"/>
  <c r="DD15" i="5"/>
  <c r="DD14" i="5"/>
  <c r="DD17" i="5" s="1"/>
  <c r="DD13" i="5"/>
  <c r="DT13" i="5" l="1"/>
  <c r="DJ17" i="5"/>
  <c r="DT17" i="5" s="1"/>
  <c r="DB17" i="5"/>
  <c r="CX17" i="5"/>
  <c r="DB15" i="5"/>
  <c r="CZ15" i="5"/>
  <c r="DH15" i="5" s="1"/>
  <c r="CX15" i="5"/>
  <c r="DB14" i="5"/>
  <c r="CZ14" i="5"/>
  <c r="CX14" i="5"/>
  <c r="CV14" i="5"/>
  <c r="CV17" i="5" s="1"/>
  <c r="DB13" i="5"/>
  <c r="CZ13" i="5"/>
  <c r="CX13" i="5"/>
  <c r="CV13" i="5"/>
  <c r="CR17" i="5"/>
  <c r="CP17" i="5"/>
  <c r="CN17" i="5"/>
  <c r="CL17" i="5"/>
  <c r="CP15" i="5"/>
  <c r="CN15" i="5"/>
  <c r="CL15" i="5"/>
  <c r="CT15" i="5" s="1"/>
  <c r="CR14" i="5"/>
  <c r="CP14" i="5"/>
  <c r="CN14" i="5"/>
  <c r="CL14" i="5"/>
  <c r="CJ14" i="5"/>
  <c r="CR13" i="5"/>
  <c r="CP13" i="5"/>
  <c r="CN13" i="5"/>
  <c r="CL13" i="5"/>
  <c r="CJ13" i="5"/>
  <c r="CT14" i="5" l="1"/>
  <c r="DH13" i="5"/>
  <c r="DH14" i="5"/>
  <c r="CT13" i="5"/>
  <c r="CZ17" i="5"/>
  <c r="DH17" i="5" s="1"/>
  <c r="CJ17" i="5"/>
  <c r="CT17" i="5" s="1"/>
  <c r="CF17" i="5"/>
  <c r="CD17" i="5"/>
  <c r="CB17" i="5"/>
  <c r="BZ17" i="5"/>
  <c r="CD15" i="5"/>
  <c r="CB15" i="5"/>
  <c r="BZ15" i="5"/>
  <c r="BX15" i="5"/>
  <c r="BX17" i="5" s="1"/>
  <c r="CH17" i="5" s="1"/>
  <c r="CF14" i="5"/>
  <c r="CD14" i="5"/>
  <c r="CB14" i="5"/>
  <c r="BZ14" i="5"/>
  <c r="BX14" i="5"/>
  <c r="CF13" i="5"/>
  <c r="CD13" i="5"/>
  <c r="CB13" i="5"/>
  <c r="BZ13" i="5"/>
  <c r="BX13" i="5"/>
  <c r="BT17" i="5"/>
  <c r="BR17" i="5"/>
  <c r="BP17" i="5"/>
  <c r="BN17" i="5"/>
  <c r="BR15" i="5"/>
  <c r="BP15" i="5"/>
  <c r="BN15" i="5"/>
  <c r="BV15" i="5" s="1"/>
  <c r="BT14" i="5"/>
  <c r="BR14" i="5"/>
  <c r="BP14" i="5"/>
  <c r="BN14" i="5"/>
  <c r="BL14" i="5"/>
  <c r="BV14" i="5" s="1"/>
  <c r="BT13" i="5"/>
  <c r="BR13" i="5"/>
  <c r="BP13" i="5"/>
  <c r="BN13" i="5"/>
  <c r="BL13" i="5"/>
  <c r="CH15" i="5" l="1"/>
  <c r="BL17" i="5"/>
  <c r="BV17" i="5" s="1"/>
  <c r="CH13" i="5"/>
  <c r="BV13" i="5"/>
  <c r="CH14" i="5"/>
  <c r="BH17" i="5"/>
  <c r="BD17" i="5"/>
  <c r="BB17" i="5"/>
  <c r="BF15" i="5"/>
  <c r="BD15" i="5"/>
  <c r="BB15" i="5"/>
  <c r="BH14" i="5"/>
  <c r="BF14" i="5"/>
  <c r="BD14" i="5"/>
  <c r="BB14" i="5"/>
  <c r="AZ14" i="5"/>
  <c r="AZ17" i="5" s="1"/>
  <c r="BH13" i="5"/>
  <c r="BF13" i="5"/>
  <c r="BD13" i="5"/>
  <c r="BB13" i="5"/>
  <c r="AZ13" i="5"/>
  <c r="BJ15" i="5" l="1"/>
  <c r="BJ13" i="5"/>
  <c r="BF17" i="5"/>
  <c r="BJ17" i="5" s="1"/>
  <c r="A18" i="5" s="1"/>
  <c r="BJ14" i="5"/>
  <c r="AR17" i="5"/>
  <c r="AP17" i="5"/>
  <c r="AN17" i="5"/>
  <c r="AT15" i="5"/>
  <c r="AR15" i="5"/>
  <c r="AP15" i="5"/>
  <c r="AN15" i="5"/>
  <c r="AV14" i="5"/>
  <c r="AV17" i="5" s="1"/>
  <c r="AT14" i="5"/>
  <c r="AT17" i="5" s="1"/>
  <c r="AR14" i="5"/>
  <c r="AP14" i="5"/>
  <c r="AN14" i="5"/>
  <c r="AV13" i="5"/>
  <c r="AT13" i="5"/>
  <c r="AR13" i="5"/>
  <c r="AP13" i="5"/>
  <c r="AN13" i="5"/>
  <c r="AJ17" i="5"/>
  <c r="AJ14" i="5"/>
  <c r="AJ13" i="5"/>
  <c r="X17" i="5"/>
  <c r="X14" i="5"/>
  <c r="X13" i="5"/>
  <c r="AH17" i="5"/>
  <c r="AF17" i="5"/>
  <c r="AH15" i="5"/>
  <c r="AL15" i="5" s="1"/>
  <c r="AF15" i="5"/>
  <c r="AD15" i="5"/>
  <c r="AH14" i="5"/>
  <c r="AF14" i="5"/>
  <c r="AD14" i="5"/>
  <c r="AB14" i="5"/>
  <c r="AH13" i="5"/>
  <c r="AF13" i="5"/>
  <c r="AD13" i="5"/>
  <c r="AB13" i="5"/>
  <c r="P17" i="5"/>
  <c r="T17" i="5"/>
  <c r="R17" i="5"/>
  <c r="J17" i="5"/>
  <c r="F17" i="5"/>
  <c r="V15" i="5"/>
  <c r="T15" i="5"/>
  <c r="R15" i="5"/>
  <c r="Z15" i="5"/>
  <c r="J15" i="5"/>
  <c r="H15" i="5"/>
  <c r="F15" i="5"/>
  <c r="D15" i="5"/>
  <c r="D17" i="5" s="1"/>
  <c r="V14" i="5"/>
  <c r="V17" i="5" s="1"/>
  <c r="T14" i="5"/>
  <c r="R14" i="5"/>
  <c r="P14" i="5"/>
  <c r="L14" i="5"/>
  <c r="L17" i="5" s="1"/>
  <c r="J14" i="5"/>
  <c r="H14" i="5"/>
  <c r="F14" i="5"/>
  <c r="D14" i="5"/>
  <c r="V13" i="5"/>
  <c r="T13" i="5"/>
  <c r="R13" i="5"/>
  <c r="P13" i="5"/>
  <c r="L13" i="5"/>
  <c r="J13" i="5"/>
  <c r="H13" i="5"/>
  <c r="F13" i="5"/>
  <c r="D13" i="5"/>
  <c r="AD17" i="5" l="1"/>
  <c r="AX15" i="5"/>
  <c r="AX13" i="5"/>
  <c r="AX14" i="5"/>
  <c r="AX17" i="5"/>
  <c r="A17" i="5" s="1"/>
  <c r="AL14" i="5"/>
  <c r="AL13" i="5"/>
  <c r="AB17" i="5"/>
  <c r="AL17" i="5" s="1"/>
  <c r="A16" i="5" s="1"/>
  <c r="H17" i="5"/>
  <c r="N17" i="5" s="1"/>
  <c r="A14" i="5" s="1"/>
  <c r="Z14" i="5"/>
  <c r="Z13" i="5"/>
  <c r="N13" i="5"/>
  <c r="N15" i="5"/>
  <c r="N14" i="5"/>
  <c r="Z17" i="5"/>
  <c r="A15" i="5" s="1"/>
  <c r="AF249" i="1" l="1"/>
  <c r="AE249" i="1"/>
  <c r="AD249" i="1"/>
  <c r="AC249" i="1"/>
  <c r="AB249" i="1"/>
  <c r="AG248" i="1"/>
  <c r="Z248" i="1"/>
  <c r="AA247" i="1" s="1"/>
  <c r="AG247" i="1" s="1"/>
  <c r="AF246" i="1"/>
  <c r="AE246" i="1"/>
  <c r="AD246" i="1"/>
  <c r="AC246" i="1"/>
  <c r="AB246" i="1"/>
  <c r="AG245" i="1"/>
  <c r="Z245" i="1"/>
  <c r="AA244" i="1" s="1"/>
  <c r="AG244" i="1" s="1"/>
  <c r="AF243" i="1"/>
  <c r="AE243" i="1"/>
  <c r="AD243" i="1"/>
  <c r="AC243" i="1"/>
  <c r="AB243" i="1"/>
  <c r="AG242" i="1"/>
  <c r="Z242" i="1"/>
  <c r="Z243" i="1" s="1"/>
  <c r="AA241" i="1"/>
  <c r="AG241" i="1" s="1"/>
  <c r="AF240" i="1"/>
  <c r="AE240" i="1"/>
  <c r="AD240" i="1"/>
  <c r="AC240" i="1"/>
  <c r="AB240" i="1"/>
  <c r="AG239" i="1"/>
  <c r="Z239" i="1"/>
  <c r="AA238" i="1" s="1"/>
  <c r="AG238" i="1" s="1"/>
  <c r="AF237" i="1"/>
  <c r="AE237" i="1"/>
  <c r="AD237" i="1"/>
  <c r="AC237" i="1"/>
  <c r="AB237" i="1"/>
  <c r="AG236" i="1"/>
  <c r="Z236" i="1"/>
  <c r="Z237" i="1" s="1"/>
  <c r="AF234" i="1"/>
  <c r="AE234" i="1"/>
  <c r="AD234" i="1"/>
  <c r="AC234" i="1"/>
  <c r="AB234" i="1"/>
  <c r="AG233" i="1"/>
  <c r="Z233" i="1"/>
  <c r="Z234" i="1" s="1"/>
  <c r="AG234" i="1" s="1"/>
  <c r="AF231" i="1"/>
  <c r="AE231" i="1"/>
  <c r="AD231" i="1"/>
  <c r="AC231" i="1"/>
  <c r="AB231" i="1"/>
  <c r="AG230" i="1"/>
  <c r="Z230" i="1"/>
  <c r="AA229" i="1" s="1"/>
  <c r="AG229" i="1" s="1"/>
  <c r="AF228" i="1"/>
  <c r="AE228" i="1"/>
  <c r="AD228" i="1"/>
  <c r="AC228" i="1"/>
  <c r="AB228" i="1"/>
  <c r="AG227" i="1"/>
  <c r="Z227" i="1"/>
  <c r="Z228" i="1" s="1"/>
  <c r="AF225" i="1"/>
  <c r="AE225" i="1"/>
  <c r="AD225" i="1"/>
  <c r="AC225" i="1"/>
  <c r="AB225" i="1"/>
  <c r="AG224" i="1"/>
  <c r="Z224" i="1"/>
  <c r="AA223" i="1" s="1"/>
  <c r="AG223" i="1" s="1"/>
  <c r="AF222" i="1"/>
  <c r="AE222" i="1"/>
  <c r="AD222" i="1"/>
  <c r="AC222" i="1"/>
  <c r="AB222" i="1"/>
  <c r="AG221" i="1"/>
  <c r="Z221" i="1"/>
  <c r="AA220" i="1" s="1"/>
  <c r="AG220" i="1" s="1"/>
  <c r="AF219" i="1"/>
  <c r="AE219" i="1"/>
  <c r="AD219" i="1"/>
  <c r="AC219" i="1"/>
  <c r="AB219" i="1"/>
  <c r="Z219" i="1"/>
  <c r="AG218" i="1"/>
  <c r="Z218" i="1"/>
  <c r="AA217" i="1"/>
  <c r="AG217" i="1" s="1"/>
  <c r="AF216" i="1"/>
  <c r="AE216" i="1"/>
  <c r="AD216" i="1"/>
  <c r="AC216" i="1"/>
  <c r="AB216" i="1"/>
  <c r="AG215" i="1"/>
  <c r="Z215" i="1"/>
  <c r="AA214" i="1" s="1"/>
  <c r="AG214" i="1" s="1"/>
  <c r="AF213" i="1"/>
  <c r="AE213" i="1"/>
  <c r="AD213" i="1"/>
  <c r="AC213" i="1"/>
  <c r="AB213" i="1"/>
  <c r="AG212" i="1"/>
  <c r="Z212" i="1"/>
  <c r="Z213" i="1" s="1"/>
  <c r="AG213" i="1" s="1"/>
  <c r="AF210" i="1"/>
  <c r="AE210" i="1"/>
  <c r="AD210" i="1"/>
  <c r="AC210" i="1"/>
  <c r="AB210" i="1"/>
  <c r="AG209" i="1"/>
  <c r="Z209" i="1"/>
  <c r="AA208" i="1" s="1"/>
  <c r="AG208" i="1" s="1"/>
  <c r="AF207" i="1"/>
  <c r="AE207" i="1"/>
  <c r="AD207" i="1"/>
  <c r="AC207" i="1"/>
  <c r="AB207" i="1"/>
  <c r="AG206" i="1"/>
  <c r="Z206" i="1"/>
  <c r="AA205" i="1" s="1"/>
  <c r="AG205" i="1" s="1"/>
  <c r="AF204" i="1"/>
  <c r="AE204" i="1"/>
  <c r="AD204" i="1"/>
  <c r="AC204" i="1"/>
  <c r="AB204" i="1"/>
  <c r="AG203" i="1"/>
  <c r="Z203" i="1"/>
  <c r="Z204" i="1" s="1"/>
  <c r="AF201" i="1"/>
  <c r="AE201" i="1"/>
  <c r="AD201" i="1"/>
  <c r="AC201" i="1"/>
  <c r="AB201" i="1"/>
  <c r="AG200" i="1"/>
  <c r="Z200" i="1"/>
  <c r="AA199" i="1" s="1"/>
  <c r="AG199" i="1" s="1"/>
  <c r="AF198" i="1"/>
  <c r="AE198" i="1"/>
  <c r="AD198" i="1"/>
  <c r="AC198" i="1"/>
  <c r="AB198" i="1"/>
  <c r="Z198" i="1"/>
  <c r="AG198" i="1" s="1"/>
  <c r="AG197" i="1"/>
  <c r="Z197" i="1"/>
  <c r="AA196" i="1" s="1"/>
  <c r="AG196" i="1" s="1"/>
  <c r="AF195" i="1"/>
  <c r="AE195" i="1"/>
  <c r="AD195" i="1"/>
  <c r="AC195" i="1"/>
  <c r="AB195" i="1"/>
  <c r="AG194" i="1"/>
  <c r="Z194" i="1"/>
  <c r="Z195" i="1" s="1"/>
  <c r="AG195" i="1" s="1"/>
  <c r="AF192" i="1"/>
  <c r="AE192" i="1"/>
  <c r="AD192" i="1"/>
  <c r="AC192" i="1"/>
  <c r="AB192" i="1"/>
  <c r="AG191" i="1"/>
  <c r="Z191" i="1"/>
  <c r="AA190" i="1" s="1"/>
  <c r="AG190" i="1" s="1"/>
  <c r="AF189" i="1"/>
  <c r="AE189" i="1"/>
  <c r="AD189" i="1"/>
  <c r="AC189" i="1"/>
  <c r="AB189" i="1"/>
  <c r="AG188" i="1"/>
  <c r="Z188" i="1"/>
  <c r="Z189" i="1" s="1"/>
  <c r="AF186" i="1"/>
  <c r="AE186" i="1"/>
  <c r="AD186" i="1"/>
  <c r="AC186" i="1"/>
  <c r="AB186" i="1"/>
  <c r="AG185" i="1"/>
  <c r="Z185" i="1"/>
  <c r="AA184" i="1" s="1"/>
  <c r="AG184" i="1" s="1"/>
  <c r="AF183" i="1"/>
  <c r="AE183" i="1"/>
  <c r="AD183" i="1"/>
  <c r="AC183" i="1"/>
  <c r="AB183" i="1"/>
  <c r="AG182" i="1"/>
  <c r="Z182" i="1"/>
  <c r="AA181" i="1" s="1"/>
  <c r="AG181" i="1" s="1"/>
  <c r="AF180" i="1"/>
  <c r="AE180" i="1"/>
  <c r="AD180" i="1"/>
  <c r="AC180" i="1"/>
  <c r="AB180" i="1"/>
  <c r="AG179" i="1"/>
  <c r="Z179" i="1"/>
  <c r="Z180" i="1" s="1"/>
  <c r="AF177" i="1"/>
  <c r="AE177" i="1"/>
  <c r="AD177" i="1"/>
  <c r="AC177" i="1"/>
  <c r="AB177" i="1"/>
  <c r="AG176" i="1"/>
  <c r="Z176" i="1"/>
  <c r="AA175" i="1" s="1"/>
  <c r="AG175" i="1" s="1"/>
  <c r="AF174" i="1"/>
  <c r="AE174" i="1"/>
  <c r="AD174" i="1"/>
  <c r="AC174" i="1"/>
  <c r="AB174" i="1"/>
  <c r="AG173" i="1"/>
  <c r="Z173" i="1"/>
  <c r="Z174" i="1" s="1"/>
  <c r="AG174" i="1" s="1"/>
  <c r="AF171" i="1"/>
  <c r="AE171" i="1"/>
  <c r="AD171" i="1"/>
  <c r="AC171" i="1"/>
  <c r="AB171" i="1"/>
  <c r="AG170" i="1"/>
  <c r="Z170" i="1"/>
  <c r="Z171" i="1" s="1"/>
  <c r="AF168" i="1"/>
  <c r="AE168" i="1"/>
  <c r="AD168" i="1"/>
  <c r="AC168" i="1"/>
  <c r="AB168" i="1"/>
  <c r="AG167" i="1"/>
  <c r="Z167" i="1"/>
  <c r="AA166" i="1" s="1"/>
  <c r="AG166" i="1" s="1"/>
  <c r="AF165" i="1"/>
  <c r="AE165" i="1"/>
  <c r="AD165" i="1"/>
  <c r="AC165" i="1"/>
  <c r="AB165" i="1"/>
  <c r="AG164" i="1"/>
  <c r="Z164" i="1"/>
  <c r="Z165" i="1" s="1"/>
  <c r="AF162" i="1"/>
  <c r="AE162" i="1"/>
  <c r="AD162" i="1"/>
  <c r="AC162" i="1"/>
  <c r="AB162" i="1"/>
  <c r="AG161" i="1"/>
  <c r="Z161" i="1"/>
  <c r="Z162" i="1" s="1"/>
  <c r="AG162" i="1" s="1"/>
  <c r="AF159" i="1"/>
  <c r="AE159" i="1"/>
  <c r="AD159" i="1"/>
  <c r="AC159" i="1"/>
  <c r="AB159" i="1"/>
  <c r="AG158" i="1"/>
  <c r="Z158" i="1"/>
  <c r="AA157" i="1" s="1"/>
  <c r="AG157" i="1" s="1"/>
  <c r="AF156" i="1"/>
  <c r="AE156" i="1"/>
  <c r="AD156" i="1"/>
  <c r="AC156" i="1"/>
  <c r="AB156" i="1"/>
  <c r="AG155" i="1"/>
  <c r="Z155" i="1"/>
  <c r="Z156" i="1" s="1"/>
  <c r="AF153" i="1"/>
  <c r="AE153" i="1"/>
  <c r="AD153" i="1"/>
  <c r="AC153" i="1"/>
  <c r="AB153" i="1"/>
  <c r="AG152" i="1"/>
  <c r="Z152" i="1"/>
  <c r="AA151" i="1" s="1"/>
  <c r="AG151" i="1" s="1"/>
  <c r="AF150" i="1"/>
  <c r="AE150" i="1"/>
  <c r="AD150" i="1"/>
  <c r="AC150" i="1"/>
  <c r="AB150" i="1"/>
  <c r="AG149" i="1"/>
  <c r="Z149" i="1"/>
  <c r="Z150" i="1" s="1"/>
  <c r="AG150" i="1" s="1"/>
  <c r="AA148" i="1"/>
  <c r="AG148" i="1" s="1"/>
  <c r="AF147" i="1"/>
  <c r="AE147" i="1"/>
  <c r="AD147" i="1"/>
  <c r="AC147" i="1"/>
  <c r="AB147" i="1"/>
  <c r="AG146" i="1"/>
  <c r="Z146" i="1"/>
  <c r="Z147" i="1" s="1"/>
  <c r="AG147" i="1" s="1"/>
  <c r="AA145" i="1"/>
  <c r="AG145" i="1" s="1"/>
  <c r="AF144" i="1"/>
  <c r="AE144" i="1"/>
  <c r="AD144" i="1"/>
  <c r="AC144" i="1"/>
  <c r="AB144" i="1"/>
  <c r="AG143" i="1"/>
  <c r="Z143" i="1"/>
  <c r="AA142" i="1" s="1"/>
  <c r="AG142" i="1" s="1"/>
  <c r="AF141" i="1"/>
  <c r="AE141" i="1"/>
  <c r="AD141" i="1"/>
  <c r="AC141" i="1"/>
  <c r="AB141" i="1"/>
  <c r="AG140" i="1"/>
  <c r="Z140" i="1"/>
  <c r="Z141" i="1" s="1"/>
  <c r="AF138" i="1"/>
  <c r="AE138" i="1"/>
  <c r="AD138" i="1"/>
  <c r="AC138" i="1"/>
  <c r="AB138" i="1"/>
  <c r="Z138" i="1"/>
  <c r="AG137" i="1"/>
  <c r="Z137" i="1"/>
  <c r="AA136" i="1"/>
  <c r="AG136" i="1" s="1"/>
  <c r="AF135" i="1"/>
  <c r="AE135" i="1"/>
  <c r="AD135" i="1"/>
  <c r="AC135" i="1"/>
  <c r="AB135" i="1"/>
  <c r="AG134" i="1"/>
  <c r="Z134" i="1"/>
  <c r="AA133" i="1" s="1"/>
  <c r="AG133" i="1" s="1"/>
  <c r="AF132" i="1"/>
  <c r="AE132" i="1"/>
  <c r="AD132" i="1"/>
  <c r="AC132" i="1"/>
  <c r="AB132" i="1"/>
  <c r="AG131" i="1"/>
  <c r="Z131" i="1"/>
  <c r="Z132" i="1" s="1"/>
  <c r="AF129" i="1"/>
  <c r="AE129" i="1"/>
  <c r="AD129" i="1"/>
  <c r="AC129" i="1"/>
  <c r="AB129" i="1"/>
  <c r="AG128" i="1"/>
  <c r="Z128" i="1"/>
  <c r="AA127" i="1" s="1"/>
  <c r="AG127" i="1" s="1"/>
  <c r="AF126" i="1"/>
  <c r="AE126" i="1"/>
  <c r="AD126" i="1"/>
  <c r="AC126" i="1"/>
  <c r="AB126" i="1"/>
  <c r="AG125" i="1"/>
  <c r="Z125" i="1"/>
  <c r="AA124" i="1" s="1"/>
  <c r="AG124" i="1" s="1"/>
  <c r="AF123" i="1"/>
  <c r="AE123" i="1"/>
  <c r="AD123" i="1"/>
  <c r="AC123" i="1"/>
  <c r="AB123" i="1"/>
  <c r="AG122" i="1"/>
  <c r="Z122" i="1"/>
  <c r="Z123" i="1" s="1"/>
  <c r="AG123" i="1" s="1"/>
  <c r="AA121" i="1"/>
  <c r="AG121" i="1" s="1"/>
  <c r="AF120" i="1"/>
  <c r="AE120" i="1"/>
  <c r="AD120" i="1"/>
  <c r="AC120" i="1"/>
  <c r="AB120" i="1"/>
  <c r="AG119" i="1"/>
  <c r="Z119" i="1"/>
  <c r="AA118" i="1" s="1"/>
  <c r="AG118" i="1" s="1"/>
  <c r="AF117" i="1"/>
  <c r="AE117" i="1"/>
  <c r="AD117" i="1"/>
  <c r="AC117" i="1"/>
  <c r="AB117" i="1"/>
  <c r="AG116" i="1"/>
  <c r="Z116" i="1"/>
  <c r="Z117" i="1" s="1"/>
  <c r="AG117" i="1" s="1"/>
  <c r="AF114" i="1"/>
  <c r="AE114" i="1"/>
  <c r="AD114" i="1"/>
  <c r="AC114" i="1"/>
  <c r="AB114" i="1"/>
  <c r="AG113" i="1"/>
  <c r="Z113" i="1"/>
  <c r="Z114" i="1" s="1"/>
  <c r="AF111" i="1"/>
  <c r="AE111" i="1"/>
  <c r="AD111" i="1"/>
  <c r="AC111" i="1"/>
  <c r="AB111" i="1"/>
  <c r="Z111" i="1"/>
  <c r="AG111" i="1" s="1"/>
  <c r="AG110" i="1"/>
  <c r="Z110" i="1"/>
  <c r="AA109" i="1"/>
  <c r="AG109" i="1" s="1"/>
  <c r="AF108" i="1"/>
  <c r="AE108" i="1"/>
  <c r="AD108" i="1"/>
  <c r="AC108" i="1"/>
  <c r="AB108" i="1"/>
  <c r="AG107" i="1"/>
  <c r="Z107" i="1"/>
  <c r="Z108" i="1" s="1"/>
  <c r="AA106" i="1"/>
  <c r="AG106" i="1" s="1"/>
  <c r="AF105" i="1"/>
  <c r="AE105" i="1"/>
  <c r="AD105" i="1"/>
  <c r="AC105" i="1"/>
  <c r="AB105" i="1"/>
  <c r="AG104" i="1"/>
  <c r="Z104" i="1"/>
  <c r="AA103" i="1" s="1"/>
  <c r="AG103" i="1" s="1"/>
  <c r="AF102" i="1"/>
  <c r="AE102" i="1"/>
  <c r="AD102" i="1"/>
  <c r="AC102" i="1"/>
  <c r="AB102" i="1"/>
  <c r="AG101" i="1"/>
  <c r="Z101" i="1"/>
  <c r="AA100" i="1" s="1"/>
  <c r="AG100" i="1" s="1"/>
  <c r="AF99" i="1"/>
  <c r="AE99" i="1"/>
  <c r="AD99" i="1"/>
  <c r="AC99" i="1"/>
  <c r="AB99" i="1"/>
  <c r="AG98" i="1"/>
  <c r="Z98" i="1"/>
  <c r="AA97" i="1" s="1"/>
  <c r="AG97" i="1" s="1"/>
  <c r="AF96" i="1"/>
  <c r="AE96" i="1"/>
  <c r="AD96" i="1"/>
  <c r="AC96" i="1"/>
  <c r="AB96" i="1"/>
  <c r="AG95" i="1"/>
  <c r="Z95" i="1"/>
  <c r="AA94" i="1" s="1"/>
  <c r="AG94" i="1" s="1"/>
  <c r="AF93" i="1"/>
  <c r="AE93" i="1"/>
  <c r="AD93" i="1"/>
  <c r="AC93" i="1"/>
  <c r="AB93" i="1"/>
  <c r="AG92" i="1"/>
  <c r="Z92" i="1"/>
  <c r="Z93" i="1" s="1"/>
  <c r="AF90" i="1"/>
  <c r="AE90" i="1"/>
  <c r="AD90" i="1"/>
  <c r="AC90" i="1"/>
  <c r="AB90" i="1"/>
  <c r="AG89" i="1"/>
  <c r="Z89" i="1"/>
  <c r="Z90" i="1" s="1"/>
  <c r="AG90" i="1" s="1"/>
  <c r="AF87" i="1"/>
  <c r="AE87" i="1"/>
  <c r="AD87" i="1"/>
  <c r="AC87" i="1"/>
  <c r="AB87" i="1"/>
  <c r="AG86" i="1"/>
  <c r="Z86" i="1"/>
  <c r="Z87" i="1" s="1"/>
  <c r="AF84" i="1"/>
  <c r="AE84" i="1"/>
  <c r="AD84" i="1"/>
  <c r="AC84" i="1"/>
  <c r="AB84" i="1"/>
  <c r="AG83" i="1"/>
  <c r="Z83" i="1"/>
  <c r="Z84" i="1" s="1"/>
  <c r="AF81" i="1"/>
  <c r="AE81" i="1"/>
  <c r="AD81" i="1"/>
  <c r="AC81" i="1"/>
  <c r="AB81" i="1"/>
  <c r="AG80" i="1"/>
  <c r="Z80" i="1"/>
  <c r="AA79" i="1" s="1"/>
  <c r="AG79" i="1" s="1"/>
  <c r="AF78" i="1"/>
  <c r="AE78" i="1"/>
  <c r="AD78" i="1"/>
  <c r="AC78" i="1"/>
  <c r="AB78" i="1"/>
  <c r="AG77" i="1"/>
  <c r="Z77" i="1"/>
  <c r="Z78" i="1" s="1"/>
  <c r="AF75" i="1"/>
  <c r="AE75" i="1"/>
  <c r="AD75" i="1"/>
  <c r="AC75" i="1"/>
  <c r="AB75" i="1"/>
  <c r="Z75" i="1"/>
  <c r="AG74" i="1"/>
  <c r="Z74" i="1"/>
  <c r="AA73" i="1"/>
  <c r="AG73" i="1" s="1"/>
  <c r="AF72" i="1"/>
  <c r="AE72" i="1"/>
  <c r="AD72" i="1"/>
  <c r="AC72" i="1"/>
  <c r="AB72" i="1"/>
  <c r="AG71" i="1"/>
  <c r="Z71" i="1"/>
  <c r="AA70" i="1" s="1"/>
  <c r="AG70" i="1" s="1"/>
  <c r="AF69" i="1"/>
  <c r="AE69" i="1"/>
  <c r="AD69" i="1"/>
  <c r="AC69" i="1"/>
  <c r="AB69" i="1"/>
  <c r="AG68" i="1"/>
  <c r="Z68" i="1"/>
  <c r="Z69" i="1" s="1"/>
  <c r="AF66" i="1"/>
  <c r="AE66" i="1"/>
  <c r="AD66" i="1"/>
  <c r="AC66" i="1"/>
  <c r="AB66" i="1"/>
  <c r="AG65" i="1"/>
  <c r="Z65" i="1"/>
  <c r="Z66" i="1" s="1"/>
  <c r="AG66" i="1" s="1"/>
  <c r="AF63" i="1"/>
  <c r="AE63" i="1"/>
  <c r="AD63" i="1"/>
  <c r="AC63" i="1"/>
  <c r="AB63" i="1"/>
  <c r="AG62" i="1"/>
  <c r="Z62" i="1"/>
  <c r="Z63" i="1" s="1"/>
  <c r="AG63" i="1" s="1"/>
  <c r="AF60" i="1"/>
  <c r="AE60" i="1"/>
  <c r="AD60" i="1"/>
  <c r="AC60" i="1"/>
  <c r="AB60" i="1"/>
  <c r="AG59" i="1"/>
  <c r="Z59" i="1"/>
  <c r="Z60" i="1" s="1"/>
  <c r="AG60" i="1" s="1"/>
  <c r="AF57" i="1"/>
  <c r="AE57" i="1"/>
  <c r="AD57" i="1"/>
  <c r="AC57" i="1"/>
  <c r="AB57" i="1"/>
  <c r="AG56" i="1"/>
  <c r="Z56" i="1"/>
  <c r="AA55" i="1" s="1"/>
  <c r="AG55" i="1" s="1"/>
  <c r="AF54" i="1"/>
  <c r="AE54" i="1"/>
  <c r="AD54" i="1"/>
  <c r="AC54" i="1"/>
  <c r="AB54" i="1"/>
  <c r="AG53" i="1"/>
  <c r="Z53" i="1"/>
  <c r="Z54" i="1" s="1"/>
  <c r="AA52" i="1"/>
  <c r="AG52" i="1" s="1"/>
  <c r="AF51" i="1"/>
  <c r="AE51" i="1"/>
  <c r="AD51" i="1"/>
  <c r="AC51" i="1"/>
  <c r="AB51" i="1"/>
  <c r="AG50" i="1"/>
  <c r="Z50" i="1"/>
  <c r="AA49" i="1" s="1"/>
  <c r="AG49" i="1" s="1"/>
  <c r="AF48" i="1"/>
  <c r="AE48" i="1"/>
  <c r="AD48" i="1"/>
  <c r="AC48" i="1"/>
  <c r="AB48" i="1"/>
  <c r="AG47" i="1"/>
  <c r="Z47" i="1"/>
  <c r="AA46" i="1" s="1"/>
  <c r="AG46" i="1" s="1"/>
  <c r="AF45" i="1"/>
  <c r="AE45" i="1"/>
  <c r="AD45" i="1"/>
  <c r="AC45" i="1"/>
  <c r="AB45" i="1"/>
  <c r="AG44" i="1"/>
  <c r="Z44" i="1"/>
  <c r="Z45" i="1" s="1"/>
  <c r="AG45" i="1" s="1"/>
  <c r="AF42" i="1"/>
  <c r="AE42" i="1"/>
  <c r="AD42" i="1"/>
  <c r="AC42" i="1"/>
  <c r="AB42" i="1"/>
  <c r="AG41" i="1"/>
  <c r="Z41" i="1"/>
  <c r="Z42" i="1" s="1"/>
  <c r="AA40" i="1"/>
  <c r="AG40" i="1" s="1"/>
  <c r="AF39" i="1"/>
  <c r="AE39" i="1"/>
  <c r="AD39" i="1"/>
  <c r="AC39" i="1"/>
  <c r="AB39" i="1"/>
  <c r="AG38" i="1"/>
  <c r="Z38" i="1"/>
  <c r="AA37" i="1" s="1"/>
  <c r="AG37" i="1" s="1"/>
  <c r="AF36" i="1"/>
  <c r="AE36" i="1"/>
  <c r="AD36" i="1"/>
  <c r="AC36" i="1"/>
  <c r="AB36" i="1"/>
  <c r="AG35" i="1"/>
  <c r="Z35" i="1"/>
  <c r="Z36" i="1" s="1"/>
  <c r="AF33" i="1"/>
  <c r="AE33" i="1"/>
  <c r="AD33" i="1"/>
  <c r="AC33" i="1"/>
  <c r="AB33" i="1"/>
  <c r="AG32" i="1"/>
  <c r="Z32" i="1"/>
  <c r="AA31" i="1" s="1"/>
  <c r="AG31" i="1" s="1"/>
  <c r="AF30" i="1"/>
  <c r="AE30" i="1"/>
  <c r="AD30" i="1"/>
  <c r="AC30" i="1"/>
  <c r="AB30" i="1"/>
  <c r="AG29" i="1"/>
  <c r="Z29" i="1"/>
  <c r="AA28" i="1" s="1"/>
  <c r="AG28" i="1" s="1"/>
  <c r="AF27" i="1"/>
  <c r="AE27" i="1"/>
  <c r="AD27" i="1"/>
  <c r="AC27" i="1"/>
  <c r="AB27" i="1"/>
  <c r="AG26" i="1"/>
  <c r="Z26" i="1"/>
  <c r="Z27" i="1" s="1"/>
  <c r="AG27" i="1" s="1"/>
  <c r="AF24" i="1"/>
  <c r="AE24" i="1"/>
  <c r="AD24" i="1"/>
  <c r="AC24" i="1"/>
  <c r="AB24" i="1"/>
  <c r="AG23" i="1"/>
  <c r="Z23" i="1"/>
  <c r="AA22" i="1" s="1"/>
  <c r="AG22" i="1" s="1"/>
  <c r="AF21" i="1"/>
  <c r="AE21" i="1"/>
  <c r="AD21" i="1"/>
  <c r="AC21" i="1"/>
  <c r="AB21" i="1"/>
  <c r="AG20" i="1"/>
  <c r="Z20" i="1"/>
  <c r="Z21" i="1" s="1"/>
  <c r="AF18" i="1"/>
  <c r="AE18" i="1"/>
  <c r="AD18" i="1"/>
  <c r="AC18" i="1"/>
  <c r="AB18" i="1"/>
  <c r="AG17" i="1"/>
  <c r="Z17" i="1"/>
  <c r="AA16" i="1" s="1"/>
  <c r="AG16" i="1" s="1"/>
  <c r="AF15" i="1"/>
  <c r="AE15" i="1"/>
  <c r="AD15" i="1"/>
  <c r="AC15" i="1"/>
  <c r="AB15" i="1"/>
  <c r="AG14" i="1"/>
  <c r="Z14" i="1"/>
  <c r="Z15" i="1" s="1"/>
  <c r="AG15" i="1" s="1"/>
  <c r="AA13" i="1"/>
  <c r="AG13" i="1" s="1"/>
  <c r="AF12" i="1"/>
  <c r="AE12" i="1"/>
  <c r="AD12" i="1"/>
  <c r="AC12" i="1"/>
  <c r="AB12" i="1"/>
  <c r="AG11" i="1"/>
  <c r="Z11" i="1"/>
  <c r="Z12" i="1" s="1"/>
  <c r="AF9" i="1"/>
  <c r="AE9" i="1"/>
  <c r="AD9" i="1"/>
  <c r="AC9" i="1"/>
  <c r="AB9" i="1"/>
  <c r="AG8" i="1"/>
  <c r="Z8" i="1"/>
  <c r="AA7" i="1" s="1"/>
  <c r="AG7" i="1" s="1"/>
  <c r="AF6" i="1"/>
  <c r="AE6" i="1"/>
  <c r="AD6" i="1"/>
  <c r="AC6" i="1"/>
  <c r="AB6" i="1"/>
  <c r="AG5" i="1"/>
  <c r="Z5" i="1"/>
  <c r="Z6" i="1" s="1"/>
  <c r="AG6" i="1" s="1"/>
  <c r="X249" i="1"/>
  <c r="W249" i="1"/>
  <c r="V249" i="1"/>
  <c r="U249" i="1"/>
  <c r="T249" i="1"/>
  <c r="Y248" i="1"/>
  <c r="R248" i="1"/>
  <c r="R249" i="1" s="1"/>
  <c r="X246" i="1"/>
  <c r="W246" i="1"/>
  <c r="V246" i="1"/>
  <c r="U246" i="1"/>
  <c r="T246" i="1"/>
  <c r="R246" i="1"/>
  <c r="Y245" i="1"/>
  <c r="R245" i="1"/>
  <c r="S244" i="1" s="1"/>
  <c r="Y244" i="1" s="1"/>
  <c r="X243" i="1"/>
  <c r="W243" i="1"/>
  <c r="V243" i="1"/>
  <c r="U243" i="1"/>
  <c r="T243" i="1"/>
  <c r="Y242" i="1"/>
  <c r="R242" i="1"/>
  <c r="R243" i="1" s="1"/>
  <c r="X240" i="1"/>
  <c r="W240" i="1"/>
  <c r="V240" i="1"/>
  <c r="U240" i="1"/>
  <c r="T240" i="1"/>
  <c r="Y239" i="1"/>
  <c r="R239" i="1"/>
  <c r="S238" i="1" s="1"/>
  <c r="Y238" i="1" s="1"/>
  <c r="X237" i="1"/>
  <c r="W237" i="1"/>
  <c r="V237" i="1"/>
  <c r="U237" i="1"/>
  <c r="T237" i="1"/>
  <c r="Y236" i="1"/>
  <c r="R236" i="1"/>
  <c r="S235" i="1" s="1"/>
  <c r="Y235" i="1" s="1"/>
  <c r="X234" i="1"/>
  <c r="W234" i="1"/>
  <c r="V234" i="1"/>
  <c r="U234" i="1"/>
  <c r="T234" i="1"/>
  <c r="Y233" i="1"/>
  <c r="R233" i="1"/>
  <c r="S232" i="1" s="1"/>
  <c r="Y232" i="1" s="1"/>
  <c r="X231" i="1"/>
  <c r="W231" i="1"/>
  <c r="V231" i="1"/>
  <c r="U231" i="1"/>
  <c r="T231" i="1"/>
  <c r="Y230" i="1"/>
  <c r="R230" i="1"/>
  <c r="R231" i="1" s="1"/>
  <c r="X228" i="1"/>
  <c r="W228" i="1"/>
  <c r="V228" i="1"/>
  <c r="U228" i="1"/>
  <c r="T228" i="1"/>
  <c r="Y227" i="1"/>
  <c r="R227" i="1"/>
  <c r="R228" i="1" s="1"/>
  <c r="X225" i="1"/>
  <c r="W225" i="1"/>
  <c r="V225" i="1"/>
  <c r="U225" i="1"/>
  <c r="T225" i="1"/>
  <c r="Y224" i="1"/>
  <c r="R224" i="1"/>
  <c r="R225" i="1" s="1"/>
  <c r="X222" i="1"/>
  <c r="W222" i="1"/>
  <c r="V222" i="1"/>
  <c r="U222" i="1"/>
  <c r="T222" i="1"/>
  <c r="Y221" i="1"/>
  <c r="R221" i="1"/>
  <c r="S220" i="1" s="1"/>
  <c r="Y220" i="1" s="1"/>
  <c r="X219" i="1"/>
  <c r="W219" i="1"/>
  <c r="V219" i="1"/>
  <c r="U219" i="1"/>
  <c r="T219" i="1"/>
  <c r="Y218" i="1"/>
  <c r="R218" i="1"/>
  <c r="S217" i="1" s="1"/>
  <c r="Y217" i="1" s="1"/>
  <c r="X216" i="1"/>
  <c r="W216" i="1"/>
  <c r="V216" i="1"/>
  <c r="U216" i="1"/>
  <c r="T216" i="1"/>
  <c r="Y215" i="1"/>
  <c r="R215" i="1"/>
  <c r="S214" i="1" s="1"/>
  <c r="Y214" i="1" s="1"/>
  <c r="X213" i="1"/>
  <c r="W213" i="1"/>
  <c r="V213" i="1"/>
  <c r="U213" i="1"/>
  <c r="T213" i="1"/>
  <c r="Y212" i="1"/>
  <c r="R212" i="1"/>
  <c r="S211" i="1" s="1"/>
  <c r="Y211" i="1" s="1"/>
  <c r="X210" i="1"/>
  <c r="W210" i="1"/>
  <c r="V210" i="1"/>
  <c r="U210" i="1"/>
  <c r="T210" i="1"/>
  <c r="Y209" i="1"/>
  <c r="R209" i="1"/>
  <c r="S208" i="1" s="1"/>
  <c r="Y208" i="1" s="1"/>
  <c r="X207" i="1"/>
  <c r="W207" i="1"/>
  <c r="V207" i="1"/>
  <c r="U207" i="1"/>
  <c r="T207" i="1"/>
  <c r="Y206" i="1"/>
  <c r="R206" i="1"/>
  <c r="R207" i="1" s="1"/>
  <c r="X204" i="1"/>
  <c r="W204" i="1"/>
  <c r="V204" i="1"/>
  <c r="U204" i="1"/>
  <c r="T204" i="1"/>
  <c r="Y203" i="1"/>
  <c r="R203" i="1"/>
  <c r="R204" i="1" s="1"/>
  <c r="X201" i="1"/>
  <c r="W201" i="1"/>
  <c r="V201" i="1"/>
  <c r="U201" i="1"/>
  <c r="T201" i="1"/>
  <c r="Y200" i="1"/>
  <c r="R200" i="1"/>
  <c r="R201" i="1" s="1"/>
  <c r="X198" i="1"/>
  <c r="W198" i="1"/>
  <c r="V198" i="1"/>
  <c r="U198" i="1"/>
  <c r="T198" i="1"/>
  <c r="Y197" i="1"/>
  <c r="R197" i="1"/>
  <c r="S196" i="1" s="1"/>
  <c r="Y196" i="1" s="1"/>
  <c r="X195" i="1"/>
  <c r="W195" i="1"/>
  <c r="V195" i="1"/>
  <c r="U195" i="1"/>
  <c r="T195" i="1"/>
  <c r="Y194" i="1"/>
  <c r="R194" i="1"/>
  <c r="S193" i="1" s="1"/>
  <c r="Y193" i="1" s="1"/>
  <c r="X192" i="1"/>
  <c r="W192" i="1"/>
  <c r="V192" i="1"/>
  <c r="U192" i="1"/>
  <c r="T192" i="1"/>
  <c r="Y191" i="1"/>
  <c r="R191" i="1"/>
  <c r="S190" i="1" s="1"/>
  <c r="Y190" i="1" s="1"/>
  <c r="X189" i="1"/>
  <c r="W189" i="1"/>
  <c r="V189" i="1"/>
  <c r="U189" i="1"/>
  <c r="T189" i="1"/>
  <c r="Y188" i="1"/>
  <c r="R188" i="1"/>
  <c r="S187" i="1" s="1"/>
  <c r="Y187" i="1" s="1"/>
  <c r="X186" i="1"/>
  <c r="W186" i="1"/>
  <c r="V186" i="1"/>
  <c r="U186" i="1"/>
  <c r="T186" i="1"/>
  <c r="Y185" i="1"/>
  <c r="R185" i="1"/>
  <c r="S184" i="1" s="1"/>
  <c r="Y184" i="1" s="1"/>
  <c r="X183" i="1"/>
  <c r="W183" i="1"/>
  <c r="V183" i="1"/>
  <c r="U183" i="1"/>
  <c r="T183" i="1"/>
  <c r="Y182" i="1"/>
  <c r="R182" i="1"/>
  <c r="R183" i="1" s="1"/>
  <c r="X180" i="1"/>
  <c r="W180" i="1"/>
  <c r="V180" i="1"/>
  <c r="U180" i="1"/>
  <c r="T180" i="1"/>
  <c r="R180" i="1"/>
  <c r="Y179" i="1"/>
  <c r="R179" i="1"/>
  <c r="S178" i="1"/>
  <c r="Y178" i="1" s="1"/>
  <c r="X177" i="1"/>
  <c r="W177" i="1"/>
  <c r="V177" i="1"/>
  <c r="U177" i="1"/>
  <c r="T177" i="1"/>
  <c r="Y176" i="1"/>
  <c r="R176" i="1"/>
  <c r="R177" i="1" s="1"/>
  <c r="S175" i="1"/>
  <c r="Y175" i="1" s="1"/>
  <c r="X174" i="1"/>
  <c r="W174" i="1"/>
  <c r="V174" i="1"/>
  <c r="U174" i="1"/>
  <c r="T174" i="1"/>
  <c r="R174" i="1"/>
  <c r="Y173" i="1"/>
  <c r="R173" i="1"/>
  <c r="S172" i="1" s="1"/>
  <c r="Y172" i="1" s="1"/>
  <c r="X171" i="1"/>
  <c r="W171" i="1"/>
  <c r="V171" i="1"/>
  <c r="U171" i="1"/>
  <c r="T171" i="1"/>
  <c r="Y170" i="1"/>
  <c r="R170" i="1"/>
  <c r="S169" i="1" s="1"/>
  <c r="Y169" i="1" s="1"/>
  <c r="X168" i="1"/>
  <c r="W168" i="1"/>
  <c r="V168" i="1"/>
  <c r="U168" i="1"/>
  <c r="T168" i="1"/>
  <c r="R168" i="1"/>
  <c r="Y167" i="1"/>
  <c r="R167" i="1"/>
  <c r="S166" i="1" s="1"/>
  <c r="Y166" i="1" s="1"/>
  <c r="X165" i="1"/>
  <c r="W165" i="1"/>
  <c r="V165" i="1"/>
  <c r="U165" i="1"/>
  <c r="T165" i="1"/>
  <c r="R165" i="1"/>
  <c r="Y164" i="1"/>
  <c r="R164" i="1"/>
  <c r="S163" i="1"/>
  <c r="Y163" i="1" s="1"/>
  <c r="X162" i="1"/>
  <c r="W162" i="1"/>
  <c r="V162" i="1"/>
  <c r="U162" i="1"/>
  <c r="T162" i="1"/>
  <c r="Y161" i="1"/>
  <c r="R161" i="1"/>
  <c r="S160" i="1" s="1"/>
  <c r="Y160" i="1" s="1"/>
  <c r="X159" i="1"/>
  <c r="W159" i="1"/>
  <c r="V159" i="1"/>
  <c r="U159" i="1"/>
  <c r="T159" i="1"/>
  <c r="Y158" i="1"/>
  <c r="R158" i="1"/>
  <c r="R159" i="1" s="1"/>
  <c r="X156" i="1"/>
  <c r="W156" i="1"/>
  <c r="V156" i="1"/>
  <c r="U156" i="1"/>
  <c r="T156" i="1"/>
  <c r="Y155" i="1"/>
  <c r="R155" i="1"/>
  <c r="R156" i="1" s="1"/>
  <c r="X153" i="1"/>
  <c r="W153" i="1"/>
  <c r="V153" i="1"/>
  <c r="U153" i="1"/>
  <c r="T153" i="1"/>
  <c r="Y152" i="1"/>
  <c r="R152" i="1"/>
  <c r="R153" i="1" s="1"/>
  <c r="X150" i="1"/>
  <c r="W150" i="1"/>
  <c r="V150" i="1"/>
  <c r="U150" i="1"/>
  <c r="T150" i="1"/>
  <c r="R150" i="1"/>
  <c r="Y149" i="1"/>
  <c r="R149" i="1"/>
  <c r="S148" i="1"/>
  <c r="Y148" i="1" s="1"/>
  <c r="X147" i="1"/>
  <c r="W147" i="1"/>
  <c r="V147" i="1"/>
  <c r="U147" i="1"/>
  <c r="T147" i="1"/>
  <c r="Y146" i="1"/>
  <c r="R146" i="1"/>
  <c r="S145" i="1" s="1"/>
  <c r="Y145" i="1" s="1"/>
  <c r="X144" i="1"/>
  <c r="W144" i="1"/>
  <c r="V144" i="1"/>
  <c r="U144" i="1"/>
  <c r="T144" i="1"/>
  <c r="R144" i="1"/>
  <c r="Y143" i="1"/>
  <c r="R143" i="1"/>
  <c r="S142" i="1" s="1"/>
  <c r="Y142" i="1" s="1"/>
  <c r="X141" i="1"/>
  <c r="W141" i="1"/>
  <c r="V141" i="1"/>
  <c r="U141" i="1"/>
  <c r="T141" i="1"/>
  <c r="R141" i="1"/>
  <c r="Y140" i="1"/>
  <c r="R140" i="1"/>
  <c r="S139" i="1" s="1"/>
  <c r="Y139" i="1" s="1"/>
  <c r="X138" i="1"/>
  <c r="W138" i="1"/>
  <c r="V138" i="1"/>
  <c r="U138" i="1"/>
  <c r="T138" i="1"/>
  <c r="Y137" i="1"/>
  <c r="R137" i="1"/>
  <c r="S136" i="1" s="1"/>
  <c r="Y136" i="1" s="1"/>
  <c r="X135" i="1"/>
  <c r="W135" i="1"/>
  <c r="V135" i="1"/>
  <c r="U135" i="1"/>
  <c r="T135" i="1"/>
  <c r="Y134" i="1"/>
  <c r="R134" i="1"/>
  <c r="R135" i="1" s="1"/>
  <c r="X132" i="1"/>
  <c r="W132" i="1"/>
  <c r="V132" i="1"/>
  <c r="U132" i="1"/>
  <c r="T132" i="1"/>
  <c r="Y131" i="1"/>
  <c r="R131" i="1"/>
  <c r="R132" i="1" s="1"/>
  <c r="X129" i="1"/>
  <c r="W129" i="1"/>
  <c r="V129" i="1"/>
  <c r="U129" i="1"/>
  <c r="T129" i="1"/>
  <c r="Y128" i="1"/>
  <c r="R128" i="1"/>
  <c r="R129" i="1" s="1"/>
  <c r="X126" i="1"/>
  <c r="W126" i="1"/>
  <c r="V126" i="1"/>
  <c r="U126" i="1"/>
  <c r="T126" i="1"/>
  <c r="Y125" i="1"/>
  <c r="R125" i="1"/>
  <c r="S124" i="1" s="1"/>
  <c r="Y124" i="1" s="1"/>
  <c r="X123" i="1"/>
  <c r="W123" i="1"/>
  <c r="V123" i="1"/>
  <c r="U123" i="1"/>
  <c r="T123" i="1"/>
  <c r="Y122" i="1"/>
  <c r="R122" i="1"/>
  <c r="R123" i="1" s="1"/>
  <c r="Y123" i="1" s="1"/>
  <c r="X120" i="1"/>
  <c r="W120" i="1"/>
  <c r="V120" i="1"/>
  <c r="U120" i="1"/>
  <c r="T120" i="1"/>
  <c r="Y119" i="1"/>
  <c r="R119" i="1"/>
  <c r="S118" i="1" s="1"/>
  <c r="Y118" i="1" s="1"/>
  <c r="X117" i="1"/>
  <c r="W117" i="1"/>
  <c r="V117" i="1"/>
  <c r="U117" i="1"/>
  <c r="T117" i="1"/>
  <c r="Y116" i="1"/>
  <c r="R116" i="1"/>
  <c r="S115" i="1" s="1"/>
  <c r="Y115" i="1" s="1"/>
  <c r="X114" i="1"/>
  <c r="W114" i="1"/>
  <c r="V114" i="1"/>
  <c r="U114" i="1"/>
  <c r="T114" i="1"/>
  <c r="Y113" i="1"/>
  <c r="R113" i="1"/>
  <c r="S112" i="1" s="1"/>
  <c r="Y112" i="1" s="1"/>
  <c r="X111" i="1"/>
  <c r="W111" i="1"/>
  <c r="V111" i="1"/>
  <c r="U111" i="1"/>
  <c r="T111" i="1"/>
  <c r="Y110" i="1"/>
  <c r="R110" i="1"/>
  <c r="R111" i="1" s="1"/>
  <c r="X108" i="1"/>
  <c r="W108" i="1"/>
  <c r="V108" i="1"/>
  <c r="U108" i="1"/>
  <c r="T108" i="1"/>
  <c r="Y107" i="1"/>
  <c r="R107" i="1"/>
  <c r="R108" i="1" s="1"/>
  <c r="X105" i="1"/>
  <c r="W105" i="1"/>
  <c r="V105" i="1"/>
  <c r="U105" i="1"/>
  <c r="T105" i="1"/>
  <c r="Y104" i="1"/>
  <c r="R104" i="1"/>
  <c r="R105" i="1" s="1"/>
  <c r="X102" i="1"/>
  <c r="W102" i="1"/>
  <c r="V102" i="1"/>
  <c r="U102" i="1"/>
  <c r="T102" i="1"/>
  <c r="Y101" i="1"/>
  <c r="R101" i="1"/>
  <c r="R102" i="1" s="1"/>
  <c r="X99" i="1"/>
  <c r="W99" i="1"/>
  <c r="V99" i="1"/>
  <c r="U99" i="1"/>
  <c r="T99" i="1"/>
  <c r="Y98" i="1"/>
  <c r="R98" i="1"/>
  <c r="R99" i="1" s="1"/>
  <c r="X96" i="1"/>
  <c r="W96" i="1"/>
  <c r="V96" i="1"/>
  <c r="U96" i="1"/>
  <c r="T96" i="1"/>
  <c r="Y95" i="1"/>
  <c r="R95" i="1"/>
  <c r="R96" i="1" s="1"/>
  <c r="S94" i="1"/>
  <c r="Y94" i="1" s="1"/>
  <c r="X93" i="1"/>
  <c r="W93" i="1"/>
  <c r="V93" i="1"/>
  <c r="U93" i="1"/>
  <c r="T93" i="1"/>
  <c r="Y92" i="1"/>
  <c r="R92" i="1"/>
  <c r="R93" i="1" s="1"/>
  <c r="X90" i="1"/>
  <c r="W90" i="1"/>
  <c r="V90" i="1"/>
  <c r="U90" i="1"/>
  <c r="T90" i="1"/>
  <c r="Y89" i="1"/>
  <c r="R89" i="1"/>
  <c r="S88" i="1" s="1"/>
  <c r="Y88" i="1" s="1"/>
  <c r="X87" i="1"/>
  <c r="W87" i="1"/>
  <c r="V87" i="1"/>
  <c r="U87" i="1"/>
  <c r="T87" i="1"/>
  <c r="Y86" i="1"/>
  <c r="R86" i="1"/>
  <c r="R87" i="1" s="1"/>
  <c r="X84" i="1"/>
  <c r="W84" i="1"/>
  <c r="V84" i="1"/>
  <c r="U84" i="1"/>
  <c r="T84" i="1"/>
  <c r="R84" i="1"/>
  <c r="Y83" i="1"/>
  <c r="R83" i="1"/>
  <c r="S82" i="1"/>
  <c r="Y82" i="1" s="1"/>
  <c r="X81" i="1"/>
  <c r="W81" i="1"/>
  <c r="V81" i="1"/>
  <c r="U81" i="1"/>
  <c r="T81" i="1"/>
  <c r="Y80" i="1"/>
  <c r="R80" i="1"/>
  <c r="R81" i="1" s="1"/>
  <c r="S79" i="1"/>
  <c r="Y79" i="1" s="1"/>
  <c r="X78" i="1"/>
  <c r="W78" i="1"/>
  <c r="V78" i="1"/>
  <c r="U78" i="1"/>
  <c r="T78" i="1"/>
  <c r="Y77" i="1"/>
  <c r="R77" i="1"/>
  <c r="R78" i="1" s="1"/>
  <c r="X75" i="1"/>
  <c r="W75" i="1"/>
  <c r="V75" i="1"/>
  <c r="U75" i="1"/>
  <c r="T75" i="1"/>
  <c r="R75" i="1"/>
  <c r="Y74" i="1"/>
  <c r="R74" i="1"/>
  <c r="S73" i="1"/>
  <c r="Y73" i="1" s="1"/>
  <c r="X72" i="1"/>
  <c r="W72" i="1"/>
  <c r="V72" i="1"/>
  <c r="U72" i="1"/>
  <c r="T72" i="1"/>
  <c r="Y71" i="1"/>
  <c r="R71" i="1"/>
  <c r="S70" i="1" s="1"/>
  <c r="Y70" i="1" s="1"/>
  <c r="X69" i="1"/>
  <c r="W69" i="1"/>
  <c r="V69" i="1"/>
  <c r="U69" i="1"/>
  <c r="T69" i="1"/>
  <c r="Y68" i="1"/>
  <c r="R68" i="1"/>
  <c r="R69" i="1" s="1"/>
  <c r="Y69" i="1" s="1"/>
  <c r="X66" i="1"/>
  <c r="W66" i="1"/>
  <c r="V66" i="1"/>
  <c r="U66" i="1"/>
  <c r="T66" i="1"/>
  <c r="Y65" i="1"/>
  <c r="R65" i="1"/>
  <c r="S64" i="1" s="1"/>
  <c r="Y64" i="1" s="1"/>
  <c r="X63" i="1"/>
  <c r="W63" i="1"/>
  <c r="V63" i="1"/>
  <c r="U63" i="1"/>
  <c r="T63" i="1"/>
  <c r="Y62" i="1"/>
  <c r="R62" i="1"/>
  <c r="R63" i="1" s="1"/>
  <c r="X60" i="1"/>
  <c r="W60" i="1"/>
  <c r="V60" i="1"/>
  <c r="U60" i="1"/>
  <c r="T60" i="1"/>
  <c r="R60" i="1"/>
  <c r="Y59" i="1"/>
  <c r="R59" i="1"/>
  <c r="S58" i="1"/>
  <c r="Y58" i="1" s="1"/>
  <c r="X57" i="1"/>
  <c r="W57" i="1"/>
  <c r="V57" i="1"/>
  <c r="U57" i="1"/>
  <c r="T57" i="1"/>
  <c r="Y56" i="1"/>
  <c r="R56" i="1"/>
  <c r="S55" i="1" s="1"/>
  <c r="Y55" i="1" s="1"/>
  <c r="X54" i="1"/>
  <c r="W54" i="1"/>
  <c r="V54" i="1"/>
  <c r="U54" i="1"/>
  <c r="T54" i="1"/>
  <c r="Y53" i="1"/>
  <c r="R53" i="1"/>
  <c r="R54" i="1" s="1"/>
  <c r="X51" i="1"/>
  <c r="W51" i="1"/>
  <c r="V51" i="1"/>
  <c r="U51" i="1"/>
  <c r="T51" i="1"/>
  <c r="R51" i="1"/>
  <c r="Y50" i="1"/>
  <c r="R50" i="1"/>
  <c r="S49" i="1"/>
  <c r="Y49" i="1" s="1"/>
  <c r="X48" i="1"/>
  <c r="W48" i="1"/>
  <c r="V48" i="1"/>
  <c r="U48" i="1"/>
  <c r="T48" i="1"/>
  <c r="Y47" i="1"/>
  <c r="R47" i="1"/>
  <c r="R48" i="1" s="1"/>
  <c r="S46" i="1"/>
  <c r="Y46" i="1" s="1"/>
  <c r="X45" i="1"/>
  <c r="W45" i="1"/>
  <c r="V45" i="1"/>
  <c r="U45" i="1"/>
  <c r="T45" i="1"/>
  <c r="Y44" i="1"/>
  <c r="R44" i="1"/>
  <c r="R45" i="1" s="1"/>
  <c r="X42" i="1"/>
  <c r="W42" i="1"/>
  <c r="V42" i="1"/>
  <c r="U42" i="1"/>
  <c r="T42" i="1"/>
  <c r="Y41" i="1"/>
  <c r="R41" i="1"/>
  <c r="S40" i="1" s="1"/>
  <c r="Y40" i="1" s="1"/>
  <c r="X39" i="1"/>
  <c r="W39" i="1"/>
  <c r="V39" i="1"/>
  <c r="U39" i="1"/>
  <c r="T39" i="1"/>
  <c r="Y38" i="1"/>
  <c r="R38" i="1"/>
  <c r="S37" i="1" s="1"/>
  <c r="Y37" i="1" s="1"/>
  <c r="X36" i="1"/>
  <c r="W36" i="1"/>
  <c r="V36" i="1"/>
  <c r="U36" i="1"/>
  <c r="T36" i="1"/>
  <c r="Y35" i="1"/>
  <c r="R35" i="1"/>
  <c r="S34" i="1" s="1"/>
  <c r="Y34" i="1" s="1"/>
  <c r="X33" i="1"/>
  <c r="W33" i="1"/>
  <c r="V33" i="1"/>
  <c r="U33" i="1"/>
  <c r="T33" i="1"/>
  <c r="Y32" i="1"/>
  <c r="R32" i="1"/>
  <c r="S31" i="1" s="1"/>
  <c r="Y31" i="1" s="1"/>
  <c r="X30" i="1"/>
  <c r="W30" i="1"/>
  <c r="V30" i="1"/>
  <c r="U30" i="1"/>
  <c r="T30" i="1"/>
  <c r="Y29" i="1"/>
  <c r="R29" i="1"/>
  <c r="R30" i="1" s="1"/>
  <c r="X27" i="1"/>
  <c r="W27" i="1"/>
  <c r="V27" i="1"/>
  <c r="U27" i="1"/>
  <c r="T27" i="1"/>
  <c r="Y26" i="1"/>
  <c r="R26" i="1"/>
  <c r="S25" i="1" s="1"/>
  <c r="Y25" i="1" s="1"/>
  <c r="X24" i="1"/>
  <c r="W24" i="1"/>
  <c r="V24" i="1"/>
  <c r="U24" i="1"/>
  <c r="T24" i="1"/>
  <c r="R24" i="1"/>
  <c r="Y23" i="1"/>
  <c r="R23" i="1"/>
  <c r="S22" i="1"/>
  <c r="Y22" i="1" s="1"/>
  <c r="X21" i="1"/>
  <c r="W21" i="1"/>
  <c r="V21" i="1"/>
  <c r="U21" i="1"/>
  <c r="T21" i="1"/>
  <c r="Y20" i="1"/>
  <c r="R20" i="1"/>
  <c r="R21" i="1" s="1"/>
  <c r="X18" i="1"/>
  <c r="W18" i="1"/>
  <c r="V18" i="1"/>
  <c r="U18" i="1"/>
  <c r="T18" i="1"/>
  <c r="Y17" i="1"/>
  <c r="R17" i="1"/>
  <c r="S16" i="1" s="1"/>
  <c r="Y16" i="1" s="1"/>
  <c r="X15" i="1"/>
  <c r="W15" i="1"/>
  <c r="V15" i="1"/>
  <c r="U15" i="1"/>
  <c r="T15" i="1"/>
  <c r="Y14" i="1"/>
  <c r="R14" i="1"/>
  <c r="R15" i="1" s="1"/>
  <c r="X12" i="1"/>
  <c r="W12" i="1"/>
  <c r="V12" i="1"/>
  <c r="U12" i="1"/>
  <c r="T12" i="1"/>
  <c r="Y11" i="1"/>
  <c r="R11" i="1"/>
  <c r="R12" i="1" s="1"/>
  <c r="Y12" i="1" s="1"/>
  <c r="S10" i="1"/>
  <c r="Y10" i="1" s="1"/>
  <c r="X9" i="1"/>
  <c r="W9" i="1"/>
  <c r="V9" i="1"/>
  <c r="U9" i="1"/>
  <c r="T9" i="1"/>
  <c r="Y8" i="1"/>
  <c r="R8" i="1"/>
  <c r="R9" i="1" s="1"/>
  <c r="S7" i="1"/>
  <c r="Y7" i="1" s="1"/>
  <c r="X6" i="1"/>
  <c r="W6" i="1"/>
  <c r="V6" i="1"/>
  <c r="U6" i="1"/>
  <c r="T6" i="1"/>
  <c r="Y5" i="1"/>
  <c r="R5" i="1"/>
  <c r="R6" i="1" s="1"/>
  <c r="P249" i="1"/>
  <c r="O249" i="1"/>
  <c r="N249" i="1"/>
  <c r="M249" i="1"/>
  <c r="L249" i="1"/>
  <c r="Q248" i="1"/>
  <c r="J248" i="1"/>
  <c r="K247" i="1" s="1"/>
  <c r="Q247" i="1" s="1"/>
  <c r="P246" i="1"/>
  <c r="O246" i="1"/>
  <c r="N246" i="1"/>
  <c r="M246" i="1"/>
  <c r="L246" i="1"/>
  <c r="Q245" i="1"/>
  <c r="J245" i="1"/>
  <c r="K244" i="1" s="1"/>
  <c r="Q244" i="1" s="1"/>
  <c r="P243" i="1"/>
  <c r="O243" i="1"/>
  <c r="N243" i="1"/>
  <c r="M243" i="1"/>
  <c r="L243" i="1"/>
  <c r="Q242" i="1"/>
  <c r="J242" i="1"/>
  <c r="J243" i="1" s="1"/>
  <c r="P240" i="1"/>
  <c r="O240" i="1"/>
  <c r="N240" i="1"/>
  <c r="M240" i="1"/>
  <c r="L240" i="1"/>
  <c r="Q239" i="1"/>
  <c r="J239" i="1"/>
  <c r="K238" i="1" s="1"/>
  <c r="Q238" i="1" s="1"/>
  <c r="P237" i="1"/>
  <c r="O237" i="1"/>
  <c r="N237" i="1"/>
  <c r="M237" i="1"/>
  <c r="L237" i="1"/>
  <c r="Q236" i="1"/>
  <c r="J236" i="1"/>
  <c r="K235" i="1" s="1"/>
  <c r="Q235" i="1" s="1"/>
  <c r="P234" i="1"/>
  <c r="O234" i="1"/>
  <c r="N234" i="1"/>
  <c r="M234" i="1"/>
  <c r="L234" i="1"/>
  <c r="Q233" i="1"/>
  <c r="J233" i="1"/>
  <c r="J234" i="1" s="1"/>
  <c r="P231" i="1"/>
  <c r="O231" i="1"/>
  <c r="N231" i="1"/>
  <c r="M231" i="1"/>
  <c r="L231" i="1"/>
  <c r="Q230" i="1"/>
  <c r="J230" i="1"/>
  <c r="K229" i="1" s="1"/>
  <c r="Q229" i="1" s="1"/>
  <c r="P228" i="1"/>
  <c r="O228" i="1"/>
  <c r="N228" i="1"/>
  <c r="M228" i="1"/>
  <c r="L228" i="1"/>
  <c r="Q227" i="1"/>
  <c r="J227" i="1"/>
  <c r="K226" i="1" s="1"/>
  <c r="Q226" i="1" s="1"/>
  <c r="P225" i="1"/>
  <c r="O225" i="1"/>
  <c r="N225" i="1"/>
  <c r="M225" i="1"/>
  <c r="L225" i="1"/>
  <c r="Q224" i="1"/>
  <c r="J224" i="1"/>
  <c r="J225" i="1" s="1"/>
  <c r="P222" i="1"/>
  <c r="O222" i="1"/>
  <c r="N222" i="1"/>
  <c r="M222" i="1"/>
  <c r="L222" i="1"/>
  <c r="J222" i="1"/>
  <c r="Q221" i="1"/>
  <c r="J221" i="1"/>
  <c r="K220" i="1"/>
  <c r="Q220" i="1" s="1"/>
  <c r="P219" i="1"/>
  <c r="O219" i="1"/>
  <c r="N219" i="1"/>
  <c r="M219" i="1"/>
  <c r="L219" i="1"/>
  <c r="Q218" i="1"/>
  <c r="J218" i="1"/>
  <c r="K217" i="1" s="1"/>
  <c r="Q217" i="1" s="1"/>
  <c r="P216" i="1"/>
  <c r="O216" i="1"/>
  <c r="N216" i="1"/>
  <c r="M216" i="1"/>
  <c r="L216" i="1"/>
  <c r="Q215" i="1"/>
  <c r="J215" i="1"/>
  <c r="J216" i="1" s="1"/>
  <c r="P213" i="1"/>
  <c r="O213" i="1"/>
  <c r="N213" i="1"/>
  <c r="M213" i="1"/>
  <c r="L213" i="1"/>
  <c r="Q212" i="1"/>
  <c r="J212" i="1"/>
  <c r="K211" i="1" s="1"/>
  <c r="Q211" i="1" s="1"/>
  <c r="P210" i="1"/>
  <c r="O210" i="1"/>
  <c r="N210" i="1"/>
  <c r="M210" i="1"/>
  <c r="L210" i="1"/>
  <c r="Q209" i="1"/>
  <c r="J209" i="1"/>
  <c r="K208" i="1" s="1"/>
  <c r="Q208" i="1" s="1"/>
  <c r="P207" i="1"/>
  <c r="O207" i="1"/>
  <c r="N207" i="1"/>
  <c r="M207" i="1"/>
  <c r="L207" i="1"/>
  <c r="Q206" i="1"/>
  <c r="J206" i="1"/>
  <c r="J207" i="1" s="1"/>
  <c r="P204" i="1"/>
  <c r="O204" i="1"/>
  <c r="N204" i="1"/>
  <c r="M204" i="1"/>
  <c r="L204" i="1"/>
  <c r="Q203" i="1"/>
  <c r="J203" i="1"/>
  <c r="K202" i="1" s="1"/>
  <c r="Q202" i="1" s="1"/>
  <c r="P201" i="1"/>
  <c r="O201" i="1"/>
  <c r="N201" i="1"/>
  <c r="M201" i="1"/>
  <c r="L201" i="1"/>
  <c r="Q200" i="1"/>
  <c r="J200" i="1"/>
  <c r="J201" i="1" s="1"/>
  <c r="Q201" i="1" s="1"/>
  <c r="P198" i="1"/>
  <c r="O198" i="1"/>
  <c r="N198" i="1"/>
  <c r="M198" i="1"/>
  <c r="L198" i="1"/>
  <c r="Q197" i="1"/>
  <c r="J197" i="1"/>
  <c r="J198" i="1" s="1"/>
  <c r="P195" i="1"/>
  <c r="O195" i="1"/>
  <c r="N195" i="1"/>
  <c r="M195" i="1"/>
  <c r="L195" i="1"/>
  <c r="Q194" i="1"/>
  <c r="J194" i="1"/>
  <c r="K193" i="1" s="1"/>
  <c r="Q193" i="1" s="1"/>
  <c r="P192" i="1"/>
  <c r="O192" i="1"/>
  <c r="N192" i="1"/>
  <c r="M192" i="1"/>
  <c r="L192" i="1"/>
  <c r="Q191" i="1"/>
  <c r="J191" i="1"/>
  <c r="K190" i="1" s="1"/>
  <c r="Q190" i="1" s="1"/>
  <c r="P189" i="1"/>
  <c r="O189" i="1"/>
  <c r="N189" i="1"/>
  <c r="M189" i="1"/>
  <c r="L189" i="1"/>
  <c r="Q188" i="1"/>
  <c r="J188" i="1"/>
  <c r="J189" i="1" s="1"/>
  <c r="Q189" i="1" s="1"/>
  <c r="P186" i="1"/>
  <c r="O186" i="1"/>
  <c r="N186" i="1"/>
  <c r="M186" i="1"/>
  <c r="L186" i="1"/>
  <c r="Q185" i="1"/>
  <c r="J185" i="1"/>
  <c r="J186" i="1" s="1"/>
  <c r="P183" i="1"/>
  <c r="O183" i="1"/>
  <c r="N183" i="1"/>
  <c r="M183" i="1"/>
  <c r="L183" i="1"/>
  <c r="Q182" i="1"/>
  <c r="J182" i="1"/>
  <c r="K181" i="1" s="1"/>
  <c r="Q181" i="1" s="1"/>
  <c r="P180" i="1"/>
  <c r="O180" i="1"/>
  <c r="N180" i="1"/>
  <c r="M180" i="1"/>
  <c r="L180" i="1"/>
  <c r="Q179" i="1"/>
  <c r="J179" i="1"/>
  <c r="J180" i="1" s="1"/>
  <c r="P177" i="1"/>
  <c r="O177" i="1"/>
  <c r="N177" i="1"/>
  <c r="M177" i="1"/>
  <c r="L177" i="1"/>
  <c r="Q176" i="1"/>
  <c r="J176" i="1"/>
  <c r="K175" i="1" s="1"/>
  <c r="Q175" i="1" s="1"/>
  <c r="P174" i="1"/>
  <c r="O174" i="1"/>
  <c r="N174" i="1"/>
  <c r="M174" i="1"/>
  <c r="L174" i="1"/>
  <c r="Q173" i="1"/>
  <c r="J173" i="1"/>
  <c r="K172" i="1" s="1"/>
  <c r="Q172" i="1" s="1"/>
  <c r="P171" i="1"/>
  <c r="O171" i="1"/>
  <c r="N171" i="1"/>
  <c r="M171" i="1"/>
  <c r="L171" i="1"/>
  <c r="Q170" i="1"/>
  <c r="J170" i="1"/>
  <c r="J171" i="1" s="1"/>
  <c r="P168" i="1"/>
  <c r="O168" i="1"/>
  <c r="N168" i="1"/>
  <c r="M168" i="1"/>
  <c r="L168" i="1"/>
  <c r="Q167" i="1"/>
  <c r="J167" i="1"/>
  <c r="J168" i="1" s="1"/>
  <c r="P165" i="1"/>
  <c r="O165" i="1"/>
  <c r="N165" i="1"/>
  <c r="M165" i="1"/>
  <c r="L165" i="1"/>
  <c r="Q164" i="1"/>
  <c r="J164" i="1"/>
  <c r="K163" i="1" s="1"/>
  <c r="Q163" i="1" s="1"/>
  <c r="P162" i="1"/>
  <c r="O162" i="1"/>
  <c r="N162" i="1"/>
  <c r="M162" i="1"/>
  <c r="L162" i="1"/>
  <c r="Q161" i="1"/>
  <c r="J161" i="1"/>
  <c r="J162" i="1" s="1"/>
  <c r="P159" i="1"/>
  <c r="O159" i="1"/>
  <c r="N159" i="1"/>
  <c r="M159" i="1"/>
  <c r="L159" i="1"/>
  <c r="Q158" i="1"/>
  <c r="J158" i="1"/>
  <c r="K157" i="1" s="1"/>
  <c r="Q157" i="1" s="1"/>
  <c r="P156" i="1"/>
  <c r="O156" i="1"/>
  <c r="N156" i="1"/>
  <c r="M156" i="1"/>
  <c r="L156" i="1"/>
  <c r="Q155" i="1"/>
  <c r="J155" i="1"/>
  <c r="K154" i="1" s="1"/>
  <c r="Q154" i="1" s="1"/>
  <c r="P153" i="1"/>
  <c r="O153" i="1"/>
  <c r="N153" i="1"/>
  <c r="M153" i="1"/>
  <c r="L153" i="1"/>
  <c r="Q152" i="1"/>
  <c r="J152" i="1"/>
  <c r="J153" i="1" s="1"/>
  <c r="P150" i="1"/>
  <c r="O150" i="1"/>
  <c r="N150" i="1"/>
  <c r="M150" i="1"/>
  <c r="L150" i="1"/>
  <c r="Q149" i="1"/>
  <c r="J149" i="1"/>
  <c r="K148" i="1" s="1"/>
  <c r="Q148" i="1" s="1"/>
  <c r="P147" i="1"/>
  <c r="O147" i="1"/>
  <c r="N147" i="1"/>
  <c r="M147" i="1"/>
  <c r="L147" i="1"/>
  <c r="Q146" i="1"/>
  <c r="J146" i="1"/>
  <c r="K145" i="1" s="1"/>
  <c r="Q145" i="1" s="1"/>
  <c r="P144" i="1"/>
  <c r="O144" i="1"/>
  <c r="N144" i="1"/>
  <c r="M144" i="1"/>
  <c r="L144" i="1"/>
  <c r="Q143" i="1"/>
  <c r="J143" i="1"/>
  <c r="J144" i="1" s="1"/>
  <c r="P141" i="1"/>
  <c r="O141" i="1"/>
  <c r="N141" i="1"/>
  <c r="M141" i="1"/>
  <c r="L141" i="1"/>
  <c r="Q140" i="1"/>
  <c r="J140" i="1"/>
  <c r="K139" i="1" s="1"/>
  <c r="Q139" i="1" s="1"/>
  <c r="P138" i="1"/>
  <c r="O138" i="1"/>
  <c r="N138" i="1"/>
  <c r="M138" i="1"/>
  <c r="L138" i="1"/>
  <c r="Q137" i="1"/>
  <c r="J137" i="1"/>
  <c r="J138" i="1" s="1"/>
  <c r="P135" i="1"/>
  <c r="O135" i="1"/>
  <c r="N135" i="1"/>
  <c r="M135" i="1"/>
  <c r="L135" i="1"/>
  <c r="Q134" i="1"/>
  <c r="J134" i="1"/>
  <c r="K133" i="1" s="1"/>
  <c r="Q133" i="1" s="1"/>
  <c r="P132" i="1"/>
  <c r="O132" i="1"/>
  <c r="N132" i="1"/>
  <c r="M132" i="1"/>
  <c r="L132" i="1"/>
  <c r="Q131" i="1"/>
  <c r="J131" i="1"/>
  <c r="K130" i="1" s="1"/>
  <c r="Q130" i="1" s="1"/>
  <c r="P129" i="1"/>
  <c r="O129" i="1"/>
  <c r="N129" i="1"/>
  <c r="M129" i="1"/>
  <c r="L129" i="1"/>
  <c r="Q128" i="1"/>
  <c r="J128" i="1"/>
  <c r="J129" i="1" s="1"/>
  <c r="P126" i="1"/>
  <c r="O126" i="1"/>
  <c r="N126" i="1"/>
  <c r="M126" i="1"/>
  <c r="L126" i="1"/>
  <c r="Q125" i="1"/>
  <c r="J125" i="1"/>
  <c r="K124" i="1" s="1"/>
  <c r="Q124" i="1" s="1"/>
  <c r="P123" i="1"/>
  <c r="O123" i="1"/>
  <c r="N123" i="1"/>
  <c r="M123" i="1"/>
  <c r="L123" i="1"/>
  <c r="Q122" i="1"/>
  <c r="J122" i="1"/>
  <c r="K121" i="1" s="1"/>
  <c r="Q121" i="1" s="1"/>
  <c r="P120" i="1"/>
  <c r="O120" i="1"/>
  <c r="N120" i="1"/>
  <c r="M120" i="1"/>
  <c r="L120" i="1"/>
  <c r="Q119" i="1"/>
  <c r="J119" i="1"/>
  <c r="J120" i="1" s="1"/>
  <c r="P117" i="1"/>
  <c r="O117" i="1"/>
  <c r="N117" i="1"/>
  <c r="M117" i="1"/>
  <c r="L117" i="1"/>
  <c r="Q116" i="1"/>
  <c r="J116" i="1"/>
  <c r="J117" i="1" s="1"/>
  <c r="P114" i="1"/>
  <c r="O114" i="1"/>
  <c r="N114" i="1"/>
  <c r="M114" i="1"/>
  <c r="L114" i="1"/>
  <c r="Q113" i="1"/>
  <c r="J113" i="1"/>
  <c r="K112" i="1" s="1"/>
  <c r="Q112" i="1" s="1"/>
  <c r="P111" i="1"/>
  <c r="O111" i="1"/>
  <c r="N111" i="1"/>
  <c r="M111" i="1"/>
  <c r="L111" i="1"/>
  <c r="Q110" i="1"/>
  <c r="J110" i="1"/>
  <c r="J111" i="1" s="1"/>
  <c r="P108" i="1"/>
  <c r="O108" i="1"/>
  <c r="N108" i="1"/>
  <c r="M108" i="1"/>
  <c r="L108" i="1"/>
  <c r="Q107" i="1"/>
  <c r="J107" i="1"/>
  <c r="K106" i="1" s="1"/>
  <c r="Q106" i="1" s="1"/>
  <c r="P105" i="1"/>
  <c r="O105" i="1"/>
  <c r="N105" i="1"/>
  <c r="M105" i="1"/>
  <c r="L105" i="1"/>
  <c r="Q104" i="1"/>
  <c r="J104" i="1"/>
  <c r="K103" i="1" s="1"/>
  <c r="Q103" i="1" s="1"/>
  <c r="P102" i="1"/>
  <c r="O102" i="1"/>
  <c r="N102" i="1"/>
  <c r="M102" i="1"/>
  <c r="L102" i="1"/>
  <c r="Q101" i="1"/>
  <c r="J101" i="1"/>
  <c r="J102" i="1" s="1"/>
  <c r="P99" i="1"/>
  <c r="O99" i="1"/>
  <c r="N99" i="1"/>
  <c r="M99" i="1"/>
  <c r="L99" i="1"/>
  <c r="Q98" i="1"/>
  <c r="J98" i="1"/>
  <c r="J99" i="1" s="1"/>
  <c r="K97" i="1"/>
  <c r="Q97" i="1" s="1"/>
  <c r="P96" i="1"/>
  <c r="O96" i="1"/>
  <c r="N96" i="1"/>
  <c r="M96" i="1"/>
  <c r="L96" i="1"/>
  <c r="Q95" i="1"/>
  <c r="J95" i="1"/>
  <c r="K94" i="1" s="1"/>
  <c r="Q94" i="1" s="1"/>
  <c r="P93" i="1"/>
  <c r="O93" i="1"/>
  <c r="N93" i="1"/>
  <c r="M93" i="1"/>
  <c r="L93" i="1"/>
  <c r="Q92" i="1"/>
  <c r="J92" i="1"/>
  <c r="J93" i="1" s="1"/>
  <c r="P90" i="1"/>
  <c r="O90" i="1"/>
  <c r="N90" i="1"/>
  <c r="M90" i="1"/>
  <c r="L90" i="1"/>
  <c r="Q89" i="1"/>
  <c r="J89" i="1"/>
  <c r="K88" i="1" s="1"/>
  <c r="Q88" i="1" s="1"/>
  <c r="P87" i="1"/>
  <c r="O87" i="1"/>
  <c r="N87" i="1"/>
  <c r="M87" i="1"/>
  <c r="L87" i="1"/>
  <c r="J87" i="1"/>
  <c r="Q86" i="1"/>
  <c r="J86" i="1"/>
  <c r="K85" i="1" s="1"/>
  <c r="Q85" i="1" s="1"/>
  <c r="P84" i="1"/>
  <c r="O84" i="1"/>
  <c r="N84" i="1"/>
  <c r="M84" i="1"/>
  <c r="L84" i="1"/>
  <c r="Q83" i="1"/>
  <c r="J83" i="1"/>
  <c r="J84" i="1" s="1"/>
  <c r="P81" i="1"/>
  <c r="O81" i="1"/>
  <c r="N81" i="1"/>
  <c r="M81" i="1"/>
  <c r="L81" i="1"/>
  <c r="Q80" i="1"/>
  <c r="J80" i="1"/>
  <c r="K79" i="1" s="1"/>
  <c r="Q79" i="1" s="1"/>
  <c r="P78" i="1"/>
  <c r="O78" i="1"/>
  <c r="N78" i="1"/>
  <c r="M78" i="1"/>
  <c r="L78" i="1"/>
  <c r="Q77" i="1"/>
  <c r="J77" i="1"/>
  <c r="K76" i="1" s="1"/>
  <c r="Q76" i="1" s="1"/>
  <c r="P75" i="1"/>
  <c r="O75" i="1"/>
  <c r="N75" i="1"/>
  <c r="M75" i="1"/>
  <c r="L75" i="1"/>
  <c r="Q74" i="1"/>
  <c r="J74" i="1"/>
  <c r="J75" i="1" s="1"/>
  <c r="P72" i="1"/>
  <c r="O72" i="1"/>
  <c r="N72" i="1"/>
  <c r="M72" i="1"/>
  <c r="L72" i="1"/>
  <c r="Q71" i="1"/>
  <c r="J71" i="1"/>
  <c r="K70" i="1" s="1"/>
  <c r="Q70" i="1" s="1"/>
  <c r="J53" i="1"/>
  <c r="K52" i="1" s="1"/>
  <c r="Q52" i="1" s="1"/>
  <c r="Q53" i="1"/>
  <c r="L54" i="1"/>
  <c r="M54" i="1"/>
  <c r="N54" i="1"/>
  <c r="O54" i="1"/>
  <c r="P54" i="1"/>
  <c r="K55" i="1"/>
  <c r="Q55" i="1" s="1"/>
  <c r="J56" i="1"/>
  <c r="Q56" i="1"/>
  <c r="J57" i="1"/>
  <c r="L57" i="1"/>
  <c r="M57" i="1"/>
  <c r="N57" i="1"/>
  <c r="O57" i="1"/>
  <c r="P57" i="1"/>
  <c r="J59" i="1"/>
  <c r="J60" i="1" s="1"/>
  <c r="Q59" i="1"/>
  <c r="L60" i="1"/>
  <c r="M60" i="1"/>
  <c r="N60" i="1"/>
  <c r="O60" i="1"/>
  <c r="P60" i="1"/>
  <c r="K61" i="1"/>
  <c r="Q61" i="1" s="1"/>
  <c r="J62" i="1"/>
  <c r="Q62" i="1"/>
  <c r="J63" i="1"/>
  <c r="L63" i="1"/>
  <c r="M63" i="1"/>
  <c r="N63" i="1"/>
  <c r="O63" i="1"/>
  <c r="P63" i="1"/>
  <c r="J65" i="1"/>
  <c r="K64" i="1" s="1"/>
  <c r="Q64" i="1" s="1"/>
  <c r="Q65" i="1"/>
  <c r="L66" i="1"/>
  <c r="M66" i="1"/>
  <c r="N66" i="1"/>
  <c r="O66" i="1"/>
  <c r="P66" i="1"/>
  <c r="K67" i="1"/>
  <c r="Q67" i="1" s="1"/>
  <c r="J68" i="1"/>
  <c r="Q68" i="1"/>
  <c r="J69" i="1"/>
  <c r="L69" i="1"/>
  <c r="M69" i="1"/>
  <c r="N69" i="1"/>
  <c r="O69" i="1"/>
  <c r="P69" i="1"/>
  <c r="P51" i="1"/>
  <c r="O51" i="1"/>
  <c r="N51" i="1"/>
  <c r="M51" i="1"/>
  <c r="L51" i="1"/>
  <c r="Q50" i="1"/>
  <c r="J50" i="1"/>
  <c r="K49" i="1" s="1"/>
  <c r="Q49" i="1" s="1"/>
  <c r="P48" i="1"/>
  <c r="O48" i="1"/>
  <c r="N48" i="1"/>
  <c r="M48" i="1"/>
  <c r="L48" i="1"/>
  <c r="Q47" i="1"/>
  <c r="J47" i="1"/>
  <c r="K46" i="1" s="1"/>
  <c r="Q46" i="1" s="1"/>
  <c r="P45" i="1"/>
  <c r="O45" i="1"/>
  <c r="N45" i="1"/>
  <c r="M45" i="1"/>
  <c r="L45" i="1"/>
  <c r="Q44" i="1"/>
  <c r="J44" i="1"/>
  <c r="K43" i="1" s="1"/>
  <c r="Q43" i="1" s="1"/>
  <c r="P42" i="1"/>
  <c r="O42" i="1"/>
  <c r="N42" i="1"/>
  <c r="M42" i="1"/>
  <c r="L42" i="1"/>
  <c r="Q41" i="1"/>
  <c r="J41" i="1"/>
  <c r="K40" i="1" s="1"/>
  <c r="Q40" i="1" s="1"/>
  <c r="P39" i="1"/>
  <c r="O39" i="1"/>
  <c r="N39" i="1"/>
  <c r="M39" i="1"/>
  <c r="L39" i="1"/>
  <c r="Q38" i="1"/>
  <c r="J38" i="1"/>
  <c r="K37" i="1" s="1"/>
  <c r="Q37" i="1" s="1"/>
  <c r="P36" i="1"/>
  <c r="O36" i="1"/>
  <c r="N36" i="1"/>
  <c r="M36" i="1"/>
  <c r="L36" i="1"/>
  <c r="Q35" i="1"/>
  <c r="J35" i="1"/>
  <c r="K34" i="1" s="1"/>
  <c r="Q34" i="1" s="1"/>
  <c r="P33" i="1"/>
  <c r="O33" i="1"/>
  <c r="N33" i="1"/>
  <c r="M33" i="1"/>
  <c r="L33" i="1"/>
  <c r="Q32" i="1"/>
  <c r="J32" i="1"/>
  <c r="K31" i="1" s="1"/>
  <c r="Q31" i="1" s="1"/>
  <c r="P30" i="1"/>
  <c r="O30" i="1"/>
  <c r="N30" i="1"/>
  <c r="M30" i="1"/>
  <c r="L30" i="1"/>
  <c r="Q29" i="1"/>
  <c r="J29" i="1"/>
  <c r="K28" i="1" s="1"/>
  <c r="Q28" i="1" s="1"/>
  <c r="P27" i="1"/>
  <c r="O27" i="1"/>
  <c r="N27" i="1"/>
  <c r="M27" i="1"/>
  <c r="L27" i="1"/>
  <c r="Q26" i="1"/>
  <c r="J26" i="1"/>
  <c r="K25" i="1" s="1"/>
  <c r="Q25" i="1" s="1"/>
  <c r="P24" i="1"/>
  <c r="O24" i="1"/>
  <c r="N24" i="1"/>
  <c r="M24" i="1"/>
  <c r="L24" i="1"/>
  <c r="Q23" i="1"/>
  <c r="J23" i="1"/>
  <c r="K22" i="1" s="1"/>
  <c r="Q22" i="1" s="1"/>
  <c r="P21" i="1"/>
  <c r="O21" i="1"/>
  <c r="N21" i="1"/>
  <c r="M21" i="1"/>
  <c r="L21" i="1"/>
  <c r="Q20" i="1"/>
  <c r="J20" i="1"/>
  <c r="K19" i="1" s="1"/>
  <c r="Q19" i="1" s="1"/>
  <c r="P18" i="1"/>
  <c r="O18" i="1"/>
  <c r="N18" i="1"/>
  <c r="M18" i="1"/>
  <c r="L18" i="1"/>
  <c r="Q17" i="1"/>
  <c r="J17" i="1"/>
  <c r="J18" i="1" s="1"/>
  <c r="K16" i="1"/>
  <c r="Q16" i="1" s="1"/>
  <c r="P15" i="1"/>
  <c r="O15" i="1"/>
  <c r="N15" i="1"/>
  <c r="M15" i="1"/>
  <c r="L15" i="1"/>
  <c r="Q14" i="1"/>
  <c r="J14" i="1"/>
  <c r="K13" i="1" s="1"/>
  <c r="Q13" i="1" s="1"/>
  <c r="I249" i="1"/>
  <c r="I247" i="1"/>
  <c r="I246" i="1"/>
  <c r="I244" i="1"/>
  <c r="I237" i="1"/>
  <c r="I235" i="1"/>
  <c r="I234" i="1"/>
  <c r="I232" i="1"/>
  <c r="I231" i="1"/>
  <c r="I229" i="1"/>
  <c r="I225" i="1"/>
  <c r="I223" i="1"/>
  <c r="I222" i="1"/>
  <c r="I220" i="1"/>
  <c r="I213" i="1"/>
  <c r="I211" i="1"/>
  <c r="I204" i="1"/>
  <c r="I202" i="1"/>
  <c r="I201" i="1"/>
  <c r="I199" i="1"/>
  <c r="I198" i="1"/>
  <c r="I196" i="1"/>
  <c r="D205" i="1"/>
  <c r="I205" i="1" s="1"/>
  <c r="G207" i="1"/>
  <c r="I207" i="1" s="1"/>
  <c r="I192" i="1"/>
  <c r="I190" i="1"/>
  <c r="I189" i="1"/>
  <c r="I187" i="1"/>
  <c r="I183" i="1"/>
  <c r="I181" i="1"/>
  <c r="I177" i="1"/>
  <c r="I175" i="1"/>
  <c r="I174" i="1"/>
  <c r="I172" i="1"/>
  <c r="I171" i="1"/>
  <c r="I169" i="1"/>
  <c r="D178" i="1"/>
  <c r="I178" i="1" s="1"/>
  <c r="C180" i="1"/>
  <c r="E180" i="1"/>
  <c r="F180" i="1"/>
  <c r="G180" i="1"/>
  <c r="I168" i="1"/>
  <c r="I166" i="1"/>
  <c r="I162" i="1"/>
  <c r="I160" i="1"/>
  <c r="I156" i="1"/>
  <c r="I154" i="1"/>
  <c r="I153" i="1"/>
  <c r="I151" i="1"/>
  <c r="I150" i="1"/>
  <c r="I148" i="1"/>
  <c r="I141" i="1"/>
  <c r="I139" i="1"/>
  <c r="D142" i="1"/>
  <c r="I142" i="1" s="1"/>
  <c r="I144" i="1"/>
  <c r="I138" i="1"/>
  <c r="I136" i="1"/>
  <c r="I135" i="1"/>
  <c r="I133" i="1"/>
  <c r="I132" i="1"/>
  <c r="I130" i="1"/>
  <c r="I129" i="1"/>
  <c r="I127" i="1"/>
  <c r="I126" i="1"/>
  <c r="I124" i="1"/>
  <c r="I120" i="1"/>
  <c r="I118" i="1"/>
  <c r="D121" i="1"/>
  <c r="I121" i="1" s="1"/>
  <c r="I123" i="1"/>
  <c r="I111" i="1"/>
  <c r="I109" i="1"/>
  <c r="I108" i="1"/>
  <c r="I106" i="1"/>
  <c r="I105" i="1"/>
  <c r="I103" i="1"/>
  <c r="I102" i="1"/>
  <c r="I100" i="1"/>
  <c r="I93" i="1"/>
  <c r="I91" i="1"/>
  <c r="I90" i="1"/>
  <c r="I88" i="1"/>
  <c r="I87" i="1"/>
  <c r="I85" i="1"/>
  <c r="D94" i="1"/>
  <c r="I94" i="1" s="1"/>
  <c r="I96" i="1"/>
  <c r="I81" i="1"/>
  <c r="I79" i="1"/>
  <c r="I78" i="1"/>
  <c r="I76" i="1"/>
  <c r="I75" i="1"/>
  <c r="I73" i="1"/>
  <c r="I69" i="1"/>
  <c r="I67" i="1"/>
  <c r="I58" i="1"/>
  <c r="I60" i="1"/>
  <c r="I57" i="1"/>
  <c r="I55" i="1"/>
  <c r="I54" i="1"/>
  <c r="I52" i="1"/>
  <c r="I51" i="1"/>
  <c r="I49" i="1"/>
  <c r="D61" i="1"/>
  <c r="I61" i="1" s="1"/>
  <c r="I63" i="1"/>
  <c r="I45" i="1"/>
  <c r="I43" i="1"/>
  <c r="I42" i="1"/>
  <c r="I40" i="1"/>
  <c r="I33" i="1"/>
  <c r="I31" i="1"/>
  <c r="I30" i="1"/>
  <c r="I28" i="1"/>
  <c r="D34" i="1"/>
  <c r="I34" i="1" s="1"/>
  <c r="I36" i="1"/>
  <c r="I27" i="1"/>
  <c r="I25" i="1"/>
  <c r="I18" i="1"/>
  <c r="I16" i="1"/>
  <c r="P12" i="1"/>
  <c r="O12" i="1"/>
  <c r="N12" i="1"/>
  <c r="M12" i="1"/>
  <c r="L12" i="1"/>
  <c r="I12" i="1"/>
  <c r="Q11" i="1"/>
  <c r="J11" i="1"/>
  <c r="J12" i="1" s="1"/>
  <c r="I10" i="1"/>
  <c r="P9" i="1"/>
  <c r="O9" i="1"/>
  <c r="N9" i="1"/>
  <c r="M9" i="1"/>
  <c r="L9" i="1"/>
  <c r="Q8" i="1"/>
  <c r="J8" i="1"/>
  <c r="K7" i="1" s="1"/>
  <c r="Q7" i="1" s="1"/>
  <c r="AA25" i="1" l="1"/>
  <c r="AG25" i="1" s="1"/>
  <c r="AA61" i="1"/>
  <c r="AG61" i="1" s="1"/>
  <c r="AA64" i="1"/>
  <c r="AG64" i="1" s="1"/>
  <c r="AA85" i="1"/>
  <c r="AG85" i="1" s="1"/>
  <c r="Z99" i="1"/>
  <c r="Z102" i="1"/>
  <c r="AG102" i="1" s="1"/>
  <c r="AA169" i="1"/>
  <c r="AG169" i="1" s="1"/>
  <c r="Z183" i="1"/>
  <c r="Z186" i="1"/>
  <c r="AG186" i="1" s="1"/>
  <c r="Q117" i="1"/>
  <c r="A116" i="1" s="1"/>
  <c r="Y15" i="1"/>
  <c r="Y24" i="1"/>
  <c r="Y99" i="1"/>
  <c r="Y132" i="1"/>
  <c r="Y156" i="1"/>
  <c r="Z159" i="1"/>
  <c r="AG219" i="1"/>
  <c r="AG228" i="1"/>
  <c r="J51" i="1"/>
  <c r="J135" i="1"/>
  <c r="J183" i="1"/>
  <c r="J237" i="1"/>
  <c r="Q237" i="1" s="1"/>
  <c r="A236" i="1" s="1"/>
  <c r="Y30" i="1"/>
  <c r="R39" i="1"/>
  <c r="R117" i="1"/>
  <c r="R120" i="1"/>
  <c r="R195" i="1"/>
  <c r="R198" i="1"/>
  <c r="R213" i="1"/>
  <c r="R216" i="1"/>
  <c r="R219" i="1"/>
  <c r="R222" i="1"/>
  <c r="R237" i="1"/>
  <c r="R240" i="1"/>
  <c r="AA4" i="1"/>
  <c r="AG4" i="1" s="1"/>
  <c r="AG21" i="1"/>
  <c r="AG42" i="1"/>
  <c r="J21" i="1"/>
  <c r="Q75" i="1"/>
  <c r="J114" i="1"/>
  <c r="J147" i="1"/>
  <c r="K166" i="1"/>
  <c r="Q166" i="1" s="1"/>
  <c r="K187" i="1"/>
  <c r="Q187" i="1" s="1"/>
  <c r="J210" i="1"/>
  <c r="J249" i="1"/>
  <c r="Y45" i="1"/>
  <c r="Y48" i="1"/>
  <c r="Y204" i="1"/>
  <c r="Y228" i="1"/>
  <c r="AG36" i="1"/>
  <c r="AG54" i="1"/>
  <c r="AG78" i="1"/>
  <c r="AG114" i="1"/>
  <c r="AG132" i="1"/>
  <c r="Z207" i="1"/>
  <c r="AG207" i="1" s="1"/>
  <c r="AA232" i="1"/>
  <c r="AG232" i="1" s="1"/>
  <c r="AA235" i="1"/>
  <c r="AG235" i="1" s="1"/>
  <c r="AG243" i="1"/>
  <c r="Q249" i="1"/>
  <c r="A248" i="1" s="1"/>
  <c r="Q243" i="1"/>
  <c r="Q216" i="1"/>
  <c r="Q186" i="1"/>
  <c r="Q153" i="1"/>
  <c r="A152" i="1" s="1"/>
  <c r="Q147" i="1"/>
  <c r="Q144" i="1"/>
  <c r="A143" i="1" s="1"/>
  <c r="Q129" i="1"/>
  <c r="A128" i="1" s="1"/>
  <c r="Q99" i="1"/>
  <c r="A98" i="1" s="1"/>
  <c r="Q87" i="1"/>
  <c r="Q69" i="1"/>
  <c r="A68" i="1" s="1"/>
  <c r="Q63" i="1"/>
  <c r="A62" i="1" s="1"/>
  <c r="Q60" i="1"/>
  <c r="J30" i="1"/>
  <c r="Q30" i="1" s="1"/>
  <c r="A29" i="1" s="1"/>
  <c r="J66" i="1"/>
  <c r="Q66" i="1" s="1"/>
  <c r="J78" i="1"/>
  <c r="Q78" i="1" s="1"/>
  <c r="K115" i="1"/>
  <c r="Q115" i="1" s="1"/>
  <c r="J132" i="1"/>
  <c r="Q132" i="1" s="1"/>
  <c r="Q138" i="1"/>
  <c r="A137" i="1" s="1"/>
  <c r="K184" i="1"/>
  <c r="Q184" i="1" s="1"/>
  <c r="J219" i="1"/>
  <c r="Q219" i="1" s="1"/>
  <c r="Q225" i="1"/>
  <c r="R36" i="1"/>
  <c r="Y36" i="1" s="1"/>
  <c r="Y63" i="1"/>
  <c r="R72" i="1"/>
  <c r="Y72" i="1" s="1"/>
  <c r="Y78" i="1"/>
  <c r="Y81" i="1"/>
  <c r="S85" i="1"/>
  <c r="Y85" i="1" s="1"/>
  <c r="Y93" i="1"/>
  <c r="S97" i="1"/>
  <c r="Y97" i="1" s="1"/>
  <c r="S121" i="1"/>
  <c r="Y121" i="1" s="1"/>
  <c r="Z18" i="1"/>
  <c r="AG18" i="1" s="1"/>
  <c r="Z39" i="1"/>
  <c r="AG39" i="1" s="1"/>
  <c r="Z51" i="1"/>
  <c r="AG51" i="1" s="1"/>
  <c r="AA76" i="1"/>
  <c r="AG76" i="1" s="1"/>
  <c r="Z135" i="1"/>
  <c r="AG135" i="1" s="1"/>
  <c r="AG141" i="1"/>
  <c r="AG156" i="1"/>
  <c r="AA160" i="1"/>
  <c r="AG160" i="1" s="1"/>
  <c r="Z210" i="1"/>
  <c r="AG210" i="1" s="1"/>
  <c r="Z231" i="1"/>
  <c r="AG231" i="1" s="1"/>
  <c r="J15" i="1"/>
  <c r="Q15" i="1" s="1"/>
  <c r="K58" i="1"/>
  <c r="Q58" i="1" s="1"/>
  <c r="J54" i="1"/>
  <c r="Q54" i="1" s="1"/>
  <c r="A53" i="1" s="1"/>
  <c r="Q111" i="1"/>
  <c r="A110" i="1" s="1"/>
  <c r="J150" i="1"/>
  <c r="Q150" i="1" s="1"/>
  <c r="A149" i="1" s="1"/>
  <c r="Q180" i="1"/>
  <c r="K196" i="1"/>
  <c r="Q196" i="1" s="1"/>
  <c r="K199" i="1"/>
  <c r="Q199" i="1" s="1"/>
  <c r="Q207" i="1"/>
  <c r="A206" i="1" s="1"/>
  <c r="J240" i="1"/>
  <c r="Q240" i="1" s="1"/>
  <c r="A239" i="1" s="1"/>
  <c r="R27" i="1"/>
  <c r="Y27" i="1" s="1"/>
  <c r="Y54" i="1"/>
  <c r="S103" i="1"/>
  <c r="Y103" i="1" s="1"/>
  <c r="S106" i="1"/>
  <c r="Y106" i="1" s="1"/>
  <c r="Y111" i="1"/>
  <c r="S151" i="1"/>
  <c r="Y151" i="1" s="1"/>
  <c r="S154" i="1"/>
  <c r="Y154" i="1" s="1"/>
  <c r="Y177" i="1"/>
  <c r="Y183" i="1"/>
  <c r="R189" i="1"/>
  <c r="Y189" i="1" s="1"/>
  <c r="R192" i="1"/>
  <c r="Y192" i="1" s="1"/>
  <c r="S199" i="1"/>
  <c r="Y199" i="1" s="1"/>
  <c r="S202" i="1"/>
  <c r="Y202" i="1" s="1"/>
  <c r="S241" i="1"/>
  <c r="Y241" i="1" s="1"/>
  <c r="Z30" i="1"/>
  <c r="AG30" i="1" s="1"/>
  <c r="AG69" i="1"/>
  <c r="AG84" i="1"/>
  <c r="AA88" i="1"/>
  <c r="AG88" i="1" s="1"/>
  <c r="Z126" i="1"/>
  <c r="AG126" i="1" s="1"/>
  <c r="AA172" i="1"/>
  <c r="AG172" i="1" s="1"/>
  <c r="Z222" i="1"/>
  <c r="AG222" i="1" s="1"/>
  <c r="AG237" i="1"/>
  <c r="Z246" i="1"/>
  <c r="AG246" i="1" s="1"/>
  <c r="Q18" i="1"/>
  <c r="A17" i="1" s="1"/>
  <c r="Q51" i="1"/>
  <c r="A50" i="1" s="1"/>
  <c r="Q114" i="1"/>
  <c r="Q120" i="1"/>
  <c r="Q135" i="1"/>
  <c r="Q183" i="1"/>
  <c r="Q198" i="1"/>
  <c r="Q210" i="1"/>
  <c r="Q222" i="1"/>
  <c r="A221" i="1" s="1"/>
  <c r="Y39" i="1"/>
  <c r="Y60" i="1"/>
  <c r="Y75" i="1"/>
  <c r="Y84" i="1"/>
  <c r="Y87" i="1"/>
  <c r="Y96" i="1"/>
  <c r="Y102" i="1"/>
  <c r="Y105" i="1"/>
  <c r="Y108" i="1"/>
  <c r="Y117" i="1"/>
  <c r="Y120" i="1"/>
  <c r="S127" i="1"/>
  <c r="Y127" i="1" s="1"/>
  <c r="S130" i="1"/>
  <c r="Y130" i="1" s="1"/>
  <c r="Y153" i="1"/>
  <c r="Y159" i="1"/>
  <c r="Y174" i="1"/>
  <c r="Y201" i="1"/>
  <c r="Y207" i="1"/>
  <c r="Y213" i="1"/>
  <c r="Y216" i="1"/>
  <c r="S223" i="1"/>
  <c r="Y223" i="1" s="1"/>
  <c r="S226" i="1"/>
  <c r="Y226" i="1" s="1"/>
  <c r="S247" i="1"/>
  <c r="Y247" i="1" s="1"/>
  <c r="AG75" i="1"/>
  <c r="AG138" i="1"/>
  <c r="AG159" i="1"/>
  <c r="AG165" i="1"/>
  <c r="AG180" i="1"/>
  <c r="AA193" i="1"/>
  <c r="AG193" i="1" s="1"/>
  <c r="Q21" i="1"/>
  <c r="Q93" i="1"/>
  <c r="A92" i="1" s="1"/>
  <c r="Y51" i="1"/>
  <c r="Y129" i="1"/>
  <c r="Y135" i="1"/>
  <c r="Y141" i="1"/>
  <c r="Y144" i="1"/>
  <c r="Y150" i="1"/>
  <c r="Y165" i="1"/>
  <c r="Y168" i="1"/>
  <c r="Y180" i="1"/>
  <c r="Y195" i="1"/>
  <c r="Y198" i="1"/>
  <c r="Y225" i="1"/>
  <c r="Y231" i="1"/>
  <c r="Y237" i="1"/>
  <c r="Y240" i="1"/>
  <c r="Y243" i="1"/>
  <c r="AG87" i="1"/>
  <c r="AG93" i="1"/>
  <c r="AG171" i="1"/>
  <c r="J96" i="1"/>
  <c r="Q96" i="1" s="1"/>
  <c r="A95" i="1" s="1"/>
  <c r="Q102" i="1"/>
  <c r="Q162" i="1"/>
  <c r="Q171" i="1"/>
  <c r="R126" i="1"/>
  <c r="Y126" i="1" s="1"/>
  <c r="Y219" i="1"/>
  <c r="Y222" i="1"/>
  <c r="Y246" i="1"/>
  <c r="Y249" i="1"/>
  <c r="AG12" i="1"/>
  <c r="AG99" i="1"/>
  <c r="AG183" i="1"/>
  <c r="AG189" i="1"/>
  <c r="AG204" i="1"/>
  <c r="Q57" i="1"/>
  <c r="A56" i="1" s="1"/>
  <c r="K73" i="1"/>
  <c r="Q73" i="1" s="1"/>
  <c r="Q84" i="1"/>
  <c r="J165" i="1"/>
  <c r="Q165" i="1" s="1"/>
  <c r="Q168" i="1"/>
  <c r="Q234" i="1"/>
  <c r="A233" i="1" s="1"/>
  <c r="Y6" i="1"/>
  <c r="Y9" i="1"/>
  <c r="S13" i="1"/>
  <c r="Y13" i="1" s="1"/>
  <c r="Y21" i="1"/>
  <c r="AG108" i="1"/>
  <c r="AA112" i="1"/>
  <c r="AG112" i="1" s="1"/>
  <c r="AA10" i="1"/>
  <c r="AG10" i="1" s="1"/>
  <c r="Z24" i="1"/>
  <c r="AG24" i="1" s="1"/>
  <c r="AA34" i="1"/>
  <c r="AG34" i="1" s="1"/>
  <c r="Z48" i="1"/>
  <c r="AG48" i="1" s="1"/>
  <c r="AA58" i="1"/>
  <c r="AG58" i="1" s="1"/>
  <c r="Z72" i="1"/>
  <c r="AG72" i="1" s="1"/>
  <c r="AA82" i="1"/>
  <c r="AG82" i="1" s="1"/>
  <c r="Z96" i="1"/>
  <c r="AG96" i="1" s="1"/>
  <c r="Z120" i="1"/>
  <c r="AG120" i="1" s="1"/>
  <c r="AA130" i="1"/>
  <c r="AG130" i="1" s="1"/>
  <c r="Z144" i="1"/>
  <c r="AG144" i="1" s="1"/>
  <c r="AA154" i="1"/>
  <c r="AG154" i="1" s="1"/>
  <c r="Z168" i="1"/>
  <c r="AG168" i="1" s="1"/>
  <c r="AA178" i="1"/>
  <c r="AG178" i="1" s="1"/>
  <c r="Z192" i="1"/>
  <c r="AG192" i="1" s="1"/>
  <c r="AA202" i="1"/>
  <c r="AG202" i="1" s="1"/>
  <c r="Z216" i="1"/>
  <c r="AG216" i="1" s="1"/>
  <c r="AA226" i="1"/>
  <c r="AG226" i="1" s="1"/>
  <c r="Z240" i="1"/>
  <c r="AG240" i="1" s="1"/>
  <c r="Z9" i="1"/>
  <c r="AG9" i="1" s="1"/>
  <c r="AA19" i="1"/>
  <c r="AG19" i="1" s="1"/>
  <c r="Z33" i="1"/>
  <c r="AG33" i="1" s="1"/>
  <c r="AA43" i="1"/>
  <c r="AG43" i="1" s="1"/>
  <c r="Z57" i="1"/>
  <c r="AG57" i="1" s="1"/>
  <c r="AA67" i="1"/>
  <c r="AG67" i="1" s="1"/>
  <c r="Z81" i="1"/>
  <c r="AG81" i="1" s="1"/>
  <c r="AA91" i="1"/>
  <c r="AG91" i="1" s="1"/>
  <c r="Z105" i="1"/>
  <c r="AG105" i="1" s="1"/>
  <c r="AA115" i="1"/>
  <c r="AG115" i="1" s="1"/>
  <c r="Z129" i="1"/>
  <c r="AG129" i="1" s="1"/>
  <c r="AA139" i="1"/>
  <c r="AG139" i="1" s="1"/>
  <c r="Z153" i="1"/>
  <c r="AG153" i="1" s="1"/>
  <c r="AA163" i="1"/>
  <c r="AG163" i="1" s="1"/>
  <c r="Z177" i="1"/>
  <c r="AG177" i="1" s="1"/>
  <c r="AA187" i="1"/>
  <c r="AG187" i="1" s="1"/>
  <c r="Z201" i="1"/>
  <c r="AG201" i="1" s="1"/>
  <c r="AA211" i="1"/>
  <c r="AG211" i="1" s="1"/>
  <c r="Z225" i="1"/>
  <c r="AG225" i="1" s="1"/>
  <c r="Z249" i="1"/>
  <c r="AG249" i="1" s="1"/>
  <c r="S19" i="1"/>
  <c r="Y19" i="1" s="1"/>
  <c r="R33" i="1"/>
  <c r="Y33" i="1" s="1"/>
  <c r="S43" i="1"/>
  <c r="Y43" i="1" s="1"/>
  <c r="R57" i="1"/>
  <c r="Y57" i="1" s="1"/>
  <c r="S67" i="1"/>
  <c r="Y67" i="1" s="1"/>
  <c r="S91" i="1"/>
  <c r="Y91" i="1" s="1"/>
  <c r="S4" i="1"/>
  <c r="Y4" i="1" s="1"/>
  <c r="R18" i="1"/>
  <c r="Y18" i="1" s="1"/>
  <c r="S28" i="1"/>
  <c r="Y28" i="1" s="1"/>
  <c r="R42" i="1"/>
  <c r="Y42" i="1" s="1"/>
  <c r="S52" i="1"/>
  <c r="Y52" i="1" s="1"/>
  <c r="R66" i="1"/>
  <c r="Y66" i="1" s="1"/>
  <c r="S76" i="1"/>
  <c r="Y76" i="1" s="1"/>
  <c r="R90" i="1"/>
  <c r="Y90" i="1" s="1"/>
  <c r="S100" i="1"/>
  <c r="Y100" i="1" s="1"/>
  <c r="R114" i="1"/>
  <c r="Y114" i="1" s="1"/>
  <c r="R138" i="1"/>
  <c r="Y138" i="1" s="1"/>
  <c r="R162" i="1"/>
  <c r="Y162" i="1" s="1"/>
  <c r="R186" i="1"/>
  <c r="Y186" i="1" s="1"/>
  <c r="R210" i="1"/>
  <c r="Y210" i="1" s="1"/>
  <c r="R234" i="1"/>
  <c r="Y234" i="1" s="1"/>
  <c r="S61" i="1"/>
  <c r="Y61" i="1" s="1"/>
  <c r="S109" i="1"/>
  <c r="Y109" i="1" s="1"/>
  <c r="S133" i="1"/>
  <c r="Y133" i="1" s="1"/>
  <c r="R147" i="1"/>
  <c r="Y147" i="1" s="1"/>
  <c r="S157" i="1"/>
  <c r="Y157" i="1" s="1"/>
  <c r="R171" i="1"/>
  <c r="Y171" i="1" s="1"/>
  <c r="S181" i="1"/>
  <c r="Y181" i="1" s="1"/>
  <c r="S205" i="1"/>
  <c r="Y205" i="1" s="1"/>
  <c r="S229" i="1"/>
  <c r="Y229" i="1" s="1"/>
  <c r="K232" i="1"/>
  <c r="Q232" i="1" s="1"/>
  <c r="J246" i="1"/>
  <c r="Q246" i="1" s="1"/>
  <c r="A245" i="1" s="1"/>
  <c r="J231" i="1"/>
  <c r="Q231" i="1" s="1"/>
  <c r="A230" i="1" s="1"/>
  <c r="K241" i="1"/>
  <c r="Q241" i="1" s="1"/>
  <c r="K214" i="1"/>
  <c r="Q214" i="1" s="1"/>
  <c r="J228" i="1"/>
  <c r="Q228" i="1" s="1"/>
  <c r="J213" i="1"/>
  <c r="Q213" i="1" s="1"/>
  <c r="A212" i="1" s="1"/>
  <c r="K223" i="1"/>
  <c r="Q223" i="1" s="1"/>
  <c r="J195" i="1"/>
  <c r="Q195" i="1" s="1"/>
  <c r="K205" i="1"/>
  <c r="Q205" i="1" s="1"/>
  <c r="J204" i="1"/>
  <c r="Q204" i="1" s="1"/>
  <c r="K178" i="1"/>
  <c r="Q178" i="1" s="1"/>
  <c r="J192" i="1"/>
  <c r="Q192" i="1" s="1"/>
  <c r="A191" i="1" s="1"/>
  <c r="J177" i="1"/>
  <c r="Q177" i="1" s="1"/>
  <c r="A176" i="1" s="1"/>
  <c r="K160" i="1"/>
  <c r="Q160" i="1" s="1"/>
  <c r="J174" i="1"/>
  <c r="Q174" i="1" s="1"/>
  <c r="A173" i="1" s="1"/>
  <c r="J159" i="1"/>
  <c r="Q159" i="1" s="1"/>
  <c r="K169" i="1"/>
  <c r="Q169" i="1" s="1"/>
  <c r="K142" i="1"/>
  <c r="Q142" i="1" s="1"/>
  <c r="J156" i="1"/>
  <c r="Q156" i="1" s="1"/>
  <c r="A155" i="1" s="1"/>
  <c r="J141" i="1"/>
  <c r="Q141" i="1" s="1"/>
  <c r="K151" i="1"/>
  <c r="Q151" i="1" s="1"/>
  <c r="K127" i="1"/>
  <c r="Q127" i="1" s="1"/>
  <c r="J126" i="1"/>
  <c r="Q126" i="1" s="1"/>
  <c r="A125" i="1" s="1"/>
  <c r="K136" i="1"/>
  <c r="Q136" i="1" s="1"/>
  <c r="K109" i="1"/>
  <c r="Q109" i="1" s="1"/>
  <c r="J123" i="1"/>
  <c r="Q123" i="1" s="1"/>
  <c r="A122" i="1" s="1"/>
  <c r="J108" i="1"/>
  <c r="Q108" i="1" s="1"/>
  <c r="A107" i="1" s="1"/>
  <c r="K118" i="1"/>
  <c r="Q118" i="1" s="1"/>
  <c r="K91" i="1"/>
  <c r="Q91" i="1" s="1"/>
  <c r="J105" i="1"/>
  <c r="Q105" i="1" s="1"/>
  <c r="A104" i="1" s="1"/>
  <c r="J90" i="1"/>
  <c r="Q90" i="1" s="1"/>
  <c r="A89" i="1" s="1"/>
  <c r="K100" i="1"/>
  <c r="Q100" i="1" s="1"/>
  <c r="J72" i="1"/>
  <c r="Q72" i="1" s="1"/>
  <c r="K82" i="1"/>
  <c r="Q82" i="1" s="1"/>
  <c r="J81" i="1"/>
  <c r="Q81" i="1" s="1"/>
  <c r="A80" i="1" s="1"/>
  <c r="A59" i="1"/>
  <c r="J48" i="1"/>
  <c r="Q48" i="1" s="1"/>
  <c r="J45" i="1"/>
  <c r="Q45" i="1" s="1"/>
  <c r="A44" i="1" s="1"/>
  <c r="J42" i="1"/>
  <c r="Q42" i="1" s="1"/>
  <c r="A41" i="1" s="1"/>
  <c r="J39" i="1"/>
  <c r="Q39" i="1" s="1"/>
  <c r="J36" i="1"/>
  <c r="Q36" i="1" s="1"/>
  <c r="A35" i="1" s="1"/>
  <c r="J33" i="1"/>
  <c r="Q33" i="1" s="1"/>
  <c r="A32" i="1" s="1"/>
  <c r="J27" i="1"/>
  <c r="Q27" i="1" s="1"/>
  <c r="A26" i="1" s="1"/>
  <c r="J24" i="1"/>
  <c r="Q24" i="1" s="1"/>
  <c r="A224" i="1"/>
  <c r="A203" i="1"/>
  <c r="A197" i="1"/>
  <c r="A200" i="1"/>
  <c r="A182" i="1"/>
  <c r="A188" i="1"/>
  <c r="I180" i="1"/>
  <c r="A170" i="1"/>
  <c r="A167" i="1"/>
  <c r="A161" i="1"/>
  <c r="A140" i="1"/>
  <c r="A131" i="1"/>
  <c r="A134" i="1"/>
  <c r="A119" i="1"/>
  <c r="A101" i="1"/>
  <c r="A86" i="1"/>
  <c r="A77" i="1"/>
  <c r="A74" i="1"/>
  <c r="K10" i="1"/>
  <c r="Q10" i="1" s="1"/>
  <c r="Q12" i="1"/>
  <c r="A11" i="1" s="1"/>
  <c r="J9" i="1"/>
  <c r="Q9" i="1" s="1"/>
  <c r="A179" i="1" l="1"/>
  <c r="M6" i="1"/>
  <c r="N6" i="1"/>
  <c r="O6" i="1"/>
  <c r="P6" i="1"/>
  <c r="L6" i="1"/>
  <c r="J5" i="1" l="1"/>
  <c r="J6" i="1" s="1"/>
  <c r="Q6" i="1" s="1"/>
  <c r="Q5" i="1"/>
  <c r="K4" i="1" l="1"/>
  <c r="Q4" i="1" s="1"/>
  <c r="I219" i="1"/>
  <c r="A218" i="1" s="1"/>
  <c r="I186" i="1"/>
  <c r="A185" i="1" s="1"/>
  <c r="I165" i="1"/>
  <c r="A164" i="1" s="1"/>
  <c r="I147" i="1"/>
  <c r="A146" i="1" s="1"/>
  <c r="I39" i="1"/>
  <c r="A38" i="1" s="1"/>
  <c r="I15" i="1"/>
  <c r="A14" i="1" s="1"/>
  <c r="I6" i="1"/>
  <c r="A5" i="1" s="1"/>
  <c r="D241" i="1"/>
  <c r="I241" i="1" s="1"/>
  <c r="D226" i="1"/>
  <c r="I226" i="1" s="1"/>
  <c r="D217" i="1"/>
  <c r="I217" i="1" s="1"/>
  <c r="D214" i="1"/>
  <c r="I214" i="1" s="1"/>
  <c r="D163" i="1"/>
  <c r="I163" i="1" s="1"/>
  <c r="D157" i="1"/>
  <c r="I157" i="1" s="1"/>
  <c r="D115" i="1"/>
  <c r="I115" i="1" s="1"/>
  <c r="D112" i="1"/>
  <c r="I112" i="1" s="1"/>
  <c r="D97" i="1"/>
  <c r="I97" i="1" s="1"/>
  <c r="D82" i="1"/>
  <c r="I82" i="1" s="1"/>
  <c r="D70" i="1"/>
  <c r="I70" i="1" s="1"/>
  <c r="D64" i="1"/>
  <c r="I64" i="1" s="1"/>
  <c r="D46" i="1"/>
  <c r="I46" i="1" s="1"/>
  <c r="D37" i="1"/>
  <c r="I37" i="1" s="1"/>
  <c r="D22" i="1"/>
  <c r="I22" i="1" s="1"/>
  <c r="D19" i="1"/>
  <c r="I19" i="1" s="1"/>
  <c r="D13" i="1"/>
  <c r="I13" i="1" s="1"/>
  <c r="D7" i="1"/>
  <c r="I7" i="1" s="1"/>
  <c r="D4" i="1"/>
  <c r="I4" i="1" s="1"/>
  <c r="G24" i="1"/>
  <c r="I24" i="1" s="1"/>
  <c r="A23" i="1" s="1"/>
  <c r="G243" i="1"/>
  <c r="F243" i="1"/>
  <c r="E243" i="1"/>
  <c r="C243" i="1"/>
  <c r="G228" i="1"/>
  <c r="F228" i="1"/>
  <c r="E228" i="1"/>
  <c r="G216" i="1"/>
  <c r="F216" i="1"/>
  <c r="E216" i="1"/>
  <c r="G210" i="1"/>
  <c r="F210" i="1"/>
  <c r="E210" i="1"/>
  <c r="D208" i="1"/>
  <c r="I208" i="1" s="1"/>
  <c r="C210" i="1"/>
  <c r="G195" i="1"/>
  <c r="F195" i="1"/>
  <c r="E195" i="1"/>
  <c r="D193" i="1"/>
  <c r="I193" i="1" s="1"/>
  <c r="C195" i="1"/>
  <c r="I184" i="1"/>
  <c r="I185" i="1"/>
  <c r="I159" i="1"/>
  <c r="A158" i="1" s="1"/>
  <c r="G114" i="1"/>
  <c r="I114" i="1" s="1"/>
  <c r="A113" i="1" s="1"/>
  <c r="I84" i="1"/>
  <c r="A83" i="1" s="1"/>
  <c r="I72" i="1"/>
  <c r="A71" i="1" s="1"/>
  <c r="I66" i="1"/>
  <c r="A65" i="1" s="1"/>
  <c r="I48" i="1"/>
  <c r="A47" i="1" s="1"/>
  <c r="I21" i="1"/>
  <c r="A20" i="1" s="1"/>
  <c r="I9" i="1"/>
  <c r="A8" i="1" s="1"/>
  <c r="I228" i="1" l="1"/>
  <c r="A227" i="1" s="1"/>
  <c r="I195" i="1"/>
  <c r="A194" i="1" s="1"/>
  <c r="I216" i="1"/>
  <c r="A215" i="1" s="1"/>
  <c r="I243" i="1"/>
  <c r="A242" i="1" s="1"/>
  <c r="I210" i="1"/>
  <c r="A209" i="1" s="1"/>
  <c r="F23" i="1"/>
  <c r="E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A7" authorId="0" shapeId="0" xr:uid="{2FC91AFE-72EB-49DA-8E6C-42165B194531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L16" authorId="0" shapeId="0" xr:uid="{8E67E7CE-5845-4932-8F2A-39FA75371F6C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B7" authorId="0" shapeId="0" xr:uid="{AE0EAA90-99DD-4F94-8546-3A25BF8DEAF9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N16" authorId="0" shapeId="0" xr:uid="{08B91244-323F-4185-80F8-76B16E50398A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sharedStrings.xml><?xml version="1.0" encoding="utf-8"?>
<sst xmlns="http://schemas.openxmlformats.org/spreadsheetml/2006/main" count="1021" uniqueCount="216">
  <si>
    <r>
      <rPr>
        <b/>
        <sz val="12"/>
        <rFont val="Arial"/>
        <family val="2"/>
      </rPr>
      <t>NOMS Prénom</t>
    </r>
  </si>
  <si>
    <r>
      <rPr>
        <b/>
        <sz val="12"/>
        <rFont val="Arial"/>
        <family val="2"/>
      </rPr>
      <t>S22</t>
    </r>
  </si>
  <si>
    <r>
      <rPr>
        <b/>
        <sz val="12"/>
        <rFont val="Arial"/>
        <family val="2"/>
      </rPr>
      <t>S23</t>
    </r>
  </si>
  <si>
    <r>
      <rPr>
        <b/>
        <sz val="12"/>
        <rFont val="Arial"/>
        <family val="2"/>
      </rPr>
      <t>S24</t>
    </r>
  </si>
  <si>
    <r>
      <rPr>
        <b/>
        <sz val="12"/>
        <rFont val="Arial"/>
        <family val="2"/>
      </rPr>
      <t>S25</t>
    </r>
  </si>
  <si>
    <r>
      <rPr>
        <b/>
        <sz val="12"/>
        <rFont val="Arial"/>
        <family val="2"/>
      </rPr>
      <t>S26</t>
    </r>
  </si>
  <si>
    <r>
      <rPr>
        <b/>
        <sz val="12"/>
        <rFont val="Arial"/>
        <family val="2"/>
      </rPr>
      <t>Total</t>
    </r>
  </si>
  <si>
    <r>
      <rPr>
        <sz val="12"/>
        <rFont val="Heisei Kaku Gothic Std W5"/>
        <family val="2"/>
      </rPr>
      <t>ANDROUIN Pierre</t>
    </r>
  </si>
  <si>
    <r>
      <rPr>
        <sz val="12"/>
        <rFont val="Heisei Kaku Gothic Std W5"/>
        <family val="2"/>
      </rPr>
      <t>BANHUDO CIROUX Isabelle</t>
    </r>
  </si>
  <si>
    <r>
      <rPr>
        <sz val="12"/>
        <rFont val="Heisei Kaku Gothic Std W5"/>
        <family val="2"/>
      </rPr>
      <t>BATARD Véronique</t>
    </r>
  </si>
  <si>
    <r>
      <rPr>
        <sz val="12"/>
        <rFont val="Heisei Kaku Gothic Std W5"/>
        <family val="2"/>
      </rPr>
      <t>BERNARD Audrey</t>
    </r>
  </si>
  <si>
    <r>
      <rPr>
        <sz val="12"/>
        <rFont val="Heisei Kaku Gothic Std W5"/>
        <family val="2"/>
      </rPr>
      <t>BOURG Eulalie</t>
    </r>
  </si>
  <si>
    <r>
      <rPr>
        <sz val="12"/>
        <rFont val="Heisei Kaku Gothic Std W5"/>
        <family val="2"/>
      </rPr>
      <t>BREMOND Olivier</t>
    </r>
  </si>
  <si>
    <r>
      <rPr>
        <sz val="12"/>
        <rFont val="Heisei Kaku Gothic Std W5"/>
        <family val="2"/>
      </rPr>
      <t>CALLEDE Chantal</t>
    </r>
  </si>
  <si>
    <r>
      <rPr>
        <sz val="12"/>
        <rFont val="Heisei Kaku Gothic Std W5"/>
        <family val="2"/>
      </rPr>
      <t>CHAMBON Sarah</t>
    </r>
  </si>
  <si>
    <r>
      <rPr>
        <sz val="12"/>
        <rFont val="Heisei Kaku Gothic Std W5"/>
        <family val="2"/>
      </rPr>
      <t>CLAIS Ellijah</t>
    </r>
  </si>
  <si>
    <r>
      <rPr>
        <sz val="12"/>
        <rFont val="Heisei Kaku Gothic Std W5"/>
        <family val="2"/>
      </rPr>
      <t>COSTE Laura</t>
    </r>
  </si>
  <si>
    <r>
      <rPr>
        <sz val="12"/>
        <rFont val="Heisei Kaku Gothic Std W5"/>
        <family val="2"/>
      </rPr>
      <t>DELAGE Sébastien</t>
    </r>
  </si>
  <si>
    <r>
      <rPr>
        <sz val="12"/>
        <rFont val="Heisei Kaku Gothic Std W5"/>
        <family val="2"/>
      </rPr>
      <t>DUBERNET Muriel</t>
    </r>
  </si>
  <si>
    <r>
      <rPr>
        <sz val="12"/>
        <rFont val="Heisei Kaku Gothic Std W5"/>
        <family val="2"/>
      </rPr>
      <t>DUBOURG Fréderic</t>
    </r>
  </si>
  <si>
    <r>
      <rPr>
        <sz val="12"/>
        <rFont val="Heisei Kaku Gothic Std W5"/>
        <family val="2"/>
      </rPr>
      <t>FIDALGO FREITAS Carina</t>
    </r>
  </si>
  <si>
    <r>
      <rPr>
        <sz val="12"/>
        <rFont val="Heisei Kaku Gothic Std W5"/>
        <family val="2"/>
      </rPr>
      <t>GAUTHIER Laura</t>
    </r>
  </si>
  <si>
    <r>
      <rPr>
        <sz val="12"/>
        <rFont val="Heisei Kaku Gothic Std W5"/>
        <family val="2"/>
      </rPr>
      <t>GREGORIO Maria</t>
    </r>
  </si>
  <si>
    <r>
      <rPr>
        <sz val="12"/>
        <rFont val="Heisei Kaku Gothic Std W5"/>
        <family val="2"/>
      </rPr>
      <t>JUHEL Odile</t>
    </r>
  </si>
  <si>
    <r>
      <rPr>
        <sz val="12"/>
        <rFont val="Heisei Kaku Gothic Std W5"/>
        <family val="2"/>
      </rPr>
      <t>LAHAYE Florian</t>
    </r>
  </si>
  <si>
    <r>
      <rPr>
        <sz val="12"/>
        <rFont val="Heisei Kaku Gothic Std W5"/>
        <family val="2"/>
      </rPr>
      <t>LAURENT Laurence</t>
    </r>
  </si>
  <si>
    <r>
      <rPr>
        <sz val="12"/>
        <rFont val="Heisei Kaku Gothic Std W5"/>
        <family val="2"/>
      </rPr>
      <t>LE RUN Corinne</t>
    </r>
  </si>
  <si>
    <r>
      <rPr>
        <sz val="12"/>
        <rFont val="Heisei Kaku Gothic Std W5"/>
        <family val="2"/>
      </rPr>
      <t>MARTIN Caroline</t>
    </r>
  </si>
  <si>
    <r>
      <rPr>
        <sz val="12"/>
        <rFont val="Heisei Kaku Gothic Std W5"/>
        <family val="2"/>
      </rPr>
      <t>MARTINAZZO Louis</t>
    </r>
  </si>
  <si>
    <r>
      <rPr>
        <sz val="12"/>
        <rFont val="Heisei Kaku Gothic Std W5"/>
        <family val="2"/>
      </rPr>
      <t>MERRIEN Virginie</t>
    </r>
  </si>
  <si>
    <r>
      <rPr>
        <sz val="12"/>
        <rFont val="Heisei Kaku Gothic Std W5"/>
        <family val="2"/>
      </rPr>
      <t>ORTIZ RUIZ Emilie</t>
    </r>
  </si>
  <si>
    <r>
      <rPr>
        <sz val="12"/>
        <rFont val="Heisei Kaku Gothic Std W5"/>
        <family val="2"/>
      </rPr>
      <t>PARIEL Fabrice</t>
    </r>
  </si>
  <si>
    <r>
      <rPr>
        <sz val="12"/>
        <rFont val="Heisei Kaku Gothic Std W5"/>
        <family val="2"/>
      </rPr>
      <t>RAMOS Claudia</t>
    </r>
  </si>
  <si>
    <r>
      <rPr>
        <sz val="12"/>
        <rFont val="Heisei Kaku Gothic Std W5"/>
        <family val="2"/>
      </rPr>
      <t>RAUFASTE Vincent</t>
    </r>
  </si>
  <si>
    <r>
      <rPr>
        <sz val="12"/>
        <rFont val="Heisei Kaku Gothic Std W5"/>
        <family val="2"/>
      </rPr>
      <t>RENAUT Pascale</t>
    </r>
  </si>
  <si>
    <r>
      <rPr>
        <sz val="12"/>
        <rFont val="Heisei Kaku Gothic Std W5"/>
        <family val="2"/>
      </rPr>
      <t>ROUX Emma</t>
    </r>
  </si>
  <si>
    <r>
      <rPr>
        <sz val="12"/>
        <rFont val="Heisei Kaku Gothic Std W5"/>
        <family val="2"/>
      </rPr>
      <t>SALEM Laura</t>
    </r>
  </si>
  <si>
    <t>0 (CP soit 32h)</t>
  </si>
  <si>
    <t xml:space="preserve">0 (CP : 32 heures) </t>
  </si>
  <si>
    <t>0 (7h à payer)</t>
  </si>
  <si>
    <t>Report du mois précédent</t>
  </si>
  <si>
    <t xml:space="preserve">Heures de modulation </t>
  </si>
  <si>
    <t>Réelles</t>
  </si>
  <si>
    <t>Payées</t>
  </si>
  <si>
    <t>0 (39)</t>
  </si>
  <si>
    <t>S26</t>
  </si>
  <si>
    <t>S27</t>
  </si>
  <si>
    <t>S28</t>
  </si>
  <si>
    <t>S29</t>
  </si>
  <si>
    <t>S30</t>
  </si>
  <si>
    <t>S31</t>
  </si>
  <si>
    <t>AIT TALHAJT Sala</t>
  </si>
  <si>
    <t>juin 2018</t>
  </si>
  <si>
    <t>juillet 2018</t>
  </si>
  <si>
    <t>BADARD Celine (Geiq)</t>
  </si>
  <si>
    <t>BASQUE Léo</t>
  </si>
  <si>
    <t>BERNARD Mathieu</t>
  </si>
  <si>
    <t>BESSE Melissa</t>
  </si>
  <si>
    <t>BIXEL Corinne (GEIQ)</t>
  </si>
  <si>
    <t>CAILLAUD Julien</t>
  </si>
  <si>
    <t>CAILLAUD Nicolas (GEIQ)</t>
  </si>
  <si>
    <t>CANIOT Baptiqte</t>
  </si>
  <si>
    <t>CASTAING Frederic</t>
  </si>
  <si>
    <t>CASTILLON Camille</t>
  </si>
  <si>
    <t>CAZENAVE Thomas</t>
  </si>
  <si>
    <t>CORREIA Laetitia (GEIQ)</t>
  </si>
  <si>
    <t>DE LIMA maria (GEIQ)</t>
  </si>
  <si>
    <t>DECIMA Amaury</t>
  </si>
  <si>
    <t>DEGE Gregory</t>
  </si>
  <si>
    <t>DELHOM Caroline</t>
  </si>
  <si>
    <t>DIEBOLD Cyril</t>
  </si>
  <si>
    <t>DIEBOLD Oceanne (Geiq)</t>
  </si>
  <si>
    <t>DURAND Paul</t>
  </si>
  <si>
    <t>ELVY JAKE</t>
  </si>
  <si>
    <t>ETIENNE-JACQUES Delphine (Geiq)</t>
  </si>
  <si>
    <t>FAUVEL Oceane</t>
  </si>
  <si>
    <t>GILLETTE Erwan</t>
  </si>
  <si>
    <t>GREGORIO Tania</t>
  </si>
  <si>
    <t>GUERIN Flavien</t>
  </si>
  <si>
    <t>GUILLET Valentin</t>
  </si>
  <si>
    <t>GUILLET Katy (Geiq)</t>
  </si>
  <si>
    <t>HELD Marilyn</t>
  </si>
  <si>
    <t>IEVE Manuela</t>
  </si>
  <si>
    <t>LANECH Sylvianne</t>
  </si>
  <si>
    <t>LAUBUGE Gwennaelle</t>
  </si>
  <si>
    <t>LAUBUGE Maialenn</t>
  </si>
  <si>
    <t>LE GRAND Khadija</t>
  </si>
  <si>
    <t>LEDOUX Daniele</t>
  </si>
  <si>
    <t>LEFEVRE Michel</t>
  </si>
  <si>
    <t>LEPOITTEVIN-DUBOST Cyriac</t>
  </si>
  <si>
    <t>MADIER Severine (Geiq)</t>
  </si>
  <si>
    <t>MARTIN Astrid (Geiq)</t>
  </si>
  <si>
    <t>MAS Marie-Ange</t>
  </si>
  <si>
    <t>MENIL Benoite</t>
  </si>
  <si>
    <t>MEUNIER Moaeta</t>
  </si>
  <si>
    <t>MICHAUT Franck</t>
  </si>
  <si>
    <t>MINIER Jonathan</t>
  </si>
  <si>
    <t>PRUSSE Anne-Lise</t>
  </si>
  <si>
    <t>RAVAIL Benjamin</t>
  </si>
  <si>
    <t>REMIGIO CHICHARRO Salome</t>
  </si>
  <si>
    <t>REVY Jonathan</t>
  </si>
  <si>
    <t>RICHARD Chloe</t>
  </si>
  <si>
    <t>ROULAND Melissa</t>
  </si>
  <si>
    <t>SANCHEZ David (Geiq)</t>
  </si>
  <si>
    <t>TONNELIER Loup</t>
  </si>
  <si>
    <t>aout 2018</t>
  </si>
  <si>
    <t>septembre 2018</t>
  </si>
  <si>
    <t>CP</t>
  </si>
  <si>
    <t>Maladie</t>
  </si>
  <si>
    <t>AT</t>
  </si>
  <si>
    <t>Absence</t>
  </si>
  <si>
    <t>LEFEVRE</t>
  </si>
  <si>
    <t>A faire</t>
  </si>
  <si>
    <t>Travaillées</t>
  </si>
  <si>
    <t>Heures supp</t>
  </si>
  <si>
    <t>J</t>
  </si>
  <si>
    <t>H</t>
  </si>
  <si>
    <t>Modulation</t>
  </si>
  <si>
    <t>Michel</t>
  </si>
  <si>
    <t>janvier</t>
  </si>
  <si>
    <t>S01</t>
  </si>
  <si>
    <t>S02</t>
  </si>
  <si>
    <t>S04</t>
  </si>
  <si>
    <t>SI(NB(J6:K12)=0;0;J14-J15+K7)</t>
  </si>
  <si>
    <t>S03</t>
  </si>
  <si>
    <t>S05</t>
  </si>
  <si>
    <t>S06</t>
  </si>
  <si>
    <t>février</t>
  </si>
  <si>
    <t>S07</t>
  </si>
  <si>
    <t>S08</t>
  </si>
  <si>
    <t>S09</t>
  </si>
  <si>
    <t>Heures effectuées</t>
  </si>
  <si>
    <t>Heures payées</t>
  </si>
  <si>
    <t>Fin / Début Mois</t>
  </si>
  <si>
    <t>FEVRIER</t>
  </si>
  <si>
    <t>JANVIER</t>
  </si>
  <si>
    <t>Jour Férié</t>
  </si>
  <si>
    <t>S10</t>
  </si>
  <si>
    <t>S11</t>
  </si>
  <si>
    <t>S12</t>
  </si>
  <si>
    <t>S13</t>
  </si>
  <si>
    <t>MARS</t>
  </si>
  <si>
    <t>mars</t>
  </si>
  <si>
    <t>avril</t>
  </si>
  <si>
    <t>S14</t>
  </si>
  <si>
    <t>S15</t>
  </si>
  <si>
    <t>S16</t>
  </si>
  <si>
    <t>S17</t>
  </si>
  <si>
    <t>S18</t>
  </si>
  <si>
    <t>AVRIL</t>
  </si>
  <si>
    <t>MAI</t>
  </si>
  <si>
    <t>S19</t>
  </si>
  <si>
    <t>S20</t>
  </si>
  <si>
    <t>S21</t>
  </si>
  <si>
    <t>S22</t>
  </si>
  <si>
    <t>JUIN</t>
  </si>
  <si>
    <t>S23</t>
  </si>
  <si>
    <t>S24</t>
  </si>
  <si>
    <t>S25</t>
  </si>
  <si>
    <t>JUILLET</t>
  </si>
  <si>
    <t>S60</t>
  </si>
  <si>
    <t>AOUT</t>
  </si>
  <si>
    <t>S32</t>
  </si>
  <si>
    <t>S33</t>
  </si>
  <si>
    <t>S34</t>
  </si>
  <si>
    <t>S35</t>
  </si>
  <si>
    <t>S36</t>
  </si>
  <si>
    <t>S37</t>
  </si>
  <si>
    <t>S38</t>
  </si>
  <si>
    <t>S39</t>
  </si>
  <si>
    <t>SEPTEMBRE</t>
  </si>
  <si>
    <t>S40</t>
  </si>
  <si>
    <t>aout</t>
  </si>
  <si>
    <t>sept</t>
  </si>
  <si>
    <t>juillet</t>
  </si>
  <si>
    <t>juin</t>
  </si>
  <si>
    <t>mai</t>
  </si>
  <si>
    <t>S41</t>
  </si>
  <si>
    <t>S42</t>
  </si>
  <si>
    <t>S43</t>
  </si>
  <si>
    <t>S44</t>
  </si>
  <si>
    <t>OCTOBRE</t>
  </si>
  <si>
    <t>NOVEMBRE</t>
  </si>
  <si>
    <t>S45</t>
  </si>
  <si>
    <t>S46</t>
  </si>
  <si>
    <t>S47</t>
  </si>
  <si>
    <t>S48</t>
  </si>
  <si>
    <t>DECEMBRE</t>
  </si>
  <si>
    <t>S49</t>
  </si>
  <si>
    <t>S50</t>
  </si>
  <si>
    <t>S51</t>
  </si>
  <si>
    <t>S52</t>
  </si>
  <si>
    <t>Janvier</t>
  </si>
  <si>
    <t xml:space="preserve">Février         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</si>
  <si>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</si>
  <si>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</si>
  <si>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</si>
  <si>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</si>
  <si>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</si>
  <si>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</si>
  <si>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</si>
  <si>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</si>
  <si>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</si>
  <si>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</si>
  <si>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Annuelle:</t>
  </si>
  <si>
    <t>Secteur</t>
  </si>
  <si>
    <t>Technique</t>
  </si>
  <si>
    <t>LEDOUX</t>
  </si>
  <si>
    <t>Daniele</t>
  </si>
  <si>
    <t>août</t>
  </si>
  <si>
    <t>septembre</t>
  </si>
  <si>
    <t>octobre</t>
  </si>
  <si>
    <t>novembre</t>
  </si>
  <si>
    <t>décembre</t>
  </si>
  <si>
    <t>Mois: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</si>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</sst>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b/>
      <sz val="24.5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Heisei Kaku Gothic Std W5"/>
    </font>
    <font>
      <sz val="12"/>
      <color rgb="FF000000"/>
      <name val="Heisei Kaku Gothic Std W5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Heisei Kaku Gothic Std W5"/>
      <family val="2"/>
    </font>
    <font>
      <sz val="10"/>
      <name val="Heisei Kaku Gothic Std W5"/>
    </font>
    <font>
      <b/>
      <sz val="12"/>
      <color rgb="FFFF0000"/>
      <name val="Heisei Kaku Gothic Std W5"/>
    </font>
    <font>
      <b/>
      <sz val="12"/>
      <name val="Heisei Kaku Gothic Std W5"/>
    </font>
    <font>
      <b/>
      <sz val="10"/>
      <color rgb="FF00000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rgb="FF9C5700"/>
      <name val="Calibri"/>
      <family val="2"/>
      <scheme val="minor"/>
    </font>
    <font>
      <sz val="10"/>
      <color rgb="FF000000"/>
      <name val="Times New Roman"/>
      <family val="1"/>
    </font>
    <font>
      <sz val="10"/>
      <color theme="1"/>
      <name val="Times New Roman"/>
      <family val="1"/>
    </font>
    <font>
      <sz val="9"/>
      <name val="Arial"/>
      <family val="2"/>
    </font>
    <font>
      <b/>
      <sz val="8"/>
      <name val="Arial"/>
      <family val="2"/>
    </font>
    <font>
      <b/>
      <sz val="10"/>
      <name val="Heisei Kaku Gothic Std W5"/>
    </font>
    <font>
      <b/>
      <sz val="10"/>
      <color rgb="FF000000"/>
      <name val="Times New Roman"/>
      <family val="1"/>
    </font>
    <font>
      <sz val="9"/>
      <color indexed="81"/>
      <name val="Tahoma"/>
      <family val="2"/>
    </font>
    <font>
      <sz val="9"/>
      <color rgb="FF9C57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1F1F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0.249977111117893"/>
        <bgColor indexed="64"/>
      </patternFill>
    </fill>
  </fills>
  <borders count="16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ck">
        <color rgb="FF000000"/>
      </bottom>
      <diagonal/>
    </border>
    <border>
      <left/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/>
      <top style="thin">
        <color indexed="64"/>
      </top>
      <bottom style="thick">
        <color rgb="FF000000"/>
      </bottom>
      <diagonal/>
    </border>
    <border>
      <left/>
      <right style="thin">
        <color indexed="64"/>
      </right>
      <top style="thin">
        <color indexed="64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indexed="64"/>
      </left>
      <right style="thick">
        <color rgb="FF000000"/>
      </right>
      <top/>
      <bottom style="thin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indexed="64"/>
      </left>
      <right style="thick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ck">
        <color rgb="FF000000"/>
      </top>
      <bottom/>
      <diagonal/>
    </border>
    <border>
      <left style="thick">
        <color rgb="FF000000"/>
      </left>
      <right/>
      <top style="thin">
        <color indexed="64"/>
      </top>
      <bottom style="thick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/>
      <top style="thin">
        <color rgb="FF000000"/>
      </top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/>
      <diagonal/>
    </border>
    <border>
      <left style="thin">
        <color indexed="64"/>
      </left>
      <right/>
      <top style="thick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/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ck">
        <color rgb="FF000000"/>
      </top>
      <bottom style="thin">
        <color indexed="64"/>
      </bottom>
      <diagonal/>
    </border>
    <border>
      <left/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 style="double">
        <color rgb="FF000000"/>
      </top>
      <bottom style="thin">
        <color indexed="64"/>
      </bottom>
      <diagonal/>
    </border>
    <border>
      <left/>
      <right style="medium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/>
      <top style="double">
        <color rgb="FF000000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 style="medium">
        <color rgb="FF000000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Dot">
        <color rgb="FF000000"/>
      </right>
      <top/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/>
      <bottom/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slantDashDot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thick">
        <color indexed="64"/>
      </left>
      <right/>
      <top style="double">
        <color rgb="FF000000"/>
      </top>
      <bottom style="thin">
        <color indexed="64"/>
      </bottom>
      <diagonal/>
    </border>
    <border>
      <left style="thick">
        <color indexed="64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thick">
        <color indexed="64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thick">
        <color indexed="64"/>
      </left>
      <right style="dashDotDot">
        <color rgb="FF000000"/>
      </right>
      <top/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double">
        <color rgb="FF000000"/>
      </top>
      <bottom style="thin">
        <color indexed="64"/>
      </bottom>
      <diagonal/>
    </border>
    <border>
      <left/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/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dashDotDot">
        <color rgb="FF000000"/>
      </right>
      <top/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slantDashDot">
        <color rgb="FF000000"/>
      </bottom>
      <diagonal/>
    </border>
    <border>
      <left/>
      <right style="medium">
        <color rgb="FF000000"/>
      </right>
      <top style="slantDashDot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slantDashDot">
        <color rgb="FF000000"/>
      </top>
      <bottom style="dotted">
        <color rgb="FF000000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medium">
        <color rgb="FF000000"/>
      </right>
      <top/>
      <bottom style="double">
        <color indexed="64"/>
      </bottom>
      <diagonal/>
    </border>
    <border>
      <left style="medium">
        <color rgb="FF000000"/>
      </left>
      <right/>
      <top/>
      <bottom style="double">
        <color indexed="64"/>
      </bottom>
      <diagonal/>
    </border>
    <border>
      <left style="medium">
        <color rgb="FF000000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rgb="FF000000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double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medium">
        <color rgb="FF000000"/>
      </bottom>
      <diagonal/>
    </border>
    <border>
      <left style="thin">
        <color indexed="64"/>
      </left>
      <right/>
      <top style="medium">
        <color rgb="FF000000"/>
      </top>
      <bottom style="dotted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 style="dotted">
        <color rgb="FF000000"/>
      </top>
      <bottom style="slantDashDot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rgb="FF00000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double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slantDashDot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 style="double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thick">
        <color indexed="64"/>
      </right>
      <top style="double">
        <color rgb="FF000000"/>
      </top>
      <bottom/>
      <diagonal/>
    </border>
    <border>
      <left/>
      <right style="thick">
        <color indexed="64"/>
      </right>
      <top style="medium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slantDashDot">
        <color rgb="FF000000"/>
      </bottom>
      <diagonal/>
    </border>
    <border>
      <left/>
      <right/>
      <top style="slantDashDot">
        <color rgb="FF000000"/>
      </top>
      <bottom/>
      <diagonal/>
    </border>
    <border>
      <left/>
      <right style="thick">
        <color indexed="64"/>
      </right>
      <top style="slantDashDot">
        <color rgb="FF000000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6" borderId="0" applyNumberFormat="0" applyBorder="0" applyAlignment="0" applyProtection="0"/>
  </cellStyleXfs>
  <cellXfs count="351">
    <xf numFmtId="0" fontId="0" fillId="0" borderId="0" xfId="0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2" fontId="2" fillId="0" borderId="0" xfId="0" applyNumberFormat="1" applyFont="1" applyFill="1" applyBorder="1" applyAlignment="1">
      <alignment horizontal="left" vertical="top"/>
    </xf>
    <xf numFmtId="2" fontId="0" fillId="0" borderId="0" xfId="0" applyNumberFormat="1" applyFill="1" applyBorder="1" applyAlignment="1">
      <alignment horizontal="left" vertical="top"/>
    </xf>
    <xf numFmtId="2" fontId="6" fillId="0" borderId="1" xfId="0" applyNumberFormat="1" applyFont="1" applyFill="1" applyBorder="1" applyAlignment="1">
      <alignment horizontal="center" vertical="center" shrinkToFit="1"/>
    </xf>
    <xf numFmtId="2" fontId="8" fillId="0" borderId="7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3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1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0" xfId="0" applyNumberFormat="1" applyFont="1" applyFill="1" applyBorder="1" applyAlignment="1" applyProtection="1">
      <alignment horizontal="center" vertical="center" shrinkToFit="1"/>
      <protection locked="0"/>
    </xf>
    <xf numFmtId="2" fontId="15" fillId="0" borderId="12" xfId="0" applyNumberFormat="1" applyFont="1" applyFill="1" applyBorder="1" applyAlignment="1" applyProtection="1">
      <alignment horizontal="center" vertical="center" wrapText="1"/>
    </xf>
    <xf numFmtId="2" fontId="15" fillId="0" borderId="12" xfId="0" applyNumberFormat="1" applyFont="1" applyFill="1" applyBorder="1" applyAlignment="1" applyProtection="1">
      <alignment horizontal="center" vertical="center" wrapText="1"/>
      <protection locked="0"/>
    </xf>
    <xf numFmtId="2" fontId="8" fillId="0" borderId="12" xfId="0" applyNumberFormat="1" applyFont="1" applyFill="1" applyBorder="1" applyAlignment="1" applyProtection="1">
      <alignment horizontal="center" vertical="center" wrapText="1"/>
    </xf>
    <xf numFmtId="2" fontId="6" fillId="0" borderId="23" xfId="0" applyNumberFormat="1" applyFont="1" applyFill="1" applyBorder="1" applyAlignment="1" applyProtection="1">
      <alignment horizontal="center" vertical="center" shrinkToFit="1"/>
    </xf>
    <xf numFmtId="2" fontId="6" fillId="0" borderId="26" xfId="0" applyNumberFormat="1" applyFont="1" applyFill="1" applyBorder="1" applyAlignment="1" applyProtection="1">
      <alignment horizontal="center" vertical="center" shrinkToFit="1"/>
    </xf>
    <xf numFmtId="2" fontId="12" fillId="0" borderId="27" xfId="0" applyNumberFormat="1" applyFont="1" applyFill="1" applyBorder="1" applyAlignment="1" applyProtection="1">
      <alignment horizontal="center" vertical="center" shrinkToFit="1"/>
    </xf>
    <xf numFmtId="0" fontId="4" fillId="0" borderId="24" xfId="0" applyFont="1" applyFill="1" applyBorder="1" applyAlignment="1">
      <alignment horizontal="center" vertical="top" wrapText="1"/>
    </xf>
    <xf numFmtId="2" fontId="7" fillId="3" borderId="24" xfId="0" applyNumberFormat="1" applyFont="1" applyFill="1" applyBorder="1" applyAlignment="1">
      <alignment horizontal="center" vertical="top" wrapText="1"/>
    </xf>
    <xf numFmtId="2" fontId="8" fillId="0" borderId="24" xfId="0" applyNumberFormat="1" applyFont="1" applyFill="1" applyBorder="1" applyAlignment="1">
      <alignment horizontal="center" vertical="center" wrapText="1"/>
    </xf>
    <xf numFmtId="2" fontId="4" fillId="0" borderId="24" xfId="0" applyNumberFormat="1" applyFont="1" applyFill="1" applyBorder="1" applyAlignment="1">
      <alignment horizontal="center" vertical="center" wrapText="1"/>
    </xf>
    <xf numFmtId="2" fontId="7" fillId="3" borderId="30" xfId="0" applyNumberFormat="1" applyFont="1" applyFill="1" applyBorder="1" applyAlignment="1">
      <alignment horizontal="center" vertical="center" wrapText="1"/>
    </xf>
    <xf numFmtId="2" fontId="14" fillId="3" borderId="18" xfId="0" applyNumberFormat="1" applyFont="1" applyFill="1" applyBorder="1" applyAlignment="1" applyProtection="1">
      <alignment horizontal="center" vertical="center" wrapText="1"/>
    </xf>
    <xf numFmtId="2" fontId="6" fillId="3" borderId="31" xfId="0" applyNumberFormat="1" applyFont="1" applyFill="1" applyBorder="1" applyAlignment="1" applyProtection="1">
      <alignment horizontal="center" vertical="center" shrinkToFit="1"/>
    </xf>
    <xf numFmtId="2" fontId="4" fillId="0" borderId="32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shrinkToFit="1"/>
    </xf>
    <xf numFmtId="2" fontId="5" fillId="3" borderId="1" xfId="0" applyNumberFormat="1" applyFont="1" applyFill="1" applyBorder="1" applyAlignment="1">
      <alignment horizontal="center" vertical="center" wrapText="1"/>
    </xf>
    <xf numFmtId="2" fontId="6" fillId="2" borderId="34" xfId="0" applyNumberFormat="1" applyFont="1" applyFill="1" applyBorder="1" applyAlignment="1">
      <alignment horizontal="center" vertical="center" shrinkToFit="1"/>
    </xf>
    <xf numFmtId="2" fontId="6" fillId="5" borderId="1" xfId="0" applyNumberFormat="1" applyFont="1" applyFill="1" applyBorder="1" applyAlignment="1">
      <alignment horizontal="center" vertical="center" shrinkToFit="1"/>
    </xf>
    <xf numFmtId="2" fontId="6" fillId="0" borderId="2" xfId="0" applyNumberFormat="1" applyFont="1" applyFill="1" applyBorder="1" applyAlignment="1">
      <alignment horizontal="center" vertical="center" shrinkToFit="1"/>
    </xf>
    <xf numFmtId="2" fontId="6" fillId="0" borderId="40" xfId="0" applyNumberFormat="1" applyFont="1" applyFill="1" applyBorder="1" applyAlignment="1">
      <alignment horizontal="center" vertical="center" shrinkToFit="1"/>
    </xf>
    <xf numFmtId="2" fontId="6" fillId="0" borderId="34" xfId="0" applyNumberFormat="1" applyFont="1" applyFill="1" applyBorder="1" applyAlignment="1">
      <alignment horizontal="center" vertical="center" shrinkToFit="1"/>
    </xf>
    <xf numFmtId="2" fontId="6" fillId="0" borderId="3" xfId="0" applyNumberFormat="1" applyFont="1" applyFill="1" applyBorder="1" applyAlignment="1">
      <alignment vertical="center" shrinkToFit="1"/>
    </xf>
    <xf numFmtId="2" fontId="6" fillId="0" borderId="1" xfId="0" applyNumberFormat="1" applyFont="1" applyFill="1" applyBorder="1" applyAlignment="1">
      <alignment vertical="center" shrinkToFit="1"/>
    </xf>
    <xf numFmtId="2" fontId="6" fillId="0" borderId="34" xfId="0" applyNumberFormat="1" applyFont="1" applyFill="1" applyBorder="1" applyAlignment="1">
      <alignment vertical="center" shrinkToFit="1"/>
    </xf>
    <xf numFmtId="0" fontId="10" fillId="0" borderId="6" xfId="0" applyFont="1" applyFill="1" applyBorder="1" applyAlignment="1">
      <alignment vertical="center" wrapText="1"/>
    </xf>
    <xf numFmtId="2" fontId="5" fillId="3" borderId="7" xfId="0" applyNumberFormat="1" applyFont="1" applyFill="1" applyBorder="1" applyAlignment="1">
      <alignment vertical="center" wrapText="1"/>
    </xf>
    <xf numFmtId="2" fontId="6" fillId="2" borderId="3" xfId="0" applyNumberFormat="1" applyFont="1" applyFill="1" applyBorder="1" applyAlignment="1">
      <alignment vertical="center" shrinkToFit="1"/>
    </xf>
    <xf numFmtId="2" fontId="5" fillId="3" borderId="3" xfId="0" applyNumberFormat="1" applyFont="1" applyFill="1" applyBorder="1" applyAlignment="1">
      <alignment vertical="center" wrapText="1"/>
    </xf>
    <xf numFmtId="2" fontId="6" fillId="2" borderId="39" xfId="0" applyNumberFormat="1" applyFont="1" applyFill="1" applyBorder="1" applyAlignment="1">
      <alignment vertical="center" shrinkToFit="1"/>
    </xf>
    <xf numFmtId="0" fontId="10" fillId="0" borderId="15" xfId="0" applyFont="1" applyFill="1" applyBorder="1" applyAlignment="1">
      <alignment vertical="center" wrapText="1"/>
    </xf>
    <xf numFmtId="2" fontId="6" fillId="2" borderId="1" xfId="0" applyNumberFormat="1" applyFont="1" applyFill="1" applyBorder="1" applyAlignment="1">
      <alignment vertical="center" shrinkToFit="1"/>
    </xf>
    <xf numFmtId="2" fontId="11" fillId="2" borderId="34" xfId="0" applyNumberFormat="1" applyFont="1" applyFill="1" applyBorder="1" applyAlignment="1">
      <alignment vertical="center" shrinkToFit="1"/>
    </xf>
    <xf numFmtId="2" fontId="6" fillId="2" borderId="34" xfId="0" applyNumberFormat="1" applyFont="1" applyFill="1" applyBorder="1" applyAlignment="1">
      <alignment vertical="center" shrinkToFit="1"/>
    </xf>
    <xf numFmtId="2" fontId="5" fillId="3" borderId="1" xfId="0" applyNumberFormat="1" applyFont="1" applyFill="1" applyBorder="1" applyAlignment="1">
      <alignment vertical="center" wrapText="1"/>
    </xf>
    <xf numFmtId="0" fontId="10" fillId="0" borderId="12" xfId="0" applyFont="1" applyFill="1" applyBorder="1" applyAlignment="1">
      <alignment horizontal="left" vertical="center" wrapText="1"/>
    </xf>
    <xf numFmtId="2" fontId="14" fillId="3" borderId="12" xfId="0" applyNumberFormat="1" applyFont="1" applyFill="1" applyBorder="1" applyAlignment="1">
      <alignment horizontal="left" vertical="center" wrapText="1"/>
    </xf>
    <xf numFmtId="2" fontId="15" fillId="0" borderId="12" xfId="0" applyNumberFormat="1" applyFont="1" applyFill="1" applyBorder="1" applyAlignment="1">
      <alignment horizontal="left" vertical="center" wrapText="1"/>
    </xf>
    <xf numFmtId="2" fontId="15" fillId="0" borderId="33" xfId="0" applyNumberFormat="1" applyFont="1" applyFill="1" applyBorder="1" applyAlignment="1">
      <alignment horizontal="left" vertical="center" wrapText="1"/>
    </xf>
    <xf numFmtId="0" fontId="10" fillId="0" borderId="9" xfId="0" applyFont="1" applyFill="1" applyBorder="1" applyAlignment="1">
      <alignment horizontal="left" vertical="center" wrapText="1"/>
    </xf>
    <xf numFmtId="2" fontId="6" fillId="3" borderId="13" xfId="0" applyNumberFormat="1" applyFont="1" applyFill="1" applyBorder="1" applyAlignment="1">
      <alignment horizontal="left" vertical="center" shrinkToFit="1"/>
    </xf>
    <xf numFmtId="2" fontId="6" fillId="0" borderId="10" xfId="0" applyNumberFormat="1" applyFont="1" applyFill="1" applyBorder="1" applyAlignment="1">
      <alignment horizontal="left" vertical="center" shrinkToFit="1"/>
    </xf>
    <xf numFmtId="2" fontId="6" fillId="0" borderId="11" xfId="0" applyNumberFormat="1" applyFont="1" applyFill="1" applyBorder="1" applyAlignment="1">
      <alignment horizontal="left" vertical="center" shrinkToFit="1"/>
    </xf>
    <xf numFmtId="2" fontId="6" fillId="0" borderId="3" xfId="0" applyNumberFormat="1" applyFont="1" applyFill="1" applyBorder="1" applyAlignment="1">
      <alignment horizontal="left" vertical="center" shrinkToFit="1"/>
    </xf>
    <xf numFmtId="2" fontId="6" fillId="0" borderId="1" xfId="0" applyNumberFormat="1" applyFont="1" applyFill="1" applyBorder="1" applyAlignment="1">
      <alignment horizontal="left" vertical="center" shrinkToFit="1"/>
    </xf>
    <xf numFmtId="2" fontId="6" fillId="0" borderId="34" xfId="0" applyNumberFormat="1" applyFont="1" applyFill="1" applyBorder="1" applyAlignment="1">
      <alignment horizontal="left" vertical="center" shrinkToFit="1"/>
    </xf>
    <xf numFmtId="0" fontId="10" fillId="0" borderId="21" xfId="0" applyFont="1" applyFill="1" applyBorder="1" applyAlignment="1">
      <alignment horizontal="left" vertical="center" wrapText="1"/>
    </xf>
    <xf numFmtId="2" fontId="6" fillId="0" borderId="23" xfId="0" applyNumberFormat="1" applyFont="1" applyFill="1" applyBorder="1" applyAlignment="1">
      <alignment horizontal="left" vertical="center" shrinkToFit="1"/>
    </xf>
    <xf numFmtId="2" fontId="6" fillId="0" borderId="20" xfId="0" applyNumberFormat="1" applyFont="1" applyFill="1" applyBorder="1" applyAlignment="1">
      <alignment horizontal="left" vertical="center" shrinkToFit="1"/>
    </xf>
    <xf numFmtId="2" fontId="6" fillId="0" borderId="24" xfId="0" applyNumberFormat="1" applyFont="1" applyFill="1" applyBorder="1" applyAlignment="1">
      <alignment horizontal="left" vertical="center" shrinkToFit="1"/>
    </xf>
    <xf numFmtId="2" fontId="11" fillId="0" borderId="32" xfId="0" applyNumberFormat="1" applyFont="1" applyFill="1" applyBorder="1" applyAlignment="1">
      <alignment horizontal="left" vertical="center" shrinkToFit="1"/>
    </xf>
    <xf numFmtId="0" fontId="10" fillId="0" borderId="19" xfId="0" applyFont="1" applyFill="1" applyBorder="1" applyAlignment="1">
      <alignment horizontal="left" vertical="center" wrapText="1"/>
    </xf>
    <xf numFmtId="2" fontId="7" fillId="3" borderId="12" xfId="0" applyNumberFormat="1" applyFont="1" applyFill="1" applyBorder="1" applyAlignment="1">
      <alignment horizontal="left" vertical="center" wrapText="1"/>
    </xf>
    <xf numFmtId="2" fontId="6" fillId="2" borderId="12" xfId="0" applyNumberFormat="1" applyFont="1" applyFill="1" applyBorder="1" applyAlignment="1">
      <alignment horizontal="left" vertical="center" shrinkToFit="1"/>
    </xf>
    <xf numFmtId="2" fontId="6" fillId="2" borderId="33" xfId="0" applyNumberFormat="1" applyFont="1" applyFill="1" applyBorder="1" applyAlignment="1">
      <alignment horizontal="left" vertical="center" shrinkToFit="1"/>
    </xf>
    <xf numFmtId="0" fontId="10" fillId="0" borderId="6" xfId="0" applyFont="1" applyFill="1" applyBorder="1" applyAlignment="1">
      <alignment horizontal="left" vertical="center" wrapText="1"/>
    </xf>
    <xf numFmtId="2" fontId="5" fillId="3" borderId="7" xfId="0" applyNumberFormat="1" applyFont="1" applyFill="1" applyBorder="1" applyAlignment="1">
      <alignment horizontal="left" vertical="center" wrapText="1"/>
    </xf>
    <xf numFmtId="2" fontId="6" fillId="2" borderId="7" xfId="0" applyNumberFormat="1" applyFont="1" applyFill="1" applyBorder="1" applyAlignment="1">
      <alignment horizontal="left" vertical="center" shrinkToFit="1"/>
    </xf>
    <xf numFmtId="2" fontId="6" fillId="2" borderId="35" xfId="0" applyNumberFormat="1" applyFont="1" applyFill="1" applyBorder="1" applyAlignment="1">
      <alignment horizontal="left" vertical="center" shrinkToFit="1"/>
    </xf>
    <xf numFmtId="0" fontId="10" fillId="0" borderId="28" xfId="0" applyFont="1" applyFill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left" vertical="center" shrinkToFit="1"/>
    </xf>
    <xf numFmtId="2" fontId="11" fillId="0" borderId="36" xfId="0" applyNumberFormat="1" applyFont="1" applyFill="1" applyBorder="1" applyAlignment="1">
      <alignment horizontal="left" vertical="center" shrinkToFit="1"/>
    </xf>
    <xf numFmtId="2" fontId="6" fillId="0" borderId="12" xfId="0" applyNumberFormat="1" applyFont="1" applyFill="1" applyBorder="1" applyAlignment="1">
      <alignment horizontal="left" vertical="center" shrinkToFit="1"/>
    </xf>
    <xf numFmtId="2" fontId="6" fillId="0" borderId="33" xfId="0" applyNumberFormat="1" applyFont="1" applyFill="1" applyBorder="1" applyAlignment="1">
      <alignment horizontal="left" vertical="center" shrinkToFit="1"/>
    </xf>
    <xf numFmtId="2" fontId="5" fillId="3" borderId="4" xfId="0" applyNumberFormat="1" applyFont="1" applyFill="1" applyBorder="1" applyAlignment="1">
      <alignment horizontal="left" vertical="center" wrapText="1"/>
    </xf>
    <xf numFmtId="2" fontId="6" fillId="2" borderId="10" xfId="0" applyNumberFormat="1" applyFont="1" applyFill="1" applyBorder="1" applyAlignment="1">
      <alignment horizontal="left" vertical="center" shrinkToFit="1"/>
    </xf>
    <xf numFmtId="2" fontId="6" fillId="2" borderId="4" xfId="0" applyNumberFormat="1" applyFont="1" applyFill="1" applyBorder="1" applyAlignment="1">
      <alignment horizontal="left" vertical="center" shrinkToFit="1"/>
    </xf>
    <xf numFmtId="2" fontId="6" fillId="2" borderId="37" xfId="0" applyNumberFormat="1" applyFont="1" applyFill="1" applyBorder="1" applyAlignment="1">
      <alignment horizontal="left" vertical="center" shrinkToFit="1"/>
    </xf>
    <xf numFmtId="2" fontId="5" fillId="3" borderId="12" xfId="0" applyNumberFormat="1" applyFont="1" applyFill="1" applyBorder="1" applyAlignment="1">
      <alignment horizontal="left" vertical="center" wrapText="1"/>
    </xf>
    <xf numFmtId="2" fontId="6" fillId="0" borderId="7" xfId="0" applyNumberFormat="1" applyFont="1" applyFill="1" applyBorder="1" applyAlignment="1">
      <alignment horizontal="left" vertical="center" shrinkToFit="1"/>
    </xf>
    <xf numFmtId="2" fontId="6" fillId="0" borderId="35" xfId="0" applyNumberFormat="1" applyFont="1" applyFill="1" applyBorder="1" applyAlignment="1">
      <alignment horizontal="left" vertical="center" shrinkToFit="1"/>
    </xf>
    <xf numFmtId="2" fontId="6" fillId="0" borderId="38" xfId="0" applyNumberFormat="1" applyFont="1" applyFill="1" applyBorder="1" applyAlignment="1">
      <alignment horizontal="left" vertical="center" shrinkToFit="1"/>
    </xf>
    <xf numFmtId="2" fontId="6" fillId="0" borderId="9" xfId="0" applyNumberFormat="1" applyFont="1" applyFill="1" applyBorder="1" applyAlignment="1">
      <alignment horizontal="left" vertical="center" shrinkToFit="1"/>
    </xf>
    <xf numFmtId="2" fontId="6" fillId="2" borderId="30" xfId="0" applyNumberFormat="1" applyFont="1" applyFill="1" applyBorder="1" applyAlignment="1">
      <alignment horizontal="left" vertical="center" shrinkToFit="1"/>
    </xf>
    <xf numFmtId="2" fontId="6" fillId="2" borderId="24" xfId="0" applyNumberFormat="1" applyFont="1" applyFill="1" applyBorder="1" applyAlignment="1">
      <alignment horizontal="left" vertical="center" shrinkToFit="1"/>
    </xf>
    <xf numFmtId="2" fontId="6" fillId="2" borderId="25" xfId="0" applyNumberFormat="1" applyFont="1" applyFill="1" applyBorder="1" applyAlignment="1">
      <alignment horizontal="left" vertical="center" shrinkToFit="1"/>
    </xf>
    <xf numFmtId="2" fontId="6" fillId="2" borderId="3" xfId="0" applyNumberFormat="1" applyFont="1" applyFill="1" applyBorder="1" applyAlignment="1">
      <alignment horizontal="left" vertical="center" shrinkToFit="1"/>
    </xf>
    <xf numFmtId="2" fontId="5" fillId="3" borderId="3" xfId="0" applyNumberFormat="1" applyFont="1" applyFill="1" applyBorder="1" applyAlignment="1">
      <alignment horizontal="left" vertical="center" wrapText="1"/>
    </xf>
    <xf numFmtId="2" fontId="6" fillId="2" borderId="39" xfId="0" applyNumberFormat="1" applyFont="1" applyFill="1" applyBorder="1" applyAlignment="1">
      <alignment horizontal="left" vertical="center" shrinkToFit="1"/>
    </xf>
    <xf numFmtId="2" fontId="5" fillId="3" borderId="1" xfId="0" applyNumberFormat="1" applyFont="1" applyFill="1" applyBorder="1" applyAlignment="1">
      <alignment horizontal="left" vertical="center" wrapText="1"/>
    </xf>
    <xf numFmtId="2" fontId="12" fillId="0" borderId="34" xfId="0" applyNumberFormat="1" applyFont="1" applyFill="1" applyBorder="1" applyAlignment="1">
      <alignment vertical="center" shrinkToFit="1"/>
    </xf>
    <xf numFmtId="2" fontId="9" fillId="5" borderId="1" xfId="0" applyNumberFormat="1" applyFont="1" applyFill="1" applyBorder="1" applyAlignment="1">
      <alignment vertical="center" shrinkToFit="1"/>
    </xf>
    <xf numFmtId="2" fontId="6" fillId="5" borderId="1" xfId="0" applyNumberFormat="1" applyFont="1" applyFill="1" applyBorder="1" applyAlignment="1">
      <alignment vertical="center" shrinkToFit="1"/>
    </xf>
    <xf numFmtId="2" fontId="5" fillId="3" borderId="2" xfId="0" applyNumberFormat="1" applyFont="1" applyFill="1" applyBorder="1" applyAlignment="1">
      <alignment vertical="center" wrapText="1"/>
    </xf>
    <xf numFmtId="2" fontId="6" fillId="2" borderId="2" xfId="0" applyNumberFormat="1" applyFont="1" applyFill="1" applyBorder="1" applyAlignment="1">
      <alignment vertical="center" shrinkToFit="1"/>
    </xf>
    <xf numFmtId="0" fontId="10" fillId="0" borderId="17" xfId="0" applyFont="1" applyFill="1" applyBorder="1" applyAlignment="1">
      <alignment vertical="center" wrapText="1"/>
    </xf>
    <xf numFmtId="2" fontId="6" fillId="0" borderId="2" xfId="0" applyNumberFormat="1" applyFont="1" applyFill="1" applyBorder="1" applyAlignment="1">
      <alignment vertical="center" shrinkToFit="1"/>
    </xf>
    <xf numFmtId="2" fontId="11" fillId="0" borderId="40" xfId="0" applyNumberFormat="1" applyFont="1" applyFill="1" applyBorder="1" applyAlignment="1">
      <alignment vertical="center" shrinkToFit="1"/>
    </xf>
    <xf numFmtId="2" fontId="6" fillId="5" borderId="3" xfId="0" applyNumberFormat="1" applyFont="1" applyFill="1" applyBorder="1" applyAlignment="1">
      <alignment vertical="center" shrinkToFit="1"/>
    </xf>
    <xf numFmtId="0" fontId="10" fillId="0" borderId="0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5" fillId="0" borderId="20" xfId="0" applyFont="1" applyFill="1" applyBorder="1" applyAlignment="1">
      <alignment vertical="center" wrapText="1"/>
    </xf>
    <xf numFmtId="0" fontId="5" fillId="0" borderId="21" xfId="0" applyFont="1" applyFill="1" applyBorder="1" applyAlignment="1">
      <alignment vertical="center" wrapText="1"/>
    </xf>
    <xf numFmtId="0" fontId="5" fillId="0" borderId="8" xfId="0" applyFont="1" applyFill="1" applyBorder="1" applyAlignment="1">
      <alignment vertical="center" wrapText="1"/>
    </xf>
    <xf numFmtId="0" fontId="5" fillId="0" borderId="11" xfId="0" applyFont="1" applyFill="1" applyBorder="1" applyAlignment="1">
      <alignment vertical="center" wrapText="1"/>
    </xf>
    <xf numFmtId="0" fontId="5" fillId="0" borderId="16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41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horizontal="left" vertical="center" wrapText="1"/>
    </xf>
    <xf numFmtId="2" fontId="8" fillId="0" borderId="33" xfId="0" applyNumberFormat="1" applyFont="1" applyFill="1" applyBorder="1" applyAlignment="1" applyProtection="1">
      <alignment horizontal="center" vertical="center" wrapText="1"/>
    </xf>
    <xf numFmtId="2" fontId="8" fillId="0" borderId="35" xfId="0" applyNumberFormat="1" applyFont="1" applyFill="1" applyBorder="1" applyAlignment="1" applyProtection="1">
      <alignment horizontal="center" vertical="center" wrapText="1"/>
    </xf>
    <xf numFmtId="2" fontId="12" fillId="0" borderId="45" xfId="0" applyNumberFormat="1" applyFont="1" applyFill="1" applyBorder="1" applyAlignment="1" applyProtection="1">
      <alignment horizontal="center" vertical="center" shrinkToFit="1"/>
    </xf>
    <xf numFmtId="0" fontId="10" fillId="0" borderId="19" xfId="0" applyFont="1" applyFill="1" applyBorder="1" applyAlignment="1">
      <alignment vertical="center" wrapText="1"/>
    </xf>
    <xf numFmtId="2" fontId="6" fillId="0" borderId="39" xfId="0" applyNumberFormat="1" applyFont="1" applyFill="1" applyBorder="1" applyAlignment="1">
      <alignment vertical="center" shrinkToFit="1"/>
    </xf>
    <xf numFmtId="2" fontId="6" fillId="2" borderId="11" xfId="0" applyNumberFormat="1" applyFont="1" applyFill="1" applyBorder="1" applyAlignment="1">
      <alignment vertical="center" shrinkToFit="1"/>
    </xf>
    <xf numFmtId="0" fontId="5" fillId="0" borderId="46" xfId="0" applyFont="1" applyFill="1" applyBorder="1" applyAlignment="1">
      <alignment vertical="center" wrapText="1"/>
    </xf>
    <xf numFmtId="2" fontId="11" fillId="2" borderId="32" xfId="0" applyNumberFormat="1" applyFont="1" applyFill="1" applyBorder="1" applyAlignment="1">
      <alignment horizontal="left" vertical="center" shrinkToFit="1"/>
    </xf>
    <xf numFmtId="0" fontId="5" fillId="0" borderId="48" xfId="0" applyFont="1" applyFill="1" applyBorder="1" applyAlignment="1">
      <alignment vertical="center" wrapText="1"/>
    </xf>
    <xf numFmtId="0" fontId="10" fillId="0" borderId="28" xfId="0" applyFont="1" applyFill="1" applyBorder="1" applyAlignment="1">
      <alignment vertical="center" wrapText="1"/>
    </xf>
    <xf numFmtId="2" fontId="6" fillId="0" borderId="24" xfId="0" applyNumberFormat="1" applyFont="1" applyFill="1" applyBorder="1" applyAlignment="1">
      <alignment vertical="center" shrinkToFit="1"/>
    </xf>
    <xf numFmtId="2" fontId="11" fillId="0" borderId="32" xfId="0" applyNumberFormat="1" applyFont="1" applyFill="1" applyBorder="1" applyAlignment="1">
      <alignment vertical="center" shrinkToFit="1"/>
    </xf>
    <xf numFmtId="2" fontId="11" fillId="0" borderId="36" xfId="0" applyNumberFormat="1" applyFont="1" applyFill="1" applyBorder="1" applyAlignment="1">
      <alignment vertical="center" shrinkToFit="1"/>
    </xf>
    <xf numFmtId="2" fontId="6" fillId="2" borderId="24" xfId="0" applyNumberFormat="1" applyFont="1" applyFill="1" applyBorder="1" applyAlignment="1">
      <alignment vertical="center" shrinkToFit="1"/>
    </xf>
    <xf numFmtId="2" fontId="11" fillId="2" borderId="32" xfId="0" applyNumberFormat="1" applyFont="1" applyFill="1" applyBorder="1" applyAlignment="1">
      <alignment vertical="center" shrinkToFit="1"/>
    </xf>
    <xf numFmtId="2" fontId="6" fillId="2" borderId="30" xfId="0" applyNumberFormat="1" applyFont="1" applyFill="1" applyBorder="1" applyAlignment="1">
      <alignment vertical="center" shrinkToFit="1"/>
    </xf>
    <xf numFmtId="49" fontId="3" fillId="0" borderId="0" xfId="0" applyNumberFormat="1" applyFont="1" applyFill="1" applyBorder="1" applyAlignment="1">
      <alignment horizontal="left" vertical="center"/>
    </xf>
    <xf numFmtId="49" fontId="7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49" fontId="13" fillId="0" borderId="0" xfId="0" applyNumberFormat="1" applyFont="1" applyFill="1" applyBorder="1" applyAlignment="1">
      <alignment horizontal="left" vertical="center"/>
    </xf>
    <xf numFmtId="0" fontId="5" fillId="0" borderId="49" xfId="0" applyFont="1" applyFill="1" applyBorder="1" applyAlignment="1">
      <alignment vertical="center" wrapText="1"/>
    </xf>
    <xf numFmtId="0" fontId="10" fillId="0" borderId="50" xfId="0" applyFont="1" applyFill="1" applyBorder="1" applyAlignment="1">
      <alignment vertical="center" wrapText="1"/>
    </xf>
    <xf numFmtId="2" fontId="5" fillId="3" borderId="51" xfId="0" applyNumberFormat="1" applyFont="1" applyFill="1" applyBorder="1" applyAlignment="1">
      <alignment vertical="center" wrapText="1"/>
    </xf>
    <xf numFmtId="2" fontId="6" fillId="2" borderId="51" xfId="0" applyNumberFormat="1" applyFont="1" applyFill="1" applyBorder="1" applyAlignment="1">
      <alignment vertical="center" shrinkToFit="1"/>
    </xf>
    <xf numFmtId="2" fontId="6" fillId="2" borderId="52" xfId="0" applyNumberFormat="1" applyFont="1" applyFill="1" applyBorder="1" applyAlignment="1">
      <alignment vertical="center" shrinkToFit="1"/>
    </xf>
    <xf numFmtId="0" fontId="5" fillId="0" borderId="23" xfId="0" applyFont="1" applyFill="1" applyBorder="1" applyAlignment="1">
      <alignment vertical="center" wrapText="1"/>
    </xf>
    <xf numFmtId="2" fontId="6" fillId="0" borderId="51" xfId="0" applyNumberFormat="1" applyFont="1" applyFill="1" applyBorder="1" applyAlignment="1">
      <alignment vertical="center" shrinkToFit="1"/>
    </xf>
    <xf numFmtId="0" fontId="5" fillId="0" borderId="53" xfId="0" applyFont="1" applyFill="1" applyBorder="1" applyAlignment="1">
      <alignment vertical="center" wrapText="1"/>
    </xf>
    <xf numFmtId="0" fontId="10" fillId="0" borderId="54" xfId="0" applyFont="1" applyFill="1" applyBorder="1" applyAlignment="1">
      <alignment vertical="center" wrapText="1"/>
    </xf>
    <xf numFmtId="2" fontId="6" fillId="0" borderId="54" xfId="0" applyNumberFormat="1" applyFont="1" applyFill="1" applyBorder="1" applyAlignment="1">
      <alignment vertical="center" shrinkToFit="1"/>
    </xf>
    <xf numFmtId="2" fontId="6" fillId="0" borderId="55" xfId="0" applyNumberFormat="1" applyFont="1" applyFill="1" applyBorder="1" applyAlignment="1">
      <alignment vertical="center" shrinkToFit="1"/>
    </xf>
    <xf numFmtId="2" fontId="6" fillId="5" borderId="24" xfId="0" applyNumberFormat="1" applyFont="1" applyFill="1" applyBorder="1" applyAlignment="1">
      <alignment vertical="center" shrinkToFit="1"/>
    </xf>
    <xf numFmtId="2" fontId="6" fillId="0" borderId="52" xfId="0" applyNumberFormat="1" applyFont="1" applyFill="1" applyBorder="1" applyAlignment="1">
      <alignment vertical="center" shrinkToFit="1"/>
    </xf>
    <xf numFmtId="2" fontId="6" fillId="0" borderId="24" xfId="0" applyNumberFormat="1" applyFont="1" applyFill="1" applyBorder="1" applyAlignment="1">
      <alignment horizontal="center" vertical="center" shrinkToFit="1"/>
    </xf>
    <xf numFmtId="2" fontId="11" fillId="0" borderId="32" xfId="0" applyNumberFormat="1" applyFont="1" applyFill="1" applyBorder="1" applyAlignment="1">
      <alignment horizontal="center" vertical="center" shrinkToFit="1"/>
    </xf>
    <xf numFmtId="2" fontId="5" fillId="3" borderId="51" xfId="0" applyNumberFormat="1" applyFont="1" applyFill="1" applyBorder="1" applyAlignment="1">
      <alignment horizontal="center" vertical="center" wrapText="1"/>
    </xf>
    <xf numFmtId="2" fontId="6" fillId="2" borderId="51" xfId="0" applyNumberFormat="1" applyFont="1" applyFill="1" applyBorder="1" applyAlignment="1">
      <alignment horizontal="center" vertical="center" shrinkToFit="1"/>
    </xf>
    <xf numFmtId="2" fontId="6" fillId="0" borderId="51" xfId="0" applyNumberFormat="1" applyFont="1" applyFill="1" applyBorder="1" applyAlignment="1">
      <alignment horizontal="center" vertical="center" shrinkToFit="1"/>
    </xf>
    <xf numFmtId="2" fontId="6" fillId="0" borderId="52" xfId="0" applyNumberFormat="1" applyFont="1" applyFill="1" applyBorder="1" applyAlignment="1">
      <alignment horizontal="center" vertical="center" shrinkToFit="1"/>
    </xf>
    <xf numFmtId="2" fontId="6" fillId="2" borderId="24" xfId="0" applyNumberFormat="1" applyFont="1" applyFill="1" applyBorder="1" applyAlignment="1">
      <alignment horizontal="center" vertical="center" shrinkToFit="1"/>
    </xf>
    <xf numFmtId="2" fontId="11" fillId="2" borderId="32" xfId="0" applyNumberFormat="1" applyFont="1" applyFill="1" applyBorder="1" applyAlignment="1">
      <alignment horizontal="center" vertical="center" shrinkToFit="1"/>
    </xf>
    <xf numFmtId="2" fontId="6" fillId="2" borderId="52" xfId="0" applyNumberFormat="1" applyFont="1" applyFill="1" applyBorder="1" applyAlignment="1">
      <alignment horizontal="center" vertical="center" shrinkToFit="1"/>
    </xf>
    <xf numFmtId="0" fontId="10" fillId="0" borderId="56" xfId="0" applyFont="1" applyFill="1" applyBorder="1" applyAlignment="1">
      <alignment vertical="center" wrapText="1"/>
    </xf>
    <xf numFmtId="0" fontId="10" fillId="0" borderId="44" xfId="0" applyFont="1" applyFill="1" applyBorder="1" applyAlignment="1">
      <alignment vertical="center" wrapText="1"/>
    </xf>
    <xf numFmtId="2" fontId="6" fillId="0" borderId="22" xfId="0" applyNumberFormat="1" applyFont="1" applyFill="1" applyBorder="1" applyAlignment="1">
      <alignment horizontal="center" vertical="center" shrinkToFit="1"/>
    </xf>
    <xf numFmtId="2" fontId="11" fillId="0" borderId="36" xfId="0" applyNumberFormat="1" applyFont="1" applyFill="1" applyBorder="1" applyAlignment="1">
      <alignment horizontal="center" vertical="center" shrinkToFit="1"/>
    </xf>
    <xf numFmtId="0" fontId="17" fillId="0" borderId="0" xfId="0" applyFon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left" vertical="top"/>
    </xf>
    <xf numFmtId="0" fontId="18" fillId="0" borderId="0" xfId="0" applyNumberFormat="1" applyFont="1" applyFill="1" applyBorder="1" applyAlignment="1">
      <alignment horizontal="left" vertical="top"/>
    </xf>
    <xf numFmtId="0" fontId="18" fillId="0" borderId="0" xfId="0" applyFont="1" applyFill="1" applyBorder="1" applyAlignment="1">
      <alignment horizontal="left" vertical="top"/>
    </xf>
    <xf numFmtId="0" fontId="8" fillId="0" borderId="62" xfId="0" applyFont="1" applyFill="1" applyBorder="1" applyAlignment="1">
      <alignment horizontal="center" vertical="center" wrapText="1"/>
    </xf>
    <xf numFmtId="0" fontId="8" fillId="0" borderId="65" xfId="0" applyFont="1" applyFill="1" applyBorder="1" applyAlignment="1">
      <alignment horizontal="center" vertical="top" wrapText="1"/>
    </xf>
    <xf numFmtId="0" fontId="14" fillId="0" borderId="66" xfId="0" applyFont="1" applyFill="1" applyBorder="1" applyAlignment="1">
      <alignment horizontal="center" vertical="top" wrapText="1"/>
    </xf>
    <xf numFmtId="0" fontId="10" fillId="0" borderId="66" xfId="0" applyFont="1" applyFill="1" applyBorder="1" applyAlignment="1">
      <alignment horizontal="left" vertical="center" wrapText="1"/>
    </xf>
    <xf numFmtId="0" fontId="22" fillId="0" borderId="0" xfId="0" applyFont="1" applyFill="1" applyBorder="1" applyAlignment="1">
      <alignment horizontal="left" vertical="top"/>
    </xf>
    <xf numFmtId="0" fontId="15" fillId="9" borderId="66" xfId="0" applyFont="1" applyFill="1" applyBorder="1" applyAlignment="1">
      <alignment horizontal="center" vertical="top" wrapText="1"/>
    </xf>
    <xf numFmtId="2" fontId="24" fillId="7" borderId="57" xfId="1" applyNumberFormat="1" applyFont="1" applyFill="1" applyBorder="1" applyAlignment="1">
      <alignment horizontal="center" vertical="center" wrapText="1"/>
    </xf>
    <xf numFmtId="0" fontId="24" fillId="7" borderId="67" xfId="1" applyNumberFormat="1" applyFont="1" applyFill="1" applyBorder="1" applyAlignment="1">
      <alignment horizontal="center" vertical="center" wrapText="1"/>
    </xf>
    <xf numFmtId="2" fontId="1" fillId="7" borderId="58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0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1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2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3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4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5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6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7" xfId="1" applyNumberFormat="1" applyFont="1" applyFill="1" applyBorder="1" applyAlignment="1" applyProtection="1">
      <alignment horizontal="center" vertical="center" wrapText="1"/>
      <protection locked="0"/>
    </xf>
    <xf numFmtId="0" fontId="24" fillId="0" borderId="67" xfId="1" applyNumberFormat="1" applyFont="1" applyFill="1" applyBorder="1" applyAlignment="1">
      <alignment horizontal="center" vertical="center" wrapText="1"/>
    </xf>
    <xf numFmtId="2" fontId="24" fillId="0" borderId="57" xfId="1" applyNumberFormat="1" applyFont="1" applyFill="1" applyBorder="1" applyAlignment="1">
      <alignment horizontal="center" vertical="center" wrapText="1"/>
    </xf>
    <xf numFmtId="1" fontId="1" fillId="0" borderId="74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5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6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3" xfId="1" applyNumberFormat="1" applyFont="1" applyFill="1" applyBorder="1" applyAlignment="1" applyProtection="1">
      <alignment horizontal="center" vertical="center" wrapText="1"/>
      <protection locked="0"/>
    </xf>
    <xf numFmtId="0" fontId="15" fillId="8" borderId="78" xfId="0" applyFont="1" applyFill="1" applyBorder="1" applyAlignment="1">
      <alignment horizontal="center" vertical="top" wrapText="1"/>
    </xf>
    <xf numFmtId="0" fontId="15" fillId="8" borderId="79" xfId="0" applyFont="1" applyFill="1" applyBorder="1" applyAlignment="1">
      <alignment horizontal="center" vertical="top" wrapText="1"/>
    </xf>
    <xf numFmtId="0" fontId="15" fillId="8" borderId="80" xfId="0" applyFont="1" applyFill="1" applyBorder="1" applyAlignment="1">
      <alignment horizontal="center" vertical="top" wrapText="1"/>
    </xf>
    <xf numFmtId="0" fontId="24" fillId="7" borderId="81" xfId="1" applyNumberFormat="1" applyFont="1" applyFill="1" applyBorder="1" applyAlignment="1">
      <alignment horizontal="center" vertical="center" wrapText="1"/>
    </xf>
    <xf numFmtId="1" fontId="1" fillId="7" borderId="82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3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4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5" xfId="1" applyNumberFormat="1" applyFont="1" applyFill="1" applyBorder="1" applyAlignment="1" applyProtection="1">
      <alignment horizontal="center" vertical="center" wrapText="1"/>
      <protection locked="0"/>
    </xf>
    <xf numFmtId="0" fontId="15" fillId="9" borderId="65" xfId="0" applyFont="1" applyFill="1" applyBorder="1" applyAlignment="1">
      <alignment horizontal="center" vertical="top" wrapText="1"/>
    </xf>
    <xf numFmtId="1" fontId="1" fillId="0" borderId="8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88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7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88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9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57" xfId="1" applyNumberFormat="1" applyFont="1" applyFill="1" applyBorder="1" applyAlignment="1" applyProtection="1">
      <alignment horizontal="center" vertical="center" wrapText="1"/>
      <protection locked="0"/>
    </xf>
    <xf numFmtId="2" fontId="4" fillId="0" borderId="90" xfId="0" applyNumberFormat="1" applyFont="1" applyFill="1" applyBorder="1" applyAlignment="1">
      <alignment horizontal="center" vertical="center" wrapText="1"/>
    </xf>
    <xf numFmtId="2" fontId="19" fillId="0" borderId="91" xfId="0" applyNumberFormat="1" applyFont="1" applyFill="1" applyBorder="1" applyAlignment="1">
      <alignment horizontal="center" vertical="center" wrapText="1"/>
    </xf>
    <xf numFmtId="2" fontId="14" fillId="0" borderId="92" xfId="0" applyNumberFormat="1" applyFont="1" applyFill="1" applyBorder="1" applyAlignment="1">
      <alignment horizontal="center" vertical="center" wrapText="1"/>
    </xf>
    <xf numFmtId="2" fontId="14" fillId="0" borderId="93" xfId="0" applyNumberFormat="1" applyFont="1" applyFill="1" applyBorder="1" applyAlignment="1">
      <alignment horizontal="center" vertical="center" wrapText="1"/>
    </xf>
    <xf numFmtId="2" fontId="14" fillId="0" borderId="91" xfId="0" applyNumberFormat="1" applyFont="1" applyFill="1" applyBorder="1" applyAlignment="1">
      <alignment horizontal="center" vertical="center" wrapText="1"/>
    </xf>
    <xf numFmtId="2" fontId="14" fillId="0" borderId="94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top"/>
    </xf>
    <xf numFmtId="0" fontId="24" fillId="0" borderId="97" xfId="1" applyNumberFormat="1" applyFont="1" applyFill="1" applyBorder="1" applyAlignment="1">
      <alignment horizontal="center" vertical="center" wrapText="1"/>
    </xf>
    <xf numFmtId="1" fontId="1" fillId="0" borderId="98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99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2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03" xfId="1" applyNumberFormat="1" applyFont="1" applyFill="1" applyBorder="1" applyAlignment="1" applyProtection="1">
      <alignment horizontal="center" vertical="center" shrinkToFit="1"/>
    </xf>
    <xf numFmtId="2" fontId="1" fillId="0" borderId="59" xfId="1" applyNumberFormat="1" applyFont="1" applyFill="1" applyBorder="1" applyAlignment="1" applyProtection="1">
      <alignment horizontal="center" vertical="center" shrinkToFit="1"/>
    </xf>
    <xf numFmtId="2" fontId="1" fillId="7" borderId="86" xfId="1" applyNumberFormat="1" applyFont="1" applyFill="1" applyBorder="1" applyAlignment="1" applyProtection="1">
      <alignment horizontal="center" vertical="center" shrinkToFit="1"/>
    </xf>
    <xf numFmtId="2" fontId="1" fillId="7" borderId="59" xfId="1" applyNumberFormat="1" applyFont="1" applyFill="1" applyBorder="1" applyAlignment="1" applyProtection="1">
      <alignment horizontal="center" vertical="center" shrinkToFit="1"/>
    </xf>
    <xf numFmtId="2" fontId="1" fillId="0" borderId="86" xfId="1" applyNumberFormat="1" applyFont="1" applyFill="1" applyBorder="1" applyAlignment="1" applyProtection="1">
      <alignment horizontal="center" vertical="center" shrinkToFit="1"/>
    </xf>
    <xf numFmtId="0" fontId="24" fillId="0" borderId="109" xfId="1" applyNumberFormat="1" applyFont="1" applyFill="1" applyBorder="1" applyAlignment="1">
      <alignment horizontal="center" vertical="center" wrapText="1"/>
    </xf>
    <xf numFmtId="1" fontId="1" fillId="0" borderId="11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3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4" xfId="1" applyNumberFormat="1" applyFont="1" applyFill="1" applyBorder="1" applyAlignment="1" applyProtection="1">
      <alignment horizontal="center" vertical="center" wrapText="1"/>
      <protection locked="0"/>
    </xf>
    <xf numFmtId="2" fontId="4" fillId="0" borderId="64" xfId="0" applyNumberFormat="1" applyFont="1" applyFill="1" applyBorder="1" applyAlignment="1">
      <alignment horizontal="center" vertical="center" wrapText="1"/>
    </xf>
    <xf numFmtId="2" fontId="19" fillId="0" borderId="118" xfId="0" applyNumberFormat="1" applyFont="1" applyFill="1" applyBorder="1" applyAlignment="1">
      <alignment horizontal="center" vertical="center" wrapText="1"/>
    </xf>
    <xf numFmtId="2" fontId="14" fillId="0" borderId="95" xfId="0" applyNumberFormat="1" applyFont="1" applyFill="1" applyBorder="1" applyAlignment="1">
      <alignment horizontal="center" vertical="center" wrapText="1"/>
    </xf>
    <xf numFmtId="2" fontId="14" fillId="0" borderId="119" xfId="0" applyNumberFormat="1" applyFont="1" applyFill="1" applyBorder="1" applyAlignment="1">
      <alignment horizontal="center" vertical="center" wrapText="1"/>
    </xf>
    <xf numFmtId="2" fontId="14" fillId="0" borderId="118" xfId="0" applyNumberFormat="1" applyFont="1" applyFill="1" applyBorder="1" applyAlignment="1">
      <alignment horizontal="center" vertical="center" wrapText="1"/>
    </xf>
    <xf numFmtId="2" fontId="14" fillId="0" borderId="86" xfId="0" applyNumberFormat="1" applyFont="1" applyFill="1" applyBorder="1" applyAlignment="1">
      <alignment horizontal="center" vertical="center" wrapText="1"/>
    </xf>
    <xf numFmtId="2" fontId="1" fillId="7" borderId="120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121" xfId="1" applyNumberFormat="1" applyFont="1" applyFill="1" applyBorder="1" applyAlignment="1" applyProtection="1">
      <alignment horizontal="center" vertical="center" wrapText="1"/>
      <protection locked="0"/>
    </xf>
    <xf numFmtId="2" fontId="7" fillId="0" borderId="124" xfId="0" applyNumberFormat="1" applyFont="1" applyFill="1" applyBorder="1" applyAlignment="1">
      <alignment horizontal="center" vertical="center" shrinkToFit="1"/>
    </xf>
    <xf numFmtId="0" fontId="8" fillId="0" borderId="128" xfId="0" applyFont="1" applyFill="1" applyBorder="1" applyAlignment="1">
      <alignment horizontal="center" vertical="top" wrapText="1"/>
    </xf>
    <xf numFmtId="0" fontId="4" fillId="0" borderId="129" xfId="0" applyFont="1" applyFill="1" applyBorder="1" applyAlignment="1">
      <alignment horizontal="center" vertical="top" wrapText="1"/>
    </xf>
    <xf numFmtId="0" fontId="7" fillId="0" borderId="130" xfId="0" applyFont="1" applyFill="1" applyBorder="1" applyAlignment="1">
      <alignment horizontal="center" vertical="top" wrapText="1"/>
    </xf>
    <xf numFmtId="0" fontId="7" fillId="0" borderId="131" xfId="0" applyFont="1" applyFill="1" applyBorder="1" applyAlignment="1">
      <alignment horizontal="center" vertical="top" wrapText="1"/>
    </xf>
    <xf numFmtId="0" fontId="7" fillId="0" borderId="132" xfId="0" applyFont="1" applyFill="1" applyBorder="1" applyAlignment="1">
      <alignment horizontal="center" vertical="top" wrapText="1"/>
    </xf>
    <xf numFmtId="0" fontId="7" fillId="0" borderId="133" xfId="0" applyFont="1" applyFill="1" applyBorder="1" applyAlignment="1">
      <alignment horizontal="center" vertical="top" wrapText="1"/>
    </xf>
    <xf numFmtId="0" fontId="7" fillId="0" borderId="129" xfId="0" applyFont="1" applyFill="1" applyBorder="1" applyAlignment="1">
      <alignment horizontal="center" vertical="top" wrapText="1"/>
    </xf>
    <xf numFmtId="0" fontId="14" fillId="0" borderId="19" xfId="0" applyFont="1" applyFill="1" applyBorder="1" applyAlignment="1">
      <alignment horizontal="left" vertical="top" wrapText="1"/>
    </xf>
    <xf numFmtId="0" fontId="10" fillId="0" borderId="134" xfId="0" applyFont="1" applyFill="1" applyBorder="1" applyAlignment="1">
      <alignment horizontal="left" vertical="center" wrapText="1"/>
    </xf>
    <xf numFmtId="0" fontId="21" fillId="0" borderId="135" xfId="0" applyFont="1" applyFill="1" applyBorder="1" applyAlignment="1">
      <alignment horizontal="left" vertical="center" wrapText="1"/>
    </xf>
    <xf numFmtId="2" fontId="7" fillId="0" borderId="140" xfId="0" applyNumberFormat="1" applyFont="1" applyFill="1" applyBorder="1" applyAlignment="1">
      <alignment horizontal="center" vertical="center" shrinkToFit="1"/>
    </xf>
    <xf numFmtId="0" fontId="8" fillId="0" borderId="141" xfId="0" applyFont="1" applyFill="1" applyBorder="1" applyAlignment="1">
      <alignment horizontal="center" vertical="top" wrapText="1"/>
    </xf>
    <xf numFmtId="0" fontId="8" fillId="0" borderId="152" xfId="0" applyFont="1" applyFill="1" applyBorder="1" applyAlignment="1">
      <alignment horizontal="center" vertical="center" wrapText="1"/>
    </xf>
    <xf numFmtId="0" fontId="8" fillId="0" borderId="153" xfId="0" applyFont="1" applyFill="1" applyBorder="1" applyAlignment="1">
      <alignment horizontal="center" vertical="top" wrapText="1"/>
    </xf>
    <xf numFmtId="0" fontId="8" fillId="0" borderId="151" xfId="0" applyFont="1" applyFill="1" applyBorder="1" applyAlignment="1">
      <alignment horizontal="left" vertical="center"/>
    </xf>
    <xf numFmtId="0" fontId="8" fillId="0" borderId="150" xfId="0" applyFont="1" applyFill="1" applyBorder="1" applyAlignment="1">
      <alignment horizontal="left" vertical="top" wrapText="1"/>
    </xf>
    <xf numFmtId="0" fontId="15" fillId="0" borderId="141" xfId="0" applyFont="1" applyFill="1" applyBorder="1" applyAlignment="1">
      <alignment horizontal="center" vertical="top" wrapText="1"/>
    </xf>
    <xf numFmtId="0" fontId="10" fillId="0" borderId="161" xfId="0" applyFont="1" applyFill="1" applyBorder="1" applyAlignment="1">
      <alignment horizontal="right" vertical="center" wrapText="1"/>
    </xf>
    <xf numFmtId="2" fontId="21" fillId="0" borderId="162" xfId="0" applyNumberFormat="1" applyFont="1" applyFill="1" applyBorder="1" applyAlignment="1">
      <alignment horizontal="center" vertical="center" wrapText="1"/>
    </xf>
    <xf numFmtId="0" fontId="0" fillId="0" borderId="162" xfId="0" applyFill="1" applyBorder="1" applyAlignment="1">
      <alignment horizontal="left" vertical="top"/>
    </xf>
    <xf numFmtId="0" fontId="22" fillId="0" borderId="162" xfId="0" applyFont="1" applyFill="1" applyBorder="1" applyAlignment="1">
      <alignment horizontal="center" vertical="top"/>
    </xf>
    <xf numFmtId="0" fontId="0" fillId="0" borderId="162" xfId="0" applyFill="1" applyBorder="1" applyAlignment="1">
      <alignment horizontal="right" vertical="top"/>
    </xf>
    <xf numFmtId="2" fontId="22" fillId="0" borderId="162" xfId="0" applyNumberFormat="1" applyFont="1" applyFill="1" applyBorder="1" applyAlignment="1">
      <alignment horizontal="center" vertical="top"/>
    </xf>
    <xf numFmtId="0" fontId="17" fillId="0" borderId="0" xfId="0" applyFont="1" applyFill="1" applyBorder="1" applyAlignment="1">
      <alignment horizontal="right" vertical="top"/>
    </xf>
    <xf numFmtId="2" fontId="1" fillId="7" borderId="106" xfId="1" applyNumberFormat="1" applyFont="1" applyFill="1" applyBorder="1" applyAlignment="1" applyProtection="1">
      <alignment horizontal="center" vertical="center" shrinkToFit="1"/>
    </xf>
    <xf numFmtId="2" fontId="1" fillId="7" borderId="107" xfId="1" applyNumberFormat="1" applyFont="1" applyFill="1" applyBorder="1" applyAlignment="1" applyProtection="1">
      <alignment horizontal="center" vertical="center" shrinkToFit="1"/>
    </xf>
    <xf numFmtId="2" fontId="1" fillId="0" borderId="106" xfId="1" applyNumberFormat="1" applyFont="1" applyFill="1" applyBorder="1" applyAlignment="1" applyProtection="1">
      <alignment horizontal="center" vertical="center" shrinkToFit="1"/>
    </xf>
    <xf numFmtId="2" fontId="1" fillId="0" borderId="107" xfId="1" applyNumberFormat="1" applyFont="1" applyFill="1" applyBorder="1" applyAlignment="1" applyProtection="1">
      <alignment horizontal="center" vertical="center" shrinkToFit="1"/>
    </xf>
    <xf numFmtId="2" fontId="1" fillId="7" borderId="106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107" xfId="1" applyNumberFormat="1" applyFont="1" applyFill="1" applyBorder="1" applyAlignment="1" applyProtection="1">
      <alignment horizontal="center" vertical="center" shrinkToFit="1"/>
      <protection locked="0"/>
    </xf>
    <xf numFmtId="2" fontId="7" fillId="0" borderId="127" xfId="1" applyNumberFormat="1" applyFont="1" applyFill="1" applyBorder="1" applyAlignment="1" applyProtection="1">
      <alignment horizontal="center" vertical="center" shrinkToFit="1"/>
    </xf>
    <xf numFmtId="2" fontId="7" fillId="0" borderId="123" xfId="1" applyNumberFormat="1" applyFont="1" applyFill="1" applyBorder="1" applyAlignment="1" applyProtection="1">
      <alignment horizontal="center" vertical="center" shrinkToFit="1"/>
    </xf>
    <xf numFmtId="2" fontId="7" fillId="7" borderId="124" xfId="1" applyNumberFormat="1" applyFont="1" applyFill="1" applyBorder="1" applyAlignment="1" applyProtection="1">
      <alignment horizontal="center" vertical="center" shrinkToFit="1"/>
    </xf>
    <xf numFmtId="2" fontId="7" fillId="7" borderId="123" xfId="1" applyNumberFormat="1" applyFont="1" applyFill="1" applyBorder="1" applyAlignment="1" applyProtection="1">
      <alignment horizontal="center" vertical="center" shrinkToFit="1"/>
    </xf>
    <xf numFmtId="2" fontId="7" fillId="0" borderId="124" xfId="1" applyNumberFormat="1" applyFont="1" applyFill="1" applyBorder="1" applyAlignment="1" applyProtection="1">
      <alignment horizontal="center" vertical="center" shrinkToFit="1"/>
    </xf>
    <xf numFmtId="2" fontId="7" fillId="7" borderId="125" xfId="1" applyNumberFormat="1" applyFont="1" applyFill="1" applyBorder="1" applyAlignment="1" applyProtection="1">
      <alignment horizontal="center" vertical="center" shrinkToFit="1"/>
    </xf>
    <xf numFmtId="2" fontId="7" fillId="7" borderId="126" xfId="1" applyNumberFormat="1" applyFont="1" applyFill="1" applyBorder="1" applyAlignment="1" applyProtection="1">
      <alignment horizontal="center" vertical="center" shrinkToFit="1"/>
    </xf>
    <xf numFmtId="2" fontId="1" fillId="7" borderId="61" xfId="1" applyNumberFormat="1" applyFont="1" applyFill="1" applyBorder="1" applyAlignment="1" applyProtection="1">
      <alignment horizontal="center" vertical="center" wrapText="1"/>
    </xf>
    <xf numFmtId="2" fontId="1" fillId="7" borderId="60" xfId="1" applyNumberFormat="1" applyFont="1" applyFill="1" applyBorder="1" applyAlignment="1" applyProtection="1">
      <alignment horizontal="center" vertical="center" wrapText="1"/>
    </xf>
    <xf numFmtId="2" fontId="1" fillId="0" borderId="61" xfId="1" applyNumberFormat="1" applyFont="1" applyFill="1" applyBorder="1" applyAlignment="1" applyProtection="1">
      <alignment horizontal="center" vertical="center" wrapText="1"/>
    </xf>
    <xf numFmtId="2" fontId="1" fillId="0" borderId="60" xfId="1" applyNumberFormat="1" applyFont="1" applyFill="1" applyBorder="1" applyAlignment="1" applyProtection="1">
      <alignment horizontal="center" vertical="center" wrapText="1"/>
    </xf>
    <xf numFmtId="2" fontId="1" fillId="0" borderId="117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69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68" xfId="1" applyNumberFormat="1" applyFont="1" applyFill="1" applyBorder="1" applyAlignment="1" applyProtection="1">
      <alignment horizontal="center" vertical="center" shrinkToFit="1"/>
    </xf>
    <xf numFmtId="2" fontId="1" fillId="7" borderId="69" xfId="1" applyNumberFormat="1" applyFont="1" applyFill="1" applyBorder="1" applyAlignment="1" applyProtection="1">
      <alignment horizontal="center" vertical="center" shrinkToFit="1"/>
    </xf>
    <xf numFmtId="2" fontId="1" fillId="0" borderId="68" xfId="1" applyNumberFormat="1" applyFont="1" applyFill="1" applyBorder="1" applyAlignment="1" applyProtection="1">
      <alignment horizontal="center" vertical="center" shrinkToFit="1"/>
    </xf>
    <xf numFmtId="2" fontId="1" fillId="0" borderId="69" xfId="1" applyNumberFormat="1" applyFont="1" applyFill="1" applyBorder="1" applyAlignment="1" applyProtection="1">
      <alignment horizontal="center" vertical="center" shrinkToFit="1"/>
    </xf>
    <xf numFmtId="2" fontId="1" fillId="7" borderId="68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69" xfId="1" applyNumberFormat="1" applyFont="1" applyFill="1" applyBorder="1" applyAlignment="1" applyProtection="1">
      <alignment horizontal="center" vertical="center" shrinkToFit="1"/>
      <protection locked="0"/>
    </xf>
    <xf numFmtId="2" fontId="8" fillId="7" borderId="64" xfId="0" applyNumberFormat="1" applyFont="1" applyFill="1" applyBorder="1" applyAlignment="1">
      <alignment horizontal="center" vertical="center" wrapText="1"/>
    </xf>
    <xf numFmtId="2" fontId="8" fillId="7" borderId="63" xfId="0" applyNumberFormat="1" applyFont="1" applyFill="1" applyBorder="1" applyAlignment="1">
      <alignment horizontal="center" vertical="center" wrapText="1"/>
    </xf>
    <xf numFmtId="2" fontId="8" fillId="0" borderId="64" xfId="0" applyNumberFormat="1" applyFont="1" applyFill="1" applyBorder="1" applyAlignment="1">
      <alignment horizontal="center" vertical="center" wrapText="1"/>
    </xf>
    <xf numFmtId="2" fontId="8" fillId="0" borderId="63" xfId="0" applyNumberFormat="1" applyFont="1" applyFill="1" applyBorder="1" applyAlignment="1">
      <alignment horizontal="center" vertical="center" wrapText="1"/>
    </xf>
    <xf numFmtId="2" fontId="1" fillId="0" borderId="115" xfId="1" applyNumberFormat="1" applyFont="1" applyFill="1" applyBorder="1" applyAlignment="1" applyProtection="1">
      <alignment horizontal="center" vertical="center" wrapText="1"/>
    </xf>
    <xf numFmtId="2" fontId="1" fillId="0" borderId="59" xfId="1" applyNumberFormat="1" applyFont="1" applyFill="1" applyBorder="1" applyAlignment="1" applyProtection="1">
      <alignment horizontal="center" vertical="center" wrapText="1"/>
    </xf>
    <xf numFmtId="2" fontId="1" fillId="7" borderId="86" xfId="1" applyNumberFormat="1" applyFont="1" applyFill="1" applyBorder="1" applyAlignment="1" applyProtection="1">
      <alignment horizontal="center" vertical="center" wrapText="1"/>
    </xf>
    <xf numFmtId="2" fontId="1" fillId="7" borderId="59" xfId="1" applyNumberFormat="1" applyFont="1" applyFill="1" applyBorder="1" applyAlignment="1" applyProtection="1">
      <alignment horizontal="center" vertical="center" wrapText="1"/>
    </xf>
    <xf numFmtId="2" fontId="1" fillId="0" borderId="86" xfId="1" applyNumberFormat="1" applyFont="1" applyFill="1" applyBorder="1" applyAlignment="1" applyProtection="1">
      <alignment horizontal="center" vertical="center" wrapText="1"/>
    </xf>
    <xf numFmtId="2" fontId="1" fillId="0" borderId="106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107" xfId="1" applyNumberFormat="1" applyFont="1" applyFill="1" applyBorder="1" applyAlignment="1" applyProtection="1">
      <alignment horizontal="center" vertical="center" shrinkToFit="1"/>
      <protection locked="0"/>
    </xf>
    <xf numFmtId="2" fontId="7" fillId="0" borderId="125" xfId="1" applyNumberFormat="1" applyFont="1" applyFill="1" applyBorder="1" applyAlignment="1" applyProtection="1">
      <alignment horizontal="center" vertical="center" shrinkToFit="1"/>
    </xf>
    <xf numFmtId="2" fontId="7" fillId="0" borderId="126" xfId="1" applyNumberFormat="1" applyFont="1" applyFill="1" applyBorder="1" applyAlignment="1" applyProtection="1">
      <alignment horizontal="center" vertical="center" shrinkToFit="1"/>
    </xf>
    <xf numFmtId="2" fontId="20" fillId="10" borderId="136" xfId="0" applyNumberFormat="1" applyFont="1" applyFill="1" applyBorder="1" applyAlignment="1">
      <alignment horizontal="center" vertical="center" textRotation="90" wrapText="1"/>
    </xf>
    <xf numFmtId="2" fontId="20" fillId="10" borderId="137" xfId="0" applyNumberFormat="1" applyFont="1" applyFill="1" applyBorder="1" applyAlignment="1">
      <alignment horizontal="center" vertical="center" textRotation="90" wrapText="1"/>
    </xf>
    <xf numFmtId="2" fontId="20" fillId="10" borderId="138" xfId="0" applyNumberFormat="1" applyFont="1" applyFill="1" applyBorder="1" applyAlignment="1">
      <alignment horizontal="center" vertical="center" textRotation="90" wrapText="1"/>
    </xf>
    <xf numFmtId="2" fontId="8" fillId="0" borderId="108" xfId="0" applyNumberFormat="1" applyFont="1" applyFill="1" applyBorder="1" applyAlignment="1">
      <alignment horizontal="center" vertical="center" wrapText="1"/>
    </xf>
    <xf numFmtId="2" fontId="1" fillId="0" borderId="116" xfId="1" applyNumberFormat="1" applyFont="1" applyFill="1" applyBorder="1" applyAlignment="1" applyProtection="1">
      <alignment horizontal="center" vertical="center" wrapText="1"/>
    </xf>
    <xf numFmtId="2" fontId="1" fillId="0" borderId="139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68" xfId="1" applyNumberFormat="1" applyFont="1" applyFill="1" applyBorder="1" applyAlignment="1" applyProtection="1">
      <alignment horizontal="center" vertical="center" shrinkToFit="1"/>
      <protection locked="0"/>
    </xf>
    <xf numFmtId="2" fontId="8" fillId="0" borderId="96" xfId="0" applyNumberFormat="1" applyFont="1" applyFill="1" applyBorder="1" applyAlignment="1">
      <alignment horizontal="center" vertical="center" wrapText="1"/>
    </xf>
    <xf numFmtId="2" fontId="1" fillId="0" borderId="103" xfId="1" applyNumberFormat="1" applyFont="1" applyFill="1" applyBorder="1" applyAlignment="1" applyProtection="1">
      <alignment horizontal="center" vertical="center" wrapText="1"/>
    </xf>
    <xf numFmtId="2" fontId="1" fillId="0" borderId="104" xfId="1" applyNumberFormat="1" applyFont="1" applyFill="1" applyBorder="1" applyAlignment="1" applyProtection="1">
      <alignment horizontal="center" vertical="center" wrapText="1"/>
    </xf>
    <xf numFmtId="2" fontId="1" fillId="0" borderId="105" xfId="1" applyNumberFormat="1" applyFont="1" applyFill="1" applyBorder="1" applyAlignment="1" applyProtection="1">
      <alignment horizontal="center" vertical="center" shrinkToFit="1"/>
    </xf>
    <xf numFmtId="2" fontId="7" fillId="0" borderId="122" xfId="1" applyNumberFormat="1" applyFont="1" applyFill="1" applyBorder="1" applyAlignment="1" applyProtection="1">
      <alignment horizontal="center" vertical="center" shrinkToFit="1"/>
    </xf>
    <xf numFmtId="2" fontId="6" fillId="4" borderId="42" xfId="0" applyNumberFormat="1" applyFont="1" applyFill="1" applyBorder="1" applyAlignment="1" applyProtection="1">
      <alignment horizontal="center" vertical="center" shrinkToFit="1"/>
    </xf>
    <xf numFmtId="2" fontId="6" fillId="4" borderId="29" xfId="0" applyNumberFormat="1" applyFont="1" applyFill="1" applyBorder="1" applyAlignment="1" applyProtection="1">
      <alignment horizontal="center" vertical="center" shrinkToFit="1"/>
    </xf>
    <xf numFmtId="2" fontId="6" fillId="4" borderId="22" xfId="0" applyNumberFormat="1" applyFont="1" applyFill="1" applyBorder="1" applyAlignment="1">
      <alignment horizontal="left" vertical="center" shrinkToFit="1"/>
    </xf>
    <xf numFmtId="2" fontId="6" fillId="4" borderId="22" xfId="0" applyNumberFormat="1" applyFont="1" applyFill="1" applyBorder="1" applyAlignment="1" applyProtection="1">
      <alignment horizontal="center" vertical="center" shrinkToFit="1"/>
    </xf>
    <xf numFmtId="2" fontId="6" fillId="4" borderId="22" xfId="0" applyNumberFormat="1" applyFont="1" applyFill="1" applyBorder="1" applyAlignment="1">
      <alignment vertical="center" shrinkToFit="1"/>
    </xf>
    <xf numFmtId="2" fontId="6" fillId="4" borderId="28" xfId="0" applyNumberFormat="1" applyFont="1" applyFill="1" applyBorder="1" applyAlignment="1">
      <alignment vertical="center" shrinkToFit="1"/>
    </xf>
    <xf numFmtId="2" fontId="6" fillId="4" borderId="29" xfId="0" applyNumberFormat="1" applyFont="1" applyFill="1" applyBorder="1" applyAlignment="1">
      <alignment vertical="center" shrinkToFit="1"/>
    </xf>
    <xf numFmtId="2" fontId="6" fillId="4" borderId="47" xfId="0" applyNumberFormat="1" applyFont="1" applyFill="1" applyBorder="1" applyAlignment="1">
      <alignment vertical="center" shrinkToFit="1"/>
    </xf>
    <xf numFmtId="2" fontId="6" fillId="4" borderId="30" xfId="0" applyNumberFormat="1" applyFont="1" applyFill="1" applyBorder="1" applyAlignment="1">
      <alignment vertical="center" shrinkToFit="1"/>
    </xf>
    <xf numFmtId="2" fontId="6" fillId="4" borderId="28" xfId="0" applyNumberFormat="1" applyFont="1" applyFill="1" applyBorder="1" applyAlignment="1">
      <alignment horizontal="left" vertical="center" shrinkToFit="1"/>
    </xf>
    <xf numFmtId="2" fontId="6" fillId="4" borderId="29" xfId="0" applyNumberFormat="1" applyFont="1" applyFill="1" applyBorder="1" applyAlignment="1">
      <alignment horizontal="left" vertical="center" shrinkToFit="1"/>
    </xf>
    <xf numFmtId="2" fontId="6" fillId="4" borderId="43" xfId="0" applyNumberFormat="1" applyFont="1" applyFill="1" applyBorder="1" applyAlignment="1">
      <alignment vertical="center" shrinkToFit="1"/>
    </xf>
    <xf numFmtId="2" fontId="6" fillId="4" borderId="5" xfId="0" applyNumberFormat="1" applyFont="1" applyFill="1" applyBorder="1" applyAlignment="1">
      <alignment vertical="center" shrinkToFit="1"/>
    </xf>
    <xf numFmtId="2" fontId="6" fillId="4" borderId="47" xfId="0" applyNumberFormat="1" applyFont="1" applyFill="1" applyBorder="1" applyAlignment="1">
      <alignment horizontal="center" vertical="center" shrinkToFit="1"/>
    </xf>
    <xf numFmtId="2" fontId="6" fillId="4" borderId="30" xfId="0" applyNumberFormat="1" applyFont="1" applyFill="1" applyBorder="1" applyAlignment="1">
      <alignment horizontal="center" vertical="center" shrinkToFit="1"/>
    </xf>
    <xf numFmtId="2" fontId="6" fillId="4" borderId="22" xfId="0" applyNumberFormat="1" applyFont="1" applyFill="1" applyBorder="1" applyAlignment="1">
      <alignment horizontal="center" vertical="center" shrinkToFit="1"/>
    </xf>
    <xf numFmtId="2" fontId="6" fillId="4" borderId="14" xfId="0" applyNumberFormat="1" applyFont="1" applyFill="1" applyBorder="1" applyAlignment="1">
      <alignment vertical="center" shrinkToFit="1"/>
    </xf>
    <xf numFmtId="2" fontId="6" fillId="4" borderId="44" xfId="0" applyNumberFormat="1" applyFont="1" applyFill="1" applyBorder="1" applyAlignment="1" applyProtection="1">
      <alignment horizontal="center" vertical="center" shrinkToFit="1"/>
    </xf>
    <xf numFmtId="2" fontId="6" fillId="4" borderId="47" xfId="0" applyNumberFormat="1" applyFont="1" applyFill="1" applyBorder="1" applyAlignment="1">
      <alignment horizontal="left" vertical="center" shrinkToFit="1"/>
    </xf>
    <xf numFmtId="2" fontId="6" fillId="4" borderId="30" xfId="0" applyNumberFormat="1" applyFont="1" applyFill="1" applyBorder="1" applyAlignment="1">
      <alignment horizontal="left" vertical="center" shrinkToFit="1"/>
    </xf>
    <xf numFmtId="0" fontId="20" fillId="10" borderId="136" xfId="0" applyNumberFormat="1" applyFont="1" applyFill="1" applyBorder="1" applyAlignment="1">
      <alignment horizontal="center" vertical="center" textRotation="90" wrapText="1"/>
    </xf>
    <xf numFmtId="0" fontId="20" fillId="10" borderId="137" xfId="0" applyNumberFormat="1" applyFont="1" applyFill="1" applyBorder="1" applyAlignment="1">
      <alignment horizontal="center" vertical="center" textRotation="90" wrapText="1"/>
    </xf>
    <xf numFmtId="0" fontId="20" fillId="10" borderId="138" xfId="0" applyNumberFormat="1" applyFont="1" applyFill="1" applyBorder="1" applyAlignment="1">
      <alignment horizontal="center" vertical="center" textRotation="90" wrapText="1"/>
    </xf>
    <xf numFmtId="0" fontId="14" fillId="0" borderId="163" xfId="0" applyFont="1" applyFill="1" applyBorder="1" applyAlignment="1">
      <alignment horizontal="center" vertical="top" wrapText="1"/>
    </xf>
    <xf numFmtId="0" fontId="14" fillId="0" borderId="164" xfId="0" applyFont="1" applyFill="1" applyBorder="1" applyAlignment="1">
      <alignment horizontal="center" vertical="top" wrapText="1"/>
    </xf>
    <xf numFmtId="0" fontId="15" fillId="8" borderId="145" xfId="0" applyFont="1" applyFill="1" applyBorder="1" applyAlignment="1">
      <alignment horizontal="center" vertical="top" wrapText="1"/>
    </xf>
    <xf numFmtId="0" fontId="15" fillId="8" borderId="142" xfId="0" applyFont="1" applyFill="1" applyBorder="1" applyAlignment="1">
      <alignment horizontal="center" vertical="top" wrapText="1"/>
    </xf>
    <xf numFmtId="0" fontId="15" fillId="8" borderId="154" xfId="0" applyFont="1" applyFill="1" applyBorder="1" applyAlignment="1">
      <alignment horizontal="center" vertical="top" wrapText="1"/>
    </xf>
    <xf numFmtId="0" fontId="15" fillId="8" borderId="146" xfId="0" applyFont="1" applyFill="1" applyBorder="1" applyAlignment="1">
      <alignment horizontal="center" vertical="top" wrapText="1"/>
    </xf>
    <xf numFmtId="0" fontId="15" fillId="8" borderId="143" xfId="0" applyFont="1" applyFill="1" applyBorder="1" applyAlignment="1">
      <alignment horizontal="center" vertical="top" wrapText="1"/>
    </xf>
    <xf numFmtId="0" fontId="15" fillId="8" borderId="155" xfId="0" applyFont="1" applyFill="1" applyBorder="1" applyAlignment="1">
      <alignment horizontal="center" vertical="top" wrapText="1"/>
    </xf>
    <xf numFmtId="0" fontId="15" fillId="8" borderId="147" xfId="0" applyFont="1" applyFill="1" applyBorder="1" applyAlignment="1">
      <alignment horizontal="center" vertical="top" wrapText="1"/>
    </xf>
    <xf numFmtId="0" fontId="15" fillId="8" borderId="144" xfId="0" applyFont="1" applyFill="1" applyBorder="1" applyAlignment="1">
      <alignment horizontal="center" vertical="top" wrapText="1"/>
    </xf>
    <xf numFmtId="0" fontId="15" fillId="8" borderId="156" xfId="0" applyFont="1" applyFill="1" applyBorder="1" applyAlignment="1">
      <alignment horizontal="center" vertical="top" wrapText="1"/>
    </xf>
    <xf numFmtId="0" fontId="15" fillId="9" borderId="148" xfId="0" applyFont="1" applyFill="1" applyBorder="1" applyAlignment="1">
      <alignment horizontal="center" vertical="top" wrapText="1"/>
    </xf>
    <xf numFmtId="0" fontId="15" fillId="9" borderId="157" xfId="0" applyFont="1" applyFill="1" applyBorder="1" applyAlignment="1">
      <alignment horizontal="center" vertical="top" wrapText="1"/>
    </xf>
    <xf numFmtId="0" fontId="15" fillId="9" borderId="158" xfId="0" applyFont="1" applyFill="1" applyBorder="1" applyAlignment="1">
      <alignment horizontal="center" vertical="top" wrapText="1"/>
    </xf>
    <xf numFmtId="0" fontId="15" fillId="9" borderId="149" xfId="0" applyFont="1" applyFill="1" applyBorder="1" applyAlignment="1">
      <alignment horizontal="center" vertical="top" wrapText="1"/>
    </xf>
    <xf numFmtId="0" fontId="15" fillId="9" borderId="0" xfId="0" applyFont="1" applyFill="1" applyBorder="1" applyAlignment="1">
      <alignment horizontal="center" vertical="top" wrapText="1"/>
    </xf>
    <xf numFmtId="0" fontId="15" fillId="9" borderId="159" xfId="0" applyFont="1" applyFill="1" applyBorder="1" applyAlignment="1">
      <alignment horizontal="center" vertical="top" wrapText="1"/>
    </xf>
    <xf numFmtId="0" fontId="15" fillId="9" borderId="150" xfId="0" applyFont="1" applyFill="1" applyBorder="1" applyAlignment="1">
      <alignment horizontal="center" vertical="top" wrapText="1"/>
    </xf>
    <xf numFmtId="0" fontId="15" fillId="9" borderId="141" xfId="0" applyFont="1" applyFill="1" applyBorder="1" applyAlignment="1">
      <alignment horizontal="center" vertical="top" wrapText="1"/>
    </xf>
    <xf numFmtId="0" fontId="15" fillId="9" borderId="160" xfId="0" applyFont="1" applyFill="1" applyBorder="1" applyAlignment="1">
      <alignment horizontal="center" vertical="top" wrapText="1"/>
    </xf>
  </cellXfs>
  <cellStyles count="2">
    <cellStyle name="Neutre" xfId="1" builtinId="28"/>
    <cellStyle name="Normal" xfId="0" builtinId="0"/>
  </cellStyles>
  <dxfs count="172"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5050"/>
      <color rgb="FF13840A"/>
      <color rgb="FFFFFF66"/>
      <color rgb="FFFFFF99"/>
      <color rgb="FF30F062"/>
      <color rgb="FFEC877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List" dx="22" fmlaLink="$O$3" fmlaRange="$L$4:$L$6" noThreeD="1" sel="0" val="0"/>
</file>

<file path=xl/ctrlProps/ctrlProp2.xml><?xml version="1.0" encoding="utf-8"?>
<formControlPr xmlns="http://schemas.microsoft.com/office/spreadsheetml/2009/9/main" objectType="Drop" dropLines="12" dropStyle="combo" dx="22" fmlaLink="$J$3" fmlaRange="$L$4:$L$15" noThreeD="1" sel="8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</xdr:colOff>
          <xdr:row>8</xdr:row>
          <xdr:rowOff>142875</xdr:rowOff>
        </xdr:from>
        <xdr:to>
          <xdr:col>20</xdr:col>
          <xdr:colOff>66675</xdr:colOff>
          <xdr:row>14</xdr:row>
          <xdr:rowOff>76200</xdr:rowOff>
        </xdr:to>
        <xdr:sp macro="" textlink="">
          <xdr:nvSpPr>
            <xdr:cNvPr id="11265" name="List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20</xdr:row>
          <xdr:rowOff>38100</xdr:rowOff>
        </xdr:from>
        <xdr:to>
          <xdr:col>14</xdr:col>
          <xdr:colOff>647700</xdr:colOff>
          <xdr:row>21</xdr:row>
          <xdr:rowOff>123825</xdr:rowOff>
        </xdr:to>
        <xdr:sp macro="" textlink="">
          <xdr:nvSpPr>
            <xdr:cNvPr id="11266" name="Drop Down 2" descr="essai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93832-34B5-4A66-A6BB-F7F19199D248}">
  <sheetPr codeName="Feuil2"/>
  <dimension ref="A2:ET26"/>
  <sheetViews>
    <sheetView zoomScaleNormal="100" workbookViewId="0">
      <pane xSplit="2" ySplit="3" topLeftCell="AR4" activePane="bottomRight" state="frozen"/>
      <selection pane="topRight" activeCell="C1" sqref="C1"/>
      <selection pane="bottomLeft" activeCell="A4" sqref="A4"/>
      <selection pane="bottomRight" activeCell="AX32" sqref="AX32"/>
    </sheetView>
  </sheetViews>
  <sheetFormatPr baseColWidth="10" defaultRowHeight="12.75"/>
  <cols>
    <col min="1" max="1" width="25.1640625" customWidth="1"/>
    <col min="2" max="2" width="18.6640625" bestFit="1" customWidth="1"/>
    <col min="3" max="3" width="3.6640625" style="207" customWidth="1"/>
    <col min="4" max="4" width="4.83203125" customWidth="1"/>
    <col min="5" max="5" width="6.83203125" customWidth="1"/>
    <col min="6" max="6" width="4.83203125" style="156" customWidth="1"/>
    <col min="7" max="7" width="6.83203125" customWidth="1"/>
    <col min="8" max="8" width="4.83203125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7.83203125" bestFit="1" customWidth="1"/>
    <col min="15" max="15" width="3.83203125" style="207" customWidth="1"/>
    <col min="16" max="16" width="4.83203125" customWidth="1"/>
    <col min="17" max="17" width="6.83203125" customWidth="1"/>
    <col min="18" max="18" width="4.83203125" customWidth="1"/>
    <col min="19" max="19" width="6.83203125" customWidth="1"/>
    <col min="20" max="20" width="4.83203125" customWidth="1"/>
    <col min="21" max="21" width="6.83203125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7.83203125" bestFit="1" customWidth="1"/>
    <col min="27" max="27" width="3.83203125" customWidth="1"/>
    <col min="28" max="28" width="4.83203125" customWidth="1"/>
    <col min="29" max="29" width="6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7.83203125" bestFit="1" customWidth="1"/>
    <col min="39" max="39" width="3.6640625" style="207" customWidth="1"/>
    <col min="40" max="40" width="4.83203125" customWidth="1"/>
    <col min="41" max="41" width="6.83203125" customWidth="1"/>
    <col min="42" max="42" width="4.83203125" style="156" customWidth="1"/>
    <col min="43" max="43" width="6.83203125" customWidth="1"/>
    <col min="44" max="44" width="4.83203125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7.83203125" bestFit="1" customWidth="1"/>
    <col min="51" max="51" width="3.83203125" customWidth="1"/>
    <col min="52" max="52" width="4.83203125" customWidth="1"/>
    <col min="53" max="53" width="6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7.83203125" bestFit="1" customWidth="1"/>
    <col min="63" max="63" width="3.83203125" customWidth="1"/>
    <col min="64" max="64" width="4.83203125" customWidth="1"/>
    <col min="65" max="65" width="6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7.83203125" bestFit="1" customWidth="1"/>
    <col min="75" max="75" width="3.6640625" style="207" customWidth="1"/>
    <col min="76" max="76" width="4.83203125" customWidth="1"/>
    <col min="77" max="77" width="6.83203125" customWidth="1"/>
    <col min="78" max="78" width="4.83203125" style="156" customWidth="1"/>
    <col min="79" max="79" width="6.83203125" customWidth="1"/>
    <col min="80" max="80" width="4.83203125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7.83203125" bestFit="1" customWidth="1"/>
    <col min="87" max="87" width="3.83203125" customWidth="1"/>
    <col min="88" max="88" width="4.83203125" customWidth="1"/>
    <col min="89" max="89" width="6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7.83203125" bestFit="1" customWidth="1"/>
    <col min="99" max="99" width="3.83203125" customWidth="1"/>
    <col min="100" max="100" width="4.83203125" customWidth="1"/>
    <col min="101" max="101" width="6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7.83203125" bestFit="1" customWidth="1"/>
    <col min="113" max="113" width="3.83203125" customWidth="1"/>
    <col min="114" max="114" width="4.83203125" customWidth="1"/>
    <col min="115" max="115" width="6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7.83203125" bestFit="1" customWidth="1"/>
    <col min="125" max="125" width="3.83203125" customWidth="1"/>
    <col min="126" max="126" width="4.83203125" customWidth="1"/>
    <col min="127" max="127" width="6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7.83203125" bestFit="1" customWidth="1"/>
    <col min="137" max="137" width="3.83203125" customWidth="1"/>
    <col min="138" max="138" width="4.83203125" customWidth="1"/>
    <col min="139" max="139" width="6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7.83203125" bestFit="1" customWidth="1"/>
  </cols>
  <sheetData>
    <row r="2" spans="1:150">
      <c r="R2" s="155"/>
    </row>
    <row r="3" spans="1:150" ht="13.5" thickBot="1"/>
    <row r="4" spans="1:150" ht="16.5" customHeight="1" thickTop="1">
      <c r="A4" s="159" t="s">
        <v>111</v>
      </c>
      <c r="B4" s="234"/>
      <c r="C4" s="296" t="s">
        <v>135</v>
      </c>
      <c r="D4" s="303" t="s">
        <v>120</v>
      </c>
      <c r="E4" s="286"/>
      <c r="F4" s="283" t="s">
        <v>121</v>
      </c>
      <c r="G4" s="284"/>
      <c r="H4" s="285" t="s">
        <v>124</v>
      </c>
      <c r="I4" s="286"/>
      <c r="J4" s="283" t="s">
        <v>122</v>
      </c>
      <c r="K4" s="284"/>
      <c r="L4" s="285" t="s">
        <v>125</v>
      </c>
      <c r="M4" s="286"/>
      <c r="N4" s="225" t="s">
        <v>6</v>
      </c>
      <c r="O4" s="296" t="s">
        <v>134</v>
      </c>
      <c r="P4" s="299" t="s">
        <v>125</v>
      </c>
      <c r="Q4" s="286"/>
      <c r="R4" s="283" t="s">
        <v>126</v>
      </c>
      <c r="S4" s="284"/>
      <c r="T4" s="285" t="s">
        <v>128</v>
      </c>
      <c r="U4" s="286"/>
      <c r="V4" s="283" t="s">
        <v>129</v>
      </c>
      <c r="W4" s="284"/>
      <c r="X4" s="285" t="s">
        <v>130</v>
      </c>
      <c r="Y4" s="286"/>
      <c r="Z4" s="201" t="s">
        <v>6</v>
      </c>
      <c r="AA4" s="296" t="s">
        <v>141</v>
      </c>
      <c r="AB4" s="299" t="s">
        <v>130</v>
      </c>
      <c r="AC4" s="286"/>
      <c r="AD4" s="283" t="s">
        <v>137</v>
      </c>
      <c r="AE4" s="284"/>
      <c r="AF4" s="285" t="s">
        <v>138</v>
      </c>
      <c r="AG4" s="286"/>
      <c r="AH4" s="283" t="s">
        <v>139</v>
      </c>
      <c r="AI4" s="284"/>
      <c r="AJ4" s="285" t="s">
        <v>140</v>
      </c>
      <c r="AK4" s="286"/>
      <c r="AL4" s="201" t="s">
        <v>6</v>
      </c>
      <c r="AM4" s="296" t="s">
        <v>149</v>
      </c>
      <c r="AN4" s="303" t="s">
        <v>144</v>
      </c>
      <c r="AO4" s="286"/>
      <c r="AP4" s="283" t="s">
        <v>145</v>
      </c>
      <c r="AQ4" s="284"/>
      <c r="AR4" s="285" t="s">
        <v>146</v>
      </c>
      <c r="AS4" s="286"/>
      <c r="AT4" s="283" t="s">
        <v>147</v>
      </c>
      <c r="AU4" s="284"/>
      <c r="AV4" s="285" t="s">
        <v>148</v>
      </c>
      <c r="AW4" s="286"/>
      <c r="AX4" s="225" t="s">
        <v>6</v>
      </c>
      <c r="AY4" s="296" t="s">
        <v>150</v>
      </c>
      <c r="AZ4" s="299" t="s">
        <v>148</v>
      </c>
      <c r="BA4" s="286"/>
      <c r="BB4" s="283" t="s">
        <v>151</v>
      </c>
      <c r="BC4" s="284"/>
      <c r="BD4" s="285" t="s">
        <v>152</v>
      </c>
      <c r="BE4" s="286"/>
      <c r="BF4" s="283" t="s">
        <v>153</v>
      </c>
      <c r="BG4" s="284"/>
      <c r="BH4" s="285" t="s">
        <v>154</v>
      </c>
      <c r="BI4" s="286"/>
      <c r="BJ4" s="201" t="s">
        <v>6</v>
      </c>
      <c r="BK4" s="296" t="s">
        <v>155</v>
      </c>
      <c r="BL4" s="299" t="s">
        <v>154</v>
      </c>
      <c r="BM4" s="286"/>
      <c r="BN4" s="283" t="s">
        <v>156</v>
      </c>
      <c r="BO4" s="284"/>
      <c r="BP4" s="285" t="s">
        <v>157</v>
      </c>
      <c r="BQ4" s="286"/>
      <c r="BR4" s="283" t="s">
        <v>158</v>
      </c>
      <c r="BS4" s="284"/>
      <c r="BT4" s="285" t="s">
        <v>45</v>
      </c>
      <c r="BU4" s="286"/>
      <c r="BV4" s="201" t="s">
        <v>6</v>
      </c>
      <c r="BW4" s="296" t="s">
        <v>159</v>
      </c>
      <c r="BX4" s="303" t="s">
        <v>46</v>
      </c>
      <c r="BY4" s="286"/>
      <c r="BZ4" s="283" t="s">
        <v>47</v>
      </c>
      <c r="CA4" s="284"/>
      <c r="CB4" s="285" t="s">
        <v>48</v>
      </c>
      <c r="CC4" s="286"/>
      <c r="CD4" s="283" t="s">
        <v>160</v>
      </c>
      <c r="CE4" s="284"/>
      <c r="CF4" s="285" t="s">
        <v>50</v>
      </c>
      <c r="CG4" s="286"/>
      <c r="CH4" s="225" t="s">
        <v>6</v>
      </c>
      <c r="CI4" s="296" t="s">
        <v>161</v>
      </c>
      <c r="CJ4" s="299" t="s">
        <v>50</v>
      </c>
      <c r="CK4" s="286"/>
      <c r="CL4" s="283" t="s">
        <v>162</v>
      </c>
      <c r="CM4" s="284"/>
      <c r="CN4" s="285" t="s">
        <v>163</v>
      </c>
      <c r="CO4" s="286"/>
      <c r="CP4" s="283" t="s">
        <v>164</v>
      </c>
      <c r="CQ4" s="284"/>
      <c r="CR4" s="285" t="s">
        <v>165</v>
      </c>
      <c r="CS4" s="286"/>
      <c r="CT4" s="201" t="s">
        <v>6</v>
      </c>
      <c r="CU4" s="296" t="s">
        <v>170</v>
      </c>
      <c r="CV4" s="299" t="s">
        <v>165</v>
      </c>
      <c r="CW4" s="286"/>
      <c r="CX4" s="283" t="s">
        <v>166</v>
      </c>
      <c r="CY4" s="284"/>
      <c r="CZ4" s="285" t="s">
        <v>167</v>
      </c>
      <c r="DA4" s="286"/>
      <c r="DB4" s="283" t="s">
        <v>168</v>
      </c>
      <c r="DC4" s="284"/>
      <c r="DD4" s="285" t="s">
        <v>169</v>
      </c>
      <c r="DE4" s="286"/>
      <c r="DF4" s="283" t="s">
        <v>171</v>
      </c>
      <c r="DG4" s="284"/>
      <c r="DH4" s="201" t="s">
        <v>6</v>
      </c>
      <c r="DI4" s="296" t="s">
        <v>181</v>
      </c>
      <c r="DJ4" s="299" t="s">
        <v>171</v>
      </c>
      <c r="DK4" s="286"/>
      <c r="DL4" s="283" t="s">
        <v>177</v>
      </c>
      <c r="DM4" s="284"/>
      <c r="DN4" s="285" t="s">
        <v>178</v>
      </c>
      <c r="DO4" s="286"/>
      <c r="DP4" s="283" t="s">
        <v>179</v>
      </c>
      <c r="DQ4" s="284"/>
      <c r="DR4" s="285" t="s">
        <v>180</v>
      </c>
      <c r="DS4" s="286"/>
      <c r="DT4" s="201" t="s">
        <v>6</v>
      </c>
      <c r="DU4" s="296" t="s">
        <v>182</v>
      </c>
      <c r="DV4" s="299" t="s">
        <v>180</v>
      </c>
      <c r="DW4" s="286"/>
      <c r="DX4" s="283" t="s">
        <v>183</v>
      </c>
      <c r="DY4" s="284"/>
      <c r="DZ4" s="285" t="s">
        <v>184</v>
      </c>
      <c r="EA4" s="286"/>
      <c r="EB4" s="283" t="s">
        <v>185</v>
      </c>
      <c r="EC4" s="284"/>
      <c r="ED4" s="285" t="s">
        <v>186</v>
      </c>
      <c r="EE4" s="286"/>
      <c r="EF4" s="201" t="s">
        <v>6</v>
      </c>
      <c r="EG4" s="296" t="s">
        <v>187</v>
      </c>
      <c r="EH4" s="299" t="s">
        <v>186</v>
      </c>
      <c r="EI4" s="286"/>
      <c r="EJ4" s="283" t="s">
        <v>188</v>
      </c>
      <c r="EK4" s="284"/>
      <c r="EL4" s="285" t="s">
        <v>189</v>
      </c>
      <c r="EM4" s="286"/>
      <c r="EN4" s="283" t="s">
        <v>190</v>
      </c>
      <c r="EO4" s="284"/>
      <c r="EP4" s="285" t="s">
        <v>191</v>
      </c>
      <c r="EQ4" s="286"/>
      <c r="ER4" s="283" t="s">
        <v>120</v>
      </c>
      <c r="ES4" s="284"/>
      <c r="ET4" s="201" t="s">
        <v>6</v>
      </c>
    </row>
    <row r="5" spans="1:150" ht="16.5" thickBot="1">
      <c r="A5" s="160" t="s">
        <v>118</v>
      </c>
      <c r="B5" s="235"/>
      <c r="C5" s="297"/>
      <c r="D5" s="208" t="s">
        <v>115</v>
      </c>
      <c r="E5" s="177" t="s">
        <v>116</v>
      </c>
      <c r="F5" s="166" t="s">
        <v>115</v>
      </c>
      <c r="G5" s="165" t="s">
        <v>116</v>
      </c>
      <c r="H5" s="176" t="s">
        <v>115</v>
      </c>
      <c r="I5" s="177" t="s">
        <v>116</v>
      </c>
      <c r="J5" s="189" t="s">
        <v>115</v>
      </c>
      <c r="K5" s="165" t="s">
        <v>116</v>
      </c>
      <c r="L5" s="176" t="s">
        <v>115</v>
      </c>
      <c r="M5" s="177" t="s">
        <v>116</v>
      </c>
      <c r="N5" s="226" t="s">
        <v>119</v>
      </c>
      <c r="O5" s="297"/>
      <c r="P5" s="219" t="s">
        <v>115</v>
      </c>
      <c r="Q5" s="177" t="s">
        <v>116</v>
      </c>
      <c r="R5" s="166" t="s">
        <v>115</v>
      </c>
      <c r="S5" s="165" t="s">
        <v>116</v>
      </c>
      <c r="T5" s="176" t="s">
        <v>115</v>
      </c>
      <c r="U5" s="177" t="s">
        <v>116</v>
      </c>
      <c r="V5" s="189" t="s">
        <v>115</v>
      </c>
      <c r="W5" s="165" t="s">
        <v>116</v>
      </c>
      <c r="X5" s="176" t="s">
        <v>115</v>
      </c>
      <c r="Y5" s="177" t="s">
        <v>116</v>
      </c>
      <c r="Z5" s="202" t="s">
        <v>127</v>
      </c>
      <c r="AA5" s="297"/>
      <c r="AB5" s="219" t="s">
        <v>115</v>
      </c>
      <c r="AC5" s="177" t="s">
        <v>116</v>
      </c>
      <c r="AD5" s="166" t="s">
        <v>115</v>
      </c>
      <c r="AE5" s="165" t="s">
        <v>116</v>
      </c>
      <c r="AF5" s="176" t="s">
        <v>115</v>
      </c>
      <c r="AG5" s="177" t="s">
        <v>116</v>
      </c>
      <c r="AH5" s="189" t="s">
        <v>115</v>
      </c>
      <c r="AI5" s="165" t="s">
        <v>116</v>
      </c>
      <c r="AJ5" s="176" t="s">
        <v>115</v>
      </c>
      <c r="AK5" s="177" t="s">
        <v>116</v>
      </c>
      <c r="AL5" s="202" t="s">
        <v>142</v>
      </c>
      <c r="AM5" s="297"/>
      <c r="AN5" s="208" t="s">
        <v>115</v>
      </c>
      <c r="AO5" s="177" t="s">
        <v>116</v>
      </c>
      <c r="AP5" s="166" t="s">
        <v>115</v>
      </c>
      <c r="AQ5" s="165" t="s">
        <v>116</v>
      </c>
      <c r="AR5" s="176" t="s">
        <v>115</v>
      </c>
      <c r="AS5" s="177" t="s">
        <v>116</v>
      </c>
      <c r="AT5" s="189" t="s">
        <v>115</v>
      </c>
      <c r="AU5" s="165" t="s">
        <v>116</v>
      </c>
      <c r="AV5" s="176" t="s">
        <v>115</v>
      </c>
      <c r="AW5" s="177" t="s">
        <v>116</v>
      </c>
      <c r="AX5" s="226" t="s">
        <v>143</v>
      </c>
      <c r="AY5" s="297"/>
      <c r="AZ5" s="219" t="s">
        <v>115</v>
      </c>
      <c r="BA5" s="177" t="s">
        <v>116</v>
      </c>
      <c r="BB5" s="166" t="s">
        <v>115</v>
      </c>
      <c r="BC5" s="165" t="s">
        <v>116</v>
      </c>
      <c r="BD5" s="176" t="s">
        <v>115</v>
      </c>
      <c r="BE5" s="177" t="s">
        <v>116</v>
      </c>
      <c r="BF5" s="189" t="s">
        <v>115</v>
      </c>
      <c r="BG5" s="165" t="s">
        <v>116</v>
      </c>
      <c r="BH5" s="176" t="s">
        <v>115</v>
      </c>
      <c r="BI5" s="177" t="s">
        <v>116</v>
      </c>
      <c r="BJ5" s="202" t="s">
        <v>176</v>
      </c>
      <c r="BK5" s="297"/>
      <c r="BL5" s="219" t="s">
        <v>115</v>
      </c>
      <c r="BM5" s="177" t="s">
        <v>116</v>
      </c>
      <c r="BN5" s="166" t="s">
        <v>115</v>
      </c>
      <c r="BO5" s="165" t="s">
        <v>116</v>
      </c>
      <c r="BP5" s="176" t="s">
        <v>115</v>
      </c>
      <c r="BQ5" s="177" t="s">
        <v>116</v>
      </c>
      <c r="BR5" s="189" t="s">
        <v>115</v>
      </c>
      <c r="BS5" s="165" t="s">
        <v>116</v>
      </c>
      <c r="BT5" s="176" t="s">
        <v>115</v>
      </c>
      <c r="BU5" s="177" t="s">
        <v>116</v>
      </c>
      <c r="BV5" s="202" t="s">
        <v>175</v>
      </c>
      <c r="BW5" s="297"/>
      <c r="BX5" s="208" t="s">
        <v>115</v>
      </c>
      <c r="BY5" s="177" t="s">
        <v>116</v>
      </c>
      <c r="BZ5" s="166" t="s">
        <v>115</v>
      </c>
      <c r="CA5" s="165" t="s">
        <v>116</v>
      </c>
      <c r="CB5" s="176" t="s">
        <v>115</v>
      </c>
      <c r="CC5" s="177" t="s">
        <v>116</v>
      </c>
      <c r="CD5" s="189" t="s">
        <v>115</v>
      </c>
      <c r="CE5" s="165" t="s">
        <v>116</v>
      </c>
      <c r="CF5" s="176" t="s">
        <v>115</v>
      </c>
      <c r="CG5" s="177" t="s">
        <v>116</v>
      </c>
      <c r="CH5" s="226" t="s">
        <v>174</v>
      </c>
      <c r="CI5" s="297"/>
      <c r="CJ5" s="219" t="s">
        <v>115</v>
      </c>
      <c r="CK5" s="177" t="s">
        <v>116</v>
      </c>
      <c r="CL5" s="166" t="s">
        <v>115</v>
      </c>
      <c r="CM5" s="165" t="s">
        <v>116</v>
      </c>
      <c r="CN5" s="176" t="s">
        <v>115</v>
      </c>
      <c r="CO5" s="177" t="s">
        <v>116</v>
      </c>
      <c r="CP5" s="189" t="s">
        <v>115</v>
      </c>
      <c r="CQ5" s="165" t="s">
        <v>116</v>
      </c>
      <c r="CR5" s="176" t="s">
        <v>115</v>
      </c>
      <c r="CS5" s="177" t="s">
        <v>116</v>
      </c>
      <c r="CT5" s="202" t="s">
        <v>172</v>
      </c>
      <c r="CU5" s="297"/>
      <c r="CV5" s="219" t="s">
        <v>115</v>
      </c>
      <c r="CW5" s="177" t="s">
        <v>116</v>
      </c>
      <c r="CX5" s="166" t="s">
        <v>115</v>
      </c>
      <c r="CY5" s="165" t="s">
        <v>116</v>
      </c>
      <c r="CZ5" s="176" t="s">
        <v>115</v>
      </c>
      <c r="DA5" s="177" t="s">
        <v>116</v>
      </c>
      <c r="DB5" s="189" t="s">
        <v>115</v>
      </c>
      <c r="DC5" s="165" t="s">
        <v>116</v>
      </c>
      <c r="DD5" s="176" t="s">
        <v>115</v>
      </c>
      <c r="DE5" s="177" t="s">
        <v>116</v>
      </c>
      <c r="DF5" s="166" t="s">
        <v>115</v>
      </c>
      <c r="DG5" s="165" t="s">
        <v>116</v>
      </c>
      <c r="DH5" s="202" t="s">
        <v>173</v>
      </c>
      <c r="DI5" s="297"/>
      <c r="DJ5" s="219" t="s">
        <v>115</v>
      </c>
      <c r="DK5" s="177" t="s">
        <v>116</v>
      </c>
      <c r="DL5" s="166" t="s">
        <v>115</v>
      </c>
      <c r="DM5" s="165" t="s">
        <v>116</v>
      </c>
      <c r="DN5" s="176" t="s">
        <v>115</v>
      </c>
      <c r="DO5" s="177" t="s">
        <v>116</v>
      </c>
      <c r="DP5" s="189" t="s">
        <v>115</v>
      </c>
      <c r="DQ5" s="165" t="s">
        <v>116</v>
      </c>
      <c r="DR5" s="176" t="s">
        <v>115</v>
      </c>
      <c r="DS5" s="177" t="s">
        <v>116</v>
      </c>
      <c r="DT5" s="202" t="s">
        <v>172</v>
      </c>
      <c r="DU5" s="297"/>
      <c r="DV5" s="219" t="s">
        <v>115</v>
      </c>
      <c r="DW5" s="177" t="s">
        <v>116</v>
      </c>
      <c r="DX5" s="166" t="s">
        <v>115</v>
      </c>
      <c r="DY5" s="165" t="s">
        <v>116</v>
      </c>
      <c r="DZ5" s="176" t="s">
        <v>115</v>
      </c>
      <c r="EA5" s="177" t="s">
        <v>116</v>
      </c>
      <c r="EB5" s="189" t="s">
        <v>115</v>
      </c>
      <c r="EC5" s="165" t="s">
        <v>116</v>
      </c>
      <c r="ED5" s="176" t="s">
        <v>115</v>
      </c>
      <c r="EE5" s="177" t="s">
        <v>116</v>
      </c>
      <c r="EF5" s="202" t="s">
        <v>172</v>
      </c>
      <c r="EG5" s="297"/>
      <c r="EH5" s="219" t="s">
        <v>115</v>
      </c>
      <c r="EI5" s="177" t="s">
        <v>116</v>
      </c>
      <c r="EJ5" s="166" t="s">
        <v>115</v>
      </c>
      <c r="EK5" s="165" t="s">
        <v>116</v>
      </c>
      <c r="EL5" s="176" t="s">
        <v>115</v>
      </c>
      <c r="EM5" s="177" t="s">
        <v>116</v>
      </c>
      <c r="EN5" s="189" t="s">
        <v>115</v>
      </c>
      <c r="EO5" s="165" t="s">
        <v>116</v>
      </c>
      <c r="EP5" s="176" t="s">
        <v>115</v>
      </c>
      <c r="EQ5" s="177" t="s">
        <v>116</v>
      </c>
      <c r="ER5" s="166" t="s">
        <v>115</v>
      </c>
      <c r="ES5" s="165" t="s">
        <v>116</v>
      </c>
      <c r="ET5" s="202" t="s">
        <v>173</v>
      </c>
    </row>
    <row r="6" spans="1:150" ht="15">
      <c r="A6" s="186" t="s">
        <v>113</v>
      </c>
      <c r="B6" s="236"/>
      <c r="C6" s="297"/>
      <c r="D6" s="209"/>
      <c r="E6" s="179">
        <v>10</v>
      </c>
      <c r="F6" s="172"/>
      <c r="G6" s="168"/>
      <c r="H6" s="178"/>
      <c r="I6" s="179"/>
      <c r="J6" s="190"/>
      <c r="K6" s="168"/>
      <c r="L6" s="178"/>
      <c r="M6" s="179"/>
      <c r="N6" s="227"/>
      <c r="O6" s="297"/>
      <c r="P6" s="220"/>
      <c r="Q6" s="179"/>
      <c r="R6" s="172"/>
      <c r="S6" s="168"/>
      <c r="T6" s="178"/>
      <c r="U6" s="179"/>
      <c r="V6" s="190"/>
      <c r="W6" s="168"/>
      <c r="X6" s="178"/>
      <c r="Y6" s="179"/>
      <c r="Z6" s="203"/>
      <c r="AA6" s="297"/>
      <c r="AB6" s="220"/>
      <c r="AC6" s="179"/>
      <c r="AD6" s="172"/>
      <c r="AE6" s="168">
        <v>3</v>
      </c>
      <c r="AF6" s="178"/>
      <c r="AG6" s="179"/>
      <c r="AH6" s="190"/>
      <c r="AI6" s="168"/>
      <c r="AJ6" s="178"/>
      <c r="AK6" s="179"/>
      <c r="AL6" s="203"/>
      <c r="AM6" s="297"/>
      <c r="AN6" s="209"/>
      <c r="AO6" s="179"/>
      <c r="AP6" s="172"/>
      <c r="AQ6" s="168"/>
      <c r="AR6" s="178"/>
      <c r="AS6" s="179"/>
      <c r="AT6" s="190"/>
      <c r="AU6" s="168">
        <v>4</v>
      </c>
      <c r="AV6" s="178"/>
      <c r="AW6" s="179"/>
      <c r="AX6" s="227"/>
      <c r="AY6" s="297"/>
      <c r="AZ6" s="220"/>
      <c r="BA6" s="179">
        <v>24</v>
      </c>
      <c r="BB6" s="172"/>
      <c r="BC6" s="168"/>
      <c r="BD6" s="178"/>
      <c r="BE6" s="179"/>
      <c r="BF6" s="190"/>
      <c r="BG6" s="168">
        <v>5</v>
      </c>
      <c r="BH6" s="178"/>
      <c r="BI6" s="179"/>
      <c r="BJ6" s="203"/>
      <c r="BK6" s="297"/>
      <c r="BL6" s="220"/>
      <c r="BM6" s="179">
        <v>24</v>
      </c>
      <c r="BN6" s="172"/>
      <c r="BO6" s="168"/>
      <c r="BP6" s="178"/>
      <c r="BQ6" s="179"/>
      <c r="BR6" s="190"/>
      <c r="BS6" s="168"/>
      <c r="BT6" s="178"/>
      <c r="BU6" s="179"/>
      <c r="BV6" s="203"/>
      <c r="BW6" s="297"/>
      <c r="BX6" s="209"/>
      <c r="BY6" s="179">
        <v>10</v>
      </c>
      <c r="BZ6" s="172"/>
      <c r="CA6" s="168"/>
      <c r="CB6" s="178"/>
      <c r="CC6" s="179"/>
      <c r="CD6" s="190"/>
      <c r="CE6" s="168"/>
      <c r="CF6" s="178"/>
      <c r="CG6" s="179"/>
      <c r="CH6" s="227"/>
      <c r="CI6" s="297"/>
      <c r="CJ6" s="220"/>
      <c r="CK6" s="179">
        <v>24</v>
      </c>
      <c r="CL6" s="172"/>
      <c r="CM6" s="168"/>
      <c r="CN6" s="178"/>
      <c r="CO6" s="179"/>
      <c r="CP6" s="190"/>
      <c r="CQ6" s="168"/>
      <c r="CR6" s="178"/>
      <c r="CS6" s="179"/>
      <c r="CT6" s="203"/>
      <c r="CU6" s="297"/>
      <c r="CV6" s="220"/>
      <c r="CW6" s="179">
        <v>24</v>
      </c>
      <c r="CX6" s="172"/>
      <c r="CY6" s="168"/>
      <c r="CZ6" s="178"/>
      <c r="DA6" s="179"/>
      <c r="DB6" s="190"/>
      <c r="DC6" s="168"/>
      <c r="DD6" s="178"/>
      <c r="DE6" s="179"/>
      <c r="DF6" s="172"/>
      <c r="DG6" s="168"/>
      <c r="DH6" s="203"/>
      <c r="DI6" s="297"/>
      <c r="DJ6" s="220"/>
      <c r="DK6" s="179">
        <v>24</v>
      </c>
      <c r="DL6" s="172"/>
      <c r="DM6" s="168"/>
      <c r="DN6" s="178"/>
      <c r="DO6" s="179"/>
      <c r="DP6" s="190"/>
      <c r="DQ6" s="168"/>
      <c r="DR6" s="178"/>
      <c r="DS6" s="179"/>
      <c r="DT6" s="203"/>
      <c r="DU6" s="297"/>
      <c r="DV6" s="220"/>
      <c r="DW6" s="179">
        <v>24</v>
      </c>
      <c r="DX6" s="172"/>
      <c r="DY6" s="168"/>
      <c r="DZ6" s="178"/>
      <c r="EA6" s="179"/>
      <c r="EB6" s="190"/>
      <c r="EC6" s="168"/>
      <c r="ED6" s="178"/>
      <c r="EE6" s="179"/>
      <c r="EF6" s="203"/>
      <c r="EG6" s="297"/>
      <c r="EH6" s="220"/>
      <c r="EI6" s="179">
        <v>24</v>
      </c>
      <c r="EJ6" s="172"/>
      <c r="EK6" s="168"/>
      <c r="EL6" s="178"/>
      <c r="EM6" s="179"/>
      <c r="EN6" s="190"/>
      <c r="EO6" s="168"/>
      <c r="EP6" s="178"/>
      <c r="EQ6" s="179"/>
      <c r="ER6" s="172"/>
      <c r="ES6" s="168"/>
      <c r="ET6" s="203"/>
    </row>
    <row r="7" spans="1:150" ht="15">
      <c r="A7" s="187" t="s">
        <v>114</v>
      </c>
      <c r="B7" s="237"/>
      <c r="C7" s="297"/>
      <c r="D7" s="210"/>
      <c r="E7" s="181"/>
      <c r="F7" s="173"/>
      <c r="G7" s="169"/>
      <c r="H7" s="180"/>
      <c r="I7" s="181"/>
      <c r="J7" s="191"/>
      <c r="K7" s="169"/>
      <c r="L7" s="180"/>
      <c r="M7" s="181"/>
      <c r="N7" s="227"/>
      <c r="O7" s="297"/>
      <c r="P7" s="221"/>
      <c r="Q7" s="181"/>
      <c r="R7" s="173"/>
      <c r="S7" s="169"/>
      <c r="T7" s="180"/>
      <c r="U7" s="181"/>
      <c r="V7" s="191"/>
      <c r="W7" s="169"/>
      <c r="X7" s="180"/>
      <c r="Y7" s="181"/>
      <c r="Z7" s="203"/>
      <c r="AA7" s="297"/>
      <c r="AB7" s="221"/>
      <c r="AC7" s="181"/>
      <c r="AD7" s="173"/>
      <c r="AE7" s="169"/>
      <c r="AF7" s="180"/>
      <c r="AG7" s="181"/>
      <c r="AH7" s="191"/>
      <c r="AI7" s="169"/>
      <c r="AJ7" s="180"/>
      <c r="AK7" s="181"/>
      <c r="AL7" s="203"/>
      <c r="AM7" s="297"/>
      <c r="AN7" s="210"/>
      <c r="AO7" s="181"/>
      <c r="AP7" s="173"/>
      <c r="AQ7" s="169"/>
      <c r="AR7" s="180"/>
      <c r="AS7" s="181"/>
      <c r="AT7" s="191"/>
      <c r="AU7" s="169"/>
      <c r="AV7" s="180"/>
      <c r="AW7" s="181"/>
      <c r="AX7" s="227"/>
      <c r="AY7" s="297"/>
      <c r="AZ7" s="221"/>
      <c r="BA7" s="181"/>
      <c r="BB7" s="173"/>
      <c r="BC7" s="169"/>
      <c r="BD7" s="180"/>
      <c r="BE7" s="181"/>
      <c r="BF7" s="191"/>
      <c r="BG7" s="169"/>
      <c r="BH7" s="180"/>
      <c r="BI7" s="181"/>
      <c r="BJ7" s="203"/>
      <c r="BK7" s="297"/>
      <c r="BL7" s="221"/>
      <c r="BM7" s="181"/>
      <c r="BN7" s="173"/>
      <c r="BO7" s="169"/>
      <c r="BP7" s="180"/>
      <c r="BQ7" s="181"/>
      <c r="BR7" s="191"/>
      <c r="BS7" s="169"/>
      <c r="BT7" s="180"/>
      <c r="BU7" s="181"/>
      <c r="BV7" s="203"/>
      <c r="BW7" s="297"/>
      <c r="BX7" s="210"/>
      <c r="BY7" s="181"/>
      <c r="BZ7" s="173"/>
      <c r="CA7" s="169"/>
      <c r="CB7" s="180"/>
      <c r="CC7" s="181"/>
      <c r="CD7" s="191"/>
      <c r="CE7" s="169"/>
      <c r="CF7" s="180"/>
      <c r="CG7" s="181"/>
      <c r="CH7" s="227"/>
      <c r="CI7" s="297"/>
      <c r="CJ7" s="221"/>
      <c r="CK7" s="181"/>
      <c r="CL7" s="173"/>
      <c r="CM7" s="169"/>
      <c r="CN7" s="180"/>
      <c r="CO7" s="181"/>
      <c r="CP7" s="191"/>
      <c r="CQ7" s="169"/>
      <c r="CR7" s="180"/>
      <c r="CS7" s="181"/>
      <c r="CT7" s="203"/>
      <c r="CU7" s="297"/>
      <c r="CV7" s="221"/>
      <c r="CW7" s="181"/>
      <c r="CX7" s="173"/>
      <c r="CY7" s="169"/>
      <c r="CZ7" s="180"/>
      <c r="DA7" s="181"/>
      <c r="DB7" s="191"/>
      <c r="DC7" s="169"/>
      <c r="DD7" s="180"/>
      <c r="DE7" s="181"/>
      <c r="DF7" s="173"/>
      <c r="DG7" s="169"/>
      <c r="DH7" s="203"/>
      <c r="DI7" s="297"/>
      <c r="DJ7" s="221"/>
      <c r="DK7" s="181"/>
      <c r="DL7" s="173"/>
      <c r="DM7" s="169"/>
      <c r="DN7" s="180"/>
      <c r="DO7" s="181"/>
      <c r="DP7" s="191"/>
      <c r="DQ7" s="169"/>
      <c r="DR7" s="180"/>
      <c r="DS7" s="181"/>
      <c r="DT7" s="203"/>
      <c r="DU7" s="297"/>
      <c r="DV7" s="221"/>
      <c r="DW7" s="181"/>
      <c r="DX7" s="173"/>
      <c r="DY7" s="169"/>
      <c r="DZ7" s="180"/>
      <c r="EA7" s="181"/>
      <c r="EB7" s="191"/>
      <c r="EC7" s="169"/>
      <c r="ED7" s="180"/>
      <c r="EE7" s="181"/>
      <c r="EF7" s="203"/>
      <c r="EG7" s="297"/>
      <c r="EH7" s="221"/>
      <c r="EI7" s="181"/>
      <c r="EJ7" s="173"/>
      <c r="EK7" s="169"/>
      <c r="EL7" s="180"/>
      <c r="EM7" s="181"/>
      <c r="EN7" s="191"/>
      <c r="EO7" s="169"/>
      <c r="EP7" s="180"/>
      <c r="EQ7" s="181"/>
      <c r="ER7" s="173"/>
      <c r="ES7" s="169"/>
      <c r="ET7" s="203"/>
    </row>
    <row r="8" spans="1:150" ht="15">
      <c r="A8" s="187" t="s">
        <v>107</v>
      </c>
      <c r="B8" s="237"/>
      <c r="C8" s="297"/>
      <c r="D8" s="210"/>
      <c r="E8" s="181"/>
      <c r="F8" s="173"/>
      <c r="G8" s="169"/>
      <c r="H8" s="180"/>
      <c r="I8" s="181"/>
      <c r="J8" s="191"/>
      <c r="K8" s="169"/>
      <c r="L8" s="180"/>
      <c r="M8" s="181"/>
      <c r="N8" s="227"/>
      <c r="O8" s="297"/>
      <c r="P8" s="221"/>
      <c r="Q8" s="181"/>
      <c r="R8" s="173"/>
      <c r="S8" s="169"/>
      <c r="T8" s="180"/>
      <c r="U8" s="181"/>
      <c r="V8" s="191"/>
      <c r="W8" s="169"/>
      <c r="X8" s="180"/>
      <c r="Y8" s="181"/>
      <c r="Z8" s="203"/>
      <c r="AA8" s="297"/>
      <c r="AB8" s="221"/>
      <c r="AC8" s="181"/>
      <c r="AD8" s="173"/>
      <c r="AE8" s="169"/>
      <c r="AF8" s="180"/>
      <c r="AG8" s="181"/>
      <c r="AH8" s="191"/>
      <c r="AI8" s="169"/>
      <c r="AJ8" s="180"/>
      <c r="AK8" s="181"/>
      <c r="AL8" s="203"/>
      <c r="AM8" s="297"/>
      <c r="AN8" s="210"/>
      <c r="AO8" s="181"/>
      <c r="AP8" s="173"/>
      <c r="AQ8" s="169"/>
      <c r="AR8" s="180"/>
      <c r="AS8" s="181"/>
      <c r="AT8" s="191"/>
      <c r="AU8" s="169"/>
      <c r="AV8" s="180"/>
      <c r="AW8" s="181"/>
      <c r="AX8" s="227"/>
      <c r="AY8" s="297"/>
      <c r="AZ8" s="221"/>
      <c r="BA8" s="181"/>
      <c r="BB8" s="173"/>
      <c r="BC8" s="169"/>
      <c r="BD8" s="180"/>
      <c r="BE8" s="181"/>
      <c r="BF8" s="191"/>
      <c r="BG8" s="169"/>
      <c r="BH8" s="180"/>
      <c r="BI8" s="181"/>
      <c r="BJ8" s="203"/>
      <c r="BK8" s="297"/>
      <c r="BL8" s="221"/>
      <c r="BM8" s="181"/>
      <c r="BN8" s="173"/>
      <c r="BO8" s="169"/>
      <c r="BP8" s="180"/>
      <c r="BQ8" s="181"/>
      <c r="BR8" s="191"/>
      <c r="BS8" s="169"/>
      <c r="BT8" s="180"/>
      <c r="BU8" s="181"/>
      <c r="BV8" s="203"/>
      <c r="BW8" s="297"/>
      <c r="BX8" s="210"/>
      <c r="BY8" s="181"/>
      <c r="BZ8" s="173"/>
      <c r="CA8" s="169"/>
      <c r="CB8" s="180"/>
      <c r="CC8" s="181"/>
      <c r="CD8" s="191"/>
      <c r="CE8" s="169"/>
      <c r="CF8" s="180"/>
      <c r="CG8" s="181"/>
      <c r="CH8" s="227"/>
      <c r="CI8" s="297"/>
      <c r="CJ8" s="221"/>
      <c r="CK8" s="181"/>
      <c r="CL8" s="173"/>
      <c r="CM8" s="169"/>
      <c r="CN8" s="180"/>
      <c r="CO8" s="181"/>
      <c r="CP8" s="191"/>
      <c r="CQ8" s="169"/>
      <c r="CR8" s="180"/>
      <c r="CS8" s="181"/>
      <c r="CT8" s="203"/>
      <c r="CU8" s="297"/>
      <c r="CV8" s="221"/>
      <c r="CW8" s="181"/>
      <c r="CX8" s="173"/>
      <c r="CY8" s="169"/>
      <c r="CZ8" s="180"/>
      <c r="DA8" s="181"/>
      <c r="DB8" s="191"/>
      <c r="DC8" s="169"/>
      <c r="DD8" s="180"/>
      <c r="DE8" s="181"/>
      <c r="DF8" s="173"/>
      <c r="DG8" s="169"/>
      <c r="DH8" s="203"/>
      <c r="DI8" s="297"/>
      <c r="DJ8" s="221"/>
      <c r="DK8" s="181"/>
      <c r="DL8" s="173"/>
      <c r="DM8" s="169"/>
      <c r="DN8" s="180"/>
      <c r="DO8" s="181"/>
      <c r="DP8" s="191"/>
      <c r="DQ8" s="169"/>
      <c r="DR8" s="180"/>
      <c r="DS8" s="181"/>
      <c r="DT8" s="203"/>
      <c r="DU8" s="297"/>
      <c r="DV8" s="221"/>
      <c r="DW8" s="181"/>
      <c r="DX8" s="173"/>
      <c r="DY8" s="169"/>
      <c r="DZ8" s="180"/>
      <c r="EA8" s="181"/>
      <c r="EB8" s="191"/>
      <c r="EC8" s="169"/>
      <c r="ED8" s="180"/>
      <c r="EE8" s="181"/>
      <c r="EF8" s="203"/>
      <c r="EG8" s="297"/>
      <c r="EH8" s="221"/>
      <c r="EI8" s="181"/>
      <c r="EJ8" s="173"/>
      <c r="EK8" s="169"/>
      <c r="EL8" s="180"/>
      <c r="EM8" s="181"/>
      <c r="EN8" s="191"/>
      <c r="EO8" s="169"/>
      <c r="EP8" s="180"/>
      <c r="EQ8" s="181"/>
      <c r="ER8" s="173"/>
      <c r="ES8" s="169"/>
      <c r="ET8" s="203"/>
    </row>
    <row r="9" spans="1:150" ht="15.75" thickBot="1">
      <c r="A9" s="188" t="s">
        <v>136</v>
      </c>
      <c r="B9" s="238"/>
      <c r="C9" s="297"/>
      <c r="D9" s="211"/>
      <c r="E9" s="183"/>
      <c r="F9" s="174"/>
      <c r="G9" s="170"/>
      <c r="H9" s="182"/>
      <c r="I9" s="183"/>
      <c r="J9" s="192"/>
      <c r="K9" s="170"/>
      <c r="L9" s="182"/>
      <c r="M9" s="183"/>
      <c r="N9" s="228"/>
      <c r="O9" s="297"/>
      <c r="P9" s="222"/>
      <c r="Q9" s="183"/>
      <c r="R9" s="174"/>
      <c r="S9" s="170"/>
      <c r="T9" s="182"/>
      <c r="U9" s="183"/>
      <c r="V9" s="192"/>
      <c r="W9" s="170"/>
      <c r="X9" s="182"/>
      <c r="Y9" s="183"/>
      <c r="Z9" s="204"/>
      <c r="AA9" s="297"/>
      <c r="AB9" s="222"/>
      <c r="AC9" s="183"/>
      <c r="AD9" s="174"/>
      <c r="AE9" s="170"/>
      <c r="AF9" s="182"/>
      <c r="AG9" s="183"/>
      <c r="AH9" s="192"/>
      <c r="AI9" s="170"/>
      <c r="AJ9" s="182"/>
      <c r="AK9" s="183"/>
      <c r="AL9" s="204"/>
      <c r="AM9" s="297"/>
      <c r="AN9" s="211"/>
      <c r="AO9" s="183"/>
      <c r="AP9" s="174"/>
      <c r="AQ9" s="170"/>
      <c r="AR9" s="182"/>
      <c r="AS9" s="183"/>
      <c r="AT9" s="192"/>
      <c r="AU9" s="170"/>
      <c r="AV9" s="182"/>
      <c r="AW9" s="183"/>
      <c r="AX9" s="228"/>
      <c r="AY9" s="297"/>
      <c r="AZ9" s="222"/>
      <c r="BA9" s="183"/>
      <c r="BB9" s="174"/>
      <c r="BC9" s="170"/>
      <c r="BD9" s="182"/>
      <c r="BE9" s="183"/>
      <c r="BF9" s="192"/>
      <c r="BG9" s="170"/>
      <c r="BH9" s="182"/>
      <c r="BI9" s="183"/>
      <c r="BJ9" s="204"/>
      <c r="BK9" s="297"/>
      <c r="BL9" s="222"/>
      <c r="BM9" s="183"/>
      <c r="BN9" s="174"/>
      <c r="BO9" s="170"/>
      <c r="BP9" s="182"/>
      <c r="BQ9" s="183"/>
      <c r="BR9" s="192"/>
      <c r="BS9" s="170"/>
      <c r="BT9" s="182"/>
      <c r="BU9" s="183"/>
      <c r="BV9" s="204"/>
      <c r="BW9" s="297"/>
      <c r="BX9" s="211"/>
      <c r="BY9" s="183"/>
      <c r="BZ9" s="174"/>
      <c r="CA9" s="170"/>
      <c r="CB9" s="182"/>
      <c r="CC9" s="183"/>
      <c r="CD9" s="192"/>
      <c r="CE9" s="170"/>
      <c r="CF9" s="182"/>
      <c r="CG9" s="183"/>
      <c r="CH9" s="228"/>
      <c r="CI9" s="297"/>
      <c r="CJ9" s="222"/>
      <c r="CK9" s="183"/>
      <c r="CL9" s="174"/>
      <c r="CM9" s="170"/>
      <c r="CN9" s="182"/>
      <c r="CO9" s="183"/>
      <c r="CP9" s="192"/>
      <c r="CQ9" s="170"/>
      <c r="CR9" s="182"/>
      <c r="CS9" s="183"/>
      <c r="CT9" s="204"/>
      <c r="CU9" s="297"/>
      <c r="CV9" s="222"/>
      <c r="CW9" s="183"/>
      <c r="CX9" s="174"/>
      <c r="CY9" s="170"/>
      <c r="CZ9" s="182"/>
      <c r="DA9" s="183"/>
      <c r="DB9" s="192"/>
      <c r="DC9" s="170"/>
      <c r="DD9" s="182"/>
      <c r="DE9" s="183"/>
      <c r="DF9" s="174"/>
      <c r="DG9" s="170"/>
      <c r="DH9" s="204"/>
      <c r="DI9" s="297"/>
      <c r="DJ9" s="222"/>
      <c r="DK9" s="183"/>
      <c r="DL9" s="174"/>
      <c r="DM9" s="170"/>
      <c r="DN9" s="182"/>
      <c r="DO9" s="183"/>
      <c r="DP9" s="192"/>
      <c r="DQ9" s="170"/>
      <c r="DR9" s="182"/>
      <c r="DS9" s="183"/>
      <c r="DT9" s="204"/>
      <c r="DU9" s="297"/>
      <c r="DV9" s="222"/>
      <c r="DW9" s="183"/>
      <c r="DX9" s="174"/>
      <c r="DY9" s="170"/>
      <c r="DZ9" s="182"/>
      <c r="EA9" s="183"/>
      <c r="EB9" s="192"/>
      <c r="EC9" s="170"/>
      <c r="ED9" s="182"/>
      <c r="EE9" s="183"/>
      <c r="EF9" s="204"/>
      <c r="EG9" s="297"/>
      <c r="EH9" s="222"/>
      <c r="EI9" s="183"/>
      <c r="EJ9" s="174"/>
      <c r="EK9" s="170"/>
      <c r="EL9" s="182"/>
      <c r="EM9" s="183"/>
      <c r="EN9" s="192"/>
      <c r="EO9" s="170"/>
      <c r="EP9" s="182"/>
      <c r="EQ9" s="183"/>
      <c r="ER9" s="174"/>
      <c r="ES9" s="170"/>
      <c r="ET9" s="204"/>
    </row>
    <row r="10" spans="1:150" ht="15">
      <c r="A10" s="164" t="s">
        <v>108</v>
      </c>
      <c r="B10" s="239"/>
      <c r="C10" s="297"/>
      <c r="D10" s="212"/>
      <c r="E10" s="185"/>
      <c r="F10" s="175"/>
      <c r="G10" s="171"/>
      <c r="H10" s="184"/>
      <c r="I10" s="185"/>
      <c r="J10" s="193"/>
      <c r="K10" s="167"/>
      <c r="L10" s="184"/>
      <c r="M10" s="185"/>
      <c r="N10" s="227"/>
      <c r="O10" s="297"/>
      <c r="P10" s="223"/>
      <c r="Q10" s="185"/>
      <c r="R10" s="175"/>
      <c r="S10" s="171"/>
      <c r="T10" s="184"/>
      <c r="U10" s="185"/>
      <c r="V10" s="232"/>
      <c r="W10" s="231"/>
      <c r="X10" s="184"/>
      <c r="Y10" s="185"/>
      <c r="Z10" s="203"/>
      <c r="AA10" s="297"/>
      <c r="AB10" s="223"/>
      <c r="AC10" s="185"/>
      <c r="AD10" s="175"/>
      <c r="AE10" s="171"/>
      <c r="AF10" s="184"/>
      <c r="AG10" s="185"/>
      <c r="AH10" s="232"/>
      <c r="AI10" s="231"/>
      <c r="AJ10" s="184"/>
      <c r="AK10" s="185"/>
      <c r="AL10" s="203"/>
      <c r="AM10" s="297"/>
      <c r="AN10" s="212"/>
      <c r="AO10" s="185"/>
      <c r="AP10" s="175"/>
      <c r="AQ10" s="171"/>
      <c r="AR10" s="184"/>
      <c r="AS10" s="185"/>
      <c r="AT10" s="193"/>
      <c r="AU10" s="167"/>
      <c r="AV10" s="184"/>
      <c r="AW10" s="185"/>
      <c r="AX10" s="227"/>
      <c r="AY10" s="297"/>
      <c r="AZ10" s="223"/>
      <c r="BA10" s="185"/>
      <c r="BB10" s="175"/>
      <c r="BC10" s="171"/>
      <c r="BD10" s="184"/>
      <c r="BE10" s="185"/>
      <c r="BF10" s="232"/>
      <c r="BG10" s="231"/>
      <c r="BH10" s="184"/>
      <c r="BI10" s="185"/>
      <c r="BJ10" s="203"/>
      <c r="BK10" s="297"/>
      <c r="BL10" s="223"/>
      <c r="BM10" s="185"/>
      <c r="BN10" s="175"/>
      <c r="BO10" s="171"/>
      <c r="BP10" s="184"/>
      <c r="BQ10" s="185"/>
      <c r="BR10" s="232"/>
      <c r="BS10" s="231"/>
      <c r="BT10" s="184"/>
      <c r="BU10" s="185"/>
      <c r="BV10" s="203"/>
      <c r="BW10" s="297"/>
      <c r="BX10" s="212"/>
      <c r="BY10" s="185"/>
      <c r="BZ10" s="175"/>
      <c r="CA10" s="171"/>
      <c r="CB10" s="184"/>
      <c r="CC10" s="185"/>
      <c r="CD10" s="193"/>
      <c r="CE10" s="167"/>
      <c r="CF10" s="184"/>
      <c r="CG10" s="185"/>
      <c r="CH10" s="227"/>
      <c r="CI10" s="297"/>
      <c r="CJ10" s="223"/>
      <c r="CK10" s="185"/>
      <c r="CL10" s="175"/>
      <c r="CM10" s="171"/>
      <c r="CN10" s="184"/>
      <c r="CO10" s="185"/>
      <c r="CP10" s="232"/>
      <c r="CQ10" s="231"/>
      <c r="CR10" s="184"/>
      <c r="CS10" s="185"/>
      <c r="CT10" s="203"/>
      <c r="CU10" s="297"/>
      <c r="CV10" s="223"/>
      <c r="CW10" s="185"/>
      <c r="CX10" s="175"/>
      <c r="CY10" s="171"/>
      <c r="CZ10" s="184"/>
      <c r="DA10" s="185"/>
      <c r="DB10" s="232"/>
      <c r="DC10" s="231"/>
      <c r="DD10" s="184"/>
      <c r="DE10" s="185"/>
      <c r="DF10" s="175"/>
      <c r="DG10" s="171"/>
      <c r="DH10" s="203"/>
      <c r="DI10" s="297"/>
      <c r="DJ10" s="223"/>
      <c r="DK10" s="185"/>
      <c r="DL10" s="175"/>
      <c r="DM10" s="171"/>
      <c r="DN10" s="184"/>
      <c r="DO10" s="185"/>
      <c r="DP10" s="232"/>
      <c r="DQ10" s="231"/>
      <c r="DR10" s="184"/>
      <c r="DS10" s="185"/>
      <c r="DT10" s="203"/>
      <c r="DU10" s="297"/>
      <c r="DV10" s="223"/>
      <c r="DW10" s="185"/>
      <c r="DX10" s="175"/>
      <c r="DY10" s="171"/>
      <c r="DZ10" s="184"/>
      <c r="EA10" s="185"/>
      <c r="EB10" s="232"/>
      <c r="EC10" s="231"/>
      <c r="ED10" s="184"/>
      <c r="EE10" s="185"/>
      <c r="EF10" s="203"/>
      <c r="EG10" s="297"/>
      <c r="EH10" s="223"/>
      <c r="EI10" s="185"/>
      <c r="EJ10" s="175"/>
      <c r="EK10" s="171"/>
      <c r="EL10" s="184"/>
      <c r="EM10" s="185"/>
      <c r="EN10" s="232"/>
      <c r="EO10" s="231"/>
      <c r="EP10" s="184"/>
      <c r="EQ10" s="185"/>
      <c r="ER10" s="175"/>
      <c r="ES10" s="171"/>
      <c r="ET10" s="203"/>
    </row>
    <row r="11" spans="1:150" ht="15">
      <c r="A11" s="164" t="s">
        <v>109</v>
      </c>
      <c r="B11" s="239"/>
      <c r="C11" s="297"/>
      <c r="D11" s="210"/>
      <c r="E11" s="181"/>
      <c r="F11" s="173"/>
      <c r="G11" s="169"/>
      <c r="H11" s="180"/>
      <c r="I11" s="181"/>
      <c r="J11" s="193"/>
      <c r="K11" s="167"/>
      <c r="L11" s="180"/>
      <c r="M11" s="181"/>
      <c r="N11" s="227"/>
      <c r="O11" s="297"/>
      <c r="P11" s="221"/>
      <c r="Q11" s="181"/>
      <c r="R11" s="173"/>
      <c r="S11" s="169"/>
      <c r="T11" s="180"/>
      <c r="U11" s="181"/>
      <c r="V11" s="191"/>
      <c r="W11" s="169"/>
      <c r="X11" s="180"/>
      <c r="Y11" s="181"/>
      <c r="Z11" s="203"/>
      <c r="AA11" s="297"/>
      <c r="AB11" s="221"/>
      <c r="AC11" s="181"/>
      <c r="AD11" s="173"/>
      <c r="AE11" s="169"/>
      <c r="AF11" s="180"/>
      <c r="AG11" s="181"/>
      <c r="AH11" s="191"/>
      <c r="AI11" s="169"/>
      <c r="AJ11" s="180"/>
      <c r="AK11" s="181"/>
      <c r="AL11" s="203"/>
      <c r="AM11" s="297"/>
      <c r="AN11" s="210"/>
      <c r="AO11" s="181"/>
      <c r="AP11" s="173"/>
      <c r="AQ11" s="169"/>
      <c r="AR11" s="180"/>
      <c r="AS11" s="181"/>
      <c r="AT11" s="193"/>
      <c r="AU11" s="167"/>
      <c r="AV11" s="180"/>
      <c r="AW11" s="181"/>
      <c r="AX11" s="227"/>
      <c r="AY11" s="297"/>
      <c r="AZ11" s="221"/>
      <c r="BA11" s="181"/>
      <c r="BB11" s="173"/>
      <c r="BC11" s="169"/>
      <c r="BD11" s="180"/>
      <c r="BE11" s="181"/>
      <c r="BF11" s="191"/>
      <c r="BG11" s="169"/>
      <c r="BH11" s="180"/>
      <c r="BI11" s="181"/>
      <c r="BJ11" s="203"/>
      <c r="BK11" s="297"/>
      <c r="BL11" s="221"/>
      <c r="BM11" s="181"/>
      <c r="BN11" s="173"/>
      <c r="BO11" s="169"/>
      <c r="BP11" s="180"/>
      <c r="BQ11" s="181"/>
      <c r="BR11" s="191"/>
      <c r="BS11" s="169"/>
      <c r="BT11" s="180"/>
      <c r="BU11" s="181"/>
      <c r="BV11" s="203"/>
      <c r="BW11" s="297"/>
      <c r="BX11" s="210"/>
      <c r="BY11" s="181"/>
      <c r="BZ11" s="173"/>
      <c r="CA11" s="169"/>
      <c r="CB11" s="180"/>
      <c r="CC11" s="181"/>
      <c r="CD11" s="193"/>
      <c r="CE11" s="167"/>
      <c r="CF11" s="180"/>
      <c r="CG11" s="181"/>
      <c r="CH11" s="227"/>
      <c r="CI11" s="297"/>
      <c r="CJ11" s="221"/>
      <c r="CK11" s="181"/>
      <c r="CL11" s="173"/>
      <c r="CM11" s="169"/>
      <c r="CN11" s="180"/>
      <c r="CO11" s="181"/>
      <c r="CP11" s="191"/>
      <c r="CQ11" s="169"/>
      <c r="CR11" s="180"/>
      <c r="CS11" s="181"/>
      <c r="CT11" s="203"/>
      <c r="CU11" s="297"/>
      <c r="CV11" s="221"/>
      <c r="CW11" s="181"/>
      <c r="CX11" s="173"/>
      <c r="CY11" s="169"/>
      <c r="CZ11" s="180"/>
      <c r="DA11" s="181"/>
      <c r="DB11" s="191"/>
      <c r="DC11" s="169"/>
      <c r="DD11" s="180"/>
      <c r="DE11" s="181"/>
      <c r="DF11" s="173"/>
      <c r="DG11" s="169"/>
      <c r="DH11" s="203"/>
      <c r="DI11" s="297"/>
      <c r="DJ11" s="221"/>
      <c r="DK11" s="181"/>
      <c r="DL11" s="173"/>
      <c r="DM11" s="169"/>
      <c r="DN11" s="180"/>
      <c r="DO11" s="181"/>
      <c r="DP11" s="191"/>
      <c r="DQ11" s="169"/>
      <c r="DR11" s="180"/>
      <c r="DS11" s="181"/>
      <c r="DT11" s="203"/>
      <c r="DU11" s="297"/>
      <c r="DV11" s="221"/>
      <c r="DW11" s="181"/>
      <c r="DX11" s="173"/>
      <c r="DY11" s="169"/>
      <c r="DZ11" s="180"/>
      <c r="EA11" s="181"/>
      <c r="EB11" s="191"/>
      <c r="EC11" s="169"/>
      <c r="ED11" s="180"/>
      <c r="EE11" s="181"/>
      <c r="EF11" s="203"/>
      <c r="EG11" s="297"/>
      <c r="EH11" s="221"/>
      <c r="EI11" s="181"/>
      <c r="EJ11" s="173"/>
      <c r="EK11" s="169"/>
      <c r="EL11" s="180"/>
      <c r="EM11" s="181"/>
      <c r="EN11" s="191"/>
      <c r="EO11" s="169"/>
      <c r="EP11" s="180"/>
      <c r="EQ11" s="181"/>
      <c r="ER11" s="173"/>
      <c r="ES11" s="169"/>
      <c r="ET11" s="203"/>
    </row>
    <row r="12" spans="1:150" ht="15.75" thickBot="1">
      <c r="A12" s="194" t="s">
        <v>110</v>
      </c>
      <c r="B12" s="240"/>
      <c r="C12" s="297"/>
      <c r="D12" s="213"/>
      <c r="E12" s="196"/>
      <c r="F12" s="197"/>
      <c r="G12" s="198"/>
      <c r="H12" s="195"/>
      <c r="I12" s="196"/>
      <c r="J12" s="199"/>
      <c r="K12" s="200"/>
      <c r="L12" s="195"/>
      <c r="M12" s="196"/>
      <c r="N12" s="229"/>
      <c r="O12" s="297"/>
      <c r="P12" s="224"/>
      <c r="Q12" s="196"/>
      <c r="R12" s="197"/>
      <c r="S12" s="198"/>
      <c r="T12" s="195"/>
      <c r="U12" s="196"/>
      <c r="V12" s="199"/>
      <c r="W12" s="200"/>
      <c r="X12" s="195"/>
      <c r="Y12" s="196"/>
      <c r="Z12" s="205"/>
      <c r="AA12" s="297"/>
      <c r="AB12" s="224"/>
      <c r="AC12" s="196"/>
      <c r="AD12" s="197"/>
      <c r="AE12" s="198"/>
      <c r="AF12" s="195"/>
      <c r="AG12" s="196"/>
      <c r="AH12" s="199"/>
      <c r="AI12" s="200"/>
      <c r="AJ12" s="195"/>
      <c r="AK12" s="196"/>
      <c r="AL12" s="205"/>
      <c r="AM12" s="297"/>
      <c r="AN12" s="213"/>
      <c r="AO12" s="196"/>
      <c r="AP12" s="197"/>
      <c r="AQ12" s="198"/>
      <c r="AR12" s="195"/>
      <c r="AS12" s="196"/>
      <c r="AT12" s="199"/>
      <c r="AU12" s="200"/>
      <c r="AV12" s="195"/>
      <c r="AW12" s="196"/>
      <c r="AX12" s="229"/>
      <c r="AY12" s="297"/>
      <c r="AZ12" s="224"/>
      <c r="BA12" s="196"/>
      <c r="BB12" s="197"/>
      <c r="BC12" s="198"/>
      <c r="BD12" s="195"/>
      <c r="BE12" s="196"/>
      <c r="BF12" s="199"/>
      <c r="BG12" s="200"/>
      <c r="BH12" s="195"/>
      <c r="BI12" s="196"/>
      <c r="BJ12" s="205"/>
      <c r="BK12" s="297"/>
      <c r="BL12" s="224"/>
      <c r="BM12" s="196"/>
      <c r="BN12" s="197"/>
      <c r="BO12" s="198"/>
      <c r="BP12" s="195"/>
      <c r="BQ12" s="196"/>
      <c r="BR12" s="199"/>
      <c r="BS12" s="200"/>
      <c r="BT12" s="195"/>
      <c r="BU12" s="196"/>
      <c r="BV12" s="205"/>
      <c r="BW12" s="297"/>
      <c r="BX12" s="213"/>
      <c r="BY12" s="196"/>
      <c r="BZ12" s="197"/>
      <c r="CA12" s="198"/>
      <c r="CB12" s="195"/>
      <c r="CC12" s="196"/>
      <c r="CD12" s="199"/>
      <c r="CE12" s="200"/>
      <c r="CF12" s="195"/>
      <c r="CG12" s="196"/>
      <c r="CH12" s="229"/>
      <c r="CI12" s="297"/>
      <c r="CJ12" s="224"/>
      <c r="CK12" s="196"/>
      <c r="CL12" s="197"/>
      <c r="CM12" s="198"/>
      <c r="CN12" s="195"/>
      <c r="CO12" s="196"/>
      <c r="CP12" s="199"/>
      <c r="CQ12" s="200"/>
      <c r="CR12" s="195"/>
      <c r="CS12" s="196"/>
      <c r="CT12" s="205"/>
      <c r="CU12" s="297"/>
      <c r="CV12" s="224"/>
      <c r="CW12" s="196"/>
      <c r="CX12" s="197"/>
      <c r="CY12" s="198"/>
      <c r="CZ12" s="195"/>
      <c r="DA12" s="196"/>
      <c r="DB12" s="199"/>
      <c r="DC12" s="200"/>
      <c r="DD12" s="195"/>
      <c r="DE12" s="196"/>
      <c r="DF12" s="197"/>
      <c r="DG12" s="198"/>
      <c r="DH12" s="205"/>
      <c r="DI12" s="297"/>
      <c r="DJ12" s="224"/>
      <c r="DK12" s="196"/>
      <c r="DL12" s="197"/>
      <c r="DM12" s="198"/>
      <c r="DN12" s="195"/>
      <c r="DO12" s="196"/>
      <c r="DP12" s="199"/>
      <c r="DQ12" s="200"/>
      <c r="DR12" s="195"/>
      <c r="DS12" s="196"/>
      <c r="DT12" s="205"/>
      <c r="DU12" s="297"/>
      <c r="DV12" s="224"/>
      <c r="DW12" s="196"/>
      <c r="DX12" s="197"/>
      <c r="DY12" s="198"/>
      <c r="DZ12" s="195"/>
      <c r="EA12" s="196"/>
      <c r="EB12" s="199"/>
      <c r="EC12" s="200"/>
      <c r="ED12" s="195"/>
      <c r="EE12" s="196"/>
      <c r="EF12" s="205"/>
      <c r="EG12" s="297"/>
      <c r="EH12" s="224"/>
      <c r="EI12" s="196"/>
      <c r="EJ12" s="197"/>
      <c r="EK12" s="198"/>
      <c r="EL12" s="195"/>
      <c r="EM12" s="196"/>
      <c r="EN12" s="199"/>
      <c r="EO12" s="200"/>
      <c r="EP12" s="195"/>
      <c r="EQ12" s="196"/>
      <c r="ER12" s="197"/>
      <c r="ES12" s="198"/>
      <c r="ET12" s="205"/>
    </row>
    <row r="13" spans="1:150" ht="15">
      <c r="A13" s="161" t="s">
        <v>117</v>
      </c>
      <c r="B13" s="241" t="s">
        <v>131</v>
      </c>
      <c r="C13" s="297"/>
      <c r="D13" s="304">
        <f>SUM(E6:E7)</f>
        <v>10</v>
      </c>
      <c r="E13" s="288"/>
      <c r="F13" s="289">
        <f>SUM(G6:G7)</f>
        <v>0</v>
      </c>
      <c r="G13" s="290"/>
      <c r="H13" s="291">
        <f>SUM(I6:I7)</f>
        <v>0</v>
      </c>
      <c r="I13" s="288"/>
      <c r="J13" s="289">
        <f>SUM(K6:K7)</f>
        <v>0</v>
      </c>
      <c r="K13" s="290"/>
      <c r="L13" s="291">
        <f>SUM(M6:M7)</f>
        <v>0</v>
      </c>
      <c r="M13" s="288"/>
      <c r="N13" s="230">
        <f>SUM(D13:M13)</f>
        <v>10</v>
      </c>
      <c r="O13" s="297"/>
      <c r="P13" s="287">
        <f>SUM(Q6:Q7)</f>
        <v>0</v>
      </c>
      <c r="Q13" s="288"/>
      <c r="R13" s="289">
        <f>SUM(S6:S7)</f>
        <v>0</v>
      </c>
      <c r="S13" s="290"/>
      <c r="T13" s="291">
        <f>SUM(U6:U7)</f>
        <v>0</v>
      </c>
      <c r="U13" s="288"/>
      <c r="V13" s="289">
        <f>SUM(W6:W7)</f>
        <v>0</v>
      </c>
      <c r="W13" s="290"/>
      <c r="X13" s="291">
        <f>SUM(Y6:Y7)</f>
        <v>0</v>
      </c>
      <c r="Y13" s="288"/>
      <c r="Z13" s="206">
        <f>SUM(P13:Y13)</f>
        <v>0</v>
      </c>
      <c r="AA13" s="297"/>
      <c r="AB13" s="287">
        <f>SUM(AC6:AC7)</f>
        <v>0</v>
      </c>
      <c r="AC13" s="288"/>
      <c r="AD13" s="289">
        <f>SUM(AE6:AE7)</f>
        <v>3</v>
      </c>
      <c r="AE13" s="290"/>
      <c r="AF13" s="291">
        <f>SUM(AG6:AG7)</f>
        <v>0</v>
      </c>
      <c r="AG13" s="288"/>
      <c r="AH13" s="289">
        <f>SUM(AI6:AI7)</f>
        <v>0</v>
      </c>
      <c r="AI13" s="290"/>
      <c r="AJ13" s="291">
        <f>SUM(AK6:AK7)</f>
        <v>0</v>
      </c>
      <c r="AK13" s="288"/>
      <c r="AL13" s="206">
        <f>SUM(AB13:AK13)</f>
        <v>3</v>
      </c>
      <c r="AM13" s="297"/>
      <c r="AN13" s="304">
        <f>SUM(AO6:AO7)</f>
        <v>0</v>
      </c>
      <c r="AO13" s="288"/>
      <c r="AP13" s="289">
        <f>SUM(AQ6:AQ7)</f>
        <v>0</v>
      </c>
      <c r="AQ13" s="290"/>
      <c r="AR13" s="291">
        <f>SUM(AS6:AS7)</f>
        <v>0</v>
      </c>
      <c r="AS13" s="288"/>
      <c r="AT13" s="289">
        <f>SUM(AU6:AU7)</f>
        <v>4</v>
      </c>
      <c r="AU13" s="290"/>
      <c r="AV13" s="291">
        <f>SUM(AW6:AW7)</f>
        <v>0</v>
      </c>
      <c r="AW13" s="288"/>
      <c r="AX13" s="230">
        <f>SUM(AN13:AW13)</f>
        <v>4</v>
      </c>
      <c r="AY13" s="297"/>
      <c r="AZ13" s="287">
        <f>SUM(BA6:BA7)</f>
        <v>24</v>
      </c>
      <c r="BA13" s="288"/>
      <c r="BB13" s="289">
        <f>SUM(BC6:BC7)</f>
        <v>0</v>
      </c>
      <c r="BC13" s="290"/>
      <c r="BD13" s="291">
        <f>SUM(BE6:BE7)</f>
        <v>0</v>
      </c>
      <c r="BE13" s="288"/>
      <c r="BF13" s="289">
        <f>SUM(BG6:BG7)</f>
        <v>5</v>
      </c>
      <c r="BG13" s="290"/>
      <c r="BH13" s="291">
        <f>SUM(BI6:BI7)</f>
        <v>0</v>
      </c>
      <c r="BI13" s="288"/>
      <c r="BJ13" s="206">
        <f>SUM(AZ13:BI13)</f>
        <v>29</v>
      </c>
      <c r="BK13" s="297"/>
      <c r="BL13" s="287">
        <f>SUM(BM6:BM7)</f>
        <v>24</v>
      </c>
      <c r="BM13" s="288"/>
      <c r="BN13" s="289">
        <f>SUM(BO6:BO7)</f>
        <v>0</v>
      </c>
      <c r="BO13" s="290"/>
      <c r="BP13" s="291">
        <f>SUM(BQ6:BQ7)</f>
        <v>0</v>
      </c>
      <c r="BQ13" s="288"/>
      <c r="BR13" s="289">
        <f>SUM(BS6:BS7)</f>
        <v>0</v>
      </c>
      <c r="BS13" s="290"/>
      <c r="BT13" s="291">
        <f>SUM(BU6:BU7)</f>
        <v>0</v>
      </c>
      <c r="BU13" s="288"/>
      <c r="BV13" s="206">
        <f>SUM(BL13:BU13)</f>
        <v>24</v>
      </c>
      <c r="BW13" s="297"/>
      <c r="BX13" s="304">
        <f>SUM(BY6:BY7)</f>
        <v>10</v>
      </c>
      <c r="BY13" s="288"/>
      <c r="BZ13" s="289">
        <f>SUM(CA6:CA7)</f>
        <v>0</v>
      </c>
      <c r="CA13" s="290"/>
      <c r="CB13" s="291">
        <f>SUM(CC6:CC7)</f>
        <v>0</v>
      </c>
      <c r="CC13" s="288"/>
      <c r="CD13" s="289">
        <f>SUM(CE6:CE7)</f>
        <v>0</v>
      </c>
      <c r="CE13" s="290"/>
      <c r="CF13" s="291">
        <f>SUM(CG6:CG7)</f>
        <v>0</v>
      </c>
      <c r="CG13" s="288"/>
      <c r="CH13" s="230">
        <f>SUM(BX13:CG13)</f>
        <v>10</v>
      </c>
      <c r="CI13" s="297"/>
      <c r="CJ13" s="287">
        <f>SUM(CK6:CK7)</f>
        <v>24</v>
      </c>
      <c r="CK13" s="288"/>
      <c r="CL13" s="289">
        <f>SUM(CM6:CM7)</f>
        <v>0</v>
      </c>
      <c r="CM13" s="290"/>
      <c r="CN13" s="291">
        <f>SUM(CO6:CO7)</f>
        <v>0</v>
      </c>
      <c r="CO13" s="288"/>
      <c r="CP13" s="289">
        <f>SUM(CQ6:CQ7)</f>
        <v>0</v>
      </c>
      <c r="CQ13" s="290"/>
      <c r="CR13" s="291">
        <f>SUM(CS6:CS7)</f>
        <v>0</v>
      </c>
      <c r="CS13" s="288"/>
      <c r="CT13" s="206">
        <f>SUM(CJ13:CS13)</f>
        <v>24</v>
      </c>
      <c r="CU13" s="297"/>
      <c r="CV13" s="287">
        <f>SUM(CW6:CW7)</f>
        <v>24</v>
      </c>
      <c r="CW13" s="288"/>
      <c r="CX13" s="289">
        <f>SUM(CY6:CY7)</f>
        <v>0</v>
      </c>
      <c r="CY13" s="290"/>
      <c r="CZ13" s="291">
        <f>SUM(DA6:DA7)</f>
        <v>0</v>
      </c>
      <c r="DA13" s="288"/>
      <c r="DB13" s="289">
        <f>SUM(DC6:DC7)</f>
        <v>0</v>
      </c>
      <c r="DC13" s="290"/>
      <c r="DD13" s="291">
        <f>SUM(DE6:DE7)</f>
        <v>0</v>
      </c>
      <c r="DE13" s="288"/>
      <c r="DF13" s="289">
        <f>SUM(DG6:DG7)</f>
        <v>0</v>
      </c>
      <c r="DG13" s="290"/>
      <c r="DH13" s="206">
        <f>SUM(CV13:DG13)</f>
        <v>24</v>
      </c>
      <c r="DI13" s="297"/>
      <c r="DJ13" s="287">
        <f>SUM(DK6:DK7)</f>
        <v>24</v>
      </c>
      <c r="DK13" s="288"/>
      <c r="DL13" s="289">
        <f>SUM(DM6:DM7)</f>
        <v>0</v>
      </c>
      <c r="DM13" s="290"/>
      <c r="DN13" s="291">
        <f>SUM(DO6:DO7)</f>
        <v>0</v>
      </c>
      <c r="DO13" s="288"/>
      <c r="DP13" s="289">
        <f>SUM(DQ6:DQ7)</f>
        <v>0</v>
      </c>
      <c r="DQ13" s="290"/>
      <c r="DR13" s="291">
        <f>SUM(DS6:DS7)</f>
        <v>0</v>
      </c>
      <c r="DS13" s="288"/>
      <c r="DT13" s="206">
        <f>SUM(DJ13:DS13)</f>
        <v>24</v>
      </c>
      <c r="DU13" s="297"/>
      <c r="DV13" s="287">
        <f>SUM(DW6:DW7)</f>
        <v>24</v>
      </c>
      <c r="DW13" s="288"/>
      <c r="DX13" s="289">
        <f>SUM(DY6:DY7)</f>
        <v>0</v>
      </c>
      <c r="DY13" s="290"/>
      <c r="DZ13" s="291">
        <f>SUM(EA6:EA7)</f>
        <v>0</v>
      </c>
      <c r="EA13" s="288"/>
      <c r="EB13" s="289">
        <f>SUM(EC6:EC7)</f>
        <v>0</v>
      </c>
      <c r="EC13" s="290"/>
      <c r="ED13" s="291">
        <f>SUM(EE6:EE7)</f>
        <v>0</v>
      </c>
      <c r="EE13" s="288"/>
      <c r="EF13" s="206">
        <f>SUM(DV13:EE13)</f>
        <v>24</v>
      </c>
      <c r="EG13" s="297"/>
      <c r="EH13" s="287">
        <f>SUM(EI6:EI7)</f>
        <v>24</v>
      </c>
      <c r="EI13" s="288"/>
      <c r="EJ13" s="289">
        <f>SUM(EK6:EK7)</f>
        <v>0</v>
      </c>
      <c r="EK13" s="290"/>
      <c r="EL13" s="291">
        <f>SUM(EM6:EM7)</f>
        <v>0</v>
      </c>
      <c r="EM13" s="288"/>
      <c r="EN13" s="289">
        <f>SUM(EO6:EO7)</f>
        <v>0</v>
      </c>
      <c r="EO13" s="290"/>
      <c r="EP13" s="291">
        <f>SUM(EQ6:EQ7)</f>
        <v>0</v>
      </c>
      <c r="EQ13" s="288"/>
      <c r="ER13" s="289">
        <f>SUM(ES6:ES7)</f>
        <v>0</v>
      </c>
      <c r="ES13" s="290"/>
      <c r="ET13" s="206">
        <f>SUM(EH13:ES13)</f>
        <v>24</v>
      </c>
    </row>
    <row r="14" spans="1:150" ht="15">
      <c r="A14" s="162" t="str">
        <f>"Janvier          "&amp;N17</f>
        <v>Janvier          -29</v>
      </c>
      <c r="B14" s="61" t="s">
        <v>132</v>
      </c>
      <c r="C14" s="297"/>
      <c r="D14" s="305">
        <f>SUM(E6,E8:E9)</f>
        <v>10</v>
      </c>
      <c r="E14" s="274"/>
      <c r="F14" s="271">
        <f>SUM(G6,G8:G9)</f>
        <v>0</v>
      </c>
      <c r="G14" s="272"/>
      <c r="H14" s="273">
        <f>SUM(I6,I8:I9)</f>
        <v>0</v>
      </c>
      <c r="I14" s="274"/>
      <c r="J14" s="271">
        <f>SUM(K6,K8:K9)</f>
        <v>0</v>
      </c>
      <c r="K14" s="272"/>
      <c r="L14" s="273">
        <f>SUM(M6,M8:M9)</f>
        <v>0</v>
      </c>
      <c r="M14" s="274"/>
      <c r="N14" s="230">
        <f>SUM(D14:M14)</f>
        <v>10</v>
      </c>
      <c r="O14" s="297"/>
      <c r="P14" s="300">
        <f>SUM(Q6,Q8:Q9)</f>
        <v>0</v>
      </c>
      <c r="Q14" s="274"/>
      <c r="R14" s="271">
        <f>SUM(S6,S8:S9)</f>
        <v>0</v>
      </c>
      <c r="S14" s="272"/>
      <c r="T14" s="273">
        <f>SUM(U6,U8:U9)</f>
        <v>0</v>
      </c>
      <c r="U14" s="274"/>
      <c r="V14" s="271">
        <f>SUM(W6,W8:W9)</f>
        <v>0</v>
      </c>
      <c r="W14" s="272"/>
      <c r="X14" s="273">
        <f>SUM(Y6,Y8:Y9)</f>
        <v>0</v>
      </c>
      <c r="Y14" s="274"/>
      <c r="Z14" s="206">
        <f>SUM(P14:Y14)</f>
        <v>0</v>
      </c>
      <c r="AA14" s="297"/>
      <c r="AB14" s="300">
        <f>SUM(AC6,AC8:AC9)</f>
        <v>0</v>
      </c>
      <c r="AC14" s="274"/>
      <c r="AD14" s="271">
        <f>SUM(AE6,AE8:AE9)</f>
        <v>3</v>
      </c>
      <c r="AE14" s="272"/>
      <c r="AF14" s="273">
        <f>SUM(AG6,AG8:AG9)</f>
        <v>0</v>
      </c>
      <c r="AG14" s="274"/>
      <c r="AH14" s="271">
        <f>SUM(AI6,AI8:AI9)</f>
        <v>0</v>
      </c>
      <c r="AI14" s="272"/>
      <c r="AJ14" s="273">
        <f>SUM(AK6,AK8:AK9)</f>
        <v>0</v>
      </c>
      <c r="AK14" s="274"/>
      <c r="AL14" s="206">
        <f>SUM(AB14:AK14)</f>
        <v>3</v>
      </c>
      <c r="AM14" s="297"/>
      <c r="AN14" s="305">
        <f>SUM(AO6,AO8:AO9)</f>
        <v>0</v>
      </c>
      <c r="AO14" s="274"/>
      <c r="AP14" s="271">
        <f>SUM(AQ6,AQ8:AQ9)</f>
        <v>0</v>
      </c>
      <c r="AQ14" s="272"/>
      <c r="AR14" s="273">
        <f>SUM(AS6,AS8:AS9)</f>
        <v>0</v>
      </c>
      <c r="AS14" s="274"/>
      <c r="AT14" s="271">
        <f>SUM(AU6,AU8:AU9)</f>
        <v>4</v>
      </c>
      <c r="AU14" s="272"/>
      <c r="AV14" s="273">
        <f>SUM(AW6,AW8:AW9)</f>
        <v>0</v>
      </c>
      <c r="AW14" s="274"/>
      <c r="AX14" s="230">
        <f>SUM(AN14:AW14)</f>
        <v>4</v>
      </c>
      <c r="AY14" s="297"/>
      <c r="AZ14" s="300">
        <f>SUM(BA6,BA8:BA9)</f>
        <v>24</v>
      </c>
      <c r="BA14" s="274"/>
      <c r="BB14" s="271">
        <f>SUM(BC6,BC8:BC9)</f>
        <v>0</v>
      </c>
      <c r="BC14" s="272"/>
      <c r="BD14" s="273">
        <f>SUM(BE6,BE8:BE9)</f>
        <v>0</v>
      </c>
      <c r="BE14" s="274"/>
      <c r="BF14" s="271">
        <f>SUM(BG6,BG8:BG9)</f>
        <v>5</v>
      </c>
      <c r="BG14" s="272"/>
      <c r="BH14" s="273">
        <f>SUM(BI6,BI8:BI9)</f>
        <v>0</v>
      </c>
      <c r="BI14" s="274"/>
      <c r="BJ14" s="206">
        <f>SUM(AZ14:BI14)</f>
        <v>29</v>
      </c>
      <c r="BK14" s="297"/>
      <c r="BL14" s="300">
        <f>SUM(BM6,BM8:BM9)</f>
        <v>24</v>
      </c>
      <c r="BM14" s="274"/>
      <c r="BN14" s="271">
        <f>SUM(BO6,BO8:BO9)</f>
        <v>0</v>
      </c>
      <c r="BO14" s="272"/>
      <c r="BP14" s="273">
        <f>SUM(BQ6,BQ8:BQ9)</f>
        <v>0</v>
      </c>
      <c r="BQ14" s="274"/>
      <c r="BR14" s="271">
        <f>SUM(BS6,BS8:BS9)</f>
        <v>0</v>
      </c>
      <c r="BS14" s="272"/>
      <c r="BT14" s="273">
        <f>SUM(BU6,BU8:BU9)</f>
        <v>0</v>
      </c>
      <c r="BU14" s="274"/>
      <c r="BV14" s="206">
        <f>SUM(BL14:BU14)</f>
        <v>24</v>
      </c>
      <c r="BW14" s="297"/>
      <c r="BX14" s="305">
        <f>SUM(BY6,BY8:BY9)</f>
        <v>10</v>
      </c>
      <c r="BY14" s="274"/>
      <c r="BZ14" s="271">
        <f>SUM(CA6,CA8:CA9)</f>
        <v>0</v>
      </c>
      <c r="CA14" s="272"/>
      <c r="CB14" s="273">
        <f>SUM(CC6,CC8:CC9)</f>
        <v>0</v>
      </c>
      <c r="CC14" s="274"/>
      <c r="CD14" s="271">
        <f>SUM(CE6,CE8:CE9)</f>
        <v>0</v>
      </c>
      <c r="CE14" s="272"/>
      <c r="CF14" s="273">
        <f>SUM(CG6,CG8:CG9)</f>
        <v>0</v>
      </c>
      <c r="CG14" s="274"/>
      <c r="CH14" s="230">
        <f>SUM(BX14:CG14)</f>
        <v>10</v>
      </c>
      <c r="CI14" s="297"/>
      <c r="CJ14" s="300">
        <f>SUM(CK6,CK8:CK9)</f>
        <v>24</v>
      </c>
      <c r="CK14" s="274"/>
      <c r="CL14" s="271">
        <f>SUM(CM6,CM8:CM9)</f>
        <v>0</v>
      </c>
      <c r="CM14" s="272"/>
      <c r="CN14" s="273">
        <f>SUM(CO6,CO8:CO9)</f>
        <v>0</v>
      </c>
      <c r="CO14" s="274"/>
      <c r="CP14" s="271">
        <f>SUM(CQ6,CQ8:CQ9)</f>
        <v>0</v>
      </c>
      <c r="CQ14" s="272"/>
      <c r="CR14" s="273">
        <f>SUM(CS6,CS8:CS9)</f>
        <v>0</v>
      </c>
      <c r="CS14" s="274"/>
      <c r="CT14" s="206">
        <f>SUM(CJ14:CS14)</f>
        <v>24</v>
      </c>
      <c r="CU14" s="297"/>
      <c r="CV14" s="300">
        <f>SUM(CW6,CW8:CW9)</f>
        <v>24</v>
      </c>
      <c r="CW14" s="274"/>
      <c r="CX14" s="271">
        <f>SUM(CY6,CY8:CY9)</f>
        <v>0</v>
      </c>
      <c r="CY14" s="272"/>
      <c r="CZ14" s="273">
        <f>SUM(DA6,DA8:DA9)</f>
        <v>0</v>
      </c>
      <c r="DA14" s="274"/>
      <c r="DB14" s="271">
        <f>SUM(DC6,DC8:DC9)</f>
        <v>0</v>
      </c>
      <c r="DC14" s="272"/>
      <c r="DD14" s="273">
        <f>SUM(DE6,DE8:DE9)</f>
        <v>0</v>
      </c>
      <c r="DE14" s="274"/>
      <c r="DF14" s="271">
        <f>SUM(DG6,DG8:DG9)</f>
        <v>0</v>
      </c>
      <c r="DG14" s="272"/>
      <c r="DH14" s="206">
        <f>SUM(CV14:DG14)</f>
        <v>24</v>
      </c>
      <c r="DI14" s="297"/>
      <c r="DJ14" s="300">
        <f>SUM(DK6,DK8:DK9)</f>
        <v>24</v>
      </c>
      <c r="DK14" s="274"/>
      <c r="DL14" s="271">
        <f>SUM(DM6,DM8:DM9)</f>
        <v>0</v>
      </c>
      <c r="DM14" s="272"/>
      <c r="DN14" s="273">
        <f>SUM(DO6,DO8:DO9)</f>
        <v>0</v>
      </c>
      <c r="DO14" s="274"/>
      <c r="DP14" s="271">
        <f>SUM(DQ6,DQ8:DQ9)</f>
        <v>0</v>
      </c>
      <c r="DQ14" s="272"/>
      <c r="DR14" s="273">
        <f>SUM(DS6,DS8:DS9)</f>
        <v>0</v>
      </c>
      <c r="DS14" s="274"/>
      <c r="DT14" s="206">
        <f>SUM(DJ14:DS14)</f>
        <v>24</v>
      </c>
      <c r="DU14" s="297"/>
      <c r="DV14" s="300">
        <f>SUM(DW6,DW8:DW9)</f>
        <v>24</v>
      </c>
      <c r="DW14" s="274"/>
      <c r="DX14" s="271">
        <f>SUM(DY6,DY8:DY9)</f>
        <v>0</v>
      </c>
      <c r="DY14" s="272"/>
      <c r="DZ14" s="273">
        <f>SUM(EA6,EA8:EA9)</f>
        <v>0</v>
      </c>
      <c r="EA14" s="274"/>
      <c r="EB14" s="271">
        <f>SUM(EC6,EC8:EC9)</f>
        <v>0</v>
      </c>
      <c r="EC14" s="272"/>
      <c r="ED14" s="273">
        <f>SUM(EE6,EE8:EE9)</f>
        <v>0</v>
      </c>
      <c r="EE14" s="274"/>
      <c r="EF14" s="206">
        <f>SUM(DV14:EE14)</f>
        <v>24</v>
      </c>
      <c r="EG14" s="297"/>
      <c r="EH14" s="300">
        <f>SUM(EI6,EI8:EI9)</f>
        <v>24</v>
      </c>
      <c r="EI14" s="274"/>
      <c r="EJ14" s="271">
        <f>SUM(EK6,EK8:EK9)</f>
        <v>0</v>
      </c>
      <c r="EK14" s="272"/>
      <c r="EL14" s="273">
        <f>SUM(EM6,EM8:EM9)</f>
        <v>0</v>
      </c>
      <c r="EM14" s="274"/>
      <c r="EN14" s="271">
        <f>SUM(EO6,EO8:EO9)</f>
        <v>0</v>
      </c>
      <c r="EO14" s="272"/>
      <c r="EP14" s="273">
        <f>SUM(EQ6,EQ8:EQ9)</f>
        <v>0</v>
      </c>
      <c r="EQ14" s="274"/>
      <c r="ER14" s="271">
        <f>SUM(ES6,ES8:ES9)</f>
        <v>0</v>
      </c>
      <c r="ES14" s="272"/>
      <c r="ET14" s="206">
        <f>SUM(EH14:ES14)</f>
        <v>24</v>
      </c>
    </row>
    <row r="15" spans="1:150" ht="15">
      <c r="A15" s="162" t="str">
        <f>"Février          "&amp;Z17</f>
        <v>Février          0</v>
      </c>
      <c r="B15" s="242" t="s">
        <v>112</v>
      </c>
      <c r="C15" s="297"/>
      <c r="D15" s="306">
        <f>39-E10-E11-E12</f>
        <v>39</v>
      </c>
      <c r="E15" s="280"/>
      <c r="F15" s="277">
        <f>39-G10-G11-G12</f>
        <v>39</v>
      </c>
      <c r="G15" s="278"/>
      <c r="H15" s="279">
        <f>39-I10-I11-I12</f>
        <v>39</v>
      </c>
      <c r="I15" s="280"/>
      <c r="J15" s="277">
        <f>39-K10-K11-K12</f>
        <v>39</v>
      </c>
      <c r="K15" s="278"/>
      <c r="L15" s="302"/>
      <c r="M15" s="276"/>
      <c r="N15" s="230">
        <f>SUM(D15:M15)</f>
        <v>156</v>
      </c>
      <c r="O15" s="297"/>
      <c r="P15" s="275"/>
      <c r="Q15" s="276"/>
      <c r="R15" s="277">
        <f>39-S10-S11-S12</f>
        <v>39</v>
      </c>
      <c r="S15" s="278"/>
      <c r="T15" s="279">
        <f>39-U10-U11-U12</f>
        <v>39</v>
      </c>
      <c r="U15" s="280"/>
      <c r="V15" s="277">
        <f>39-W10-W11-W12</f>
        <v>39</v>
      </c>
      <c r="W15" s="278"/>
      <c r="X15" s="302"/>
      <c r="Y15" s="276"/>
      <c r="Z15" s="206">
        <f>SUM(P15:Y15)</f>
        <v>117</v>
      </c>
      <c r="AA15" s="297"/>
      <c r="AB15" s="275"/>
      <c r="AC15" s="276"/>
      <c r="AD15" s="277">
        <f>39-AE10-AE11-AE12</f>
        <v>39</v>
      </c>
      <c r="AE15" s="278"/>
      <c r="AF15" s="279">
        <f>39-AG10-AG11-AG12</f>
        <v>39</v>
      </c>
      <c r="AG15" s="280"/>
      <c r="AH15" s="277">
        <f>39-AI10-AI11-AI12</f>
        <v>39</v>
      </c>
      <c r="AI15" s="278"/>
      <c r="AJ15" s="302"/>
      <c r="AK15" s="276"/>
      <c r="AL15" s="206">
        <f>SUM(AB15:AK15)</f>
        <v>117</v>
      </c>
      <c r="AM15" s="297"/>
      <c r="AN15" s="306">
        <f>39-AO10-AO11-AO12</f>
        <v>39</v>
      </c>
      <c r="AO15" s="280"/>
      <c r="AP15" s="277">
        <f>39-AQ10-AQ11-AQ12</f>
        <v>39</v>
      </c>
      <c r="AQ15" s="278"/>
      <c r="AR15" s="279">
        <f>39-AS10-AS11-AS12</f>
        <v>39</v>
      </c>
      <c r="AS15" s="280"/>
      <c r="AT15" s="277">
        <f>39-AU10-AU11-AU12</f>
        <v>39</v>
      </c>
      <c r="AU15" s="278"/>
      <c r="AV15" s="302"/>
      <c r="AW15" s="276"/>
      <c r="AX15" s="230">
        <f>SUM(AN15:AW15)</f>
        <v>156</v>
      </c>
      <c r="AY15" s="297"/>
      <c r="AZ15" s="275">
        <v>24</v>
      </c>
      <c r="BA15" s="276"/>
      <c r="BB15" s="277">
        <f>39-BC10-BC11-BC12</f>
        <v>39</v>
      </c>
      <c r="BC15" s="278"/>
      <c r="BD15" s="279">
        <f>39-BE10-BE11-BE12</f>
        <v>39</v>
      </c>
      <c r="BE15" s="280"/>
      <c r="BF15" s="277">
        <f>39-BG10-BG11-BG12</f>
        <v>39</v>
      </c>
      <c r="BG15" s="278"/>
      <c r="BH15" s="302"/>
      <c r="BI15" s="276"/>
      <c r="BJ15" s="206">
        <f>SUM(AZ15:BI15)</f>
        <v>141</v>
      </c>
      <c r="BK15" s="297"/>
      <c r="BL15" s="275">
        <v>24</v>
      </c>
      <c r="BM15" s="276"/>
      <c r="BN15" s="277">
        <f>39-BO10-BO11-BO12</f>
        <v>39</v>
      </c>
      <c r="BO15" s="278"/>
      <c r="BP15" s="279">
        <f>39-BQ10-BQ11-BQ12</f>
        <v>39</v>
      </c>
      <c r="BQ15" s="280"/>
      <c r="BR15" s="277">
        <f>39-BS10-BS11-BS12</f>
        <v>39</v>
      </c>
      <c r="BS15" s="278"/>
      <c r="BT15" s="302"/>
      <c r="BU15" s="276"/>
      <c r="BV15" s="206">
        <f>SUM(BL15:BU15)</f>
        <v>141</v>
      </c>
      <c r="BW15" s="297"/>
      <c r="BX15" s="306">
        <f>39-BY10-BY11-BY12</f>
        <v>39</v>
      </c>
      <c r="BY15" s="280"/>
      <c r="BZ15" s="277">
        <f>39-CA10-CA11-CA12</f>
        <v>39</v>
      </c>
      <c r="CA15" s="278"/>
      <c r="CB15" s="279">
        <f>39-CC10-CC11-CC12</f>
        <v>39</v>
      </c>
      <c r="CC15" s="280"/>
      <c r="CD15" s="277">
        <f>39-CE10-CE11-CE12</f>
        <v>39</v>
      </c>
      <c r="CE15" s="278"/>
      <c r="CF15" s="302"/>
      <c r="CG15" s="276"/>
      <c r="CH15" s="230">
        <f>SUM(BX15:CG15)</f>
        <v>156</v>
      </c>
      <c r="CI15" s="297"/>
      <c r="CJ15" s="275">
        <v>24</v>
      </c>
      <c r="CK15" s="276"/>
      <c r="CL15" s="277">
        <f>39-CM10-CM11-CM12</f>
        <v>39</v>
      </c>
      <c r="CM15" s="278"/>
      <c r="CN15" s="279">
        <f>39-CO10-CO11-CO12</f>
        <v>39</v>
      </c>
      <c r="CO15" s="280"/>
      <c r="CP15" s="277">
        <f>39-CQ10-CQ11-CQ12</f>
        <v>39</v>
      </c>
      <c r="CQ15" s="278"/>
      <c r="CR15" s="302"/>
      <c r="CS15" s="276"/>
      <c r="CT15" s="206">
        <f>SUM(CJ15:CS15)</f>
        <v>141</v>
      </c>
      <c r="CU15" s="297"/>
      <c r="CV15" s="275">
        <v>24</v>
      </c>
      <c r="CW15" s="276"/>
      <c r="CX15" s="277">
        <f>39-CY10-CY11-CY12</f>
        <v>39</v>
      </c>
      <c r="CY15" s="278"/>
      <c r="CZ15" s="279">
        <f>39-DA10-DA11-DA12</f>
        <v>39</v>
      </c>
      <c r="DA15" s="280"/>
      <c r="DB15" s="277">
        <f>39-DC10-DC11-DC12</f>
        <v>39</v>
      </c>
      <c r="DC15" s="278"/>
      <c r="DD15" s="279">
        <f>39-DE10-DE11-DE12</f>
        <v>39</v>
      </c>
      <c r="DE15" s="280"/>
      <c r="DF15" s="281"/>
      <c r="DG15" s="282"/>
      <c r="DH15" s="206">
        <f>SUM(CV15:DG15)</f>
        <v>180</v>
      </c>
      <c r="DI15" s="297"/>
      <c r="DJ15" s="275">
        <v>24</v>
      </c>
      <c r="DK15" s="276"/>
      <c r="DL15" s="277">
        <f>39-DM10-DM11-DM12</f>
        <v>39</v>
      </c>
      <c r="DM15" s="278"/>
      <c r="DN15" s="279">
        <f>39-DO10-DO11-DO12</f>
        <v>39</v>
      </c>
      <c r="DO15" s="280"/>
      <c r="DP15" s="277">
        <f>39-DQ10-DQ11-DQ12</f>
        <v>39</v>
      </c>
      <c r="DQ15" s="278"/>
      <c r="DR15" s="302"/>
      <c r="DS15" s="276"/>
      <c r="DT15" s="206">
        <f>SUM(DJ15:DS15)</f>
        <v>141</v>
      </c>
      <c r="DU15" s="297"/>
      <c r="DV15" s="275">
        <v>24</v>
      </c>
      <c r="DW15" s="276"/>
      <c r="DX15" s="277">
        <f>39-DY10-DY11-DY12</f>
        <v>39</v>
      </c>
      <c r="DY15" s="278"/>
      <c r="DZ15" s="279">
        <f>39-EA10-EA11-EA12</f>
        <v>39</v>
      </c>
      <c r="EA15" s="280"/>
      <c r="EB15" s="277">
        <f>39-EC10-EC11-EC12</f>
        <v>39</v>
      </c>
      <c r="EC15" s="278"/>
      <c r="ED15" s="302"/>
      <c r="EE15" s="276"/>
      <c r="EF15" s="206">
        <f>SUM(DV15:EE15)</f>
        <v>141</v>
      </c>
      <c r="EG15" s="297"/>
      <c r="EH15" s="275">
        <v>24</v>
      </c>
      <c r="EI15" s="276"/>
      <c r="EJ15" s="277">
        <f>39-EK10-EK11-EK12</f>
        <v>39</v>
      </c>
      <c r="EK15" s="278"/>
      <c r="EL15" s="279">
        <f>39-EM10-EM11-EM12</f>
        <v>39</v>
      </c>
      <c r="EM15" s="280"/>
      <c r="EN15" s="277">
        <f>39-EO10-EO11-EO12</f>
        <v>39</v>
      </c>
      <c r="EO15" s="278"/>
      <c r="EP15" s="279">
        <f>39-EQ10-EQ11-EQ12</f>
        <v>39</v>
      </c>
      <c r="EQ15" s="280"/>
      <c r="ER15" s="281"/>
      <c r="ES15" s="282"/>
      <c r="ET15" s="206">
        <f>SUM(EH15:ES15)</f>
        <v>180</v>
      </c>
    </row>
    <row r="16" spans="1:150" ht="15">
      <c r="A16" s="162" t="str">
        <f>"Mars            "&amp;AL17</f>
        <v>Mars            -36</v>
      </c>
      <c r="B16" s="61" t="s">
        <v>133</v>
      </c>
      <c r="C16" s="297"/>
      <c r="D16" s="214"/>
      <c r="E16" s="215"/>
      <c r="F16" s="216"/>
      <c r="G16" s="217"/>
      <c r="H16" s="218"/>
      <c r="I16" s="215"/>
      <c r="J16" s="216"/>
      <c r="K16" s="217"/>
      <c r="L16" s="292"/>
      <c r="M16" s="293"/>
      <c r="N16" s="230"/>
      <c r="O16" s="297"/>
      <c r="P16" s="301"/>
      <c r="Q16" s="293"/>
      <c r="R16" s="258"/>
      <c r="S16" s="259"/>
      <c r="T16" s="260"/>
      <c r="U16" s="261"/>
      <c r="V16" s="258"/>
      <c r="W16" s="259"/>
      <c r="X16" s="292"/>
      <c r="Y16" s="293"/>
      <c r="Z16" s="206"/>
      <c r="AA16" s="297"/>
      <c r="AB16" s="301"/>
      <c r="AC16" s="293"/>
      <c r="AD16" s="258"/>
      <c r="AE16" s="259"/>
      <c r="AF16" s="260"/>
      <c r="AG16" s="261"/>
      <c r="AH16" s="258"/>
      <c r="AI16" s="259"/>
      <c r="AJ16" s="292"/>
      <c r="AK16" s="293"/>
      <c r="AL16" s="206"/>
      <c r="AM16" s="297"/>
      <c r="AN16" s="214"/>
      <c r="AO16" s="215"/>
      <c r="AP16" s="216"/>
      <c r="AQ16" s="217"/>
      <c r="AR16" s="218"/>
      <c r="AS16" s="215"/>
      <c r="AT16" s="216"/>
      <c r="AU16" s="217"/>
      <c r="AV16" s="292"/>
      <c r="AW16" s="293"/>
      <c r="AX16" s="230"/>
      <c r="AY16" s="297"/>
      <c r="AZ16" s="301"/>
      <c r="BA16" s="293"/>
      <c r="BB16" s="258"/>
      <c r="BC16" s="259"/>
      <c r="BD16" s="260"/>
      <c r="BE16" s="261"/>
      <c r="BF16" s="258"/>
      <c r="BG16" s="259"/>
      <c r="BH16" s="292"/>
      <c r="BI16" s="293"/>
      <c r="BJ16" s="206"/>
      <c r="BK16" s="297"/>
      <c r="BL16" s="301"/>
      <c r="BM16" s="293"/>
      <c r="BN16" s="258"/>
      <c r="BO16" s="259"/>
      <c r="BP16" s="260"/>
      <c r="BQ16" s="261"/>
      <c r="BR16" s="258"/>
      <c r="BS16" s="259"/>
      <c r="BT16" s="292"/>
      <c r="BU16" s="293"/>
      <c r="BV16" s="206"/>
      <c r="BW16" s="297"/>
      <c r="BX16" s="214"/>
      <c r="BY16" s="215"/>
      <c r="BZ16" s="216"/>
      <c r="CA16" s="217"/>
      <c r="CB16" s="218"/>
      <c r="CC16" s="215"/>
      <c r="CD16" s="216"/>
      <c r="CE16" s="217"/>
      <c r="CF16" s="292"/>
      <c r="CG16" s="293"/>
      <c r="CH16" s="230"/>
      <c r="CI16" s="297"/>
      <c r="CJ16" s="301"/>
      <c r="CK16" s="293"/>
      <c r="CL16" s="258"/>
      <c r="CM16" s="259"/>
      <c r="CN16" s="260"/>
      <c r="CO16" s="261"/>
      <c r="CP16" s="258"/>
      <c r="CQ16" s="259"/>
      <c r="CR16" s="292"/>
      <c r="CS16" s="293"/>
      <c r="CT16" s="206"/>
      <c r="CU16" s="297"/>
      <c r="CV16" s="301">
        <v>15</v>
      </c>
      <c r="CW16" s="293"/>
      <c r="CX16" s="258"/>
      <c r="CY16" s="259"/>
      <c r="CZ16" s="260"/>
      <c r="DA16" s="261"/>
      <c r="DB16" s="258"/>
      <c r="DC16" s="259"/>
      <c r="DD16" s="260"/>
      <c r="DE16" s="261"/>
      <c r="DF16" s="262"/>
      <c r="DG16" s="263"/>
      <c r="DH16" s="206"/>
      <c r="DI16" s="297"/>
      <c r="DJ16" s="301"/>
      <c r="DK16" s="293"/>
      <c r="DL16" s="258"/>
      <c r="DM16" s="259"/>
      <c r="DN16" s="260"/>
      <c r="DO16" s="261"/>
      <c r="DP16" s="258"/>
      <c r="DQ16" s="259"/>
      <c r="DR16" s="292"/>
      <c r="DS16" s="293"/>
      <c r="DT16" s="206"/>
      <c r="DU16" s="297"/>
      <c r="DV16" s="301"/>
      <c r="DW16" s="293"/>
      <c r="DX16" s="258"/>
      <c r="DY16" s="259"/>
      <c r="DZ16" s="260"/>
      <c r="EA16" s="261"/>
      <c r="EB16" s="258"/>
      <c r="EC16" s="259"/>
      <c r="ED16" s="292"/>
      <c r="EE16" s="293"/>
      <c r="EF16" s="206"/>
      <c r="EG16" s="297"/>
      <c r="EH16" s="301">
        <v>15</v>
      </c>
      <c r="EI16" s="293"/>
      <c r="EJ16" s="258"/>
      <c r="EK16" s="259"/>
      <c r="EL16" s="260"/>
      <c r="EM16" s="261"/>
      <c r="EN16" s="258"/>
      <c r="EO16" s="259"/>
      <c r="EP16" s="260"/>
      <c r="EQ16" s="261"/>
      <c r="ER16" s="262"/>
      <c r="ES16" s="263"/>
      <c r="ET16" s="206"/>
    </row>
    <row r="17" spans="1:150" s="163" customFormat="1" ht="13.5" thickBot="1">
      <c r="A17" s="162" t="str">
        <f>"Avril             "&amp;AX17</f>
        <v>Avril             -35</v>
      </c>
      <c r="B17" s="243" t="s">
        <v>117</v>
      </c>
      <c r="C17" s="298"/>
      <c r="D17" s="307">
        <f>IF(COUNT(D6:E12)=0,0,D14-D15+E7)</f>
        <v>-29</v>
      </c>
      <c r="E17" s="265" t="s">
        <v>123</v>
      </c>
      <c r="F17" s="266">
        <f>IF(COUNT(F6:G12)=0,0,F14-F15+G7)</f>
        <v>0</v>
      </c>
      <c r="G17" s="267" t="s">
        <v>123</v>
      </c>
      <c r="H17" s="268">
        <f>IF(COUNT(H6:I12)=0,0,H14-H15+I7)</f>
        <v>0</v>
      </c>
      <c r="I17" s="265" t="s">
        <v>123</v>
      </c>
      <c r="J17" s="266">
        <f>IF(COUNT(J6:K12)=0,0,J14-J15+K7)</f>
        <v>0</v>
      </c>
      <c r="K17" s="267" t="s">
        <v>123</v>
      </c>
      <c r="L17" s="294">
        <f>IF(COUNT(L6:M12)=0,0,L14-L15+M7)</f>
        <v>0</v>
      </c>
      <c r="M17" s="295" t="s">
        <v>123</v>
      </c>
      <c r="N17" s="233">
        <f>SUM(C17:M17)</f>
        <v>-29</v>
      </c>
      <c r="O17" s="298"/>
      <c r="P17" s="264">
        <f>IF(COUNT(P6:Q12)=0,0,P14-P15+Q7)</f>
        <v>0</v>
      </c>
      <c r="Q17" s="265" t="s">
        <v>123</v>
      </c>
      <c r="R17" s="266">
        <f>IF(COUNT(R6:S12)=0,0,R14-R15+S7)</f>
        <v>0</v>
      </c>
      <c r="S17" s="267" t="s">
        <v>123</v>
      </c>
      <c r="T17" s="268">
        <f>IF(COUNT(T6:U12)=0,0,T14-T15+U7)</f>
        <v>0</v>
      </c>
      <c r="U17" s="265" t="s">
        <v>123</v>
      </c>
      <c r="V17" s="266">
        <f>IF(COUNT(V6:W12)=0,0,V14-V15+W7)</f>
        <v>0</v>
      </c>
      <c r="W17" s="267" t="s">
        <v>123</v>
      </c>
      <c r="X17" s="294">
        <f>IF(COUNT(X6:Y12)=0,0,X14-X15+Y7)</f>
        <v>0</v>
      </c>
      <c r="Y17" s="295" t="s">
        <v>123</v>
      </c>
      <c r="Z17" s="244">
        <f>SUM(O17:Y17)</f>
        <v>0</v>
      </c>
      <c r="AA17" s="298"/>
      <c r="AB17" s="264">
        <f>IF(COUNT(AB6:AC12)=0,0,AB14-AB15+AC7)</f>
        <v>0</v>
      </c>
      <c r="AC17" s="265" t="s">
        <v>123</v>
      </c>
      <c r="AD17" s="266">
        <f>IF(COUNT(AD6:AE12)=0,0,AD14-AD15+AE7)</f>
        <v>-36</v>
      </c>
      <c r="AE17" s="267" t="s">
        <v>123</v>
      </c>
      <c r="AF17" s="268">
        <f>IF(COUNT(AF6:AG12)=0,0,AF14-AF15+AG7)</f>
        <v>0</v>
      </c>
      <c r="AG17" s="265" t="s">
        <v>123</v>
      </c>
      <c r="AH17" s="266">
        <f>IF(COUNT(AH6:AI12)=0,0,AH14-AH15+AI7)</f>
        <v>0</v>
      </c>
      <c r="AI17" s="267" t="s">
        <v>123</v>
      </c>
      <c r="AJ17" s="294">
        <f>IF(COUNT(AJ6:AK12)=0,0,AJ14-AJ15+AK7)</f>
        <v>0</v>
      </c>
      <c r="AK17" s="295" t="s">
        <v>123</v>
      </c>
      <c r="AL17" s="244">
        <f>SUM(AA17:AK17)</f>
        <v>-36</v>
      </c>
      <c r="AM17" s="298"/>
      <c r="AN17" s="307">
        <f>IF(COUNT(AN6:AO12)=0,0,AN14-AN15+AO7)</f>
        <v>0</v>
      </c>
      <c r="AO17" s="265" t="s">
        <v>123</v>
      </c>
      <c r="AP17" s="266">
        <f>IF(COUNT(AP6:AQ12)=0,0,AP14-AP15+AQ7)</f>
        <v>0</v>
      </c>
      <c r="AQ17" s="267" t="s">
        <v>123</v>
      </c>
      <c r="AR17" s="268">
        <f>IF(COUNT(AR6:AS12)=0,0,AR14-AR15+AS7)</f>
        <v>0</v>
      </c>
      <c r="AS17" s="265" t="s">
        <v>123</v>
      </c>
      <c r="AT17" s="266">
        <f>IF(COUNT(AT6:AU12)=0,0,AT14-AT15+AU7)</f>
        <v>-35</v>
      </c>
      <c r="AU17" s="267" t="s">
        <v>123</v>
      </c>
      <c r="AV17" s="294">
        <f>IF(COUNT(AV6:AW12)=0,0,AV14-AV15+AW7)</f>
        <v>0</v>
      </c>
      <c r="AW17" s="295" t="s">
        <v>123</v>
      </c>
      <c r="AX17" s="233">
        <f>SUM(AM17:AW17)</f>
        <v>-35</v>
      </c>
      <c r="AY17" s="298"/>
      <c r="AZ17" s="264">
        <f>IF(COUNT(AZ6:BA12)=0,0,AZ14-AZ15+BA7)</f>
        <v>0</v>
      </c>
      <c r="BA17" s="265" t="s">
        <v>123</v>
      </c>
      <c r="BB17" s="266">
        <f>IF(COUNT(BB6:BC12)=0,0,BB14-BB15+BC7)</f>
        <v>0</v>
      </c>
      <c r="BC17" s="267" t="s">
        <v>123</v>
      </c>
      <c r="BD17" s="268">
        <f>IF(COUNT(BD6:BE12)=0,0,BD14-BD15+BE7)</f>
        <v>0</v>
      </c>
      <c r="BE17" s="265" t="s">
        <v>123</v>
      </c>
      <c r="BF17" s="266">
        <f>IF(COUNT(BF6:BG12)=0,0,BF14-BF15+BG7)</f>
        <v>-34</v>
      </c>
      <c r="BG17" s="267" t="s">
        <v>123</v>
      </c>
      <c r="BH17" s="294">
        <f>IF(COUNT(BH6:BI12)=0,0,BH14-BH15+BI7)</f>
        <v>0</v>
      </c>
      <c r="BI17" s="295" t="s">
        <v>123</v>
      </c>
      <c r="BJ17" s="244">
        <f>SUM(AY17:BI17)</f>
        <v>-34</v>
      </c>
      <c r="BK17" s="298"/>
      <c r="BL17" s="264">
        <f>IF(COUNT(BL6:BM12)=0,0,BL14-BL15+BM7)</f>
        <v>0</v>
      </c>
      <c r="BM17" s="265" t="s">
        <v>123</v>
      </c>
      <c r="BN17" s="266">
        <f>IF(COUNT(BN6:BO12)=0,0,BN14-BN15+BO7)</f>
        <v>0</v>
      </c>
      <c r="BO17" s="267" t="s">
        <v>123</v>
      </c>
      <c r="BP17" s="268">
        <f>IF(COUNT(BP6:BQ12)=0,0,BP14-BP15+BQ7)</f>
        <v>0</v>
      </c>
      <c r="BQ17" s="265" t="s">
        <v>123</v>
      </c>
      <c r="BR17" s="266">
        <f>IF(COUNT(BR6:BS12)=0,0,BR14-BR15+BS7)</f>
        <v>0</v>
      </c>
      <c r="BS17" s="267" t="s">
        <v>123</v>
      </c>
      <c r="BT17" s="294">
        <f>IF(COUNT(BT6:BU12)=0,0,BT14-BT15+BU7)</f>
        <v>0</v>
      </c>
      <c r="BU17" s="295" t="s">
        <v>123</v>
      </c>
      <c r="BV17" s="244">
        <f>SUM(BK17:BU17)</f>
        <v>0</v>
      </c>
      <c r="BW17" s="298"/>
      <c r="BX17" s="307">
        <f>IF(COUNT(BX6:BY12)=0,0,BX14-BX15+BY7)</f>
        <v>-29</v>
      </c>
      <c r="BY17" s="265" t="s">
        <v>123</v>
      </c>
      <c r="BZ17" s="266">
        <f>IF(COUNT(BZ6:CA12)=0,0,BZ14-BZ15+CA7)</f>
        <v>0</v>
      </c>
      <c r="CA17" s="267" t="s">
        <v>123</v>
      </c>
      <c r="CB17" s="268">
        <f>IF(COUNT(CB6:CC12)=0,0,CB14-CB15+CC7)</f>
        <v>0</v>
      </c>
      <c r="CC17" s="265" t="s">
        <v>123</v>
      </c>
      <c r="CD17" s="266">
        <f>IF(COUNT(CD6:CE12)=0,0,CD14-CD15+CE7)</f>
        <v>0</v>
      </c>
      <c r="CE17" s="267" t="s">
        <v>123</v>
      </c>
      <c r="CF17" s="294">
        <f>IF(COUNT(CF6:CG12)=0,0,CF14-CF15+CG7)</f>
        <v>0</v>
      </c>
      <c r="CG17" s="295" t="s">
        <v>123</v>
      </c>
      <c r="CH17" s="233">
        <f>SUM(BW17:CG17)</f>
        <v>-29</v>
      </c>
      <c r="CI17" s="298"/>
      <c r="CJ17" s="264">
        <f>IF(COUNT(CJ6:CK12)=0,0,CJ14-CJ15+CK7)</f>
        <v>0</v>
      </c>
      <c r="CK17" s="265" t="s">
        <v>123</v>
      </c>
      <c r="CL17" s="266">
        <f>IF(COUNT(CL6:CM12)=0,0,CL14-CL15+CM7)</f>
        <v>0</v>
      </c>
      <c r="CM17" s="267" t="s">
        <v>123</v>
      </c>
      <c r="CN17" s="268">
        <f>IF(COUNT(CN6:CO12)=0,0,CN14-CN15+CO7)</f>
        <v>0</v>
      </c>
      <c r="CO17" s="265" t="s">
        <v>123</v>
      </c>
      <c r="CP17" s="266">
        <f>IF(COUNT(CP6:CQ12)=0,0,CP14-CP15+CQ7)</f>
        <v>0</v>
      </c>
      <c r="CQ17" s="267" t="s">
        <v>123</v>
      </c>
      <c r="CR17" s="294">
        <f>IF(COUNT(CR6:CS12)=0,0,CR14-CR15+CS7)</f>
        <v>0</v>
      </c>
      <c r="CS17" s="295" t="s">
        <v>123</v>
      </c>
      <c r="CT17" s="244">
        <f>SUM(CI17:CS17)</f>
        <v>0</v>
      </c>
      <c r="CU17" s="298"/>
      <c r="CV17" s="264">
        <f>IF(COUNT(CV6:CW12)=0,0,CV14-CV15+CW7)</f>
        <v>0</v>
      </c>
      <c r="CW17" s="265" t="s">
        <v>123</v>
      </c>
      <c r="CX17" s="266">
        <f>IF(COUNT(CX6:CY12)=0,0,CX14-CX15+CY7)</f>
        <v>0</v>
      </c>
      <c r="CY17" s="267" t="s">
        <v>123</v>
      </c>
      <c r="CZ17" s="268">
        <f>IF(COUNT(CZ6:DA12)=0,0,CZ14-CZ15+DA7)</f>
        <v>0</v>
      </c>
      <c r="DA17" s="265" t="s">
        <v>123</v>
      </c>
      <c r="DB17" s="266">
        <f>IF(COUNT(DB6:DC12)=0,0,DB14-DB15+DC7)</f>
        <v>0</v>
      </c>
      <c r="DC17" s="267" t="s">
        <v>123</v>
      </c>
      <c r="DD17" s="268">
        <f>IF(COUNT(DD6:DE12)=0,0,DD14-DD15+DE7)</f>
        <v>0</v>
      </c>
      <c r="DE17" s="265" t="s">
        <v>123</v>
      </c>
      <c r="DF17" s="269">
        <f>IF(COUNT(DF6:DG12)=0,0,DF14-DF15+DG7)</f>
        <v>0</v>
      </c>
      <c r="DG17" s="270" t="s">
        <v>123</v>
      </c>
      <c r="DH17" s="244">
        <f>SUM(CU17:DE17)</f>
        <v>0</v>
      </c>
      <c r="DI17" s="298"/>
      <c r="DJ17" s="264">
        <f>IF(COUNT(DJ6:DK12)=0,0,DJ14-DJ15+DK7)</f>
        <v>0</v>
      </c>
      <c r="DK17" s="265" t="s">
        <v>123</v>
      </c>
      <c r="DL17" s="266">
        <f>IF(COUNT(DL6:DM12)=0,0,DL14-DL15+DM7)</f>
        <v>0</v>
      </c>
      <c r="DM17" s="267" t="s">
        <v>123</v>
      </c>
      <c r="DN17" s="268">
        <f>IF(COUNT(DN6:DO12)=0,0,DN14-DN15+DO7)</f>
        <v>0</v>
      </c>
      <c r="DO17" s="265" t="s">
        <v>123</v>
      </c>
      <c r="DP17" s="266">
        <f>IF(COUNT(DP6:DQ12)=0,0,DP14-DP15+DQ7)</f>
        <v>0</v>
      </c>
      <c r="DQ17" s="267" t="s">
        <v>123</v>
      </c>
      <c r="DR17" s="294">
        <f>IF(COUNT(DR6:DS12)=0,0,DR14-DR15+DS7)</f>
        <v>0</v>
      </c>
      <c r="DS17" s="295" t="s">
        <v>123</v>
      </c>
      <c r="DT17" s="244">
        <f>SUM(DI17:DS17)</f>
        <v>0</v>
      </c>
      <c r="DU17" s="298"/>
      <c r="DV17" s="264">
        <f>IF(COUNT(DV6:DW12)=0,0,DV14-DV15+DW7)</f>
        <v>0</v>
      </c>
      <c r="DW17" s="265" t="s">
        <v>123</v>
      </c>
      <c r="DX17" s="266">
        <f>IF(COUNT(DX6:DY12)=0,0,DX14-DX15+DY7)</f>
        <v>0</v>
      </c>
      <c r="DY17" s="267" t="s">
        <v>123</v>
      </c>
      <c r="DZ17" s="268">
        <f>IF(COUNT(DZ6:EA12)=0,0,DZ14-DZ15+EA7)</f>
        <v>0</v>
      </c>
      <c r="EA17" s="265" t="s">
        <v>123</v>
      </c>
      <c r="EB17" s="266">
        <f>IF(COUNT(EB6:EC12)=0,0,EB14-EB15+EC7)</f>
        <v>0</v>
      </c>
      <c r="EC17" s="267" t="s">
        <v>123</v>
      </c>
      <c r="ED17" s="294">
        <f>IF(COUNT(ED6:EE12)=0,0,ED14-ED15+EE7)</f>
        <v>0</v>
      </c>
      <c r="EE17" s="295" t="s">
        <v>123</v>
      </c>
      <c r="EF17" s="244">
        <f>SUM(DU17:EE17)</f>
        <v>0</v>
      </c>
      <c r="EG17" s="298"/>
      <c r="EH17" s="264">
        <f>IF(COUNT(EH6:EI12)=0,0,EH14-EH15+EI7)</f>
        <v>0</v>
      </c>
      <c r="EI17" s="265" t="s">
        <v>123</v>
      </c>
      <c r="EJ17" s="266">
        <f>IF(COUNT(EJ6:EK12)=0,0,EJ14-EJ15+EK7)</f>
        <v>0</v>
      </c>
      <c r="EK17" s="267" t="s">
        <v>123</v>
      </c>
      <c r="EL17" s="268">
        <f>IF(COUNT(EL6:EM12)=0,0,EL14-EL15+EM7)</f>
        <v>0</v>
      </c>
      <c r="EM17" s="265" t="s">
        <v>123</v>
      </c>
      <c r="EN17" s="266">
        <f>IF(COUNT(EN6:EO12)=0,0,EN14-EN15+EO7)</f>
        <v>0</v>
      </c>
      <c r="EO17" s="267" t="s">
        <v>123</v>
      </c>
      <c r="EP17" s="268">
        <f>IF(COUNT(EP6:EQ12)=0,0,EP14-EP15+EQ7)</f>
        <v>0</v>
      </c>
      <c r="EQ17" s="265" t="s">
        <v>123</v>
      </c>
      <c r="ER17" s="269">
        <f>IF(COUNT(ER6:ES12)=0,0,ER14-ER15+ES7)</f>
        <v>0</v>
      </c>
      <c r="ES17" s="270" t="s">
        <v>123</v>
      </c>
      <c r="ET17" s="244">
        <f>SUM(EG17:EQ17)</f>
        <v>0</v>
      </c>
    </row>
    <row r="18" spans="1:150" ht="13.5" thickTop="1">
      <c r="A18" s="162" t="str">
        <f>"Mai              "&amp;BJ17</f>
        <v>Mai              -34</v>
      </c>
      <c r="F18" s="157"/>
      <c r="G18" s="158"/>
      <c r="H18" s="157"/>
      <c r="I18" s="158"/>
      <c r="J18" s="157"/>
      <c r="K18" s="158"/>
      <c r="L18" s="157"/>
      <c r="M18" s="158"/>
      <c r="AP18" s="157"/>
      <c r="AQ18" s="158"/>
      <c r="AR18" s="157"/>
      <c r="AS18" s="158"/>
      <c r="AT18" s="157"/>
      <c r="AU18" s="158"/>
      <c r="AV18" s="157"/>
      <c r="AW18" s="158"/>
      <c r="BZ18" s="157"/>
      <c r="CA18" s="158"/>
      <c r="CB18" s="157"/>
      <c r="CC18" s="158"/>
      <c r="CD18" s="157"/>
      <c r="CE18" s="158"/>
      <c r="CF18" s="157"/>
      <c r="CG18" s="158"/>
    </row>
    <row r="19" spans="1:150">
      <c r="A19" s="162" t="str">
        <f t="shared" ref="A19:A25" si="0">"Février          "&amp;Z21</f>
        <v xml:space="preserve">Février          </v>
      </c>
      <c r="F19" s="157"/>
      <c r="G19" s="158"/>
      <c r="H19" s="158"/>
      <c r="I19" s="158"/>
      <c r="J19" s="157"/>
      <c r="K19" s="158"/>
      <c r="L19" s="157"/>
      <c r="M19" s="158"/>
      <c r="AP19" s="157"/>
      <c r="AQ19" s="158"/>
      <c r="AR19" s="158"/>
      <c r="AS19" s="158"/>
      <c r="AT19" s="157"/>
      <c r="AU19" s="158"/>
      <c r="AV19" s="157"/>
      <c r="AW19" s="158"/>
      <c r="BZ19" s="157"/>
      <c r="CA19" s="158"/>
      <c r="CB19" s="158"/>
      <c r="CC19" s="158"/>
      <c r="CD19" s="157"/>
      <c r="CE19" s="158"/>
      <c r="CF19" s="157"/>
      <c r="CG19" s="158"/>
    </row>
    <row r="20" spans="1:150">
      <c r="A20" s="162" t="str">
        <f t="shared" si="0"/>
        <v xml:space="preserve">Février          </v>
      </c>
    </row>
    <row r="21" spans="1:150">
      <c r="A21" s="162" t="str">
        <f t="shared" si="0"/>
        <v xml:space="preserve">Février          </v>
      </c>
    </row>
    <row r="22" spans="1:150">
      <c r="A22" s="162" t="str">
        <f t="shared" si="0"/>
        <v xml:space="preserve">Février          </v>
      </c>
      <c r="E22" s="155"/>
      <c r="AO22" s="155"/>
      <c r="BY22" s="155"/>
    </row>
    <row r="23" spans="1:150">
      <c r="A23" s="162" t="str">
        <f t="shared" si="0"/>
        <v xml:space="preserve">Février          </v>
      </c>
    </row>
    <row r="24" spans="1:150">
      <c r="A24" s="162" t="str">
        <f t="shared" si="0"/>
        <v xml:space="preserve">Février          </v>
      </c>
    </row>
    <row r="25" spans="1:150">
      <c r="A25" s="162" t="str">
        <f t="shared" si="0"/>
        <v xml:space="preserve">Février          </v>
      </c>
    </row>
    <row r="26" spans="1:150">
      <c r="U26" s="3"/>
    </row>
  </sheetData>
  <mergeCells count="372">
    <mergeCell ref="DN15:DO15"/>
    <mergeCell ref="DP15:DQ15"/>
    <mergeCell ref="DR15:DS15"/>
    <mergeCell ref="DJ16:DK16"/>
    <mergeCell ref="DL16:DM16"/>
    <mergeCell ref="DN16:DO16"/>
    <mergeCell ref="DP16:DQ16"/>
    <mergeCell ref="DR16:DS16"/>
    <mergeCell ref="DJ17:DK17"/>
    <mergeCell ref="DL17:DM17"/>
    <mergeCell ref="DN17:DO17"/>
    <mergeCell ref="DP17:DQ17"/>
    <mergeCell ref="DR17:DS17"/>
    <mergeCell ref="DN4:DO4"/>
    <mergeCell ref="DP4:DQ4"/>
    <mergeCell ref="DR4:DS4"/>
    <mergeCell ref="DJ13:DK13"/>
    <mergeCell ref="DL13:DM13"/>
    <mergeCell ref="DN13:DO13"/>
    <mergeCell ref="DP13:DQ13"/>
    <mergeCell ref="DR13:DS13"/>
    <mergeCell ref="DJ14:DK14"/>
    <mergeCell ref="DL14:DM14"/>
    <mergeCell ref="DN14:DO14"/>
    <mergeCell ref="DP14:DQ14"/>
    <mergeCell ref="DR14:DS14"/>
    <mergeCell ref="DF4:DG4"/>
    <mergeCell ref="DF13:DG13"/>
    <mergeCell ref="DF14:DG14"/>
    <mergeCell ref="DF15:DG15"/>
    <mergeCell ref="DF16:DG16"/>
    <mergeCell ref="DF17:DG17"/>
    <mergeCell ref="DI4:DI17"/>
    <mergeCell ref="DJ4:DK4"/>
    <mergeCell ref="DL4:DM4"/>
    <mergeCell ref="DJ15:DK15"/>
    <mergeCell ref="DL15:DM15"/>
    <mergeCell ref="CF16:CG16"/>
    <mergeCell ref="BX17:BY17"/>
    <mergeCell ref="BZ17:CA17"/>
    <mergeCell ref="CB17:CC17"/>
    <mergeCell ref="CD17:CE17"/>
    <mergeCell ref="CF17:CG17"/>
    <mergeCell ref="BZ14:CA14"/>
    <mergeCell ref="CB14:CC14"/>
    <mergeCell ref="CD14:CE14"/>
    <mergeCell ref="CF14:CG14"/>
    <mergeCell ref="BX15:BY15"/>
    <mergeCell ref="BZ15:CA15"/>
    <mergeCell ref="CB15:CC15"/>
    <mergeCell ref="CD15:CE15"/>
    <mergeCell ref="CF15:CG15"/>
    <mergeCell ref="BZ4:CA4"/>
    <mergeCell ref="CB4:CC4"/>
    <mergeCell ref="CD4:CE4"/>
    <mergeCell ref="CF4:CG4"/>
    <mergeCell ref="BX13:BY13"/>
    <mergeCell ref="BZ13:CA13"/>
    <mergeCell ref="CB13:CC13"/>
    <mergeCell ref="CD13:CE13"/>
    <mergeCell ref="CF13:CG13"/>
    <mergeCell ref="BR16:BS16"/>
    <mergeCell ref="BT16:BU16"/>
    <mergeCell ref="BL17:BM17"/>
    <mergeCell ref="BN17:BO17"/>
    <mergeCell ref="BP17:BQ17"/>
    <mergeCell ref="BR17:BS17"/>
    <mergeCell ref="BT17:BU17"/>
    <mergeCell ref="BW4:BW17"/>
    <mergeCell ref="BX4:BY4"/>
    <mergeCell ref="BX14:BY14"/>
    <mergeCell ref="BK4:BK17"/>
    <mergeCell ref="BL4:BM4"/>
    <mergeCell ref="BN4:BO4"/>
    <mergeCell ref="BP4:BQ4"/>
    <mergeCell ref="BR4:BS4"/>
    <mergeCell ref="BT4:BU4"/>
    <mergeCell ref="BL13:BM13"/>
    <mergeCell ref="BN13:BO13"/>
    <mergeCell ref="BP13:BQ13"/>
    <mergeCell ref="BR13:BS13"/>
    <mergeCell ref="BT13:BU13"/>
    <mergeCell ref="BL14:BM14"/>
    <mergeCell ref="BN14:BO14"/>
    <mergeCell ref="BP14:BQ14"/>
    <mergeCell ref="BR14:BS14"/>
    <mergeCell ref="BT14:BU14"/>
    <mergeCell ref="BL15:BM15"/>
    <mergeCell ref="BN15:BO15"/>
    <mergeCell ref="BP15:BQ15"/>
    <mergeCell ref="BR15:BS15"/>
    <mergeCell ref="BT15:BU15"/>
    <mergeCell ref="BL16:BM16"/>
    <mergeCell ref="BN16:BO16"/>
    <mergeCell ref="BP16:BQ16"/>
    <mergeCell ref="AV16:AW16"/>
    <mergeCell ref="AN17:AO17"/>
    <mergeCell ref="AP17:AQ17"/>
    <mergeCell ref="AR17:AS17"/>
    <mergeCell ref="AT17:AU17"/>
    <mergeCell ref="AV17:AW17"/>
    <mergeCell ref="AN14:AO14"/>
    <mergeCell ref="AP14:AQ14"/>
    <mergeCell ref="AR14:AS14"/>
    <mergeCell ref="AT14:AU14"/>
    <mergeCell ref="AV14:AW14"/>
    <mergeCell ref="AN15:AO15"/>
    <mergeCell ref="AP15:AQ15"/>
    <mergeCell ref="AR15:AS15"/>
    <mergeCell ref="AT15:AU15"/>
    <mergeCell ref="AV15:AW15"/>
    <mergeCell ref="AN4:AO4"/>
    <mergeCell ref="AP4:AQ4"/>
    <mergeCell ref="AR4:AS4"/>
    <mergeCell ref="AT4:AU4"/>
    <mergeCell ref="AV4:AW4"/>
    <mergeCell ref="AN13:AO13"/>
    <mergeCell ref="AP13:AQ13"/>
    <mergeCell ref="AR13:AS13"/>
    <mergeCell ref="AT13:AU13"/>
    <mergeCell ref="AV13:AW13"/>
    <mergeCell ref="AM4:AM17"/>
    <mergeCell ref="AB15:AC15"/>
    <mergeCell ref="AD15:AE15"/>
    <mergeCell ref="AF15:AG15"/>
    <mergeCell ref="AH15:AI15"/>
    <mergeCell ref="AJ15:AK15"/>
    <mergeCell ref="AB16:AC16"/>
    <mergeCell ref="AD16:AE16"/>
    <mergeCell ref="AF16:AG16"/>
    <mergeCell ref="AH16:AI16"/>
    <mergeCell ref="AJ16:AK16"/>
    <mergeCell ref="AJ13:AK13"/>
    <mergeCell ref="AB14:AC14"/>
    <mergeCell ref="AD14:AE14"/>
    <mergeCell ref="AF14:AG14"/>
    <mergeCell ref="AH14:AI14"/>
    <mergeCell ref="AJ14:AK14"/>
    <mergeCell ref="AA4:AA17"/>
    <mergeCell ref="AB4:AC4"/>
    <mergeCell ref="AD4:AE4"/>
    <mergeCell ref="AF4:AG4"/>
    <mergeCell ref="AH4:AI4"/>
    <mergeCell ref="AJ4:AK4"/>
    <mergeCell ref="AB13:AC13"/>
    <mergeCell ref="AD13:AE13"/>
    <mergeCell ref="AF13:AG13"/>
    <mergeCell ref="AH13:AI13"/>
    <mergeCell ref="AB17:AC17"/>
    <mergeCell ref="AD17:AE17"/>
    <mergeCell ref="AF17:AG17"/>
    <mergeCell ref="AH17:AI17"/>
    <mergeCell ref="AJ17:AK17"/>
    <mergeCell ref="R17:S17"/>
    <mergeCell ref="T17:U17"/>
    <mergeCell ref="V17:W17"/>
    <mergeCell ref="X17:Y17"/>
    <mergeCell ref="X16:Y16"/>
    <mergeCell ref="R16:S16"/>
    <mergeCell ref="T16:U16"/>
    <mergeCell ref="V16:W16"/>
    <mergeCell ref="D17:E17"/>
    <mergeCell ref="F17:G17"/>
    <mergeCell ref="H17:I17"/>
    <mergeCell ref="J17:K17"/>
    <mergeCell ref="L17:M17"/>
    <mergeCell ref="P17:Q17"/>
    <mergeCell ref="R15:S15"/>
    <mergeCell ref="T15:U15"/>
    <mergeCell ref="V15:W15"/>
    <mergeCell ref="X15:Y15"/>
    <mergeCell ref="L16:M16"/>
    <mergeCell ref="P16:Q16"/>
    <mergeCell ref="D15:E15"/>
    <mergeCell ref="F15:G15"/>
    <mergeCell ref="H15:I15"/>
    <mergeCell ref="J15:K15"/>
    <mergeCell ref="L15:M15"/>
    <mergeCell ref="P15:Q15"/>
    <mergeCell ref="V4:W4"/>
    <mergeCell ref="X4:Y4"/>
    <mergeCell ref="R14:S14"/>
    <mergeCell ref="T14:U14"/>
    <mergeCell ref="V14:W14"/>
    <mergeCell ref="X14:Y14"/>
    <mergeCell ref="D14:E14"/>
    <mergeCell ref="F14:G14"/>
    <mergeCell ref="H14:I14"/>
    <mergeCell ref="J14:K14"/>
    <mergeCell ref="L14:M14"/>
    <mergeCell ref="P14:Q14"/>
    <mergeCell ref="L13:M13"/>
    <mergeCell ref="P13:Q13"/>
    <mergeCell ref="R13:S13"/>
    <mergeCell ref="BB15:BC15"/>
    <mergeCell ref="BD15:BE15"/>
    <mergeCell ref="BF15:BG15"/>
    <mergeCell ref="BH15:BI15"/>
    <mergeCell ref="AZ16:BA16"/>
    <mergeCell ref="BB16:BC16"/>
    <mergeCell ref="BD16:BE16"/>
    <mergeCell ref="C4:C17"/>
    <mergeCell ref="D4:E4"/>
    <mergeCell ref="F4:G4"/>
    <mergeCell ref="H4:I4"/>
    <mergeCell ref="J4:K4"/>
    <mergeCell ref="L4:M4"/>
    <mergeCell ref="D13:E13"/>
    <mergeCell ref="F13:G13"/>
    <mergeCell ref="H13:I13"/>
    <mergeCell ref="J13:K13"/>
    <mergeCell ref="T13:U13"/>
    <mergeCell ref="V13:W13"/>
    <mergeCell ref="X13:Y13"/>
    <mergeCell ref="O4:O17"/>
    <mergeCell ref="P4:Q4"/>
    <mergeCell ref="R4:S4"/>
    <mergeCell ref="T4:U4"/>
    <mergeCell ref="BF16:BG16"/>
    <mergeCell ref="BH16:BI16"/>
    <mergeCell ref="AZ17:BA17"/>
    <mergeCell ref="BB17:BC17"/>
    <mergeCell ref="BD17:BE17"/>
    <mergeCell ref="BF17:BG17"/>
    <mergeCell ref="BH17:BI17"/>
    <mergeCell ref="AY4:AY17"/>
    <mergeCell ref="AZ4:BA4"/>
    <mergeCell ref="BB4:BC4"/>
    <mergeCell ref="BD4:BE4"/>
    <mergeCell ref="BF4:BG4"/>
    <mergeCell ref="BH4:BI4"/>
    <mergeCell ref="AZ13:BA13"/>
    <mergeCell ref="BB13:BC13"/>
    <mergeCell ref="BD13:BE13"/>
    <mergeCell ref="BF13:BG13"/>
    <mergeCell ref="BH13:BI13"/>
    <mergeCell ref="AZ14:BA14"/>
    <mergeCell ref="BB14:BC14"/>
    <mergeCell ref="BD14:BE14"/>
    <mergeCell ref="BF14:BG14"/>
    <mergeCell ref="BH14:BI14"/>
    <mergeCell ref="AZ15:BA15"/>
    <mergeCell ref="CI4:CI17"/>
    <mergeCell ref="CJ4:CK4"/>
    <mergeCell ref="CL4:CM4"/>
    <mergeCell ref="CN4:CO4"/>
    <mergeCell ref="CP4:CQ4"/>
    <mergeCell ref="CR4:CS4"/>
    <mergeCell ref="CJ13:CK13"/>
    <mergeCell ref="CL13:CM13"/>
    <mergeCell ref="CN13:CO13"/>
    <mergeCell ref="CP13:CQ13"/>
    <mergeCell ref="CR13:CS13"/>
    <mergeCell ref="CJ14:CK14"/>
    <mergeCell ref="CL14:CM14"/>
    <mergeCell ref="CN14:CO14"/>
    <mergeCell ref="CP14:CQ14"/>
    <mergeCell ref="CR14:CS14"/>
    <mergeCell ref="CJ15:CK15"/>
    <mergeCell ref="CL15:CM15"/>
    <mergeCell ref="CN15:CO15"/>
    <mergeCell ref="CP15:CQ15"/>
    <mergeCell ref="CR15:CS15"/>
    <mergeCell ref="CJ16:CK16"/>
    <mergeCell ref="CL16:CM16"/>
    <mergeCell ref="CN16:CO16"/>
    <mergeCell ref="CP16:CQ16"/>
    <mergeCell ref="CR16:CS16"/>
    <mergeCell ref="CJ17:CK17"/>
    <mergeCell ref="CL17:CM17"/>
    <mergeCell ref="CN17:CO17"/>
    <mergeCell ref="CP17:CQ17"/>
    <mergeCell ref="CR17:CS17"/>
    <mergeCell ref="CU4:CU17"/>
    <mergeCell ref="CV4:CW4"/>
    <mergeCell ref="CV14:CW14"/>
    <mergeCell ref="CV16:CW16"/>
    <mergeCell ref="CX4:CY4"/>
    <mergeCell ref="CZ4:DA4"/>
    <mergeCell ref="DB4:DC4"/>
    <mergeCell ref="DD4:DE4"/>
    <mergeCell ref="CV13:CW13"/>
    <mergeCell ref="CX13:CY13"/>
    <mergeCell ref="CZ13:DA13"/>
    <mergeCell ref="DB13:DC13"/>
    <mergeCell ref="DD13:DE13"/>
    <mergeCell ref="CX14:CY14"/>
    <mergeCell ref="CZ14:DA14"/>
    <mergeCell ref="DB14:DC14"/>
    <mergeCell ref="DD14:DE14"/>
    <mergeCell ref="CV15:CW15"/>
    <mergeCell ref="CX15:CY15"/>
    <mergeCell ref="CZ15:DA15"/>
    <mergeCell ref="DB15:DC15"/>
    <mergeCell ref="DD15:DE15"/>
    <mergeCell ref="CX16:CY16"/>
    <mergeCell ref="CZ16:DA16"/>
    <mergeCell ref="DB16:DC16"/>
    <mergeCell ref="DD16:DE16"/>
    <mergeCell ref="CV17:CW17"/>
    <mergeCell ref="CX17:CY17"/>
    <mergeCell ref="CZ17:DA17"/>
    <mergeCell ref="DB17:DC17"/>
    <mergeCell ref="DD17:DE17"/>
    <mergeCell ref="DU4:DU17"/>
    <mergeCell ref="DV4:DW4"/>
    <mergeCell ref="DX4:DY4"/>
    <mergeCell ref="DZ4:EA4"/>
    <mergeCell ref="EB4:EC4"/>
    <mergeCell ref="ED4:EE4"/>
    <mergeCell ref="DV13:DW13"/>
    <mergeCell ref="DX13:DY13"/>
    <mergeCell ref="DZ13:EA13"/>
    <mergeCell ref="EB13:EC13"/>
    <mergeCell ref="ED13:EE13"/>
    <mergeCell ref="DV14:DW14"/>
    <mergeCell ref="DX14:DY14"/>
    <mergeCell ref="DZ14:EA14"/>
    <mergeCell ref="EB14:EC14"/>
    <mergeCell ref="ED14:EE14"/>
    <mergeCell ref="DV15:DW15"/>
    <mergeCell ref="DX15:DY15"/>
    <mergeCell ref="DZ15:EA15"/>
    <mergeCell ref="EB15:EC15"/>
    <mergeCell ref="ED15:EE15"/>
    <mergeCell ref="DV16:DW16"/>
    <mergeCell ref="DX16:DY16"/>
    <mergeCell ref="DZ16:EA16"/>
    <mergeCell ref="EB16:EC16"/>
    <mergeCell ref="ED16:EE16"/>
    <mergeCell ref="DV17:DW17"/>
    <mergeCell ref="DX17:DY17"/>
    <mergeCell ref="DZ17:EA17"/>
    <mergeCell ref="EB17:EC17"/>
    <mergeCell ref="ED17:EE17"/>
    <mergeCell ref="EG4:EG17"/>
    <mergeCell ref="EH4:EI4"/>
    <mergeCell ref="EH14:EI14"/>
    <mergeCell ref="EH16:EI16"/>
    <mergeCell ref="EJ4:EK4"/>
    <mergeCell ref="EL4:EM4"/>
    <mergeCell ref="EN4:EO4"/>
    <mergeCell ref="EP4:EQ4"/>
    <mergeCell ref="ER4:ES4"/>
    <mergeCell ref="EH13:EI13"/>
    <mergeCell ref="EJ13:EK13"/>
    <mergeCell ref="EL13:EM13"/>
    <mergeCell ref="EN13:EO13"/>
    <mergeCell ref="EP13:EQ13"/>
    <mergeCell ref="ER13:ES13"/>
    <mergeCell ref="EJ14:EK14"/>
    <mergeCell ref="EL14:EM14"/>
    <mergeCell ref="EN14:EO14"/>
    <mergeCell ref="EP14:EQ14"/>
    <mergeCell ref="ER14:ES14"/>
    <mergeCell ref="EH15:EI15"/>
    <mergeCell ref="EJ15:EK15"/>
    <mergeCell ref="EL15:EM15"/>
    <mergeCell ref="EN15:EO15"/>
    <mergeCell ref="EP15:EQ15"/>
    <mergeCell ref="ER15:ES15"/>
    <mergeCell ref="EJ16:EK16"/>
    <mergeCell ref="EL16:EM16"/>
    <mergeCell ref="EN16:EO16"/>
    <mergeCell ref="EP16:EQ16"/>
    <mergeCell ref="ER16:ES16"/>
    <mergeCell ref="EH17:EI17"/>
    <mergeCell ref="EJ17:EK17"/>
    <mergeCell ref="EL17:EM17"/>
    <mergeCell ref="EN17:EO17"/>
    <mergeCell ref="EP17:EQ17"/>
    <mergeCell ref="ER17:ES17"/>
  </mergeCells>
  <conditionalFormatting sqref="G7">
    <cfRule type="colorScale" priority="1216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215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214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1212">
      <colorScale>
        <cfvo type="min"/>
        <cfvo type="max"/>
        <color theme="5" tint="0.79998168889431442"/>
        <color theme="3" tint="0.59999389629810485"/>
      </colorScale>
    </cfRule>
    <cfRule type="colorScale" priority="1213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1211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1207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1206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205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204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203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202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1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99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1197">
      <colorScale>
        <cfvo type="min"/>
        <cfvo type="max"/>
        <color theme="5" tint="0.79998168889431442"/>
        <color theme="3" tint="0.59999389629810485"/>
      </colorScale>
    </cfRule>
    <cfRule type="colorScale" priority="1198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1196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1192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1191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90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89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88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87">
      <colorScale>
        <cfvo type="min"/>
        <cfvo type="max"/>
        <color theme="5" tint="0.79998168889431442"/>
        <color rgb="FFFFFF66"/>
      </colorScale>
    </cfRule>
  </conditionalFormatting>
  <conditionalFormatting sqref="J17">
    <cfRule type="colorScale" priority="118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71" priority="1185" operator="greaterThan">
      <formula>2</formula>
    </cfRule>
    <cfRule type="cellIs" dxfId="170" priority="1186" operator="greaterThan">
      <formula>2</formula>
    </cfRule>
  </conditionalFormatting>
  <conditionalFormatting sqref="F17">
    <cfRule type="colorScale" priority="118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69" priority="1182" operator="greaterThan">
      <formula>2</formula>
    </cfRule>
    <cfRule type="cellIs" dxfId="168" priority="1183" operator="greaterThan">
      <formula>2</formula>
    </cfRule>
  </conditionalFormatting>
  <conditionalFormatting sqref="I7">
    <cfRule type="colorScale" priority="1180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79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78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1176">
      <colorScale>
        <cfvo type="min"/>
        <cfvo type="max"/>
        <color theme="5" tint="0.79998168889431442"/>
        <color theme="3" tint="0.59999389629810485"/>
      </colorScale>
    </cfRule>
    <cfRule type="colorScale" priority="1177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1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1171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1170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69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68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67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66">
      <colorScale>
        <cfvo type="min"/>
        <cfvo type="max"/>
        <color theme="5" tint="0.79998168889431442"/>
        <color rgb="FFFFFF66"/>
      </colorScale>
    </cfRule>
  </conditionalFormatting>
  <conditionalFormatting sqref="H17">
    <cfRule type="colorScale" priority="116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7" priority="1164" operator="greaterThan">
      <formula>2</formula>
    </cfRule>
    <cfRule type="cellIs" dxfId="166" priority="1165" operator="greaterThan">
      <formula>2</formula>
    </cfRule>
  </conditionalFormatting>
  <conditionalFormatting sqref="M7"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61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1158">
      <colorScale>
        <cfvo type="min"/>
        <cfvo type="max"/>
        <color theme="5" tint="0.79998168889431442"/>
        <color theme="3" tint="0.59999389629810485"/>
      </colorScale>
    </cfRule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56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50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49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148">
      <colorScale>
        <cfvo type="min"/>
        <cfvo type="max"/>
        <color theme="5" tint="0.79998168889431442"/>
        <color rgb="FFFFFF66"/>
      </colorScale>
    </cfRule>
  </conditionalFormatting>
  <conditionalFormatting sqref="L17">
    <cfRule type="colorScale" priority="114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5" priority="1146" operator="greaterThan">
      <formula>2</formula>
    </cfRule>
    <cfRule type="cellIs" dxfId="164" priority="1147" operator="greaterThan">
      <formula>2</formula>
    </cfRule>
  </conditionalFormatting>
  <conditionalFormatting sqref="N17">
    <cfRule type="cellIs" dxfId="163" priority="1143" operator="greaterThan">
      <formula>0</formula>
    </cfRule>
    <cfRule type="cellIs" dxfId="162" priority="1144" operator="lessThan">
      <formula>0</formula>
    </cfRule>
  </conditionalFormatting>
  <conditionalFormatting sqref="E7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E8">
    <cfRule type="colorScale" priority="11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9">
    <cfRule type="colorScale" priority="1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7:D9">
    <cfRule type="colorScale" priority="1138">
      <colorScale>
        <cfvo type="min"/>
        <cfvo type="max"/>
        <color theme="5" tint="0.79998168889431442"/>
        <color theme="3" tint="0.59999389629810485"/>
      </colorScale>
    </cfRule>
    <cfRule type="colorScale" priority="1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7">
    <cfRule type="colorScale" priority="11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8">
    <cfRule type="colorScale" priority="11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8">
    <cfRule type="colorScale" priority="1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9">
    <cfRule type="colorScale" priority="1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10">
    <cfRule type="colorScale" priority="1133">
      <colorScale>
        <cfvo type="min"/>
        <cfvo type="max"/>
        <color theme="5" tint="0.79998168889431442"/>
        <color rgb="FFFFFF66"/>
      </colorScale>
    </cfRule>
  </conditionalFormatting>
  <conditionalFormatting sqref="E10">
    <cfRule type="colorScale" priority="1132">
      <colorScale>
        <cfvo type="min"/>
        <cfvo type="max"/>
        <color theme="5" tint="0.79998168889431442"/>
        <color rgb="FFFFFF66"/>
      </colorScale>
    </cfRule>
  </conditionalFormatting>
  <conditionalFormatting sqref="D11">
    <cfRule type="colorScale" priority="1131">
      <colorScale>
        <cfvo type="min"/>
        <cfvo type="max"/>
        <color theme="5" tint="0.79998168889431442"/>
        <color rgb="FFFFFF66"/>
      </colorScale>
    </cfRule>
  </conditionalFormatting>
  <conditionalFormatting sqref="D12">
    <cfRule type="colorScale" priority="1130">
      <colorScale>
        <cfvo type="min"/>
        <cfvo type="max"/>
        <color theme="5" tint="0.79998168889431442"/>
        <color rgb="FFFFFF66"/>
      </colorScale>
    </cfRule>
  </conditionalFormatting>
  <conditionalFormatting sqref="E11">
    <cfRule type="colorScale" priority="1129">
      <colorScale>
        <cfvo type="min"/>
        <cfvo type="max"/>
        <color theme="5" tint="0.79998168889431442"/>
        <color rgb="FFFFFF66"/>
      </colorScale>
    </cfRule>
  </conditionalFormatting>
  <conditionalFormatting sqref="E12">
    <cfRule type="colorScale" priority="1128">
      <colorScale>
        <cfvo type="min"/>
        <cfvo type="max"/>
        <color theme="5" tint="0.79998168889431442"/>
        <color rgb="FFFFFF66"/>
      </colorScale>
    </cfRule>
  </conditionalFormatting>
  <conditionalFormatting sqref="D17">
    <cfRule type="colorScale" priority="112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1" priority="1126" operator="greaterThan">
      <formula>2</formula>
    </cfRule>
    <cfRule type="cellIs" dxfId="160" priority="1127" operator="greaterThan">
      <formula>2</formula>
    </cfRule>
  </conditionalFormatting>
  <conditionalFormatting sqref="S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1120">
      <colorScale>
        <cfvo type="min"/>
        <cfvo type="max"/>
        <color theme="5" tint="0.79998168889431442"/>
        <color theme="3" tint="0.59999389629810485"/>
      </colorScale>
    </cfRule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1119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11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117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1114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113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112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111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110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1105">
      <colorScale>
        <cfvo type="min"/>
        <cfvo type="max"/>
        <color theme="5" tint="0.79998168889431442"/>
        <color theme="3" tint="0.59999389629810485"/>
      </colorScale>
    </cfRule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102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96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95">
      <colorScale>
        <cfvo type="min"/>
        <cfvo type="max"/>
        <color theme="5" tint="0.79998168889431442"/>
        <color rgb="FFFFFF66"/>
      </colorScale>
    </cfRule>
  </conditionalFormatting>
  <conditionalFormatting sqref="V17">
    <cfRule type="colorScale" priority="109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59" priority="1093" operator="greaterThan">
      <formula>2</formula>
    </cfRule>
    <cfRule type="cellIs" dxfId="158" priority="1094" operator="greaterThan">
      <formula>2</formula>
    </cfRule>
  </conditionalFormatting>
  <conditionalFormatting sqref="R17">
    <cfRule type="colorScale" priority="1089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57" priority="1090" operator="greaterThan">
      <formula>2</formula>
    </cfRule>
    <cfRule type="cellIs" dxfId="156" priority="1091" operator="greaterThan">
      <formula>2</formula>
    </cfRule>
  </conditionalFormatting>
  <conditionalFormatting sqref="U7"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87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1084">
      <colorScale>
        <cfvo type="min"/>
        <cfvo type="max"/>
        <color theme="5" tint="0.79998168889431442"/>
        <color theme="3" tint="0.59999389629810485"/>
      </colorScale>
    </cfRule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82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81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80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76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75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74">
      <colorScale>
        <cfvo type="min"/>
        <cfvo type="max"/>
        <color theme="5" tint="0.79998168889431442"/>
        <color rgb="FFFFFF66"/>
      </colorScale>
    </cfRule>
  </conditionalFormatting>
  <conditionalFormatting sqref="T17">
    <cfRule type="colorScale" priority="1071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55" priority="1072" operator="greaterThan">
      <formula>2</formula>
    </cfRule>
    <cfRule type="cellIs" dxfId="154" priority="1073" operator="greaterThan">
      <formula>2</formula>
    </cfRule>
  </conditionalFormatting>
  <conditionalFormatting sqref="Z17">
    <cfRule type="cellIs" dxfId="153" priority="1051" operator="greaterThan">
      <formula>0</formula>
    </cfRule>
    <cfRule type="cellIs" dxfId="152" priority="1052" operator="lessThan">
      <formula>0</formula>
    </cfRule>
  </conditionalFormatting>
  <conditionalFormatting sqref="Q7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1049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1048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1046">
      <colorScale>
        <cfvo type="min"/>
        <cfvo type="max"/>
        <color theme="5" tint="0.79998168889431442"/>
        <color theme="3" tint="0.59999389629810485"/>
      </colorScale>
    </cfRule>
    <cfRule type="colorScale" priority="1047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1045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1044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1043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1042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1041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1040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1039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1038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1037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1036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olorScale" priority="10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51" priority="1034" operator="greaterThan">
      <formula>2</formula>
    </cfRule>
    <cfRule type="cellIs" dxfId="150" priority="1035" operator="greaterThan">
      <formula>2</formula>
    </cfRule>
  </conditionalFormatting>
  <conditionalFormatting sqref="L16:M16">
    <cfRule type="colorScale" priority="10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P16:Q16">
    <cfRule type="colorScale" priority="103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E7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10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1026">
      <colorScale>
        <cfvo type="min"/>
        <cfvo type="max"/>
        <color theme="5" tint="0.79998168889431442"/>
        <color theme="3" tint="0.59999389629810485"/>
      </colorScale>
    </cfRule>
    <cfRule type="colorScale" priority="10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10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10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10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10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102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102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101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101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101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1016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10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1011">
      <colorScale>
        <cfvo type="min"/>
        <cfvo type="max"/>
        <color theme="5" tint="0.79998168889431442"/>
        <color theme="3" tint="0.59999389629810485"/>
      </colorScale>
    </cfRule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10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10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1002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1001">
      <colorScale>
        <cfvo type="min"/>
        <cfvo type="max"/>
        <color theme="5" tint="0.79998168889431442"/>
        <color rgb="FFFFFF66"/>
      </colorScale>
    </cfRule>
  </conditionalFormatting>
  <conditionalFormatting sqref="AH17">
    <cfRule type="colorScale" priority="998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49" priority="999" operator="greaterThan">
      <formula>2</formula>
    </cfRule>
    <cfRule type="cellIs" dxfId="148" priority="1000" operator="greaterThan">
      <formula>2</formula>
    </cfRule>
  </conditionalFormatting>
  <conditionalFormatting sqref="AD17">
    <cfRule type="colorScale" priority="995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47" priority="996" operator="greaterThan">
      <formula>2</formula>
    </cfRule>
    <cfRule type="cellIs" dxfId="146" priority="997" operator="greaterThan">
      <formula>2</formula>
    </cfRule>
  </conditionalFormatting>
  <conditionalFormatting sqref="AG7"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990">
      <colorScale>
        <cfvo type="min"/>
        <cfvo type="max"/>
        <color theme="5" tint="0.79998168889431442"/>
        <color theme="3" tint="0.59999389629810485"/>
      </colorScale>
    </cfRule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86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2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81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80">
      <colorScale>
        <cfvo type="min"/>
        <cfvo type="max"/>
        <color theme="5" tint="0.79998168889431442"/>
        <color rgb="FFFFFF66"/>
      </colorScale>
    </cfRule>
  </conditionalFormatting>
  <conditionalFormatting sqref="AF17">
    <cfRule type="colorScale" priority="97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45" priority="978" operator="greaterThan">
      <formula>2</formula>
    </cfRule>
    <cfRule type="cellIs" dxfId="144" priority="979" operator="greaterThan">
      <formula>2</formula>
    </cfRule>
  </conditionalFormatting>
  <conditionalFormatting sqref="AL17">
    <cfRule type="cellIs" dxfId="143" priority="957" operator="greaterThan">
      <formula>0</formula>
    </cfRule>
    <cfRule type="cellIs" dxfId="142" priority="958" operator="lessThan">
      <formula>0</formula>
    </cfRule>
  </conditionalFormatting>
  <conditionalFormatting sqref="AC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952">
      <colorScale>
        <cfvo type="min"/>
        <cfvo type="max"/>
        <color theme="5" tint="0.79998168889431442"/>
        <color theme="3" tint="0.59999389629810485"/>
      </colorScale>
    </cfRule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951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950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949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9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946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945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944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943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942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olorScale" priority="9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41" priority="940" operator="greaterThan">
      <formula>2</formula>
    </cfRule>
    <cfRule type="cellIs" dxfId="140" priority="941" operator="greaterThan">
      <formula>2</formula>
    </cfRule>
  </conditionalFormatting>
  <conditionalFormatting sqref="AB16:AC16">
    <cfRule type="colorScale" priority="9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Y7">
    <cfRule type="colorScale" priority="937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933">
      <colorScale>
        <cfvo type="min"/>
        <cfvo type="max"/>
        <color theme="5" tint="0.79998168889431442"/>
        <color theme="3" tint="0.59999389629810485"/>
      </colorScale>
    </cfRule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932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931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930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929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926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925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924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923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olorScale" priority="9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9" priority="921" operator="greaterThan">
      <formula>2</formula>
    </cfRule>
    <cfRule type="cellIs" dxfId="138" priority="922" operator="greaterThan">
      <formula>2</formula>
    </cfRule>
  </conditionalFormatting>
  <conditionalFormatting sqref="X16:Y16">
    <cfRule type="colorScale" priority="9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K7">
    <cfRule type="colorScale" priority="918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914">
      <colorScale>
        <cfvo type="min"/>
        <cfvo type="max"/>
        <color theme="5" tint="0.79998168889431442"/>
        <color theme="3" tint="0.59999389629810485"/>
      </colorScale>
    </cfRule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9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07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06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905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904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olorScale" priority="901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7" priority="902" operator="greaterThan">
      <formula>2</formula>
    </cfRule>
    <cfRule type="cellIs" dxfId="136" priority="903" operator="greaterThan">
      <formula>2</formula>
    </cfRule>
  </conditionalFormatting>
  <conditionalFormatting sqref="AJ16:AK16">
    <cfRule type="colorScale" priority="90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Q7">
    <cfRule type="colorScale" priority="8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895">
      <colorScale>
        <cfvo type="min"/>
        <cfvo type="max"/>
        <color theme="5" tint="0.79998168889431442"/>
        <color theme="3" tint="0.59999389629810485"/>
      </colorScale>
    </cfRule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8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888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887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886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885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olorScale" priority="86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35" priority="868" operator="greaterThan">
      <formula>2</formula>
    </cfRule>
    <cfRule type="cellIs" dxfId="134" priority="869" operator="greaterThan">
      <formula>2</formula>
    </cfRule>
  </conditionalFormatting>
  <conditionalFormatting sqref="AP17">
    <cfRule type="colorScale" priority="86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33" priority="865" operator="greaterThan">
      <formula>2</formula>
    </cfRule>
    <cfRule type="cellIs" dxfId="132" priority="866" operator="greaterThan">
      <formula>2</formula>
    </cfRule>
  </conditionalFormatting>
  <conditionalFormatting sqref="AS7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859">
      <colorScale>
        <cfvo type="min"/>
        <cfvo type="max"/>
        <color theme="5" tint="0.79998168889431442"/>
        <color theme="3" tint="0.59999389629810485"/>
      </colorScale>
    </cfRule>
    <cfRule type="colorScale" priority="8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8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5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854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853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52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51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50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49">
      <colorScale>
        <cfvo type="min"/>
        <cfvo type="max"/>
        <color theme="5" tint="0.79998168889431442"/>
        <color rgb="FFFFFF66"/>
      </colorScale>
    </cfRule>
  </conditionalFormatting>
  <conditionalFormatting sqref="AR17">
    <cfRule type="colorScale" priority="846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1" priority="847" operator="greaterThan">
      <formula>2</formula>
    </cfRule>
    <cfRule type="cellIs" dxfId="130" priority="848" operator="greaterThan">
      <formula>2</formula>
    </cfRule>
  </conditionalFormatting>
  <conditionalFormatting sqref="AW7"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841">
      <colorScale>
        <cfvo type="min"/>
        <cfvo type="max"/>
        <color theme="5" tint="0.79998168889431442"/>
        <color theme="3" tint="0.59999389629810485"/>
      </colorScale>
    </cfRule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33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32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31">
      <colorScale>
        <cfvo type="min"/>
        <cfvo type="max"/>
        <color theme="5" tint="0.79998168889431442"/>
        <color rgb="FFFFFF66"/>
      </colorScale>
    </cfRule>
  </conditionalFormatting>
  <conditionalFormatting sqref="AV17">
    <cfRule type="colorScale" priority="82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29" priority="829" operator="greaterThan">
      <formula>2</formula>
    </cfRule>
    <cfRule type="cellIs" dxfId="128" priority="830" operator="greaterThan">
      <formula>2</formula>
    </cfRule>
  </conditionalFormatting>
  <conditionalFormatting sqref="AX17">
    <cfRule type="cellIs" dxfId="127" priority="826" operator="greaterThan">
      <formula>0</formula>
    </cfRule>
    <cfRule type="cellIs" dxfId="126" priority="827" operator="lessThan">
      <formula>0</formula>
    </cfRule>
  </conditionalFormatting>
  <conditionalFormatting sqref="AO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821">
      <colorScale>
        <cfvo type="min"/>
        <cfvo type="max"/>
        <color theme="5" tint="0.79998168889431442"/>
        <color theme="3" tint="0.59999389629810485"/>
      </colorScale>
    </cfRule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818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815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814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813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812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olorScale" priority="80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25" priority="809" operator="greaterThan">
      <formula>2</formula>
    </cfRule>
    <cfRule type="cellIs" dxfId="124" priority="810" operator="greaterThan">
      <formula>2</formula>
    </cfRule>
  </conditionalFormatting>
  <conditionalFormatting sqref="AV16:AW16">
    <cfRule type="colorScale" priority="8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C7">
    <cfRule type="colorScale" priority="8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802">
      <colorScale>
        <cfvo type="min"/>
        <cfvo type="max"/>
        <color theme="5" tint="0.79998168889431442"/>
        <color theme="3" tint="0.59999389629810485"/>
      </colorScale>
    </cfRule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8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92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olorScale" priority="77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23" priority="775" operator="greaterThan">
      <formula>2</formula>
    </cfRule>
    <cfRule type="cellIs" dxfId="122" priority="776" operator="greaterThan">
      <formula>2</formula>
    </cfRule>
  </conditionalFormatting>
  <conditionalFormatting sqref="BB17">
    <cfRule type="colorScale" priority="77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21" priority="772" operator="greaterThan">
      <formula>2</formula>
    </cfRule>
    <cfRule type="cellIs" dxfId="120" priority="773" operator="greaterThan">
      <formula>2</formula>
    </cfRule>
  </conditionalFormatting>
  <conditionalFormatting sqref="BE7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766">
      <colorScale>
        <cfvo type="min"/>
        <cfvo type="max"/>
        <color theme="5" tint="0.79998168889431442"/>
        <color theme="3" tint="0.59999389629810485"/>
      </colorScale>
    </cfRule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76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6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6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62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59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58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57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56">
      <colorScale>
        <cfvo type="min"/>
        <cfvo type="max"/>
        <color theme="5" tint="0.79998168889431442"/>
        <color rgb="FFFFFF66"/>
      </colorScale>
    </cfRule>
  </conditionalFormatting>
  <conditionalFormatting sqref="BD17">
    <cfRule type="colorScale" priority="75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9" priority="754" operator="greaterThan">
      <formula>2</formula>
    </cfRule>
    <cfRule type="cellIs" dxfId="118" priority="755" operator="greaterThan">
      <formula>2</formula>
    </cfRule>
  </conditionalFormatting>
  <conditionalFormatting sqref="BJ17">
    <cfRule type="cellIs" dxfId="117" priority="751" operator="greaterThan">
      <formula>0</formula>
    </cfRule>
    <cfRule type="cellIs" dxfId="116" priority="752" operator="lessThan">
      <formula>0</formula>
    </cfRule>
  </conditionalFormatting>
  <conditionalFormatting sqref="BA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746">
      <colorScale>
        <cfvo type="min"/>
        <cfvo type="max"/>
        <color theme="5" tint="0.79998168889431442"/>
        <color theme="3" tint="0.59999389629810485"/>
      </colorScale>
    </cfRule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7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7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7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740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739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738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737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736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olorScale" priority="7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5" priority="734" operator="greaterThan">
      <formula>2</formula>
    </cfRule>
    <cfRule type="cellIs" dxfId="114" priority="735" operator="greaterThan">
      <formula>2</formula>
    </cfRule>
  </conditionalFormatting>
  <conditionalFormatting sqref="AZ16:BA16">
    <cfRule type="colorScale" priority="7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I7">
    <cfRule type="colorScale" priority="7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727">
      <colorScale>
        <cfvo type="min"/>
        <cfvo type="max"/>
        <color theme="5" tint="0.79998168889431442"/>
        <color theme="3" tint="0.59999389629810485"/>
      </colorScale>
    </cfRule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20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19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18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BH17">
    <cfRule type="colorScale" priority="714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3" priority="715" operator="greaterThan">
      <formula>2</formula>
    </cfRule>
    <cfRule type="cellIs" dxfId="112" priority="716" operator="greaterThan">
      <formula>2</formula>
    </cfRule>
  </conditionalFormatting>
  <conditionalFormatting sqref="BH16:BI16">
    <cfRule type="colorScale" priority="71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O7">
    <cfRule type="colorScale" priority="7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708">
      <colorScale>
        <cfvo type="min"/>
        <cfvo type="max"/>
        <color theme="5" tint="0.79998168889431442"/>
        <color theme="3" tint="0.59999389629810485"/>
      </colorScale>
    </cfRule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7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R17">
    <cfRule type="colorScale" priority="68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11" priority="681" operator="greaterThan">
      <formula>2</formula>
    </cfRule>
    <cfRule type="cellIs" dxfId="110" priority="682" operator="greaterThan">
      <formula>2</formula>
    </cfRule>
  </conditionalFormatting>
  <conditionalFormatting sqref="BN17">
    <cfRule type="colorScale" priority="67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09" priority="678" operator="greaterThan">
      <formula>2</formula>
    </cfRule>
    <cfRule type="cellIs" dxfId="108" priority="679" operator="greaterThan">
      <formula>2</formula>
    </cfRule>
  </conditionalFormatting>
  <conditionalFormatting sqref="BQ7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672">
      <colorScale>
        <cfvo type="min"/>
        <cfvo type="max"/>
        <color theme="5" tint="0.79998168889431442"/>
        <color theme="3" tint="0.59999389629810485"/>
      </colorScale>
    </cfRule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6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65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64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63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62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olorScale" priority="65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7" priority="660" operator="greaterThan">
      <formula>2</formula>
    </cfRule>
    <cfRule type="cellIs" dxfId="106" priority="661" operator="greaterThan">
      <formula>2</formula>
    </cfRule>
  </conditionalFormatting>
  <conditionalFormatting sqref="BV17">
    <cfRule type="cellIs" dxfId="105" priority="657" operator="greaterThan">
      <formula>0</formula>
    </cfRule>
    <cfRule type="cellIs" dxfId="104" priority="658" operator="lessThan">
      <formula>0</formula>
    </cfRule>
  </conditionalFormatting>
  <conditionalFormatting sqref="BM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652">
      <colorScale>
        <cfvo type="min"/>
        <cfvo type="max"/>
        <color theme="5" tint="0.79998168889431442"/>
        <color theme="3" tint="0.59999389629810485"/>
      </colorScale>
    </cfRule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651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6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6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6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646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645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644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643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642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olorScale" priority="6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3" priority="640" operator="greaterThan">
      <formula>2</formula>
    </cfRule>
    <cfRule type="cellIs" dxfId="102" priority="641" operator="greaterThan">
      <formula>2</formula>
    </cfRule>
  </conditionalFormatting>
  <conditionalFormatting sqref="BL16:BM16">
    <cfRule type="colorScale" priority="6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6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633">
      <colorScale>
        <cfvo type="min"/>
        <cfvo type="max"/>
        <color theme="5" tint="0.79998168889431442"/>
        <color theme="3" tint="0.59999389629810485"/>
      </colorScale>
    </cfRule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6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26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25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24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23">
      <colorScale>
        <cfvo type="min"/>
        <cfvo type="max"/>
        <color theme="5" tint="0.79998168889431442"/>
        <color rgb="FFFFFF66"/>
      </colorScale>
    </cfRule>
  </conditionalFormatting>
  <conditionalFormatting sqref="BT17">
    <cfRule type="colorScale" priority="6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1" priority="621" operator="greaterThan">
      <formula>2</formula>
    </cfRule>
    <cfRule type="cellIs" dxfId="100" priority="622" operator="greaterThan">
      <formula>2</formula>
    </cfRule>
  </conditionalFormatting>
  <conditionalFormatting sqref="BT16:BU16">
    <cfRule type="colorScale" priority="6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A7">
    <cfRule type="colorScale" priority="6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614">
      <colorScale>
        <cfvo type="min"/>
        <cfvo type="max"/>
        <color theme="5" tint="0.79998168889431442"/>
        <color theme="3" tint="0.59999389629810485"/>
      </colorScale>
    </cfRule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6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6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D17">
    <cfRule type="colorScale" priority="586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99" priority="587" operator="greaterThan">
      <formula>2</formula>
    </cfRule>
    <cfRule type="cellIs" dxfId="98" priority="588" operator="greaterThan">
      <formula>2</formula>
    </cfRule>
  </conditionalFormatting>
  <conditionalFormatting sqref="BZ17">
    <cfRule type="colorScale" priority="583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97" priority="584" operator="greaterThan">
      <formula>2</formula>
    </cfRule>
    <cfRule type="cellIs" dxfId="96" priority="585" operator="greaterThan">
      <formula>2</formula>
    </cfRule>
  </conditionalFormatting>
  <conditionalFormatting sqref="CC7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78">
      <colorScale>
        <cfvo type="min"/>
        <cfvo type="max"/>
        <color theme="5" tint="0.79998168889431442"/>
        <color theme="3" tint="0.59999389629810485"/>
      </colorScale>
    </cfRule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5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70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69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68">
      <colorScale>
        <cfvo type="min"/>
        <cfvo type="max"/>
        <color theme="5" tint="0.79998168889431442"/>
        <color rgb="FFFFFF66"/>
      </colorScale>
    </cfRule>
  </conditionalFormatting>
  <conditionalFormatting sqref="CB17">
    <cfRule type="colorScale" priority="56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95" priority="566" operator="greaterThan">
      <formula>2</formula>
    </cfRule>
    <cfRule type="cellIs" dxfId="94" priority="567" operator="greaterThan">
      <formula>2</formula>
    </cfRule>
  </conditionalFormatting>
  <conditionalFormatting sqref="CG7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560">
      <colorScale>
        <cfvo type="min"/>
        <cfvo type="max"/>
        <color theme="5" tint="0.79998168889431442"/>
        <color theme="3" tint="0.59999389629810485"/>
      </colorScale>
    </cfRule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52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51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50">
      <colorScale>
        <cfvo type="min"/>
        <cfvo type="max"/>
        <color theme="5" tint="0.79998168889431442"/>
        <color rgb="FFFFFF66"/>
      </colorScale>
    </cfRule>
  </conditionalFormatting>
  <conditionalFormatting sqref="CF17">
    <cfRule type="colorScale" priority="54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93" priority="548" operator="greaterThan">
      <formula>2</formula>
    </cfRule>
    <cfRule type="cellIs" dxfId="92" priority="549" operator="greaterThan">
      <formula>2</formula>
    </cfRule>
  </conditionalFormatting>
  <conditionalFormatting sqref="CH17">
    <cfRule type="cellIs" dxfId="91" priority="545" operator="greaterThan">
      <formula>0</formula>
    </cfRule>
    <cfRule type="cellIs" dxfId="90" priority="546" operator="lessThan">
      <formula>0</formula>
    </cfRule>
  </conditionalFormatting>
  <conditionalFormatting sqref="BY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540">
      <colorScale>
        <cfvo type="min"/>
        <cfvo type="max"/>
        <color theme="5" tint="0.79998168889431442"/>
        <color theme="3" tint="0.59999389629810485"/>
      </colorScale>
    </cfRule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5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534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533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532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531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530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olorScale" priority="52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89" priority="528" operator="greaterThan">
      <formula>2</formula>
    </cfRule>
    <cfRule type="cellIs" dxfId="88" priority="529" operator="greaterThan">
      <formula>2</formula>
    </cfRule>
  </conditionalFormatting>
  <conditionalFormatting sqref="CF16:CG16">
    <cfRule type="colorScale" priority="52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M7">
    <cfRule type="colorScale" priority="5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521">
      <colorScale>
        <cfvo type="min"/>
        <cfvo type="max"/>
        <color theme="5" tint="0.79998168889431442"/>
        <color theme="3" tint="0.59999389629810485"/>
      </colorScale>
    </cfRule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5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514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P17">
    <cfRule type="colorScale" priority="493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87" priority="494" operator="greaterThan">
      <formula>2</formula>
    </cfRule>
    <cfRule type="cellIs" dxfId="86" priority="495" operator="greaterThan">
      <formula>2</formula>
    </cfRule>
  </conditionalFormatting>
  <conditionalFormatting sqref="CL17">
    <cfRule type="colorScale" priority="49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85" priority="491" operator="greaterThan">
      <formula>2</formula>
    </cfRule>
    <cfRule type="cellIs" dxfId="84" priority="492" operator="greaterThan">
      <formula>2</formula>
    </cfRule>
  </conditionalFormatting>
  <conditionalFormatting sqref="CO7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485">
      <colorScale>
        <cfvo type="min"/>
        <cfvo type="max"/>
        <color theme="5" tint="0.79998168889431442"/>
        <color theme="3" tint="0.59999389629810485"/>
      </colorScale>
    </cfRule>
    <cfRule type="colorScale" priority="4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4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76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75">
      <colorScale>
        <cfvo type="min"/>
        <cfvo type="max"/>
        <color theme="5" tint="0.79998168889431442"/>
        <color rgb="FFFFFF66"/>
      </colorScale>
    </cfRule>
  </conditionalFormatting>
  <conditionalFormatting sqref="CN17">
    <cfRule type="colorScale" priority="472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83" priority="473" operator="greaterThan">
      <formula>2</formula>
    </cfRule>
    <cfRule type="cellIs" dxfId="82" priority="474" operator="greaterThan">
      <formula>2</formula>
    </cfRule>
  </conditionalFormatting>
  <conditionalFormatting sqref="CT17">
    <cfRule type="cellIs" dxfId="81" priority="470" operator="greaterThan">
      <formula>0</formula>
    </cfRule>
    <cfRule type="cellIs" dxfId="80" priority="471" operator="lessThan">
      <formula>0</formula>
    </cfRule>
  </conditionalFormatting>
  <conditionalFormatting sqref="CK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465">
      <colorScale>
        <cfvo type="min"/>
        <cfvo type="max"/>
        <color theme="5" tint="0.79998168889431442"/>
        <color theme="3" tint="0.59999389629810485"/>
      </colorScale>
    </cfRule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4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4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4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4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459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458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457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456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455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olorScale" priority="452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9" priority="453" operator="greaterThan">
      <formula>2</formula>
    </cfRule>
    <cfRule type="cellIs" dxfId="78" priority="454" operator="greaterThan">
      <formula>2</formula>
    </cfRule>
  </conditionalFormatting>
  <conditionalFormatting sqref="CJ16:CK16">
    <cfRule type="colorScale" priority="45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S7">
    <cfRule type="colorScale" priority="4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46">
      <colorScale>
        <cfvo type="min"/>
        <cfvo type="max"/>
        <color theme="5" tint="0.79998168889431442"/>
        <color theme="3" tint="0.59999389629810485"/>
      </colorScale>
    </cfRule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45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39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38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37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36">
      <colorScale>
        <cfvo type="min"/>
        <cfvo type="max"/>
        <color theme="5" tint="0.79998168889431442"/>
        <color rgb="FFFFFF66"/>
      </colorScale>
    </cfRule>
  </conditionalFormatting>
  <conditionalFormatting sqref="CR17">
    <cfRule type="colorScale" priority="4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7" priority="434" operator="greaterThan">
      <formula>2</formula>
    </cfRule>
    <cfRule type="cellIs" dxfId="76" priority="435" operator="greaterThan">
      <formula>2</formula>
    </cfRule>
  </conditionalFormatting>
  <conditionalFormatting sqref="CR16:CS16">
    <cfRule type="colorScale" priority="4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Y7">
    <cfRule type="colorScale" priority="4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427">
      <colorScale>
        <cfvo type="min"/>
        <cfvo type="max"/>
        <color theme="5" tint="0.79998168889431442"/>
        <color theme="3" tint="0.59999389629810485"/>
      </colorScale>
    </cfRule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42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4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420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419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B17">
    <cfRule type="colorScale" priority="399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75" priority="400" operator="greaterThan">
      <formula>2</formula>
    </cfRule>
    <cfRule type="cellIs" dxfId="74" priority="401" operator="greaterThan">
      <formula>2</formula>
    </cfRule>
  </conditionalFormatting>
  <conditionalFormatting sqref="CX17">
    <cfRule type="colorScale" priority="396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73" priority="397" operator="greaterThan">
      <formula>2</formula>
    </cfRule>
    <cfRule type="cellIs" dxfId="72" priority="398" operator="greaterThan">
      <formula>2</formula>
    </cfRule>
  </conditionalFormatting>
  <conditionalFormatting sqref="DA7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391">
      <colorScale>
        <cfvo type="min"/>
        <cfvo type="max"/>
        <color theme="5" tint="0.79998168889431442"/>
        <color theme="3" tint="0.59999389629810485"/>
      </colorScale>
    </cfRule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3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383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382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381">
      <colorScale>
        <cfvo type="min"/>
        <cfvo type="max"/>
        <color theme="5" tint="0.79998168889431442"/>
        <color rgb="FFFFFF66"/>
      </colorScale>
    </cfRule>
  </conditionalFormatting>
  <conditionalFormatting sqref="CZ17">
    <cfRule type="colorScale" priority="37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1" priority="379" operator="greaterThan">
      <formula>2</formula>
    </cfRule>
    <cfRule type="cellIs" dxfId="70" priority="380" operator="greaterThan">
      <formula>2</formula>
    </cfRule>
  </conditionalFormatting>
  <conditionalFormatting sqref="DH17">
    <cfRule type="cellIs" dxfId="69" priority="376" operator="greaterThan">
      <formula>0</formula>
    </cfRule>
    <cfRule type="cellIs" dxfId="68" priority="377" operator="lessThan">
      <formula>0</formula>
    </cfRule>
  </conditionalFormatting>
  <conditionalFormatting sqref="CW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W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W9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V7:CV9">
    <cfRule type="colorScale" priority="371">
      <colorScale>
        <cfvo type="min"/>
        <cfvo type="max"/>
        <color theme="5" tint="0.79998168889431442"/>
        <color theme="3" tint="0.59999389629810485"/>
      </colorScale>
    </cfRule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V7">
    <cfRule type="colorScale" priority="3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V8">
    <cfRule type="colorScale" priority="3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V8">
    <cfRule type="colorScale" priority="3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V9">
    <cfRule type="colorScale" priority="3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V10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CW10">
    <cfRule type="colorScale" priority="365">
      <colorScale>
        <cfvo type="min"/>
        <cfvo type="max"/>
        <color theme="5" tint="0.79998168889431442"/>
        <color rgb="FFFFFF66"/>
      </colorScale>
    </cfRule>
  </conditionalFormatting>
  <conditionalFormatting sqref="CV11">
    <cfRule type="colorScale" priority="364">
      <colorScale>
        <cfvo type="min"/>
        <cfvo type="max"/>
        <color theme="5" tint="0.79998168889431442"/>
        <color rgb="FFFFFF66"/>
      </colorScale>
    </cfRule>
  </conditionalFormatting>
  <conditionalFormatting sqref="CV12">
    <cfRule type="colorScale" priority="363">
      <colorScale>
        <cfvo type="min"/>
        <cfvo type="max"/>
        <color theme="5" tint="0.79998168889431442"/>
        <color rgb="FFFFFF66"/>
      </colorScale>
    </cfRule>
  </conditionalFormatting>
  <conditionalFormatting sqref="CW11">
    <cfRule type="colorScale" priority="362">
      <colorScale>
        <cfvo type="min"/>
        <cfvo type="max"/>
        <color theme="5" tint="0.79998168889431442"/>
        <color rgb="FFFFFF66"/>
      </colorScale>
    </cfRule>
  </conditionalFormatting>
  <conditionalFormatting sqref="CW12">
    <cfRule type="colorScale" priority="361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olorScale" priority="35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67" priority="359" operator="greaterThan">
      <formula>2</formula>
    </cfRule>
    <cfRule type="cellIs" dxfId="66" priority="360" operator="greaterThan">
      <formula>2</formula>
    </cfRule>
  </conditionalFormatting>
  <conditionalFormatting sqref="CV16:CW16">
    <cfRule type="colorScale" priority="35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D8">
    <cfRule type="colorScale" priority="3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E7">
    <cfRule type="colorScale" priority="3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33">
      <colorScale>
        <cfvo type="min"/>
        <cfvo type="max"/>
        <color theme="5" tint="0.79998168889431442"/>
        <color theme="3" tint="0.59999389629810485"/>
      </colorScale>
    </cfRule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3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26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DD17">
    <cfRule type="colorScale" priority="3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65" priority="321" operator="greaterThan">
      <formula>2</formula>
    </cfRule>
    <cfRule type="cellIs" dxfId="64" priority="322" operator="greaterThan">
      <formula>2</formula>
    </cfRule>
  </conditionalFormatting>
  <conditionalFormatting sqref="DG7">
    <cfRule type="colorScale" priority="3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315">
      <colorScale>
        <cfvo type="min"/>
        <cfvo type="max"/>
        <color theme="5" tint="0.79998168889431442"/>
        <color theme="3" tint="0.59999389629810485"/>
      </colorScale>
    </cfRule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olorScale" priority="30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63" priority="303" operator="greaterThan">
      <formula>2</formula>
    </cfRule>
    <cfRule type="cellIs" dxfId="62" priority="304" operator="greaterThan">
      <formula>2</formula>
    </cfRule>
  </conditionalFormatting>
  <conditionalFormatting sqref="DF16:DG16">
    <cfRule type="colorScale" priority="30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M7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96">
      <colorScale>
        <cfvo type="min"/>
        <cfvo type="max"/>
        <color theme="5" tint="0.79998168889431442"/>
        <color theme="3" tint="0.59999389629810485"/>
      </colorScale>
    </cfRule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87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86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81">
      <colorScale>
        <cfvo type="min"/>
        <cfvo type="max"/>
        <color theme="5" tint="0.79998168889431442"/>
        <color theme="3" tint="0.59999389629810485"/>
      </colorScale>
    </cfRule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71">
      <colorScale>
        <cfvo type="min"/>
        <cfvo type="max"/>
        <color theme="5" tint="0.79998168889431442"/>
        <color rgb="FFFFFF66"/>
      </colorScale>
    </cfRule>
  </conditionalFormatting>
  <conditionalFormatting sqref="DP17">
    <cfRule type="colorScale" priority="268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61" priority="269" operator="greaterThan">
      <formula>2</formula>
    </cfRule>
    <cfRule type="cellIs" dxfId="60" priority="270" operator="greaterThan">
      <formula>2</formula>
    </cfRule>
  </conditionalFormatting>
  <conditionalFormatting sqref="DL17">
    <cfRule type="colorScale" priority="265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59" priority="266" operator="greaterThan">
      <formula>2</formula>
    </cfRule>
    <cfRule type="cellIs" dxfId="58" priority="267" operator="greaterThan">
      <formula>2</formula>
    </cfRule>
  </conditionalFormatting>
  <conditionalFormatting sqref="DO7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260">
      <colorScale>
        <cfvo type="min"/>
        <cfvo type="max"/>
        <color theme="5" tint="0.79998168889431442"/>
        <color theme="3" tint="0.59999389629810485"/>
      </colorScale>
    </cfRule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5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5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53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52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51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50">
      <colorScale>
        <cfvo type="min"/>
        <cfvo type="max"/>
        <color theme="5" tint="0.79998168889431442"/>
        <color rgb="FFFFFF66"/>
      </colorScale>
    </cfRule>
  </conditionalFormatting>
  <conditionalFormatting sqref="DN17">
    <cfRule type="colorScale" priority="24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7" priority="248" operator="greaterThan">
      <formula>2</formula>
    </cfRule>
    <cfRule type="cellIs" dxfId="56" priority="249" operator="greaterThan">
      <formula>2</formula>
    </cfRule>
  </conditionalFormatting>
  <conditionalFormatting sqref="DT17">
    <cfRule type="cellIs" dxfId="55" priority="245" operator="greaterThan">
      <formula>0</formula>
    </cfRule>
    <cfRule type="cellIs" dxfId="54" priority="246" operator="lessThan">
      <formula>0</formula>
    </cfRule>
  </conditionalFormatting>
  <conditionalFormatting sqref="DK7">
    <cfRule type="colorScale" priority="2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240">
      <colorScale>
        <cfvo type="min"/>
        <cfvo type="max"/>
        <color theme="5" tint="0.79998168889431442"/>
        <color theme="3" tint="0.59999389629810485"/>
      </colorScale>
    </cfRule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2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233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232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231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olorScale" priority="22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3" priority="228" operator="greaterThan">
      <formula>2</formula>
    </cfRule>
    <cfRule type="cellIs" dxfId="52" priority="229" operator="greaterThan">
      <formula>2</formula>
    </cfRule>
  </conditionalFormatting>
  <conditionalFormatting sqref="DJ16:DK16">
    <cfRule type="colorScale" priority="22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S7">
    <cfRule type="colorScale" priority="2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21">
      <colorScale>
        <cfvo type="min"/>
        <cfvo type="max"/>
        <color theme="5" tint="0.79998168889431442"/>
        <color theme="3" tint="0.59999389629810485"/>
      </colorScale>
    </cfRule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olorScale" priority="20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1" priority="209" operator="greaterThan">
      <formula>2</formula>
    </cfRule>
    <cfRule type="cellIs" dxfId="50" priority="210" operator="greaterThan">
      <formula>2</formula>
    </cfRule>
  </conditionalFormatting>
  <conditionalFormatting sqref="DR16:DS16">
    <cfRule type="colorScale" priority="2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Y7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202">
      <colorScale>
        <cfvo type="min"/>
        <cfvo type="max"/>
        <color theme="5" tint="0.79998168889431442"/>
        <color theme="3" tint="0.59999389629810485"/>
      </colorScale>
    </cfRule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93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92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87">
      <colorScale>
        <cfvo type="min"/>
        <cfvo type="max"/>
        <color theme="5" tint="0.79998168889431442"/>
        <color theme="3" tint="0.59999389629810485"/>
      </colorScale>
    </cfRule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84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8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78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77">
      <colorScale>
        <cfvo type="min"/>
        <cfvo type="max"/>
        <color theme="5" tint="0.79998168889431442"/>
        <color rgb="FFFFFF66"/>
      </colorScale>
    </cfRule>
  </conditionalFormatting>
  <conditionalFormatting sqref="EB17">
    <cfRule type="colorScale" priority="17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49" priority="175" operator="greaterThan">
      <formula>2</formula>
    </cfRule>
    <cfRule type="cellIs" dxfId="48" priority="176" operator="greaterThan">
      <formula>2</formula>
    </cfRule>
  </conditionalFormatting>
  <conditionalFormatting sqref="DX17">
    <cfRule type="colorScale" priority="17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47" priority="172" operator="greaterThan">
      <formula>2</formula>
    </cfRule>
    <cfRule type="cellIs" dxfId="46" priority="173" operator="greaterThan">
      <formula>2</formula>
    </cfRule>
  </conditionalFormatting>
  <conditionalFormatting sqref="EA7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166">
      <colorScale>
        <cfvo type="min"/>
        <cfvo type="max"/>
        <color theme="5" tint="0.79998168889431442"/>
        <color theme="3" tint="0.59999389629810485"/>
      </colorScale>
    </cfRule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59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58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57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56">
      <colorScale>
        <cfvo type="min"/>
        <cfvo type="max"/>
        <color theme="5" tint="0.79998168889431442"/>
        <color rgb="FFFFFF66"/>
      </colorScale>
    </cfRule>
  </conditionalFormatting>
  <conditionalFormatting sqref="DZ17">
    <cfRule type="colorScale" priority="15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45" priority="154" operator="greaterThan">
      <formula>2</formula>
    </cfRule>
    <cfRule type="cellIs" dxfId="44" priority="155" operator="greaterThan">
      <formula>2</formula>
    </cfRule>
  </conditionalFormatting>
  <conditionalFormatting sqref="EF17">
    <cfRule type="cellIs" dxfId="43" priority="151" operator="greaterThan">
      <formula>0</formula>
    </cfRule>
    <cfRule type="cellIs" dxfId="42" priority="152" operator="lessThan">
      <formula>0</formula>
    </cfRule>
  </conditionalFormatting>
  <conditionalFormatting sqref="DW7">
    <cfRule type="colorScale" priority="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146">
      <colorScale>
        <cfvo type="min"/>
        <cfvo type="max"/>
        <color theme="5" tint="0.79998168889431442"/>
        <color theme="3" tint="0.59999389629810485"/>
      </colorScale>
    </cfRule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139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138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137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olorScale" priority="1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41" priority="134" operator="greaterThan">
      <formula>2</formula>
    </cfRule>
    <cfRule type="cellIs" dxfId="40" priority="135" operator="greaterThan">
      <formula>2</formula>
    </cfRule>
  </conditionalFormatting>
  <conditionalFormatting sqref="DV16:DW16">
    <cfRule type="colorScale" priority="1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E7">
    <cfRule type="colorScale" priority="1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27">
      <colorScale>
        <cfvo type="min"/>
        <cfvo type="max"/>
        <color theme="5" tint="0.79998168889431442"/>
        <color theme="3" tint="0.59999389629810485"/>
      </colorScale>
    </cfRule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25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olorScale" priority="114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39" priority="115" operator="greaterThan">
      <formula>2</formula>
    </cfRule>
    <cfRule type="cellIs" dxfId="38" priority="116" operator="greaterThan">
      <formula>2</formula>
    </cfRule>
  </conditionalFormatting>
  <conditionalFormatting sqref="ED16:EE16">
    <cfRule type="colorScale" priority="11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K7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108">
      <colorScale>
        <cfvo type="min"/>
        <cfvo type="max"/>
        <color theme="5" tint="0.79998168889431442"/>
        <color theme="3" tint="0.59999389629810485"/>
      </colorScale>
    </cfRule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98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EN17">
    <cfRule type="colorScale" priority="8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37" priority="81" operator="greaterThan">
      <formula>2</formula>
    </cfRule>
    <cfRule type="cellIs" dxfId="36" priority="82" operator="greaterThan">
      <formula>2</formula>
    </cfRule>
  </conditionalFormatting>
  <conditionalFormatting sqref="EJ17">
    <cfRule type="colorScale" priority="7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35" priority="78" operator="greaterThan">
      <formula>2</formula>
    </cfRule>
    <cfRule type="cellIs" dxfId="34" priority="79" operator="greaterThan">
      <formula>2</formula>
    </cfRule>
  </conditionalFormatting>
  <conditionalFormatting sqref="EM7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72">
      <colorScale>
        <cfvo type="min"/>
        <cfvo type="max"/>
        <color theme="5" tint="0.79998168889431442"/>
        <color theme="3" tint="0.59999389629810485"/>
      </colorScale>
    </cfRule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7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65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64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63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62">
      <colorScale>
        <cfvo type="min"/>
        <cfvo type="max"/>
        <color theme="5" tint="0.79998168889431442"/>
        <color rgb="FFFFFF66"/>
      </colorScale>
    </cfRule>
  </conditionalFormatting>
  <conditionalFormatting sqref="EL17">
    <cfRule type="colorScale" priority="5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33" priority="60" operator="greaterThan">
      <formula>2</formula>
    </cfRule>
    <cfRule type="cellIs" dxfId="32" priority="61" operator="greaterThan">
      <formula>2</formula>
    </cfRule>
  </conditionalFormatting>
  <conditionalFormatting sqref="ET17">
    <cfRule type="cellIs" dxfId="31" priority="57" operator="greaterThan">
      <formula>0</formula>
    </cfRule>
    <cfRule type="cellIs" dxfId="30" priority="58" operator="lessThan">
      <formula>0</formula>
    </cfRule>
  </conditionalFormatting>
  <conditionalFormatting sqref="EI7">
    <cfRule type="colorScale" priority="56">
      <colorScale>
        <cfvo type="min"/>
        <cfvo type="max"/>
        <color theme="5" tint="0.79998168889431442"/>
        <color theme="3" tint="0.79998168889431442"/>
      </colorScale>
    </cfRule>
  </conditionalFormatting>
  <conditionalFormatting sqref="EI8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I9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H7:EH9">
    <cfRule type="colorScale" priority="52">
      <colorScale>
        <cfvo type="min"/>
        <cfvo type="max"/>
        <color theme="5" tint="0.79998168889431442"/>
        <color theme="3" tint="0.59999389629810485"/>
      </colorScale>
    </cfRule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H7">
    <cfRule type="colorScale" priority="51">
      <colorScale>
        <cfvo type="min"/>
        <cfvo type="max"/>
        <color theme="5" tint="0.79998168889431442"/>
        <color theme="3" tint="0.79998168889431442"/>
      </colorScale>
    </cfRule>
  </conditionalFormatting>
  <conditionalFormatting sqref="EH8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EH8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EH9"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EH10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I10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H11">
    <cfRule type="colorScale" priority="45">
      <colorScale>
        <cfvo type="min"/>
        <cfvo type="max"/>
        <color theme="5" tint="0.79998168889431442"/>
        <color rgb="FFFFFF66"/>
      </colorScale>
    </cfRule>
  </conditionalFormatting>
  <conditionalFormatting sqref="EH12">
    <cfRule type="colorScale" priority="44">
      <colorScale>
        <cfvo type="min"/>
        <cfvo type="max"/>
        <color theme="5" tint="0.79998168889431442"/>
        <color rgb="FFFFFF66"/>
      </colorScale>
    </cfRule>
  </conditionalFormatting>
  <conditionalFormatting sqref="EI11">
    <cfRule type="colorScale" priority="43">
      <colorScale>
        <cfvo type="min"/>
        <cfvo type="max"/>
        <color theme="5" tint="0.79998168889431442"/>
        <color rgb="FFFFFF66"/>
      </colorScale>
    </cfRule>
  </conditionalFormatting>
  <conditionalFormatting sqref="EI12">
    <cfRule type="colorScale" priority="42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olorScale" priority="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29" priority="40" operator="greaterThan">
      <formula>2</formula>
    </cfRule>
    <cfRule type="cellIs" dxfId="28" priority="41" operator="greaterThan">
      <formula>2</formula>
    </cfRule>
  </conditionalFormatting>
  <conditionalFormatting sqref="EH16:EI16">
    <cfRule type="colorScale" priority="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P8"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7">
    <cfRule type="colorScale" priority="37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33">
      <colorScale>
        <cfvo type="min"/>
        <cfvo type="max"/>
        <color theme="5" tint="0.79998168889431442"/>
        <color theme="3" tint="0.59999389629810485"/>
      </colorScale>
    </cfRule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26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EP17">
    <cfRule type="colorScale" priority="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27" priority="21" operator="greaterThan">
      <formula>2</formula>
    </cfRule>
    <cfRule type="cellIs" dxfId="26" priority="22" operator="greaterThan">
      <formula>2</formula>
    </cfRule>
  </conditionalFormatting>
  <conditionalFormatting sqref="ES7">
    <cfRule type="colorScale" priority="19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15">
      <colorScale>
        <cfvo type="min"/>
        <cfvo type="max"/>
        <color theme="5" tint="0.79998168889431442"/>
        <color theme="3" tint="0.59999389629810485"/>
      </colorScale>
    </cfRule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R17">
    <cfRule type="colorScale" priority="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25" priority="3" operator="greaterThan">
      <formula>2</formula>
    </cfRule>
    <cfRule type="cellIs" dxfId="24" priority="4" operator="greaterThan">
      <formula>2</formula>
    </cfRule>
  </conditionalFormatting>
  <conditionalFormatting sqref="ER16:ES16">
    <cfRule type="colorScale" priority="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pageMargins left="0.7" right="0.7" top="0.75" bottom="0.75" header="0.3" footer="0.3"/>
  <pageSetup paperSize="9" orientation="portrait" r:id="rId1"/>
  <ignoredErrors>
    <ignoredError sqref="H14 P14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0B977-1861-4452-8105-E735FE279B4B}">
  <sheetPr codeName="Feuil3"/>
  <dimension ref="A1"/>
  <sheetViews>
    <sheetView workbookViewId="0">
      <selection activeCell="I34" sqref="I34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G250"/>
  <sheetViews>
    <sheetView zoomScale="70" zoomScaleNormal="70" workbookViewId="0">
      <pane ySplit="3" topLeftCell="A4" activePane="bottomLeft" state="frozen"/>
      <selection pane="bottomLeft" activeCell="L7" sqref="L7"/>
    </sheetView>
  </sheetViews>
  <sheetFormatPr baseColWidth="10" defaultColWidth="9.33203125" defaultRowHeight="24" customHeight="1"/>
  <cols>
    <col min="1" max="1" width="48.33203125" customWidth="1"/>
    <col min="2" max="2" width="17.83203125" customWidth="1"/>
    <col min="3" max="3" width="13.83203125" style="3" customWidth="1"/>
    <col min="4" max="5" width="9.33203125" style="3" customWidth="1"/>
    <col min="6" max="7" width="8" style="3" customWidth="1"/>
    <col min="8" max="8" width="9.33203125" style="3" customWidth="1"/>
    <col min="9" max="9" width="10.5" style="3" customWidth="1"/>
    <col min="10" max="10" width="14.1640625" style="3" customWidth="1"/>
    <col min="11" max="11" width="10" style="3" bestFit="1" customWidth="1"/>
    <col min="12" max="12" width="9.33203125" style="3"/>
    <col min="13" max="14" width="8" style="3" customWidth="1"/>
    <col min="15" max="16" width="9.33203125" style="3"/>
    <col min="17" max="17" width="10.5" style="3" customWidth="1"/>
    <col min="18" max="18" width="14.1640625" style="3" customWidth="1"/>
    <col min="19" max="19" width="10" style="3" bestFit="1" customWidth="1"/>
    <col min="20" max="20" width="9.33203125" style="3"/>
    <col min="21" max="22" width="8" style="3" customWidth="1"/>
    <col min="23" max="24" width="9.33203125" style="3"/>
    <col min="25" max="25" width="10.5" style="3" customWidth="1"/>
    <col min="26" max="26" width="14.1640625" style="3" customWidth="1"/>
    <col min="27" max="27" width="10" style="3" bestFit="1" customWidth="1"/>
    <col min="28" max="28" width="9.33203125" style="3"/>
    <col min="29" max="30" width="8" style="3" customWidth="1"/>
    <col min="31" max="32" width="9.33203125" style="3"/>
    <col min="33" max="33" width="10.5" style="3" customWidth="1"/>
  </cols>
  <sheetData>
    <row r="1" spans="1:33" ht="24" customHeight="1">
      <c r="A1" s="1"/>
      <c r="B1" s="1"/>
      <c r="C1" s="2"/>
      <c r="J1" s="2"/>
      <c r="R1" s="2"/>
      <c r="Z1" s="2"/>
    </row>
    <row r="2" spans="1:33" s="127" customFormat="1" ht="24" customHeight="1">
      <c r="A2" s="125"/>
      <c r="B2" s="125"/>
      <c r="C2" s="126" t="s">
        <v>52</v>
      </c>
      <c r="J2" s="125"/>
      <c r="K2" s="128" t="s">
        <v>53</v>
      </c>
      <c r="R2" s="125"/>
      <c r="S2" s="128" t="s">
        <v>105</v>
      </c>
      <c r="Z2" s="125"/>
      <c r="AA2" s="128" t="s">
        <v>106</v>
      </c>
    </row>
    <row r="3" spans="1:33" ht="51" customHeight="1" thickBot="1">
      <c r="A3" s="17" t="s">
        <v>0</v>
      </c>
      <c r="B3" s="17"/>
      <c r="C3" s="18" t="s">
        <v>40</v>
      </c>
      <c r="D3" s="20" t="s">
        <v>1</v>
      </c>
      <c r="E3" s="20" t="s">
        <v>2</v>
      </c>
      <c r="F3" s="20" t="s">
        <v>3</v>
      </c>
      <c r="G3" s="20" t="s">
        <v>4</v>
      </c>
      <c r="H3" s="20" t="s">
        <v>5</v>
      </c>
      <c r="I3" s="24" t="s">
        <v>6</v>
      </c>
      <c r="J3" s="21" t="s">
        <v>40</v>
      </c>
      <c r="K3" s="19" t="s">
        <v>45</v>
      </c>
      <c r="L3" s="19" t="s">
        <v>46</v>
      </c>
      <c r="M3" s="19" t="s">
        <v>47</v>
      </c>
      <c r="N3" s="19" t="s">
        <v>48</v>
      </c>
      <c r="O3" s="19" t="s">
        <v>49</v>
      </c>
      <c r="P3" s="19" t="s">
        <v>50</v>
      </c>
      <c r="Q3" s="24" t="s">
        <v>6</v>
      </c>
      <c r="R3" s="21" t="s">
        <v>40</v>
      </c>
      <c r="S3" s="19" t="s">
        <v>45</v>
      </c>
      <c r="T3" s="19" t="s">
        <v>46</v>
      </c>
      <c r="U3" s="19" t="s">
        <v>47</v>
      </c>
      <c r="V3" s="19" t="s">
        <v>48</v>
      </c>
      <c r="W3" s="19" t="s">
        <v>49</v>
      </c>
      <c r="X3" s="19" t="s">
        <v>50</v>
      </c>
      <c r="Y3" s="24" t="s">
        <v>6</v>
      </c>
      <c r="Z3" s="21" t="s">
        <v>40</v>
      </c>
      <c r="AA3" s="19" t="s">
        <v>45</v>
      </c>
      <c r="AB3" s="19" t="s">
        <v>46</v>
      </c>
      <c r="AC3" s="19" t="s">
        <v>47</v>
      </c>
      <c r="AD3" s="19" t="s">
        <v>48</v>
      </c>
      <c r="AE3" s="19" t="s">
        <v>49</v>
      </c>
      <c r="AF3" s="19" t="s">
        <v>50</v>
      </c>
      <c r="AG3" s="20" t="s">
        <v>6</v>
      </c>
    </row>
    <row r="4" spans="1:33" ht="24" customHeight="1" thickTop="1">
      <c r="A4" s="108" t="s">
        <v>51</v>
      </c>
      <c r="B4" s="45" t="s">
        <v>43</v>
      </c>
      <c r="C4" s="46"/>
      <c r="D4" s="47">
        <f>39-C5</f>
        <v>7</v>
      </c>
      <c r="E4" s="47">
        <v>39</v>
      </c>
      <c r="F4" s="47">
        <v>39</v>
      </c>
      <c r="G4" s="47">
        <v>39</v>
      </c>
      <c r="H4" s="47">
        <v>39</v>
      </c>
      <c r="I4" s="48">
        <f>SUM(D4:H4)</f>
        <v>163</v>
      </c>
      <c r="J4" s="22"/>
      <c r="K4" s="11">
        <f>39-J5</f>
        <v>0</v>
      </c>
      <c r="L4" s="12">
        <v>39</v>
      </c>
      <c r="M4" s="12"/>
      <c r="N4" s="12"/>
      <c r="O4" s="12"/>
      <c r="P4" s="12"/>
      <c r="Q4" s="109">
        <f>SUM(K4:P4)</f>
        <v>39</v>
      </c>
      <c r="R4" s="22"/>
      <c r="S4" s="11">
        <f>39-R5</f>
        <v>39</v>
      </c>
      <c r="T4" s="12"/>
      <c r="U4" s="12"/>
      <c r="V4" s="12"/>
      <c r="W4" s="12"/>
      <c r="X4" s="12"/>
      <c r="Y4" s="109">
        <f>SUM(S4:X4)</f>
        <v>39</v>
      </c>
      <c r="Z4" s="22"/>
      <c r="AA4" s="11">
        <f>39-Z5</f>
        <v>39</v>
      </c>
      <c r="AB4" s="12"/>
      <c r="AC4" s="12"/>
      <c r="AD4" s="12"/>
      <c r="AE4" s="12"/>
      <c r="AF4" s="12"/>
      <c r="AG4" s="13">
        <f>SUM(AA4:AF4)</f>
        <v>39</v>
      </c>
    </row>
    <row r="5" spans="1:33" ht="24" customHeight="1">
      <c r="A5" s="108" t="str">
        <f>"Cumul annuel     "&amp;SUM(I6,Q6)</f>
        <v>Cumul annuel     0,5</v>
      </c>
      <c r="B5" s="49" t="s">
        <v>42</v>
      </c>
      <c r="C5" s="50">
        <v>32</v>
      </c>
      <c r="D5" s="51">
        <v>7</v>
      </c>
      <c r="E5" s="52">
        <v>39</v>
      </c>
      <c r="F5" s="53">
        <v>39</v>
      </c>
      <c r="G5" s="54">
        <v>39.5</v>
      </c>
      <c r="H5" s="54">
        <v>39</v>
      </c>
      <c r="I5" s="55">
        <v>163.5</v>
      </c>
      <c r="J5" s="23">
        <f>H5</f>
        <v>39</v>
      </c>
      <c r="K5" s="10">
        <v>0</v>
      </c>
      <c r="L5" s="9">
        <v>39</v>
      </c>
      <c r="M5" s="8"/>
      <c r="N5" s="7"/>
      <c r="O5" s="7"/>
      <c r="P5" s="6"/>
      <c r="Q5" s="110">
        <f>SUM(K5:P5)</f>
        <v>39</v>
      </c>
      <c r="R5" s="23">
        <f>P5</f>
        <v>0</v>
      </c>
      <c r="S5" s="10"/>
      <c r="T5" s="9"/>
      <c r="U5" s="8"/>
      <c r="V5" s="7"/>
      <c r="W5" s="7"/>
      <c r="X5" s="6"/>
      <c r="Y5" s="110">
        <f>SUM(S5:X5)</f>
        <v>0</v>
      </c>
      <c r="Z5" s="23">
        <f>X5</f>
        <v>0</v>
      </c>
      <c r="AA5" s="10">
        <v>0</v>
      </c>
      <c r="AB5" s="9"/>
      <c r="AC5" s="8"/>
      <c r="AD5" s="7"/>
      <c r="AE5" s="7"/>
      <c r="AF5" s="6"/>
      <c r="AG5" s="5">
        <f>SUM(AA5:AF5)</f>
        <v>0</v>
      </c>
    </row>
    <row r="6" spans="1:33" ht="24" customHeight="1" thickBot="1">
      <c r="A6" s="101"/>
      <c r="B6" s="56" t="s">
        <v>41</v>
      </c>
      <c r="C6" s="310">
        <v>0</v>
      </c>
      <c r="D6" s="310"/>
      <c r="E6" s="57">
        <v>0</v>
      </c>
      <c r="F6" s="58">
        <v>0</v>
      </c>
      <c r="G6" s="59">
        <v>0.5</v>
      </c>
      <c r="H6" s="59">
        <v>0</v>
      </c>
      <c r="I6" s="60">
        <f>SUM(C6:H6)</f>
        <v>0.5</v>
      </c>
      <c r="J6" s="309">
        <f>J5+K5-39</f>
        <v>0</v>
      </c>
      <c r="K6" s="311"/>
      <c r="L6" s="14">
        <f>L5-L4</f>
        <v>0</v>
      </c>
      <c r="M6" s="14">
        <f>M5-M4</f>
        <v>0</v>
      </c>
      <c r="N6" s="14">
        <f>N5-N4</f>
        <v>0</v>
      </c>
      <c r="O6" s="14">
        <f>O5-O4</f>
        <v>0</v>
      </c>
      <c r="P6" s="15">
        <f>P5-P4</f>
        <v>0</v>
      </c>
      <c r="Q6" s="111">
        <f>SUM(J6:O6)</f>
        <v>0</v>
      </c>
      <c r="R6" s="309">
        <f>R5+S5-39</f>
        <v>-39</v>
      </c>
      <c r="S6" s="311"/>
      <c r="T6" s="14">
        <f>T5-T4</f>
        <v>0</v>
      </c>
      <c r="U6" s="14">
        <f>U5-U4</f>
        <v>0</v>
      </c>
      <c r="V6" s="14">
        <f>V5-V4</f>
        <v>0</v>
      </c>
      <c r="W6" s="14">
        <f>W5-W4</f>
        <v>0</v>
      </c>
      <c r="X6" s="15">
        <f>X5-X4</f>
        <v>0</v>
      </c>
      <c r="Y6" s="111">
        <f>SUM(R6:W6)</f>
        <v>-39</v>
      </c>
      <c r="Z6" s="309">
        <f>Z5+AA5-39</f>
        <v>-39</v>
      </c>
      <c r="AA6" s="311"/>
      <c r="AB6" s="14">
        <f>AB5-AB4</f>
        <v>0</v>
      </c>
      <c r="AC6" s="14">
        <f>AC5-AC4</f>
        <v>0</v>
      </c>
      <c r="AD6" s="14">
        <f>AD5-AD4</f>
        <v>0</v>
      </c>
      <c r="AE6" s="14">
        <f>AE5-AE4</f>
        <v>0</v>
      </c>
      <c r="AF6" s="15">
        <f>AF5-AF4</f>
        <v>0</v>
      </c>
      <c r="AG6" s="16">
        <f>SUM(Z6:AE6)</f>
        <v>-39</v>
      </c>
    </row>
    <row r="7" spans="1:33" ht="24" customHeight="1" thickTop="1">
      <c r="A7" s="100" t="s">
        <v>7</v>
      </c>
      <c r="B7" s="61" t="s">
        <v>43</v>
      </c>
      <c r="C7" s="62"/>
      <c r="D7" s="63">
        <f>39-C8</f>
        <v>15</v>
      </c>
      <c r="E7" s="63">
        <v>39</v>
      </c>
      <c r="F7" s="63">
        <v>39</v>
      </c>
      <c r="G7" s="63">
        <v>39</v>
      </c>
      <c r="H7" s="63">
        <v>32.5</v>
      </c>
      <c r="I7" s="64">
        <f>SUM(D7:H7)</f>
        <v>164.5</v>
      </c>
      <c r="J7" s="22"/>
      <c r="K7" s="11">
        <f>39-J8</f>
        <v>6.5</v>
      </c>
      <c r="L7" s="12">
        <v>39</v>
      </c>
      <c r="M7" s="12"/>
      <c r="N7" s="12"/>
      <c r="O7" s="12"/>
      <c r="P7" s="12"/>
      <c r="Q7" s="109">
        <f>SUM(K7:P7)</f>
        <v>45.5</v>
      </c>
      <c r="R7" s="22"/>
      <c r="S7" s="11">
        <f>39-R8</f>
        <v>39</v>
      </c>
      <c r="T7" s="12"/>
      <c r="U7" s="12"/>
      <c r="V7" s="12"/>
      <c r="W7" s="12"/>
      <c r="X7" s="12"/>
      <c r="Y7" s="109">
        <f>SUM(S7:X7)</f>
        <v>39</v>
      </c>
      <c r="Z7" s="22"/>
      <c r="AA7" s="11">
        <f>39-Z8</f>
        <v>39</v>
      </c>
      <c r="AB7" s="12"/>
      <c r="AC7" s="12"/>
      <c r="AD7" s="12"/>
      <c r="AE7" s="12"/>
      <c r="AF7" s="12"/>
      <c r="AG7" s="13">
        <f>SUM(AA7:AF7)</f>
        <v>39</v>
      </c>
    </row>
    <row r="8" spans="1:33" ht="24" customHeight="1">
      <c r="A8" s="100" t="str">
        <f>"Cumul annuel     "&amp;SUM(I9,Q9)</f>
        <v>Cumul annuel     -6</v>
      </c>
      <c r="B8" s="65" t="s">
        <v>42</v>
      </c>
      <c r="C8" s="66">
        <v>24</v>
      </c>
      <c r="D8" s="67">
        <v>17</v>
      </c>
      <c r="E8" s="67">
        <v>37</v>
      </c>
      <c r="F8" s="67">
        <v>41</v>
      </c>
      <c r="G8" s="67">
        <v>37</v>
      </c>
      <c r="H8" s="67">
        <v>32.5</v>
      </c>
      <c r="I8" s="68">
        <v>164.5</v>
      </c>
      <c r="J8" s="23">
        <f>H8</f>
        <v>32.5</v>
      </c>
      <c r="K8" s="10">
        <v>8.5</v>
      </c>
      <c r="L8" s="9">
        <v>31</v>
      </c>
      <c r="M8" s="8"/>
      <c r="N8" s="7"/>
      <c r="O8" s="7"/>
      <c r="P8" s="6"/>
      <c r="Q8" s="110">
        <f>SUM(K8:P8)</f>
        <v>39.5</v>
      </c>
      <c r="R8" s="23">
        <f>P8</f>
        <v>0</v>
      </c>
      <c r="S8" s="10"/>
      <c r="T8" s="9"/>
      <c r="U8" s="8"/>
      <c r="V8" s="7"/>
      <c r="W8" s="7"/>
      <c r="X8" s="6"/>
      <c r="Y8" s="110">
        <f>SUM(S8:X8)</f>
        <v>0</v>
      </c>
      <c r="Z8" s="23">
        <f>X8</f>
        <v>0</v>
      </c>
      <c r="AA8" s="10">
        <v>0</v>
      </c>
      <c r="AB8" s="9"/>
      <c r="AC8" s="8"/>
      <c r="AD8" s="7"/>
      <c r="AE8" s="7"/>
      <c r="AF8" s="6"/>
      <c r="AG8" s="5">
        <f>SUM(AA8:AF8)</f>
        <v>0</v>
      </c>
    </row>
    <row r="9" spans="1:33" ht="24" customHeight="1" thickBot="1">
      <c r="A9" s="102"/>
      <c r="B9" s="69" t="s">
        <v>41</v>
      </c>
      <c r="C9" s="310">
        <v>2</v>
      </c>
      <c r="D9" s="310"/>
      <c r="E9" s="70">
        <v>-2</v>
      </c>
      <c r="F9" s="70">
        <v>2</v>
      </c>
      <c r="G9" s="70">
        <v>-2</v>
      </c>
      <c r="H9" s="70">
        <v>0</v>
      </c>
      <c r="I9" s="71">
        <f>SUM(C9:H9)</f>
        <v>0</v>
      </c>
      <c r="J9" s="309">
        <f>J8+K8-39</f>
        <v>2</v>
      </c>
      <c r="K9" s="311"/>
      <c r="L9" s="14">
        <f>L8-L7</f>
        <v>-8</v>
      </c>
      <c r="M9" s="14">
        <f>M8-M7</f>
        <v>0</v>
      </c>
      <c r="N9" s="14">
        <f>N8-N7</f>
        <v>0</v>
      </c>
      <c r="O9" s="14">
        <f>O8-O7</f>
        <v>0</v>
      </c>
      <c r="P9" s="15">
        <f>P8-P7</f>
        <v>0</v>
      </c>
      <c r="Q9" s="111">
        <f>SUM(J9:O9)</f>
        <v>-6</v>
      </c>
      <c r="R9" s="309">
        <f>R8+S8-39</f>
        <v>-39</v>
      </c>
      <c r="S9" s="311"/>
      <c r="T9" s="14">
        <f>T8-T7</f>
        <v>0</v>
      </c>
      <c r="U9" s="14">
        <f>U8-U7</f>
        <v>0</v>
      </c>
      <c r="V9" s="14">
        <f>V8-V7</f>
        <v>0</v>
      </c>
      <c r="W9" s="14">
        <f>W8-W7</f>
        <v>0</v>
      </c>
      <c r="X9" s="15">
        <f>X8-X7</f>
        <v>0</v>
      </c>
      <c r="Y9" s="111">
        <f>SUM(R9:W9)</f>
        <v>-39</v>
      </c>
      <c r="Z9" s="309">
        <f>Z8+AA8-39</f>
        <v>-39</v>
      </c>
      <c r="AA9" s="311"/>
      <c r="AB9" s="14">
        <f>AB8-AB7</f>
        <v>0</v>
      </c>
      <c r="AC9" s="14">
        <f>AC8-AC7</f>
        <v>0</v>
      </c>
      <c r="AD9" s="14">
        <f>AD8-AD7</f>
        <v>0</v>
      </c>
      <c r="AE9" s="14">
        <f>AE8-AE7</f>
        <v>0</v>
      </c>
      <c r="AF9" s="15">
        <f>AF8-AF7</f>
        <v>0</v>
      </c>
      <c r="AG9" s="16">
        <f>SUM(Z9:AE9)</f>
        <v>-39</v>
      </c>
    </row>
    <row r="10" spans="1:33" ht="24" customHeight="1" thickTop="1">
      <c r="A10" s="100" t="s">
        <v>54</v>
      </c>
      <c r="B10" s="61" t="s">
        <v>43</v>
      </c>
      <c r="C10" s="62"/>
      <c r="D10" s="63">
        <v>0</v>
      </c>
      <c r="E10" s="63"/>
      <c r="F10" s="63"/>
      <c r="G10" s="63"/>
      <c r="H10" s="63"/>
      <c r="I10" s="64">
        <f>SUM(D10:H10)</f>
        <v>0</v>
      </c>
      <c r="J10" s="22"/>
      <c r="K10" s="11">
        <f>39-J11</f>
        <v>39</v>
      </c>
      <c r="L10" s="12">
        <v>39</v>
      </c>
      <c r="M10" s="12"/>
      <c r="N10" s="12"/>
      <c r="O10" s="12"/>
      <c r="P10" s="12"/>
      <c r="Q10" s="109">
        <f>SUM(K10:P10)</f>
        <v>78</v>
      </c>
      <c r="R10" s="22"/>
      <c r="S10" s="11">
        <f>39-R11</f>
        <v>39</v>
      </c>
      <c r="T10" s="12"/>
      <c r="U10" s="12"/>
      <c r="V10" s="12"/>
      <c r="W10" s="12"/>
      <c r="X10" s="12"/>
      <c r="Y10" s="109">
        <f>SUM(S10:X10)</f>
        <v>39</v>
      </c>
      <c r="Z10" s="22"/>
      <c r="AA10" s="11">
        <f>39-Z11</f>
        <v>39</v>
      </c>
      <c r="AB10" s="12"/>
      <c r="AC10" s="12"/>
      <c r="AD10" s="12"/>
      <c r="AE10" s="12"/>
      <c r="AF10" s="12"/>
      <c r="AG10" s="13">
        <f>SUM(AA10:AF10)</f>
        <v>39</v>
      </c>
    </row>
    <row r="11" spans="1:33" ht="24" customHeight="1">
      <c r="A11" s="100" t="str">
        <f>"Cumul annuel     "&amp;SUM(I12,Q12)</f>
        <v>Cumul annuel     -31</v>
      </c>
      <c r="B11" s="65" t="s">
        <v>42</v>
      </c>
      <c r="C11" s="66"/>
      <c r="D11" s="67"/>
      <c r="E11" s="67"/>
      <c r="F11" s="67"/>
      <c r="G11" s="67"/>
      <c r="H11" s="67"/>
      <c r="I11" s="68"/>
      <c r="J11" s="23">
        <f>H11</f>
        <v>0</v>
      </c>
      <c r="K11" s="10">
        <v>8</v>
      </c>
      <c r="L11" s="9">
        <v>39</v>
      </c>
      <c r="M11" s="8"/>
      <c r="N11" s="7"/>
      <c r="O11" s="7"/>
      <c r="P11" s="6"/>
      <c r="Q11" s="110">
        <f>SUM(K11:P11)</f>
        <v>47</v>
      </c>
      <c r="R11" s="23">
        <f>P11</f>
        <v>0</v>
      </c>
      <c r="S11" s="10">
        <v>0</v>
      </c>
      <c r="T11" s="9"/>
      <c r="U11" s="8"/>
      <c r="V11" s="7"/>
      <c r="W11" s="7"/>
      <c r="X11" s="6"/>
      <c r="Y11" s="110">
        <f>SUM(S11:X11)</f>
        <v>0</v>
      </c>
      <c r="Z11" s="23">
        <f>X11</f>
        <v>0</v>
      </c>
      <c r="AA11" s="10">
        <v>0</v>
      </c>
      <c r="AB11" s="9"/>
      <c r="AC11" s="8"/>
      <c r="AD11" s="7"/>
      <c r="AE11" s="7"/>
      <c r="AF11" s="6"/>
      <c r="AG11" s="5">
        <f>SUM(AA11:AF11)</f>
        <v>0</v>
      </c>
    </row>
    <row r="12" spans="1:33" ht="24" customHeight="1" thickBot="1">
      <c r="A12" s="102"/>
      <c r="B12" s="69" t="s">
        <v>41</v>
      </c>
      <c r="C12" s="310"/>
      <c r="D12" s="310"/>
      <c r="E12" s="70"/>
      <c r="F12" s="70"/>
      <c r="G12" s="70"/>
      <c r="H12" s="70"/>
      <c r="I12" s="71">
        <f>SUM(C12:H12)</f>
        <v>0</v>
      </c>
      <c r="J12" s="309">
        <f>J11+K11-39</f>
        <v>-31</v>
      </c>
      <c r="K12" s="311"/>
      <c r="L12" s="14">
        <f>L11-L10</f>
        <v>0</v>
      </c>
      <c r="M12" s="14">
        <f>M11-M10</f>
        <v>0</v>
      </c>
      <c r="N12" s="14">
        <f>N11-N10</f>
        <v>0</v>
      </c>
      <c r="O12" s="14">
        <f>O11-O10</f>
        <v>0</v>
      </c>
      <c r="P12" s="15">
        <f>P11-P10</f>
        <v>0</v>
      </c>
      <c r="Q12" s="111">
        <f>SUM(J12:O12)</f>
        <v>-31</v>
      </c>
      <c r="R12" s="309">
        <f>R11+S11-39</f>
        <v>-39</v>
      </c>
      <c r="S12" s="311"/>
      <c r="T12" s="14">
        <f>T11-T10</f>
        <v>0</v>
      </c>
      <c r="U12" s="14">
        <f>U11-U10</f>
        <v>0</v>
      </c>
      <c r="V12" s="14">
        <f>V11-V10</f>
        <v>0</v>
      </c>
      <c r="W12" s="14">
        <f>W11-W10</f>
        <v>0</v>
      </c>
      <c r="X12" s="15">
        <f>X11-X10</f>
        <v>0</v>
      </c>
      <c r="Y12" s="111">
        <f>SUM(R12:W12)</f>
        <v>-39</v>
      </c>
      <c r="Z12" s="309">
        <f>Z11+AA11-39</f>
        <v>-39</v>
      </c>
      <c r="AA12" s="311"/>
      <c r="AB12" s="14">
        <f>AB11-AB10</f>
        <v>0</v>
      </c>
      <c r="AC12" s="14">
        <f>AC11-AC10</f>
        <v>0</v>
      </c>
      <c r="AD12" s="14">
        <f>AD11-AD10</f>
        <v>0</v>
      </c>
      <c r="AE12" s="14">
        <f>AE11-AE10</f>
        <v>0</v>
      </c>
      <c r="AF12" s="15">
        <f>AF11-AF10</f>
        <v>0</v>
      </c>
      <c r="AG12" s="16">
        <f>SUM(Z12:AE12)</f>
        <v>-39</v>
      </c>
    </row>
    <row r="13" spans="1:33" ht="24" customHeight="1" thickTop="1">
      <c r="A13" s="100" t="s">
        <v>8</v>
      </c>
      <c r="B13" s="45" t="s">
        <v>43</v>
      </c>
      <c r="C13" s="72"/>
      <c r="D13" s="72">
        <f>39-C14</f>
        <v>20</v>
      </c>
      <c r="E13" s="72">
        <v>39</v>
      </c>
      <c r="F13" s="72">
        <v>39</v>
      </c>
      <c r="G13" s="72">
        <v>39</v>
      </c>
      <c r="H13" s="72">
        <v>33</v>
      </c>
      <c r="I13" s="73">
        <f>SUM(D13:H13)</f>
        <v>170</v>
      </c>
      <c r="J13" s="22"/>
      <c r="K13" s="11">
        <f>39-J14</f>
        <v>6</v>
      </c>
      <c r="L13" s="12">
        <v>39</v>
      </c>
      <c r="M13" s="12"/>
      <c r="N13" s="12"/>
      <c r="O13" s="12"/>
      <c r="P13" s="12"/>
      <c r="Q13" s="109">
        <f>SUM(K13:P13)</f>
        <v>45</v>
      </c>
      <c r="R13" s="22"/>
      <c r="S13" s="11">
        <f>39-R14</f>
        <v>39</v>
      </c>
      <c r="T13" s="12"/>
      <c r="U13" s="12"/>
      <c r="V13" s="12"/>
      <c r="W13" s="12"/>
      <c r="X13" s="12"/>
      <c r="Y13" s="109">
        <f>SUM(S13:X13)</f>
        <v>39</v>
      </c>
      <c r="Z13" s="22"/>
      <c r="AA13" s="11">
        <f>39-Z14</f>
        <v>39</v>
      </c>
      <c r="AB13" s="12"/>
      <c r="AC13" s="12"/>
      <c r="AD13" s="12"/>
      <c r="AE13" s="12"/>
      <c r="AF13" s="12"/>
      <c r="AG13" s="13">
        <f>SUM(AA13:AF13)</f>
        <v>39</v>
      </c>
    </row>
    <row r="14" spans="1:33" ht="24" customHeight="1">
      <c r="A14" s="100" t="str">
        <f>"Cumul annuel     "&amp;SUM(I15,Q15)</f>
        <v>Cumul annuel     0</v>
      </c>
      <c r="B14" s="65" t="s">
        <v>42</v>
      </c>
      <c r="C14" s="74">
        <v>19</v>
      </c>
      <c r="D14" s="75">
        <v>20</v>
      </c>
      <c r="E14" s="75">
        <v>39</v>
      </c>
      <c r="F14" s="76">
        <v>39</v>
      </c>
      <c r="G14" s="76">
        <v>39</v>
      </c>
      <c r="H14" s="76">
        <v>33</v>
      </c>
      <c r="I14" s="77">
        <v>170</v>
      </c>
      <c r="J14" s="23">
        <f>H14</f>
        <v>33</v>
      </c>
      <c r="K14" s="10">
        <v>6</v>
      </c>
      <c r="L14" s="9">
        <v>39</v>
      </c>
      <c r="M14" s="8"/>
      <c r="N14" s="7"/>
      <c r="O14" s="7"/>
      <c r="P14" s="6"/>
      <c r="Q14" s="110">
        <f>SUM(K14:P14)</f>
        <v>45</v>
      </c>
      <c r="R14" s="23">
        <f>P14</f>
        <v>0</v>
      </c>
      <c r="S14" s="10">
        <v>0</v>
      </c>
      <c r="T14" s="9"/>
      <c r="U14" s="8"/>
      <c r="V14" s="7"/>
      <c r="W14" s="7"/>
      <c r="X14" s="6"/>
      <c r="Y14" s="110">
        <f>SUM(S14:X14)</f>
        <v>0</v>
      </c>
      <c r="Z14" s="23">
        <f>X14</f>
        <v>0</v>
      </c>
      <c r="AA14" s="10">
        <v>0</v>
      </c>
      <c r="AB14" s="9"/>
      <c r="AC14" s="8"/>
      <c r="AD14" s="7"/>
      <c r="AE14" s="7"/>
      <c r="AF14" s="6"/>
      <c r="AG14" s="5">
        <f>SUM(AA14:AF14)</f>
        <v>0</v>
      </c>
    </row>
    <row r="15" spans="1:33" ht="24" customHeight="1" thickBot="1">
      <c r="A15" s="102"/>
      <c r="B15" s="69" t="s">
        <v>41</v>
      </c>
      <c r="C15" s="310">
        <v>0</v>
      </c>
      <c r="D15" s="310"/>
      <c r="E15" s="70">
        <v>0</v>
      </c>
      <c r="F15" s="70">
        <v>0</v>
      </c>
      <c r="G15" s="70">
        <v>0</v>
      </c>
      <c r="H15" s="70">
        <v>0</v>
      </c>
      <c r="I15" s="71">
        <f>SUM(C15:H15)</f>
        <v>0</v>
      </c>
      <c r="J15" s="309">
        <f>J14+K14-39</f>
        <v>0</v>
      </c>
      <c r="K15" s="311"/>
      <c r="L15" s="14">
        <f>L14-L13</f>
        <v>0</v>
      </c>
      <c r="M15" s="14">
        <f>M14-M13</f>
        <v>0</v>
      </c>
      <c r="N15" s="14">
        <f>N14-N13</f>
        <v>0</v>
      </c>
      <c r="O15" s="14">
        <f>O14-O13</f>
        <v>0</v>
      </c>
      <c r="P15" s="15">
        <f>P14-P13</f>
        <v>0</v>
      </c>
      <c r="Q15" s="111">
        <f>SUM(J15:O15)</f>
        <v>0</v>
      </c>
      <c r="R15" s="309">
        <f>R14+S14-39</f>
        <v>-39</v>
      </c>
      <c r="S15" s="311"/>
      <c r="T15" s="14">
        <f>T14-T13</f>
        <v>0</v>
      </c>
      <c r="U15" s="14">
        <f>U14-U13</f>
        <v>0</v>
      </c>
      <c r="V15" s="14">
        <f>V14-V13</f>
        <v>0</v>
      </c>
      <c r="W15" s="14">
        <f>W14-W13</f>
        <v>0</v>
      </c>
      <c r="X15" s="15">
        <f>X14-X13</f>
        <v>0</v>
      </c>
      <c r="Y15" s="111">
        <f>SUM(R15:W15)</f>
        <v>-39</v>
      </c>
      <c r="Z15" s="309">
        <f>Z14+AA14-39</f>
        <v>-39</v>
      </c>
      <c r="AA15" s="311"/>
      <c r="AB15" s="14">
        <f>AB14-AB13</f>
        <v>0</v>
      </c>
      <c r="AC15" s="14">
        <f>AC14-AC13</f>
        <v>0</v>
      </c>
      <c r="AD15" s="14">
        <f>AD14-AD13</f>
        <v>0</v>
      </c>
      <c r="AE15" s="14">
        <f>AE14-AE13</f>
        <v>0</v>
      </c>
      <c r="AF15" s="15">
        <f>AF14-AF13</f>
        <v>0</v>
      </c>
      <c r="AG15" s="16">
        <f>SUM(Z15:AE15)</f>
        <v>-39</v>
      </c>
    </row>
    <row r="16" spans="1:33" ht="24" customHeight="1" thickTop="1">
      <c r="A16" s="100" t="s">
        <v>55</v>
      </c>
      <c r="B16" s="61" t="s">
        <v>43</v>
      </c>
      <c r="C16" s="62"/>
      <c r="D16" s="63">
        <v>0</v>
      </c>
      <c r="E16" s="63"/>
      <c r="F16" s="63"/>
      <c r="G16" s="63"/>
      <c r="H16" s="63"/>
      <c r="I16" s="64">
        <f>SUM(D16:H16)</f>
        <v>0</v>
      </c>
      <c r="J16" s="22"/>
      <c r="K16" s="11">
        <f>39-J17</f>
        <v>39</v>
      </c>
      <c r="L16" s="12">
        <v>39</v>
      </c>
      <c r="M16" s="12"/>
      <c r="N16" s="12"/>
      <c r="O16" s="12"/>
      <c r="P16" s="12"/>
      <c r="Q16" s="109">
        <f>SUM(K16:P16)</f>
        <v>78</v>
      </c>
      <c r="R16" s="22"/>
      <c r="S16" s="11">
        <f>39-R17</f>
        <v>39</v>
      </c>
      <c r="T16" s="12"/>
      <c r="U16" s="12"/>
      <c r="V16" s="12"/>
      <c r="W16" s="12"/>
      <c r="X16" s="12"/>
      <c r="Y16" s="109">
        <f>SUM(S16:X16)</f>
        <v>39</v>
      </c>
      <c r="Z16" s="22"/>
      <c r="AA16" s="11">
        <f>39-Z17</f>
        <v>39</v>
      </c>
      <c r="AB16" s="12"/>
      <c r="AC16" s="12"/>
      <c r="AD16" s="12"/>
      <c r="AE16" s="12"/>
      <c r="AF16" s="12"/>
      <c r="AG16" s="13">
        <f>SUM(AA16:AF16)</f>
        <v>39</v>
      </c>
    </row>
    <row r="17" spans="1:33" ht="24" customHeight="1">
      <c r="A17" s="100" t="str">
        <f>"Cumul annuel     "&amp;SUM(I18,Q18)</f>
        <v>Cumul annuel     -39</v>
      </c>
      <c r="B17" s="65" t="s">
        <v>42</v>
      </c>
      <c r="C17" s="66"/>
      <c r="D17" s="67"/>
      <c r="E17" s="67"/>
      <c r="F17" s="67"/>
      <c r="G17" s="67"/>
      <c r="H17" s="67"/>
      <c r="I17" s="68"/>
      <c r="J17" s="23">
        <f>H17</f>
        <v>0</v>
      </c>
      <c r="K17" s="10">
        <v>0</v>
      </c>
      <c r="L17" s="9">
        <v>39</v>
      </c>
      <c r="M17" s="8"/>
      <c r="N17" s="7"/>
      <c r="O17" s="7"/>
      <c r="P17" s="6"/>
      <c r="Q17" s="110">
        <f>SUM(K17:P17)</f>
        <v>39</v>
      </c>
      <c r="R17" s="23">
        <f>P17</f>
        <v>0</v>
      </c>
      <c r="S17" s="10">
        <v>0</v>
      </c>
      <c r="T17" s="9"/>
      <c r="U17" s="8"/>
      <c r="V17" s="7"/>
      <c r="W17" s="7"/>
      <c r="X17" s="6"/>
      <c r="Y17" s="110">
        <f>SUM(S17:X17)</f>
        <v>0</v>
      </c>
      <c r="Z17" s="23">
        <f>X17</f>
        <v>0</v>
      </c>
      <c r="AA17" s="10">
        <v>0</v>
      </c>
      <c r="AB17" s="9"/>
      <c r="AC17" s="8"/>
      <c r="AD17" s="7"/>
      <c r="AE17" s="7"/>
      <c r="AF17" s="6"/>
      <c r="AG17" s="5">
        <f>SUM(AA17:AF17)</f>
        <v>0</v>
      </c>
    </row>
    <row r="18" spans="1:33" ht="24" customHeight="1" thickBot="1">
      <c r="A18" s="102"/>
      <c r="B18" s="69" t="s">
        <v>41</v>
      </c>
      <c r="C18" s="310"/>
      <c r="D18" s="310"/>
      <c r="E18" s="70"/>
      <c r="F18" s="70"/>
      <c r="G18" s="70"/>
      <c r="H18" s="70"/>
      <c r="I18" s="71">
        <f>SUM(C18:H18)</f>
        <v>0</v>
      </c>
      <c r="J18" s="309">
        <f>J17+K17-39</f>
        <v>-39</v>
      </c>
      <c r="K18" s="311"/>
      <c r="L18" s="14">
        <f>L17-L16</f>
        <v>0</v>
      </c>
      <c r="M18" s="14">
        <f>M17-M16</f>
        <v>0</v>
      </c>
      <c r="N18" s="14">
        <f>N17-N16</f>
        <v>0</v>
      </c>
      <c r="O18" s="14">
        <f>O17-O16</f>
        <v>0</v>
      </c>
      <c r="P18" s="15">
        <f>P17-P16</f>
        <v>0</v>
      </c>
      <c r="Q18" s="111">
        <f>SUM(J18:O18)</f>
        <v>-39</v>
      </c>
      <c r="R18" s="309">
        <f>R17+S17-39</f>
        <v>-39</v>
      </c>
      <c r="S18" s="311"/>
      <c r="T18" s="14">
        <f>T17-T16</f>
        <v>0</v>
      </c>
      <c r="U18" s="14">
        <f>U17-U16</f>
        <v>0</v>
      </c>
      <c r="V18" s="14">
        <f>V17-V16</f>
        <v>0</v>
      </c>
      <c r="W18" s="14">
        <f>W17-W16</f>
        <v>0</v>
      </c>
      <c r="X18" s="15">
        <f>X17-X16</f>
        <v>0</v>
      </c>
      <c r="Y18" s="111">
        <f>SUM(R18:W18)</f>
        <v>-39</v>
      </c>
      <c r="Z18" s="309">
        <f>Z17+AA17-39</f>
        <v>-39</v>
      </c>
      <c r="AA18" s="311"/>
      <c r="AB18" s="14">
        <f>AB17-AB16</f>
        <v>0</v>
      </c>
      <c r="AC18" s="14">
        <f>AC17-AC16</f>
        <v>0</v>
      </c>
      <c r="AD18" s="14">
        <f>AD17-AD16</f>
        <v>0</v>
      </c>
      <c r="AE18" s="14">
        <f>AE17-AE16</f>
        <v>0</v>
      </c>
      <c r="AF18" s="15">
        <f>AF17-AF16</f>
        <v>0</v>
      </c>
      <c r="AG18" s="16">
        <f>SUM(Z18:AE18)</f>
        <v>-39</v>
      </c>
    </row>
    <row r="19" spans="1:33" ht="24" customHeight="1" thickTop="1">
      <c r="A19" s="100" t="s">
        <v>9</v>
      </c>
      <c r="B19" s="61" t="s">
        <v>43</v>
      </c>
      <c r="C19" s="78"/>
      <c r="D19" s="63">
        <f>39-C20</f>
        <v>25</v>
      </c>
      <c r="E19" s="72">
        <v>39</v>
      </c>
      <c r="F19" s="72">
        <v>39</v>
      </c>
      <c r="G19" s="72">
        <v>39</v>
      </c>
      <c r="H19" s="72">
        <v>31</v>
      </c>
      <c r="I19" s="73">
        <f>SUM(C19:H19)</f>
        <v>173</v>
      </c>
      <c r="J19" s="22"/>
      <c r="K19" s="11">
        <f>39-J20</f>
        <v>8</v>
      </c>
      <c r="L19" s="12">
        <v>39</v>
      </c>
      <c r="M19" s="12"/>
      <c r="N19" s="12"/>
      <c r="O19" s="12"/>
      <c r="P19" s="12"/>
      <c r="Q19" s="109">
        <f>SUM(K19:P19)</f>
        <v>47</v>
      </c>
      <c r="R19" s="22"/>
      <c r="S19" s="11">
        <f>39-R20</f>
        <v>39</v>
      </c>
      <c r="T19" s="12"/>
      <c r="U19" s="12"/>
      <c r="V19" s="12"/>
      <c r="W19" s="12"/>
      <c r="X19" s="12"/>
      <c r="Y19" s="109">
        <f>SUM(S19:X19)</f>
        <v>39</v>
      </c>
      <c r="Z19" s="22"/>
      <c r="AA19" s="11">
        <f>39-Z20</f>
        <v>39</v>
      </c>
      <c r="AB19" s="12"/>
      <c r="AC19" s="12"/>
      <c r="AD19" s="12"/>
      <c r="AE19" s="12"/>
      <c r="AF19" s="12"/>
      <c r="AG19" s="13">
        <f>SUM(AA19:AF19)</f>
        <v>39</v>
      </c>
    </row>
    <row r="20" spans="1:33" ht="24" customHeight="1">
      <c r="A20" s="100" t="str">
        <f>"Cumul annuel     "&amp;SUM(I21,Q21)</f>
        <v>Cumul annuel     -5</v>
      </c>
      <c r="B20" s="65" t="s">
        <v>42</v>
      </c>
      <c r="C20" s="66">
        <v>14</v>
      </c>
      <c r="D20" s="67">
        <v>23</v>
      </c>
      <c r="E20" s="79">
        <v>36</v>
      </c>
      <c r="F20" s="79">
        <v>37</v>
      </c>
      <c r="G20" s="79">
        <v>41</v>
      </c>
      <c r="H20" s="79">
        <v>31</v>
      </c>
      <c r="I20" s="80">
        <v>168</v>
      </c>
      <c r="J20" s="23">
        <f>H20</f>
        <v>31</v>
      </c>
      <c r="K20" s="10">
        <v>8</v>
      </c>
      <c r="L20" s="9">
        <v>39</v>
      </c>
      <c r="M20" s="8"/>
      <c r="N20" s="7"/>
      <c r="O20" s="7"/>
      <c r="P20" s="6"/>
      <c r="Q20" s="110">
        <f>SUM(K20:P20)</f>
        <v>47</v>
      </c>
      <c r="R20" s="23">
        <f>P20</f>
        <v>0</v>
      </c>
      <c r="S20" s="10">
        <v>0</v>
      </c>
      <c r="T20" s="9"/>
      <c r="U20" s="8"/>
      <c r="V20" s="7"/>
      <c r="W20" s="7"/>
      <c r="X20" s="6"/>
      <c r="Y20" s="110">
        <f>SUM(S20:X20)</f>
        <v>0</v>
      </c>
      <c r="Z20" s="23">
        <f>X20</f>
        <v>0</v>
      </c>
      <c r="AA20" s="10">
        <v>0</v>
      </c>
      <c r="AB20" s="9"/>
      <c r="AC20" s="8"/>
      <c r="AD20" s="7"/>
      <c r="AE20" s="7"/>
      <c r="AF20" s="6"/>
      <c r="AG20" s="5">
        <f>SUM(AA20:AF20)</f>
        <v>0</v>
      </c>
    </row>
    <row r="21" spans="1:33" ht="24" customHeight="1" thickBot="1">
      <c r="A21" s="102"/>
      <c r="B21" s="69" t="s">
        <v>41</v>
      </c>
      <c r="C21" s="310">
        <v>-2</v>
      </c>
      <c r="D21" s="310"/>
      <c r="E21" s="70">
        <v>-3</v>
      </c>
      <c r="F21" s="70">
        <v>-2</v>
      </c>
      <c r="G21" s="70">
        <v>2</v>
      </c>
      <c r="H21" s="70">
        <v>0</v>
      </c>
      <c r="I21" s="71">
        <f>SUM(C21:H21)</f>
        <v>-5</v>
      </c>
      <c r="J21" s="309">
        <f>J20+K20-39</f>
        <v>0</v>
      </c>
      <c r="K21" s="311"/>
      <c r="L21" s="14">
        <f>L20-L19</f>
        <v>0</v>
      </c>
      <c r="M21" s="14">
        <f>M20-M19</f>
        <v>0</v>
      </c>
      <c r="N21" s="14">
        <f>N20-N19</f>
        <v>0</v>
      </c>
      <c r="O21" s="14">
        <f>O20-O19</f>
        <v>0</v>
      </c>
      <c r="P21" s="15">
        <f>P20-P19</f>
        <v>0</v>
      </c>
      <c r="Q21" s="111">
        <f>SUM(J21:O21)</f>
        <v>0</v>
      </c>
      <c r="R21" s="309">
        <f>R20+S20-39</f>
        <v>-39</v>
      </c>
      <c r="S21" s="311"/>
      <c r="T21" s="14">
        <f>T20-T19</f>
        <v>0</v>
      </c>
      <c r="U21" s="14">
        <f>U20-U19</f>
        <v>0</v>
      </c>
      <c r="V21" s="14">
        <f>V20-V19</f>
        <v>0</v>
      </c>
      <c r="W21" s="14">
        <f>W20-W19</f>
        <v>0</v>
      </c>
      <c r="X21" s="15">
        <f>X20-X19</f>
        <v>0</v>
      </c>
      <c r="Y21" s="111">
        <f>SUM(R21:W21)</f>
        <v>-39</v>
      </c>
      <c r="Z21" s="309">
        <f>Z20+AA20-39</f>
        <v>-39</v>
      </c>
      <c r="AA21" s="311"/>
      <c r="AB21" s="14">
        <f>AB20-AB19</f>
        <v>0</v>
      </c>
      <c r="AC21" s="14">
        <f>AC20-AC19</f>
        <v>0</v>
      </c>
      <c r="AD21" s="14">
        <f>AD20-AD19</f>
        <v>0</v>
      </c>
      <c r="AE21" s="14">
        <f>AE20-AE19</f>
        <v>0</v>
      </c>
      <c r="AF21" s="15">
        <f>AF20-AF19</f>
        <v>0</v>
      </c>
      <c r="AG21" s="16">
        <f>SUM(Z21:AE21)</f>
        <v>-39</v>
      </c>
    </row>
    <row r="22" spans="1:33" ht="24" customHeight="1" thickTop="1">
      <c r="A22" s="100" t="s">
        <v>10</v>
      </c>
      <c r="B22" s="61" t="s">
        <v>43</v>
      </c>
      <c r="C22" s="78"/>
      <c r="D22" s="72">
        <f>39-C23</f>
        <v>25</v>
      </c>
      <c r="E22" s="72">
        <v>22</v>
      </c>
      <c r="F22" s="72">
        <v>32</v>
      </c>
      <c r="G22" s="72">
        <v>39</v>
      </c>
      <c r="H22" s="72">
        <v>31</v>
      </c>
      <c r="I22" s="81">
        <f>SUM(D22:H22)</f>
        <v>149</v>
      </c>
      <c r="J22" s="22"/>
      <c r="K22" s="11">
        <f>39-J23</f>
        <v>8</v>
      </c>
      <c r="L22" s="12">
        <v>39</v>
      </c>
      <c r="M22" s="12"/>
      <c r="N22" s="12"/>
      <c r="O22" s="12"/>
      <c r="P22" s="12"/>
      <c r="Q22" s="109">
        <f>SUM(K22:P22)</f>
        <v>47</v>
      </c>
      <c r="R22" s="22"/>
      <c r="S22" s="11">
        <f>39-R23</f>
        <v>39</v>
      </c>
      <c r="T22" s="12"/>
      <c r="U22" s="12"/>
      <c r="V22" s="12"/>
      <c r="W22" s="12"/>
      <c r="X22" s="12"/>
      <c r="Y22" s="109">
        <f>SUM(S22:X22)</f>
        <v>39</v>
      </c>
      <c r="Z22" s="22"/>
      <c r="AA22" s="11">
        <f>39-Z23</f>
        <v>39</v>
      </c>
      <c r="AB22" s="12"/>
      <c r="AC22" s="12"/>
      <c r="AD22" s="12"/>
      <c r="AE22" s="12"/>
      <c r="AF22" s="12"/>
      <c r="AG22" s="13">
        <f>SUM(AA22:AF22)</f>
        <v>39</v>
      </c>
    </row>
    <row r="23" spans="1:33" ht="24" customHeight="1">
      <c r="A23" s="100" t="str">
        <f>"Cumul annuel     "&amp;SUM(I24,Q24)</f>
        <v>Cumul annuel     -0,5</v>
      </c>
      <c r="B23" s="65" t="s">
        <v>42</v>
      </c>
      <c r="C23" s="74">
        <v>14</v>
      </c>
      <c r="D23" s="79">
        <v>25</v>
      </c>
      <c r="E23" s="52">
        <f>39-17</f>
        <v>22</v>
      </c>
      <c r="F23" s="53">
        <f>39-7</f>
        <v>32</v>
      </c>
      <c r="G23" s="53">
        <v>41</v>
      </c>
      <c r="H23" s="82">
        <v>31</v>
      </c>
      <c r="I23" s="68">
        <v>151</v>
      </c>
      <c r="J23" s="23">
        <f>H23</f>
        <v>31</v>
      </c>
      <c r="K23" s="10">
        <v>8</v>
      </c>
      <c r="L23" s="9">
        <v>36.5</v>
      </c>
      <c r="M23" s="8"/>
      <c r="N23" s="7"/>
      <c r="O23" s="7"/>
      <c r="P23" s="6"/>
      <c r="Q23" s="110">
        <f>SUM(K23:P23)</f>
        <v>44.5</v>
      </c>
      <c r="R23" s="23">
        <f>P23</f>
        <v>0</v>
      </c>
      <c r="S23" s="10">
        <v>0</v>
      </c>
      <c r="T23" s="9"/>
      <c r="U23" s="8"/>
      <c r="V23" s="7"/>
      <c r="W23" s="7"/>
      <c r="X23" s="6"/>
      <c r="Y23" s="110">
        <f>SUM(S23:X23)</f>
        <v>0</v>
      </c>
      <c r="Z23" s="23">
        <f>X23</f>
        <v>0</v>
      </c>
      <c r="AA23" s="10">
        <v>0</v>
      </c>
      <c r="AB23" s="9"/>
      <c r="AC23" s="8"/>
      <c r="AD23" s="7"/>
      <c r="AE23" s="7"/>
      <c r="AF23" s="6"/>
      <c r="AG23" s="5">
        <f>SUM(AA23:AF23)</f>
        <v>0</v>
      </c>
    </row>
    <row r="24" spans="1:33" ht="24" customHeight="1" thickBot="1">
      <c r="A24" s="102"/>
      <c r="B24" s="69" t="s">
        <v>41</v>
      </c>
      <c r="C24" s="310">
        <v>0</v>
      </c>
      <c r="D24" s="310"/>
      <c r="E24" s="83">
        <v>0</v>
      </c>
      <c r="F24" s="84">
        <v>0</v>
      </c>
      <c r="G24" s="84">
        <f>G23-G22</f>
        <v>2</v>
      </c>
      <c r="H24" s="85">
        <v>0</v>
      </c>
      <c r="I24" s="71">
        <f>SUM(C24:H24)</f>
        <v>2</v>
      </c>
      <c r="J24" s="309">
        <f>J23+K23-39</f>
        <v>0</v>
      </c>
      <c r="K24" s="311"/>
      <c r="L24" s="14">
        <f>L23-L22</f>
        <v>-2.5</v>
      </c>
      <c r="M24" s="14">
        <f>M23-M22</f>
        <v>0</v>
      </c>
      <c r="N24" s="14">
        <f>N23-N22</f>
        <v>0</v>
      </c>
      <c r="O24" s="14">
        <f>O23-O22</f>
        <v>0</v>
      </c>
      <c r="P24" s="15">
        <f>P23-P22</f>
        <v>0</v>
      </c>
      <c r="Q24" s="111">
        <f>SUM(J24:O24)</f>
        <v>-2.5</v>
      </c>
      <c r="R24" s="309">
        <f>R23+S23-39</f>
        <v>-39</v>
      </c>
      <c r="S24" s="311"/>
      <c r="T24" s="14">
        <f>T23-T22</f>
        <v>0</v>
      </c>
      <c r="U24" s="14">
        <f>U23-U22</f>
        <v>0</v>
      </c>
      <c r="V24" s="14">
        <f>V23-V22</f>
        <v>0</v>
      </c>
      <c r="W24" s="14">
        <f>W23-W22</f>
        <v>0</v>
      </c>
      <c r="X24" s="15">
        <f>X23-X22</f>
        <v>0</v>
      </c>
      <c r="Y24" s="111">
        <f>SUM(R24:W24)</f>
        <v>-39</v>
      </c>
      <c r="Z24" s="309">
        <f>Z23+AA23-39</f>
        <v>-39</v>
      </c>
      <c r="AA24" s="311"/>
      <c r="AB24" s="14">
        <f>AB23-AB22</f>
        <v>0</v>
      </c>
      <c r="AC24" s="14">
        <f>AC23-AC22</f>
        <v>0</v>
      </c>
      <c r="AD24" s="14">
        <f>AD23-AD22</f>
        <v>0</v>
      </c>
      <c r="AE24" s="14">
        <f>AE23-AE22</f>
        <v>0</v>
      </c>
      <c r="AF24" s="15">
        <f>AF23-AF22</f>
        <v>0</v>
      </c>
      <c r="AG24" s="16">
        <f>SUM(Z24:AE24)</f>
        <v>-39</v>
      </c>
    </row>
    <row r="25" spans="1:33" ht="24" customHeight="1" thickTop="1">
      <c r="A25" s="100" t="s">
        <v>56</v>
      </c>
      <c r="B25" s="61" t="s">
        <v>43</v>
      </c>
      <c r="C25" s="62"/>
      <c r="D25" s="63">
        <v>0</v>
      </c>
      <c r="E25" s="63"/>
      <c r="F25" s="63"/>
      <c r="G25" s="63"/>
      <c r="H25" s="63"/>
      <c r="I25" s="64">
        <f>SUM(D25:H25)</f>
        <v>0</v>
      </c>
      <c r="J25" s="22"/>
      <c r="K25" s="11">
        <f>39-J26</f>
        <v>39</v>
      </c>
      <c r="L25" s="12">
        <v>39</v>
      </c>
      <c r="M25" s="12"/>
      <c r="N25" s="12"/>
      <c r="O25" s="12"/>
      <c r="P25" s="12"/>
      <c r="Q25" s="109">
        <f>SUM(K25:P25)</f>
        <v>78</v>
      </c>
      <c r="R25" s="22"/>
      <c r="S25" s="11">
        <f>39-R26</f>
        <v>39</v>
      </c>
      <c r="T25" s="12"/>
      <c r="U25" s="12"/>
      <c r="V25" s="12"/>
      <c r="W25" s="12"/>
      <c r="X25" s="12"/>
      <c r="Y25" s="109">
        <f>SUM(S25:X25)</f>
        <v>39</v>
      </c>
      <c r="Z25" s="22"/>
      <c r="AA25" s="11">
        <f>39-Z26</f>
        <v>39</v>
      </c>
      <c r="AB25" s="12"/>
      <c r="AC25" s="12"/>
      <c r="AD25" s="12"/>
      <c r="AE25" s="12"/>
      <c r="AF25" s="12"/>
      <c r="AG25" s="13">
        <f>SUM(AA25:AF25)</f>
        <v>39</v>
      </c>
    </row>
    <row r="26" spans="1:33" ht="24" customHeight="1">
      <c r="A26" s="100" t="str">
        <f>"Cumul annuel     "&amp;SUM(I27,Q27)</f>
        <v>Cumul annuel     -43</v>
      </c>
      <c r="B26" s="65" t="s">
        <v>42</v>
      </c>
      <c r="C26" s="66"/>
      <c r="D26" s="67"/>
      <c r="E26" s="67"/>
      <c r="F26" s="67"/>
      <c r="G26" s="67"/>
      <c r="H26" s="67"/>
      <c r="I26" s="68"/>
      <c r="J26" s="23">
        <f>H26</f>
        <v>0</v>
      </c>
      <c r="K26" s="10">
        <v>0</v>
      </c>
      <c r="L26" s="9">
        <v>35</v>
      </c>
      <c r="M26" s="8"/>
      <c r="N26" s="7"/>
      <c r="O26" s="7"/>
      <c r="P26" s="6"/>
      <c r="Q26" s="110">
        <f>SUM(K26:P26)</f>
        <v>35</v>
      </c>
      <c r="R26" s="23">
        <f>P26</f>
        <v>0</v>
      </c>
      <c r="S26" s="10">
        <v>0</v>
      </c>
      <c r="T26" s="9"/>
      <c r="U26" s="8"/>
      <c r="V26" s="7"/>
      <c r="W26" s="7"/>
      <c r="X26" s="6"/>
      <c r="Y26" s="110">
        <f>SUM(S26:X26)</f>
        <v>0</v>
      </c>
      <c r="Z26" s="23">
        <f>X26</f>
        <v>0</v>
      </c>
      <c r="AA26" s="10">
        <v>0</v>
      </c>
      <c r="AB26" s="9"/>
      <c r="AC26" s="8"/>
      <c r="AD26" s="7"/>
      <c r="AE26" s="7"/>
      <c r="AF26" s="6"/>
      <c r="AG26" s="5">
        <f>SUM(AA26:AF26)</f>
        <v>0</v>
      </c>
    </row>
    <row r="27" spans="1:33" ht="24" customHeight="1" thickBot="1">
      <c r="A27" s="102"/>
      <c r="B27" s="69" t="s">
        <v>41</v>
      </c>
      <c r="C27" s="310"/>
      <c r="D27" s="310"/>
      <c r="E27" s="70"/>
      <c r="F27" s="70"/>
      <c r="G27" s="70"/>
      <c r="H27" s="70"/>
      <c r="I27" s="71">
        <f>SUM(C27:H27)</f>
        <v>0</v>
      </c>
      <c r="J27" s="309">
        <f>J26+K26-39</f>
        <v>-39</v>
      </c>
      <c r="K27" s="311"/>
      <c r="L27" s="14">
        <f>L26-L25</f>
        <v>-4</v>
      </c>
      <c r="M27" s="14">
        <f>M26-M25</f>
        <v>0</v>
      </c>
      <c r="N27" s="14">
        <f>N26-N25</f>
        <v>0</v>
      </c>
      <c r="O27" s="14">
        <f>O26-O25</f>
        <v>0</v>
      </c>
      <c r="P27" s="15">
        <f>P26-P25</f>
        <v>0</v>
      </c>
      <c r="Q27" s="111">
        <f>SUM(J27:O27)</f>
        <v>-43</v>
      </c>
      <c r="R27" s="309">
        <f>R26+S26-39</f>
        <v>-39</v>
      </c>
      <c r="S27" s="311"/>
      <c r="T27" s="14">
        <f>T26-T25</f>
        <v>0</v>
      </c>
      <c r="U27" s="14">
        <f>U26-U25</f>
        <v>0</v>
      </c>
      <c r="V27" s="14">
        <f>V26-V25</f>
        <v>0</v>
      </c>
      <c r="W27" s="14">
        <f>W26-W25</f>
        <v>0</v>
      </c>
      <c r="X27" s="15">
        <f>X26-X25</f>
        <v>0</v>
      </c>
      <c r="Y27" s="111">
        <f>SUM(R27:W27)</f>
        <v>-39</v>
      </c>
      <c r="Z27" s="309">
        <f>Z26+AA26-39</f>
        <v>-39</v>
      </c>
      <c r="AA27" s="311"/>
      <c r="AB27" s="14">
        <f>AB26-AB25</f>
        <v>0</v>
      </c>
      <c r="AC27" s="14">
        <f>AC26-AC25</f>
        <v>0</v>
      </c>
      <c r="AD27" s="14">
        <f>AD26-AD25</f>
        <v>0</v>
      </c>
      <c r="AE27" s="14">
        <f>AE26-AE25</f>
        <v>0</v>
      </c>
      <c r="AF27" s="15">
        <f>AF26-AF25</f>
        <v>0</v>
      </c>
      <c r="AG27" s="16">
        <f>SUM(Z27:AE27)</f>
        <v>-39</v>
      </c>
    </row>
    <row r="28" spans="1:33" ht="24" customHeight="1" thickTop="1">
      <c r="A28" s="100" t="s">
        <v>57</v>
      </c>
      <c r="B28" s="61" t="s">
        <v>43</v>
      </c>
      <c r="C28" s="62"/>
      <c r="D28" s="63">
        <v>0</v>
      </c>
      <c r="E28" s="63"/>
      <c r="F28" s="63"/>
      <c r="G28" s="63"/>
      <c r="H28" s="63"/>
      <c r="I28" s="64">
        <f>SUM(D28:H28)</f>
        <v>0</v>
      </c>
      <c r="J28" s="22"/>
      <c r="K28" s="11">
        <f>39-J29</f>
        <v>39</v>
      </c>
      <c r="L28" s="12">
        <v>39</v>
      </c>
      <c r="M28" s="12"/>
      <c r="N28" s="12"/>
      <c r="O28" s="12"/>
      <c r="P28" s="12"/>
      <c r="Q28" s="109">
        <f>SUM(K28:P28)</f>
        <v>78</v>
      </c>
      <c r="R28" s="22"/>
      <c r="S28" s="11">
        <f>39-R29</f>
        <v>39</v>
      </c>
      <c r="T28" s="12"/>
      <c r="U28" s="12"/>
      <c r="V28" s="12"/>
      <c r="W28" s="12"/>
      <c r="X28" s="12"/>
      <c r="Y28" s="109">
        <f>SUM(S28:X28)</f>
        <v>39</v>
      </c>
      <c r="Z28" s="22"/>
      <c r="AA28" s="11">
        <f>39-Z29</f>
        <v>39</v>
      </c>
      <c r="AB28" s="12"/>
      <c r="AC28" s="12"/>
      <c r="AD28" s="12"/>
      <c r="AE28" s="12"/>
      <c r="AF28" s="12"/>
      <c r="AG28" s="13">
        <f>SUM(AA28:AF28)</f>
        <v>39</v>
      </c>
    </row>
    <row r="29" spans="1:33" ht="24" customHeight="1">
      <c r="A29" s="100" t="str">
        <f>"Cumul annuel     "&amp;SUM(I30,Q30)</f>
        <v>Cumul annuel     -52</v>
      </c>
      <c r="B29" s="65" t="s">
        <v>42</v>
      </c>
      <c r="C29" s="66"/>
      <c r="D29" s="67"/>
      <c r="E29" s="67"/>
      <c r="F29" s="67"/>
      <c r="G29" s="67"/>
      <c r="H29" s="67"/>
      <c r="I29" s="68"/>
      <c r="J29" s="23">
        <f>H29</f>
        <v>0</v>
      </c>
      <c r="K29" s="10">
        <v>0</v>
      </c>
      <c r="L29" s="9">
        <v>26</v>
      </c>
      <c r="M29" s="8"/>
      <c r="N29" s="7"/>
      <c r="O29" s="7"/>
      <c r="P29" s="6"/>
      <c r="Q29" s="110">
        <f>SUM(K29:P29)</f>
        <v>26</v>
      </c>
      <c r="R29" s="23">
        <f>P29</f>
        <v>0</v>
      </c>
      <c r="S29" s="10">
        <v>0</v>
      </c>
      <c r="T29" s="9"/>
      <c r="U29" s="8"/>
      <c r="V29" s="7"/>
      <c r="W29" s="7"/>
      <c r="X29" s="6"/>
      <c r="Y29" s="110">
        <f>SUM(S29:X29)</f>
        <v>0</v>
      </c>
      <c r="Z29" s="23">
        <f>X29</f>
        <v>0</v>
      </c>
      <c r="AA29" s="10">
        <v>0</v>
      </c>
      <c r="AB29" s="9"/>
      <c r="AC29" s="8"/>
      <c r="AD29" s="7"/>
      <c r="AE29" s="7"/>
      <c r="AF29" s="6"/>
      <c r="AG29" s="5">
        <f>SUM(AA29:AF29)</f>
        <v>0</v>
      </c>
    </row>
    <row r="30" spans="1:33" ht="24" customHeight="1" thickBot="1">
      <c r="A30" s="102"/>
      <c r="B30" s="69" t="s">
        <v>41</v>
      </c>
      <c r="C30" s="310"/>
      <c r="D30" s="310"/>
      <c r="E30" s="70"/>
      <c r="F30" s="70"/>
      <c r="G30" s="70"/>
      <c r="H30" s="70"/>
      <c r="I30" s="71">
        <f>SUM(C30:H30)</f>
        <v>0</v>
      </c>
      <c r="J30" s="309">
        <f>J29+K29-39</f>
        <v>-39</v>
      </c>
      <c r="K30" s="311"/>
      <c r="L30" s="14">
        <f>L29-L28</f>
        <v>-13</v>
      </c>
      <c r="M30" s="14">
        <f>M29-M28</f>
        <v>0</v>
      </c>
      <c r="N30" s="14">
        <f>N29-N28</f>
        <v>0</v>
      </c>
      <c r="O30" s="14">
        <f>O29-O28</f>
        <v>0</v>
      </c>
      <c r="P30" s="15">
        <f>P29-P28</f>
        <v>0</v>
      </c>
      <c r="Q30" s="111">
        <f>SUM(J30:O30)</f>
        <v>-52</v>
      </c>
      <c r="R30" s="309">
        <f>R29+S29-39</f>
        <v>-39</v>
      </c>
      <c r="S30" s="311"/>
      <c r="T30" s="14">
        <f>T29-T28</f>
        <v>0</v>
      </c>
      <c r="U30" s="14">
        <f>U29-U28</f>
        <v>0</v>
      </c>
      <c r="V30" s="14">
        <f>V29-V28</f>
        <v>0</v>
      </c>
      <c r="W30" s="14">
        <f>W29-W28</f>
        <v>0</v>
      </c>
      <c r="X30" s="15">
        <f>X29-X28</f>
        <v>0</v>
      </c>
      <c r="Y30" s="111">
        <f>SUM(R30:W30)</f>
        <v>-39</v>
      </c>
      <c r="Z30" s="309">
        <f>Z29+AA29-39</f>
        <v>-39</v>
      </c>
      <c r="AA30" s="311"/>
      <c r="AB30" s="14">
        <f>AB29-AB28</f>
        <v>0</v>
      </c>
      <c r="AC30" s="14">
        <f>AC29-AC28</f>
        <v>0</v>
      </c>
      <c r="AD30" s="14">
        <f>AD29-AD28</f>
        <v>0</v>
      </c>
      <c r="AE30" s="14">
        <f>AE29-AE28</f>
        <v>0</v>
      </c>
      <c r="AF30" s="15">
        <f>AF29-AF28</f>
        <v>0</v>
      </c>
      <c r="AG30" s="16">
        <f>SUM(Z30:AE30)</f>
        <v>-39</v>
      </c>
    </row>
    <row r="31" spans="1:33" ht="24" customHeight="1" thickTop="1">
      <c r="A31" s="100" t="s">
        <v>58</v>
      </c>
      <c r="B31" s="61" t="s">
        <v>43</v>
      </c>
      <c r="C31" s="62"/>
      <c r="D31" s="63">
        <v>0</v>
      </c>
      <c r="E31" s="63"/>
      <c r="F31" s="63"/>
      <c r="G31" s="63"/>
      <c r="H31" s="63"/>
      <c r="I31" s="64">
        <f>SUM(D31:H31)</f>
        <v>0</v>
      </c>
      <c r="J31" s="22"/>
      <c r="K31" s="11">
        <f>39-J32</f>
        <v>39</v>
      </c>
      <c r="L31" s="12">
        <v>39</v>
      </c>
      <c r="M31" s="12"/>
      <c r="N31" s="12"/>
      <c r="O31" s="12"/>
      <c r="P31" s="12"/>
      <c r="Q31" s="109">
        <f>SUM(K31:P31)</f>
        <v>78</v>
      </c>
      <c r="R31" s="22"/>
      <c r="S31" s="11">
        <f>39-R32</f>
        <v>39</v>
      </c>
      <c r="T31" s="12"/>
      <c r="U31" s="12"/>
      <c r="V31" s="12"/>
      <c r="W31" s="12"/>
      <c r="X31" s="12"/>
      <c r="Y31" s="109">
        <f>SUM(S31:X31)</f>
        <v>39</v>
      </c>
      <c r="Z31" s="22"/>
      <c r="AA31" s="11">
        <f>39-Z32</f>
        <v>39</v>
      </c>
      <c r="AB31" s="12"/>
      <c r="AC31" s="12"/>
      <c r="AD31" s="12"/>
      <c r="AE31" s="12"/>
      <c r="AF31" s="12"/>
      <c r="AG31" s="13">
        <f>SUM(AA31:AF31)</f>
        <v>39</v>
      </c>
    </row>
    <row r="32" spans="1:33" ht="24" customHeight="1">
      <c r="A32" s="100" t="str">
        <f>"Cumul annuel     "&amp;SUM(I33,Q33)</f>
        <v>Cumul annuel     -31</v>
      </c>
      <c r="B32" s="65" t="s">
        <v>42</v>
      </c>
      <c r="C32" s="66"/>
      <c r="D32" s="67"/>
      <c r="E32" s="67"/>
      <c r="F32" s="67"/>
      <c r="G32" s="67"/>
      <c r="H32" s="67"/>
      <c r="I32" s="68"/>
      <c r="J32" s="23">
        <f>H32</f>
        <v>0</v>
      </c>
      <c r="K32" s="10">
        <v>8</v>
      </c>
      <c r="L32" s="9">
        <v>39</v>
      </c>
      <c r="M32" s="8"/>
      <c r="N32" s="7"/>
      <c r="O32" s="7"/>
      <c r="P32" s="6"/>
      <c r="Q32" s="110">
        <f>SUM(K32:P32)</f>
        <v>47</v>
      </c>
      <c r="R32" s="23">
        <f>P32</f>
        <v>0</v>
      </c>
      <c r="S32" s="10">
        <v>0</v>
      </c>
      <c r="T32" s="9"/>
      <c r="U32" s="8"/>
      <c r="V32" s="7"/>
      <c r="W32" s="7"/>
      <c r="X32" s="6"/>
      <c r="Y32" s="110">
        <f>SUM(S32:X32)</f>
        <v>0</v>
      </c>
      <c r="Z32" s="23">
        <f>X32</f>
        <v>0</v>
      </c>
      <c r="AA32" s="10">
        <v>0</v>
      </c>
      <c r="AB32" s="9"/>
      <c r="AC32" s="8"/>
      <c r="AD32" s="7"/>
      <c r="AE32" s="7"/>
      <c r="AF32" s="6"/>
      <c r="AG32" s="5">
        <f>SUM(AA32:AF32)</f>
        <v>0</v>
      </c>
    </row>
    <row r="33" spans="1:33" ht="24" customHeight="1" thickBot="1">
      <c r="A33" s="102"/>
      <c r="B33" s="69" t="s">
        <v>41</v>
      </c>
      <c r="C33" s="310"/>
      <c r="D33" s="310"/>
      <c r="E33" s="70"/>
      <c r="F33" s="70"/>
      <c r="G33" s="70"/>
      <c r="H33" s="70"/>
      <c r="I33" s="71">
        <f>SUM(C33:H33)</f>
        <v>0</v>
      </c>
      <c r="J33" s="309">
        <f>J32+K32-39</f>
        <v>-31</v>
      </c>
      <c r="K33" s="311"/>
      <c r="L33" s="14">
        <f>L32-L31</f>
        <v>0</v>
      </c>
      <c r="M33" s="14">
        <f>M32-M31</f>
        <v>0</v>
      </c>
      <c r="N33" s="14">
        <f>N32-N31</f>
        <v>0</v>
      </c>
      <c r="O33" s="14">
        <f>O32-O31</f>
        <v>0</v>
      </c>
      <c r="P33" s="15">
        <f>P32-P31</f>
        <v>0</v>
      </c>
      <c r="Q33" s="111">
        <f>SUM(J33:O33)</f>
        <v>-31</v>
      </c>
      <c r="R33" s="309">
        <f>R32+S32-39</f>
        <v>-39</v>
      </c>
      <c r="S33" s="311"/>
      <c r="T33" s="14">
        <f>T32-T31</f>
        <v>0</v>
      </c>
      <c r="U33" s="14">
        <f>U32-U31</f>
        <v>0</v>
      </c>
      <c r="V33" s="14">
        <f>V32-V31</f>
        <v>0</v>
      </c>
      <c r="W33" s="14">
        <f>W32-W31</f>
        <v>0</v>
      </c>
      <c r="X33" s="15">
        <f>X32-X31</f>
        <v>0</v>
      </c>
      <c r="Y33" s="111">
        <f>SUM(R33:W33)</f>
        <v>-39</v>
      </c>
      <c r="Z33" s="309">
        <f>Z32+AA32-39</f>
        <v>-39</v>
      </c>
      <c r="AA33" s="311"/>
      <c r="AB33" s="14">
        <f>AB32-AB31</f>
        <v>0</v>
      </c>
      <c r="AC33" s="14">
        <f>AC32-AC31</f>
        <v>0</v>
      </c>
      <c r="AD33" s="14">
        <f>AD32-AD31</f>
        <v>0</v>
      </c>
      <c r="AE33" s="14">
        <f>AE32-AE31</f>
        <v>0</v>
      </c>
      <c r="AF33" s="15">
        <f>AF32-AF31</f>
        <v>0</v>
      </c>
      <c r="AG33" s="16">
        <f>SUM(Z33:AE33)</f>
        <v>-39</v>
      </c>
    </row>
    <row r="34" spans="1:33" ht="24" customHeight="1" thickTop="1">
      <c r="A34" s="107" t="s">
        <v>11</v>
      </c>
      <c r="B34" s="61" t="s">
        <v>43</v>
      </c>
      <c r="C34" s="78"/>
      <c r="D34" s="86">
        <f>39-C35</f>
        <v>20</v>
      </c>
      <c r="E34" s="63">
        <v>35</v>
      </c>
      <c r="F34" s="63">
        <v>35</v>
      </c>
      <c r="G34" s="63">
        <v>35</v>
      </c>
      <c r="H34" s="63">
        <v>27</v>
      </c>
      <c r="I34" s="64">
        <f>SUM(D34:H34)</f>
        <v>152</v>
      </c>
      <c r="J34" s="22"/>
      <c r="K34" s="11">
        <f>39-J35</f>
        <v>12</v>
      </c>
      <c r="L34" s="12">
        <v>39</v>
      </c>
      <c r="M34" s="12"/>
      <c r="N34" s="12"/>
      <c r="O34" s="12"/>
      <c r="P34" s="12"/>
      <c r="Q34" s="109">
        <f>SUM(K34:P34)</f>
        <v>51</v>
      </c>
      <c r="R34" s="22"/>
      <c r="S34" s="11">
        <f>39-R35</f>
        <v>39</v>
      </c>
      <c r="T34" s="12"/>
      <c r="U34" s="12"/>
      <c r="V34" s="12"/>
      <c r="W34" s="12"/>
      <c r="X34" s="12"/>
      <c r="Y34" s="109">
        <f>SUM(S34:X34)</f>
        <v>39</v>
      </c>
      <c r="Z34" s="22"/>
      <c r="AA34" s="11">
        <f>39-Z35</f>
        <v>39</v>
      </c>
      <c r="AB34" s="12"/>
      <c r="AC34" s="12"/>
      <c r="AD34" s="12"/>
      <c r="AE34" s="12"/>
      <c r="AF34" s="12"/>
      <c r="AG34" s="13">
        <f>SUM(AA34:AF34)</f>
        <v>39</v>
      </c>
    </row>
    <row r="35" spans="1:33" ht="24" customHeight="1">
      <c r="A35" s="100" t="str">
        <f>"Cumul annuel     "&amp;SUM(I36,Q36)</f>
        <v>Cumul annuel     -8</v>
      </c>
      <c r="B35" s="65" t="s">
        <v>42</v>
      </c>
      <c r="C35" s="87">
        <v>19</v>
      </c>
      <c r="D35" s="86">
        <v>16</v>
      </c>
      <c r="E35" s="86">
        <v>35</v>
      </c>
      <c r="F35" s="86">
        <v>35</v>
      </c>
      <c r="G35" s="86">
        <v>35</v>
      </c>
      <c r="H35" s="86">
        <v>27</v>
      </c>
      <c r="I35" s="88">
        <v>148</v>
      </c>
      <c r="J35" s="23">
        <f>H35</f>
        <v>27</v>
      </c>
      <c r="K35" s="10">
        <v>8</v>
      </c>
      <c r="L35" s="9">
        <v>35</v>
      </c>
      <c r="M35" s="8"/>
      <c r="N35" s="7"/>
      <c r="O35" s="7"/>
      <c r="P35" s="6"/>
      <c r="Q35" s="110">
        <f>SUM(K35:P35)</f>
        <v>43</v>
      </c>
      <c r="R35" s="23">
        <f>P35</f>
        <v>0</v>
      </c>
      <c r="S35" s="10">
        <v>0</v>
      </c>
      <c r="T35" s="9"/>
      <c r="U35" s="8"/>
      <c r="V35" s="7"/>
      <c r="W35" s="7"/>
      <c r="X35" s="6"/>
      <c r="Y35" s="110">
        <f>SUM(S35:X35)</f>
        <v>0</v>
      </c>
      <c r="Z35" s="23">
        <f>X35</f>
        <v>0</v>
      </c>
      <c r="AA35" s="10">
        <v>0</v>
      </c>
      <c r="AB35" s="9"/>
      <c r="AC35" s="8"/>
      <c r="AD35" s="7"/>
      <c r="AE35" s="7"/>
      <c r="AF35" s="6"/>
      <c r="AG35" s="5">
        <f>SUM(AA35:AF35)</f>
        <v>0</v>
      </c>
    </row>
    <row r="36" spans="1:33" ht="24" customHeight="1" thickBot="1">
      <c r="A36" s="115"/>
      <c r="B36" s="69" t="s">
        <v>41</v>
      </c>
      <c r="C36" s="326">
        <v>0</v>
      </c>
      <c r="D36" s="327"/>
      <c r="E36" s="84">
        <v>0</v>
      </c>
      <c r="F36" s="84">
        <v>0</v>
      </c>
      <c r="G36" s="84">
        <v>0</v>
      </c>
      <c r="H36" s="84">
        <v>0</v>
      </c>
      <c r="I36" s="116">
        <f>SUM(C36:H36)</f>
        <v>0</v>
      </c>
      <c r="J36" s="309">
        <f>J35+K35-39</f>
        <v>-4</v>
      </c>
      <c r="K36" s="311"/>
      <c r="L36" s="14">
        <f>L35-L34</f>
        <v>-4</v>
      </c>
      <c r="M36" s="14">
        <f>M35-M34</f>
        <v>0</v>
      </c>
      <c r="N36" s="14">
        <f>N35-N34</f>
        <v>0</v>
      </c>
      <c r="O36" s="14">
        <f>O35-O34</f>
        <v>0</v>
      </c>
      <c r="P36" s="15">
        <f>P35-P34</f>
        <v>0</v>
      </c>
      <c r="Q36" s="111">
        <f>SUM(J36:O36)</f>
        <v>-8</v>
      </c>
      <c r="R36" s="309">
        <f>R35+S35-39</f>
        <v>-39</v>
      </c>
      <c r="S36" s="311"/>
      <c r="T36" s="14">
        <f>T35-T34</f>
        <v>0</v>
      </c>
      <c r="U36" s="14">
        <f>U35-U34</f>
        <v>0</v>
      </c>
      <c r="V36" s="14">
        <f>V35-V34</f>
        <v>0</v>
      </c>
      <c r="W36" s="14">
        <f>W35-W34</f>
        <v>0</v>
      </c>
      <c r="X36" s="15">
        <f>X35-X34</f>
        <v>0</v>
      </c>
      <c r="Y36" s="111">
        <f>SUM(R36:W36)</f>
        <v>-39</v>
      </c>
      <c r="Z36" s="309">
        <f>Z35+AA35-39</f>
        <v>-39</v>
      </c>
      <c r="AA36" s="311"/>
      <c r="AB36" s="14">
        <f>AB35-AB34</f>
        <v>0</v>
      </c>
      <c r="AC36" s="14">
        <f>AC35-AC34</f>
        <v>0</v>
      </c>
      <c r="AD36" s="14">
        <f>AD35-AD34</f>
        <v>0</v>
      </c>
      <c r="AE36" s="14">
        <f>AE35-AE34</f>
        <v>0</v>
      </c>
      <c r="AF36" s="15">
        <f>AF35-AF34</f>
        <v>0</v>
      </c>
      <c r="AG36" s="16">
        <f>SUM(Z36:AE36)</f>
        <v>-39</v>
      </c>
    </row>
    <row r="37" spans="1:33" ht="24" customHeight="1" thickTop="1">
      <c r="A37" s="106" t="s">
        <v>12</v>
      </c>
      <c r="B37" s="61" t="s">
        <v>43</v>
      </c>
      <c r="C37" s="78"/>
      <c r="D37" s="53">
        <f>39-C38</f>
        <v>7</v>
      </c>
      <c r="E37" s="86">
        <v>39</v>
      </c>
      <c r="F37" s="86">
        <v>39</v>
      </c>
      <c r="G37" s="86">
        <v>39</v>
      </c>
      <c r="H37" s="86">
        <v>39</v>
      </c>
      <c r="I37" s="88">
        <f>SUM(D37:H37)</f>
        <v>163</v>
      </c>
      <c r="J37" s="22"/>
      <c r="K37" s="11">
        <f>39-J38</f>
        <v>0</v>
      </c>
      <c r="L37" s="12">
        <v>39</v>
      </c>
      <c r="M37" s="12"/>
      <c r="N37" s="12"/>
      <c r="O37" s="12"/>
      <c r="P37" s="12"/>
      <c r="Q37" s="109">
        <f>SUM(K37:P37)</f>
        <v>39</v>
      </c>
      <c r="R37" s="22"/>
      <c r="S37" s="11">
        <f>39-R38</f>
        <v>39</v>
      </c>
      <c r="T37" s="12"/>
      <c r="U37" s="12"/>
      <c r="V37" s="12"/>
      <c r="W37" s="12"/>
      <c r="X37" s="12"/>
      <c r="Y37" s="109">
        <f>SUM(S37:X37)</f>
        <v>39</v>
      </c>
      <c r="Z37" s="22"/>
      <c r="AA37" s="11">
        <f>39-Z38</f>
        <v>39</v>
      </c>
      <c r="AB37" s="12"/>
      <c r="AC37" s="12"/>
      <c r="AD37" s="12"/>
      <c r="AE37" s="12"/>
      <c r="AF37" s="12"/>
      <c r="AG37" s="13">
        <f>SUM(AA37:AF37)</f>
        <v>39</v>
      </c>
    </row>
    <row r="38" spans="1:33" ht="24" customHeight="1">
      <c r="A38" s="100" t="str">
        <f>"Cumul annuel     "&amp;SUM(I39,Q39)</f>
        <v>Cumul annuel     0</v>
      </c>
      <c r="B38" s="65" t="s">
        <v>42</v>
      </c>
      <c r="C38" s="89">
        <v>32</v>
      </c>
      <c r="D38" s="54">
        <v>7</v>
      </c>
      <c r="E38" s="54">
        <v>39</v>
      </c>
      <c r="F38" s="54">
        <v>39</v>
      </c>
      <c r="G38" s="54">
        <v>39</v>
      </c>
      <c r="H38" s="54">
        <v>39</v>
      </c>
      <c r="I38" s="55">
        <v>163</v>
      </c>
      <c r="J38" s="23">
        <f>H38</f>
        <v>39</v>
      </c>
      <c r="K38" s="10">
        <v>0</v>
      </c>
      <c r="L38" s="9">
        <v>39</v>
      </c>
      <c r="M38" s="8"/>
      <c r="N38" s="7"/>
      <c r="O38" s="7"/>
      <c r="P38" s="6"/>
      <c r="Q38" s="110">
        <f>SUM(K38:P38)</f>
        <v>39</v>
      </c>
      <c r="R38" s="23">
        <f>P38</f>
        <v>0</v>
      </c>
      <c r="S38" s="10">
        <v>0</v>
      </c>
      <c r="T38" s="9"/>
      <c r="U38" s="8"/>
      <c r="V38" s="7"/>
      <c r="W38" s="7"/>
      <c r="X38" s="6"/>
      <c r="Y38" s="110">
        <f>SUM(S38:X38)</f>
        <v>0</v>
      </c>
      <c r="Z38" s="23">
        <f>X38</f>
        <v>0</v>
      </c>
      <c r="AA38" s="10">
        <v>0</v>
      </c>
      <c r="AB38" s="9"/>
      <c r="AC38" s="8"/>
      <c r="AD38" s="7"/>
      <c r="AE38" s="7"/>
      <c r="AF38" s="6"/>
      <c r="AG38" s="5">
        <f>SUM(AA38:AF38)</f>
        <v>0</v>
      </c>
    </row>
    <row r="39" spans="1:33" ht="24" customHeight="1" thickBot="1">
      <c r="A39" s="117"/>
      <c r="B39" s="69" t="s">
        <v>41</v>
      </c>
      <c r="C39" s="310">
        <v>0</v>
      </c>
      <c r="D39" s="310"/>
      <c r="E39" s="59">
        <v>0</v>
      </c>
      <c r="F39" s="59">
        <v>0</v>
      </c>
      <c r="G39" s="59">
        <v>0</v>
      </c>
      <c r="H39" s="59">
        <v>0</v>
      </c>
      <c r="I39" s="60">
        <f>SUM(C39:H39)</f>
        <v>0</v>
      </c>
      <c r="J39" s="309">
        <f>J38+K38-39</f>
        <v>0</v>
      </c>
      <c r="K39" s="311"/>
      <c r="L39" s="14">
        <f>L38-L37</f>
        <v>0</v>
      </c>
      <c r="M39" s="14">
        <f>M38-M37</f>
        <v>0</v>
      </c>
      <c r="N39" s="14">
        <f>N38-N37</f>
        <v>0</v>
      </c>
      <c r="O39" s="14">
        <f>O38-O37</f>
        <v>0</v>
      </c>
      <c r="P39" s="15">
        <f>P38-P37</f>
        <v>0</v>
      </c>
      <c r="Q39" s="111">
        <f>SUM(J39:O39)</f>
        <v>0</v>
      </c>
      <c r="R39" s="309">
        <f>R38+S38-39</f>
        <v>-39</v>
      </c>
      <c r="S39" s="311"/>
      <c r="T39" s="14">
        <f>T38-T37</f>
        <v>0</v>
      </c>
      <c r="U39" s="14">
        <f>U38-U37</f>
        <v>0</v>
      </c>
      <c r="V39" s="14">
        <f>V38-V37</f>
        <v>0</v>
      </c>
      <c r="W39" s="14">
        <f>W38-W37</f>
        <v>0</v>
      </c>
      <c r="X39" s="15">
        <f>X38-X37</f>
        <v>0</v>
      </c>
      <c r="Y39" s="111">
        <f>SUM(R39:W39)</f>
        <v>-39</v>
      </c>
      <c r="Z39" s="309">
        <f>Z38+AA38-39</f>
        <v>-39</v>
      </c>
      <c r="AA39" s="311"/>
      <c r="AB39" s="14">
        <f>AB38-AB37</f>
        <v>0</v>
      </c>
      <c r="AC39" s="14">
        <f>AC38-AC37</f>
        <v>0</v>
      </c>
      <c r="AD39" s="14">
        <f>AD38-AD37</f>
        <v>0</v>
      </c>
      <c r="AE39" s="14">
        <f>AE38-AE37</f>
        <v>0</v>
      </c>
      <c r="AF39" s="15">
        <f>AF38-AF37</f>
        <v>0</v>
      </c>
      <c r="AG39" s="16">
        <f>SUM(Z39:AE39)</f>
        <v>-39</v>
      </c>
    </row>
    <row r="40" spans="1:33" ht="24" customHeight="1" thickTop="1">
      <c r="A40" s="100" t="s">
        <v>59</v>
      </c>
      <c r="B40" s="61" t="s">
        <v>43</v>
      </c>
      <c r="C40" s="62"/>
      <c r="D40" s="63">
        <v>0</v>
      </c>
      <c r="E40" s="63"/>
      <c r="F40" s="63"/>
      <c r="G40" s="63"/>
      <c r="H40" s="63"/>
      <c r="I40" s="64">
        <f>SUM(D40:H40)</f>
        <v>0</v>
      </c>
      <c r="J40" s="22"/>
      <c r="K40" s="11">
        <f>39-J41</f>
        <v>39</v>
      </c>
      <c r="L40" s="12">
        <v>39</v>
      </c>
      <c r="M40" s="12"/>
      <c r="N40" s="12"/>
      <c r="O40" s="12"/>
      <c r="P40" s="12"/>
      <c r="Q40" s="109">
        <f>SUM(K40:P40)</f>
        <v>78</v>
      </c>
      <c r="R40" s="22"/>
      <c r="S40" s="11">
        <f>39-R41</f>
        <v>39</v>
      </c>
      <c r="T40" s="12"/>
      <c r="U40" s="12"/>
      <c r="V40" s="12"/>
      <c r="W40" s="12"/>
      <c r="X40" s="12"/>
      <c r="Y40" s="109">
        <f>SUM(S40:X40)</f>
        <v>39</v>
      </c>
      <c r="Z40" s="22"/>
      <c r="AA40" s="11">
        <f>39-Z41</f>
        <v>39</v>
      </c>
      <c r="AB40" s="12"/>
      <c r="AC40" s="12"/>
      <c r="AD40" s="12"/>
      <c r="AE40" s="12"/>
      <c r="AF40" s="12"/>
      <c r="AG40" s="13">
        <f>SUM(AA40:AF40)</f>
        <v>39</v>
      </c>
    </row>
    <row r="41" spans="1:33" ht="24" customHeight="1">
      <c r="A41" s="100" t="str">
        <f>"Cumul annuel     "&amp;SUM(I42,Q42)</f>
        <v>Cumul annuel     -43</v>
      </c>
      <c r="B41" s="65" t="s">
        <v>42</v>
      </c>
      <c r="C41" s="66"/>
      <c r="D41" s="67"/>
      <c r="E41" s="67"/>
      <c r="F41" s="67"/>
      <c r="G41" s="67"/>
      <c r="H41" s="67"/>
      <c r="I41" s="68"/>
      <c r="J41" s="23">
        <f>H41</f>
        <v>0</v>
      </c>
      <c r="K41" s="10">
        <v>0</v>
      </c>
      <c r="L41" s="9">
        <v>35</v>
      </c>
      <c r="M41" s="8"/>
      <c r="N41" s="7"/>
      <c r="O41" s="7"/>
      <c r="P41" s="6"/>
      <c r="Q41" s="110">
        <f>SUM(K41:P41)</f>
        <v>35</v>
      </c>
      <c r="R41" s="23">
        <f>P41</f>
        <v>0</v>
      </c>
      <c r="S41" s="10">
        <v>0</v>
      </c>
      <c r="T41" s="9"/>
      <c r="U41" s="8"/>
      <c r="V41" s="7"/>
      <c r="W41" s="7"/>
      <c r="X41" s="6"/>
      <c r="Y41" s="110">
        <f>SUM(S41:X41)</f>
        <v>0</v>
      </c>
      <c r="Z41" s="23">
        <f>X41</f>
        <v>0</v>
      </c>
      <c r="AA41" s="10">
        <v>0</v>
      </c>
      <c r="AB41" s="9"/>
      <c r="AC41" s="8"/>
      <c r="AD41" s="7"/>
      <c r="AE41" s="7"/>
      <c r="AF41" s="6"/>
      <c r="AG41" s="5">
        <f>SUM(AA41:AF41)</f>
        <v>0</v>
      </c>
    </row>
    <row r="42" spans="1:33" ht="24" customHeight="1" thickBot="1">
      <c r="A42" s="102"/>
      <c r="B42" s="69" t="s">
        <v>41</v>
      </c>
      <c r="C42" s="310"/>
      <c r="D42" s="310"/>
      <c r="E42" s="70"/>
      <c r="F42" s="70"/>
      <c r="G42" s="70"/>
      <c r="H42" s="70"/>
      <c r="I42" s="71">
        <f>SUM(C42:H42)</f>
        <v>0</v>
      </c>
      <c r="J42" s="309">
        <f>J41+K41-39</f>
        <v>-39</v>
      </c>
      <c r="K42" s="311"/>
      <c r="L42" s="14">
        <f>L41-L40</f>
        <v>-4</v>
      </c>
      <c r="M42" s="14">
        <f>M41-M40</f>
        <v>0</v>
      </c>
      <c r="N42" s="14">
        <f>N41-N40</f>
        <v>0</v>
      </c>
      <c r="O42" s="14">
        <f>O41-O40</f>
        <v>0</v>
      </c>
      <c r="P42" s="15">
        <f>P41-P40</f>
        <v>0</v>
      </c>
      <c r="Q42" s="111">
        <f>SUM(J42:O42)</f>
        <v>-43</v>
      </c>
      <c r="R42" s="309">
        <f>R41+S41-39</f>
        <v>-39</v>
      </c>
      <c r="S42" s="311"/>
      <c r="T42" s="14">
        <f>T41-T40</f>
        <v>0</v>
      </c>
      <c r="U42" s="14">
        <f>U41-U40</f>
        <v>0</v>
      </c>
      <c r="V42" s="14">
        <f>V41-V40</f>
        <v>0</v>
      </c>
      <c r="W42" s="14">
        <f>W41-W40</f>
        <v>0</v>
      </c>
      <c r="X42" s="15">
        <f>X41-X40</f>
        <v>0</v>
      </c>
      <c r="Y42" s="111">
        <f>SUM(R42:W42)</f>
        <v>-39</v>
      </c>
      <c r="Z42" s="309">
        <f>Z41+AA41-39</f>
        <v>-39</v>
      </c>
      <c r="AA42" s="311"/>
      <c r="AB42" s="14">
        <f>AB41-AB40</f>
        <v>0</v>
      </c>
      <c r="AC42" s="14">
        <f>AC41-AC40</f>
        <v>0</v>
      </c>
      <c r="AD42" s="14">
        <f>AD41-AD40</f>
        <v>0</v>
      </c>
      <c r="AE42" s="14">
        <f>AE41-AE40</f>
        <v>0</v>
      </c>
      <c r="AF42" s="15">
        <f>AF41-AF40</f>
        <v>0</v>
      </c>
      <c r="AG42" s="16">
        <f>SUM(Z42:AE42)</f>
        <v>-39</v>
      </c>
    </row>
    <row r="43" spans="1:33" ht="24" customHeight="1" thickTop="1">
      <c r="A43" s="100" t="s">
        <v>60</v>
      </c>
      <c r="B43" s="61" t="s">
        <v>43</v>
      </c>
      <c r="C43" s="62"/>
      <c r="D43" s="63">
        <v>0</v>
      </c>
      <c r="E43" s="63"/>
      <c r="F43" s="63"/>
      <c r="G43" s="63"/>
      <c r="H43" s="63"/>
      <c r="I43" s="64">
        <f>SUM(D43:H43)</f>
        <v>0</v>
      </c>
      <c r="J43" s="22"/>
      <c r="K43" s="11">
        <f>39-J44</f>
        <v>39</v>
      </c>
      <c r="L43" s="12"/>
      <c r="M43" s="12"/>
      <c r="N43" s="12"/>
      <c r="O43" s="12"/>
      <c r="P43" s="12"/>
      <c r="Q43" s="109">
        <f>SUM(K43:P43)</f>
        <v>39</v>
      </c>
      <c r="R43" s="22"/>
      <c r="S43" s="11">
        <f>39-R44</f>
        <v>39</v>
      </c>
      <c r="T43" s="12"/>
      <c r="U43" s="12"/>
      <c r="V43" s="12"/>
      <c r="W43" s="12"/>
      <c r="X43" s="12"/>
      <c r="Y43" s="109">
        <f>SUM(S43:X43)</f>
        <v>39</v>
      </c>
      <c r="Z43" s="22"/>
      <c r="AA43" s="11">
        <f>39-Z44</f>
        <v>39</v>
      </c>
      <c r="AB43" s="12"/>
      <c r="AC43" s="12"/>
      <c r="AD43" s="12"/>
      <c r="AE43" s="12"/>
      <c r="AF43" s="12"/>
      <c r="AG43" s="13">
        <f>SUM(AA43:AF43)</f>
        <v>39</v>
      </c>
    </row>
    <row r="44" spans="1:33" ht="24" customHeight="1">
      <c r="A44" s="100" t="str">
        <f>"Cumul annuel     "&amp;SUM(I45,Q45)</f>
        <v>Cumul annuel     0</v>
      </c>
      <c r="B44" s="65" t="s">
        <v>42</v>
      </c>
      <c r="C44" s="66"/>
      <c r="D44" s="67"/>
      <c r="E44" s="67"/>
      <c r="F44" s="67"/>
      <c r="G44" s="67"/>
      <c r="H44" s="67"/>
      <c r="I44" s="68"/>
      <c r="J44" s="23">
        <f>H44</f>
        <v>0</v>
      </c>
      <c r="K44" s="10">
        <v>0</v>
      </c>
      <c r="L44" s="9">
        <v>39</v>
      </c>
      <c r="M44" s="8"/>
      <c r="N44" s="7"/>
      <c r="O44" s="7"/>
      <c r="P44" s="6"/>
      <c r="Q44" s="110">
        <f>SUM(K44:P44)</f>
        <v>39</v>
      </c>
      <c r="R44" s="23">
        <f>P44</f>
        <v>0</v>
      </c>
      <c r="S44" s="10">
        <v>0</v>
      </c>
      <c r="T44" s="9"/>
      <c r="U44" s="8"/>
      <c r="V44" s="7"/>
      <c r="W44" s="7"/>
      <c r="X44" s="6"/>
      <c r="Y44" s="110">
        <f>SUM(S44:X44)</f>
        <v>0</v>
      </c>
      <c r="Z44" s="23">
        <f>X44</f>
        <v>0</v>
      </c>
      <c r="AA44" s="10">
        <v>0</v>
      </c>
      <c r="AB44" s="9"/>
      <c r="AC44" s="8"/>
      <c r="AD44" s="7"/>
      <c r="AE44" s="7"/>
      <c r="AF44" s="6"/>
      <c r="AG44" s="5">
        <f>SUM(AA44:AF44)</f>
        <v>0</v>
      </c>
    </row>
    <row r="45" spans="1:33" ht="24" customHeight="1" thickBot="1">
      <c r="A45" s="102"/>
      <c r="B45" s="69" t="s">
        <v>41</v>
      </c>
      <c r="C45" s="310"/>
      <c r="D45" s="310"/>
      <c r="E45" s="70"/>
      <c r="F45" s="70"/>
      <c r="G45" s="70"/>
      <c r="H45" s="70"/>
      <c r="I45" s="71">
        <f>SUM(C45:H45)</f>
        <v>0</v>
      </c>
      <c r="J45" s="309">
        <f>J44+K44-39</f>
        <v>-39</v>
      </c>
      <c r="K45" s="311"/>
      <c r="L45" s="14">
        <f>L44-L43</f>
        <v>39</v>
      </c>
      <c r="M45" s="14">
        <f>M44-M43</f>
        <v>0</v>
      </c>
      <c r="N45" s="14">
        <f>N44-N43</f>
        <v>0</v>
      </c>
      <c r="O45" s="14">
        <f>O44-O43</f>
        <v>0</v>
      </c>
      <c r="P45" s="15">
        <f>P44-P43</f>
        <v>0</v>
      </c>
      <c r="Q45" s="111">
        <f>SUM(J45:O45)</f>
        <v>0</v>
      </c>
      <c r="R45" s="309">
        <f>R44+S44-39</f>
        <v>-39</v>
      </c>
      <c r="S45" s="311"/>
      <c r="T45" s="14">
        <f>T44-T43</f>
        <v>0</v>
      </c>
      <c r="U45" s="14">
        <f>U44-U43</f>
        <v>0</v>
      </c>
      <c r="V45" s="14">
        <f>V44-V43</f>
        <v>0</v>
      </c>
      <c r="W45" s="14">
        <f>W44-W43</f>
        <v>0</v>
      </c>
      <c r="X45" s="15">
        <f>X44-X43</f>
        <v>0</v>
      </c>
      <c r="Y45" s="111">
        <f>SUM(R45:W45)</f>
        <v>-39</v>
      </c>
      <c r="Z45" s="309">
        <f>Z44+AA44-39</f>
        <v>-39</v>
      </c>
      <c r="AA45" s="311"/>
      <c r="AB45" s="14">
        <f>AB44-AB43</f>
        <v>0</v>
      </c>
      <c r="AC45" s="14">
        <f>AC44-AC43</f>
        <v>0</v>
      </c>
      <c r="AD45" s="14">
        <f>AD44-AD43</f>
        <v>0</v>
      </c>
      <c r="AE45" s="14">
        <f>AE44-AE43</f>
        <v>0</v>
      </c>
      <c r="AF45" s="15">
        <f>AF44-AF43</f>
        <v>0</v>
      </c>
      <c r="AG45" s="16">
        <f>SUM(Z45:AE45)</f>
        <v>-39</v>
      </c>
    </row>
    <row r="46" spans="1:33" ht="24" customHeight="1" thickTop="1">
      <c r="A46" s="105" t="s">
        <v>13</v>
      </c>
      <c r="B46" s="40" t="s">
        <v>43</v>
      </c>
      <c r="C46" s="36"/>
      <c r="D46" s="33">
        <f>39-C47</f>
        <v>18</v>
      </c>
      <c r="E46" s="33">
        <v>39</v>
      </c>
      <c r="F46" s="33">
        <v>39</v>
      </c>
      <c r="G46" s="33">
        <v>39</v>
      </c>
      <c r="H46" s="33">
        <v>35</v>
      </c>
      <c r="I46" s="34">
        <f>SUM(D46:H46)</f>
        <v>170</v>
      </c>
      <c r="J46" s="22"/>
      <c r="K46" s="11">
        <f>39-J47</f>
        <v>4</v>
      </c>
      <c r="L46" s="12"/>
      <c r="M46" s="12"/>
      <c r="N46" s="12"/>
      <c r="O46" s="12"/>
      <c r="P46" s="12"/>
      <c r="Q46" s="109">
        <f>SUM(K46:P46)</f>
        <v>4</v>
      </c>
      <c r="R46" s="22"/>
      <c r="S46" s="11">
        <f>39-R47</f>
        <v>39</v>
      </c>
      <c r="T46" s="12"/>
      <c r="U46" s="12"/>
      <c r="V46" s="12"/>
      <c r="W46" s="12"/>
      <c r="X46" s="12"/>
      <c r="Y46" s="109">
        <f>SUM(S46:X46)</f>
        <v>39</v>
      </c>
      <c r="Z46" s="22"/>
      <c r="AA46" s="11">
        <f>39-Z47</f>
        <v>39</v>
      </c>
      <c r="AB46" s="12"/>
      <c r="AC46" s="12"/>
      <c r="AD46" s="12"/>
      <c r="AE46" s="12"/>
      <c r="AF46" s="12"/>
      <c r="AG46" s="13">
        <f>SUM(AA46:AF46)</f>
        <v>39</v>
      </c>
    </row>
    <row r="47" spans="1:33" ht="24" customHeight="1">
      <c r="A47" s="100" t="str">
        <f>"Cumul annuel     "&amp;SUM(I48,Q48)</f>
        <v>Cumul annuel     26</v>
      </c>
      <c r="B47" s="35" t="s">
        <v>42</v>
      </c>
      <c r="C47" s="44">
        <v>21</v>
      </c>
      <c r="D47" s="33">
        <v>17</v>
      </c>
      <c r="E47" s="33">
        <v>38</v>
      </c>
      <c r="F47" s="33">
        <v>38</v>
      </c>
      <c r="G47" s="33">
        <v>38</v>
      </c>
      <c r="H47" s="33">
        <v>35</v>
      </c>
      <c r="I47" s="34">
        <v>166</v>
      </c>
      <c r="J47" s="23">
        <f>H47</f>
        <v>35</v>
      </c>
      <c r="K47" s="10">
        <v>3</v>
      </c>
      <c r="L47" s="9">
        <v>31</v>
      </c>
      <c r="M47" s="8"/>
      <c r="N47" s="7"/>
      <c r="O47" s="7"/>
      <c r="P47" s="6"/>
      <c r="Q47" s="110">
        <f>SUM(K47:P47)</f>
        <v>34</v>
      </c>
      <c r="R47" s="23">
        <f>P47</f>
        <v>0</v>
      </c>
      <c r="S47" s="10">
        <v>0</v>
      </c>
      <c r="T47" s="9"/>
      <c r="U47" s="8"/>
      <c r="V47" s="7"/>
      <c r="W47" s="7"/>
      <c r="X47" s="6"/>
      <c r="Y47" s="110">
        <f>SUM(S47:X47)</f>
        <v>0</v>
      </c>
      <c r="Z47" s="23">
        <f>X47</f>
        <v>0</v>
      </c>
      <c r="AA47" s="10">
        <v>0</v>
      </c>
      <c r="AB47" s="9"/>
      <c r="AC47" s="8"/>
      <c r="AD47" s="7"/>
      <c r="AE47" s="7"/>
      <c r="AF47" s="6"/>
      <c r="AG47" s="5">
        <f>SUM(AA47:AF47)</f>
        <v>0</v>
      </c>
    </row>
    <row r="48" spans="1:33" ht="24" customHeight="1" thickBot="1">
      <c r="A48" s="117"/>
      <c r="B48" s="118" t="s">
        <v>41</v>
      </c>
      <c r="C48" s="312">
        <v>-1</v>
      </c>
      <c r="D48" s="312"/>
      <c r="E48" s="119">
        <v>-1</v>
      </c>
      <c r="F48" s="119">
        <v>-1</v>
      </c>
      <c r="G48" s="119">
        <v>-1</v>
      </c>
      <c r="H48" s="119">
        <v>0</v>
      </c>
      <c r="I48" s="120">
        <f>SUM(C48:H48)</f>
        <v>-4</v>
      </c>
      <c r="J48" s="309">
        <f>J47+K47-39</f>
        <v>-1</v>
      </c>
      <c r="K48" s="311"/>
      <c r="L48" s="14">
        <f>L47-L46</f>
        <v>31</v>
      </c>
      <c r="M48" s="14">
        <f>M47-M46</f>
        <v>0</v>
      </c>
      <c r="N48" s="14">
        <f>N47-N46</f>
        <v>0</v>
      </c>
      <c r="O48" s="14">
        <f>O47-O46</f>
        <v>0</v>
      </c>
      <c r="P48" s="15">
        <f>P47-P46</f>
        <v>0</v>
      </c>
      <c r="Q48" s="111">
        <f>SUM(J48:O48)</f>
        <v>30</v>
      </c>
      <c r="R48" s="309">
        <f>R47+S47-39</f>
        <v>-39</v>
      </c>
      <c r="S48" s="311"/>
      <c r="T48" s="14">
        <f>T47-T46</f>
        <v>0</v>
      </c>
      <c r="U48" s="14">
        <f>U47-U46</f>
        <v>0</v>
      </c>
      <c r="V48" s="14">
        <f>V47-V46</f>
        <v>0</v>
      </c>
      <c r="W48" s="14">
        <f>W47-W46</f>
        <v>0</v>
      </c>
      <c r="X48" s="15">
        <f>X47-X46</f>
        <v>0</v>
      </c>
      <c r="Y48" s="111">
        <f>SUM(R48:W48)</f>
        <v>-39</v>
      </c>
      <c r="Z48" s="309">
        <f>Z47+AA47-39</f>
        <v>-39</v>
      </c>
      <c r="AA48" s="311"/>
      <c r="AB48" s="14">
        <f>AB47-AB46</f>
        <v>0</v>
      </c>
      <c r="AC48" s="14">
        <f>AC47-AC46</f>
        <v>0</v>
      </c>
      <c r="AD48" s="14">
        <f>AD47-AD46</f>
        <v>0</v>
      </c>
      <c r="AE48" s="14">
        <f>AE47-AE46</f>
        <v>0</v>
      </c>
      <c r="AF48" s="15">
        <f>AF47-AF46</f>
        <v>0</v>
      </c>
      <c r="AG48" s="16">
        <f>SUM(Z48:AE48)</f>
        <v>-39</v>
      </c>
    </row>
    <row r="49" spans="1:33" ht="24" customHeight="1" thickTop="1">
      <c r="A49" s="100" t="s">
        <v>61</v>
      </c>
      <c r="B49" s="61" t="s">
        <v>43</v>
      </c>
      <c r="C49" s="62"/>
      <c r="D49" s="63">
        <v>0</v>
      </c>
      <c r="E49" s="63"/>
      <c r="F49" s="63"/>
      <c r="G49" s="63"/>
      <c r="H49" s="63"/>
      <c r="I49" s="64">
        <f>SUM(D49:H49)</f>
        <v>0</v>
      </c>
      <c r="J49" s="22"/>
      <c r="K49" s="11">
        <f>39-J50</f>
        <v>39</v>
      </c>
      <c r="L49" s="12"/>
      <c r="M49" s="12"/>
      <c r="N49" s="12"/>
      <c r="O49" s="12"/>
      <c r="P49" s="12"/>
      <c r="Q49" s="109">
        <f>SUM(K49:P49)</f>
        <v>39</v>
      </c>
      <c r="R49" s="22"/>
      <c r="S49" s="11">
        <f>39-R50</f>
        <v>39</v>
      </c>
      <c r="T49" s="12"/>
      <c r="U49" s="12"/>
      <c r="V49" s="12"/>
      <c r="W49" s="12"/>
      <c r="X49" s="12"/>
      <c r="Y49" s="109">
        <f>SUM(S49:X49)</f>
        <v>39</v>
      </c>
      <c r="Z49" s="22"/>
      <c r="AA49" s="11">
        <f>39-Z50</f>
        <v>39</v>
      </c>
      <c r="AB49" s="12"/>
      <c r="AC49" s="12"/>
      <c r="AD49" s="12"/>
      <c r="AE49" s="12"/>
      <c r="AF49" s="12"/>
      <c r="AG49" s="13">
        <f>SUM(AA49:AF49)</f>
        <v>39</v>
      </c>
    </row>
    <row r="50" spans="1:33" ht="24" customHeight="1">
      <c r="A50" s="100" t="str">
        <f>"Cumul annuel     "&amp;SUM(I51,Q51)</f>
        <v>Cumul annuel     -19</v>
      </c>
      <c r="B50" s="65" t="s">
        <v>42</v>
      </c>
      <c r="C50" s="66"/>
      <c r="D50" s="67"/>
      <c r="E50" s="67"/>
      <c r="F50" s="67"/>
      <c r="G50" s="67"/>
      <c r="H50" s="67"/>
      <c r="I50" s="68"/>
      <c r="J50" s="23">
        <f>H50</f>
        <v>0</v>
      </c>
      <c r="K50" s="10">
        <v>0</v>
      </c>
      <c r="L50" s="9">
        <v>20</v>
      </c>
      <c r="M50" s="8"/>
      <c r="N50" s="7"/>
      <c r="O50" s="7"/>
      <c r="P50" s="6"/>
      <c r="Q50" s="110">
        <f>SUM(K50:P50)</f>
        <v>20</v>
      </c>
      <c r="R50" s="23">
        <f>P50</f>
        <v>0</v>
      </c>
      <c r="S50" s="10">
        <v>0</v>
      </c>
      <c r="T50" s="9"/>
      <c r="U50" s="8"/>
      <c r="V50" s="7"/>
      <c r="W50" s="7"/>
      <c r="X50" s="6"/>
      <c r="Y50" s="110">
        <f>SUM(S50:X50)</f>
        <v>0</v>
      </c>
      <c r="Z50" s="23">
        <f>X50</f>
        <v>0</v>
      </c>
      <c r="AA50" s="10">
        <v>0</v>
      </c>
      <c r="AB50" s="9"/>
      <c r="AC50" s="8"/>
      <c r="AD50" s="7"/>
      <c r="AE50" s="7"/>
      <c r="AF50" s="6"/>
      <c r="AG50" s="5">
        <f>SUM(AA50:AF50)</f>
        <v>0</v>
      </c>
    </row>
    <row r="51" spans="1:33" ht="24" customHeight="1" thickBot="1">
      <c r="A51" s="102"/>
      <c r="B51" s="69" t="s">
        <v>41</v>
      </c>
      <c r="C51" s="310"/>
      <c r="D51" s="310"/>
      <c r="E51" s="70"/>
      <c r="F51" s="70"/>
      <c r="G51" s="70"/>
      <c r="H51" s="70"/>
      <c r="I51" s="71">
        <f>SUM(C51:H51)</f>
        <v>0</v>
      </c>
      <c r="J51" s="309">
        <f>J50+K50-39</f>
        <v>-39</v>
      </c>
      <c r="K51" s="311"/>
      <c r="L51" s="14">
        <f>L50-L49</f>
        <v>20</v>
      </c>
      <c r="M51" s="14">
        <f>M50-M49</f>
        <v>0</v>
      </c>
      <c r="N51" s="14">
        <f>N50-N49</f>
        <v>0</v>
      </c>
      <c r="O51" s="14">
        <f>O50-O49</f>
        <v>0</v>
      </c>
      <c r="P51" s="15">
        <f>P50-P49</f>
        <v>0</v>
      </c>
      <c r="Q51" s="111">
        <f>SUM(J51:O51)</f>
        <v>-19</v>
      </c>
      <c r="R51" s="309">
        <f>R50+S50-39</f>
        <v>-39</v>
      </c>
      <c r="S51" s="311"/>
      <c r="T51" s="14">
        <f>T50-T49</f>
        <v>0</v>
      </c>
      <c r="U51" s="14">
        <f>U50-U49</f>
        <v>0</v>
      </c>
      <c r="V51" s="14">
        <f>V50-V49</f>
        <v>0</v>
      </c>
      <c r="W51" s="14">
        <f>W50-W49</f>
        <v>0</v>
      </c>
      <c r="X51" s="15">
        <f>X50-X49</f>
        <v>0</v>
      </c>
      <c r="Y51" s="111">
        <f>SUM(R51:W51)</f>
        <v>-39</v>
      </c>
      <c r="Z51" s="309">
        <f>Z50+AA50-39</f>
        <v>-39</v>
      </c>
      <c r="AA51" s="311"/>
      <c r="AB51" s="14">
        <f>AB50-AB49</f>
        <v>0</v>
      </c>
      <c r="AC51" s="14">
        <f>AC50-AC49</f>
        <v>0</v>
      </c>
      <c r="AD51" s="14">
        <f>AD50-AD49</f>
        <v>0</v>
      </c>
      <c r="AE51" s="14">
        <f>AE50-AE49</f>
        <v>0</v>
      </c>
      <c r="AF51" s="15">
        <f>AF50-AF49</f>
        <v>0</v>
      </c>
      <c r="AG51" s="16">
        <f>SUM(Z51:AE51)</f>
        <v>-39</v>
      </c>
    </row>
    <row r="52" spans="1:33" ht="24" customHeight="1" thickTop="1">
      <c r="A52" s="100" t="s">
        <v>62</v>
      </c>
      <c r="B52" s="61" t="s">
        <v>43</v>
      </c>
      <c r="C52" s="62"/>
      <c r="D52" s="63">
        <v>0</v>
      </c>
      <c r="E52" s="63"/>
      <c r="F52" s="63"/>
      <c r="G52" s="63"/>
      <c r="H52" s="63"/>
      <c r="I52" s="64">
        <f>SUM(D52:H52)</f>
        <v>0</v>
      </c>
      <c r="J52" s="22"/>
      <c r="K52" s="11">
        <f>39-J53</f>
        <v>39</v>
      </c>
      <c r="L52" s="12"/>
      <c r="M52" s="12"/>
      <c r="N52" s="12"/>
      <c r="O52" s="12"/>
      <c r="P52" s="12"/>
      <c r="Q52" s="109">
        <f>SUM(K52:P52)</f>
        <v>39</v>
      </c>
      <c r="R52" s="22"/>
      <c r="S52" s="11">
        <f>39-R53</f>
        <v>39</v>
      </c>
      <c r="T52" s="12"/>
      <c r="U52" s="12"/>
      <c r="V52" s="12"/>
      <c r="W52" s="12"/>
      <c r="X52" s="12"/>
      <c r="Y52" s="109">
        <f>SUM(S52:X52)</f>
        <v>39</v>
      </c>
      <c r="Z52" s="22"/>
      <c r="AA52" s="11">
        <f>39-Z53</f>
        <v>39</v>
      </c>
      <c r="AB52" s="12"/>
      <c r="AC52" s="12"/>
      <c r="AD52" s="12"/>
      <c r="AE52" s="12"/>
      <c r="AF52" s="12"/>
      <c r="AG52" s="13">
        <f>SUM(AA52:AF52)</f>
        <v>39</v>
      </c>
    </row>
    <row r="53" spans="1:33" ht="24" customHeight="1">
      <c r="A53" s="100" t="str">
        <f>"Cumul annuel     "&amp;SUM(I54,Q54)</f>
        <v>Cumul annuel     0</v>
      </c>
      <c r="B53" s="65" t="s">
        <v>42</v>
      </c>
      <c r="C53" s="66"/>
      <c r="D53" s="67"/>
      <c r="E53" s="67"/>
      <c r="F53" s="67"/>
      <c r="G53" s="67"/>
      <c r="H53" s="67"/>
      <c r="I53" s="68"/>
      <c r="J53" s="23">
        <f>H53</f>
        <v>0</v>
      </c>
      <c r="K53" s="10">
        <v>0</v>
      </c>
      <c r="L53" s="9">
        <v>39</v>
      </c>
      <c r="M53" s="8"/>
      <c r="N53" s="7"/>
      <c r="O53" s="7"/>
      <c r="P53" s="6"/>
      <c r="Q53" s="110">
        <f>SUM(K53:P53)</f>
        <v>39</v>
      </c>
      <c r="R53" s="23">
        <f>P53</f>
        <v>0</v>
      </c>
      <c r="S53" s="10">
        <v>0</v>
      </c>
      <c r="T53" s="9"/>
      <c r="U53" s="8"/>
      <c r="V53" s="7"/>
      <c r="W53" s="7"/>
      <c r="X53" s="6"/>
      <c r="Y53" s="110">
        <f>SUM(S53:X53)</f>
        <v>0</v>
      </c>
      <c r="Z53" s="23">
        <f>X53</f>
        <v>0</v>
      </c>
      <c r="AA53" s="10">
        <v>0</v>
      </c>
      <c r="AB53" s="9"/>
      <c r="AC53" s="8"/>
      <c r="AD53" s="7"/>
      <c r="AE53" s="7"/>
      <c r="AF53" s="6"/>
      <c r="AG53" s="5">
        <f>SUM(AA53:AF53)</f>
        <v>0</v>
      </c>
    </row>
    <row r="54" spans="1:33" ht="24" customHeight="1" thickBot="1">
      <c r="A54" s="102"/>
      <c r="B54" s="69" t="s">
        <v>41</v>
      </c>
      <c r="C54" s="310"/>
      <c r="D54" s="310"/>
      <c r="E54" s="70"/>
      <c r="F54" s="70"/>
      <c r="G54" s="70"/>
      <c r="H54" s="70"/>
      <c r="I54" s="71">
        <f>SUM(C54:H54)</f>
        <v>0</v>
      </c>
      <c r="J54" s="308">
        <f>J53+K53-39</f>
        <v>-39</v>
      </c>
      <c r="K54" s="309"/>
      <c r="L54" s="14">
        <f>L53-L52</f>
        <v>39</v>
      </c>
      <c r="M54" s="14">
        <f>M53-M52</f>
        <v>0</v>
      </c>
      <c r="N54" s="14">
        <f>N53-N52</f>
        <v>0</v>
      </c>
      <c r="O54" s="14">
        <f>O53-O52</f>
        <v>0</v>
      </c>
      <c r="P54" s="15">
        <f>P53-P52</f>
        <v>0</v>
      </c>
      <c r="Q54" s="111">
        <f>SUM(J54:O54)</f>
        <v>0</v>
      </c>
      <c r="R54" s="325">
        <f>R53+S53-39</f>
        <v>-39</v>
      </c>
      <c r="S54" s="309"/>
      <c r="T54" s="14">
        <f>T53-T52</f>
        <v>0</v>
      </c>
      <c r="U54" s="14">
        <f>U53-U52</f>
        <v>0</v>
      </c>
      <c r="V54" s="14">
        <f>V53-V52</f>
        <v>0</v>
      </c>
      <c r="W54" s="14">
        <f>W53-W52</f>
        <v>0</v>
      </c>
      <c r="X54" s="15">
        <f>X53-X52</f>
        <v>0</v>
      </c>
      <c r="Y54" s="111">
        <f>SUM(R54:W54)</f>
        <v>-39</v>
      </c>
      <c r="Z54" s="325">
        <f>Z53+AA53-39</f>
        <v>-39</v>
      </c>
      <c r="AA54" s="309"/>
      <c r="AB54" s="14">
        <f>AB53-AB52</f>
        <v>0</v>
      </c>
      <c r="AC54" s="14">
        <f>AC53-AC52</f>
        <v>0</v>
      </c>
      <c r="AD54" s="14">
        <f>AD53-AD52</f>
        <v>0</v>
      </c>
      <c r="AE54" s="14">
        <f>AE53-AE52</f>
        <v>0</v>
      </c>
      <c r="AF54" s="15">
        <f>AF53-AF52</f>
        <v>0</v>
      </c>
      <c r="AG54" s="16">
        <f>SUM(Z54:AE54)</f>
        <v>-39</v>
      </c>
    </row>
    <row r="55" spans="1:33" ht="24" customHeight="1" thickTop="1">
      <c r="A55" s="100" t="s">
        <v>63</v>
      </c>
      <c r="B55" s="61" t="s">
        <v>43</v>
      </c>
      <c r="C55" s="62"/>
      <c r="D55" s="63">
        <v>0</v>
      </c>
      <c r="E55" s="63"/>
      <c r="F55" s="63"/>
      <c r="G55" s="63"/>
      <c r="H55" s="63"/>
      <c r="I55" s="64">
        <f>SUM(D55:H55)</f>
        <v>0</v>
      </c>
      <c r="J55" s="22"/>
      <c r="K55" s="11">
        <f>39-J56</f>
        <v>39</v>
      </c>
      <c r="L55" s="12"/>
      <c r="M55" s="12"/>
      <c r="N55" s="12"/>
      <c r="O55" s="12"/>
      <c r="P55" s="12"/>
      <c r="Q55" s="109">
        <f>SUM(K55:P55)</f>
        <v>39</v>
      </c>
      <c r="R55" s="22"/>
      <c r="S55" s="11">
        <f>39-R56</f>
        <v>39</v>
      </c>
      <c r="T55" s="12"/>
      <c r="U55" s="12"/>
      <c r="V55" s="12"/>
      <c r="W55" s="12"/>
      <c r="X55" s="12"/>
      <c r="Y55" s="109">
        <f>SUM(S55:X55)</f>
        <v>39</v>
      </c>
      <c r="Z55" s="22"/>
      <c r="AA55" s="11">
        <f>39-Z56</f>
        <v>39</v>
      </c>
      <c r="AB55" s="12"/>
      <c r="AC55" s="12"/>
      <c r="AD55" s="12"/>
      <c r="AE55" s="12"/>
      <c r="AF55" s="12"/>
      <c r="AG55" s="13">
        <f>SUM(AA55:AF55)</f>
        <v>39</v>
      </c>
    </row>
    <row r="56" spans="1:33" ht="24" customHeight="1">
      <c r="A56" s="100" t="str">
        <f>"Cumul annuel     "&amp;SUM(I57,Q57)</f>
        <v>Cumul annuel     14,5</v>
      </c>
      <c r="B56" s="65" t="s">
        <v>42</v>
      </c>
      <c r="C56" s="66"/>
      <c r="D56" s="67"/>
      <c r="E56" s="67"/>
      <c r="F56" s="67"/>
      <c r="G56" s="67"/>
      <c r="H56" s="67"/>
      <c r="I56" s="68"/>
      <c r="J56" s="23">
        <f>H56</f>
        <v>0</v>
      </c>
      <c r="K56" s="10">
        <v>7</v>
      </c>
      <c r="L56" s="9">
        <v>46.5</v>
      </c>
      <c r="M56" s="8"/>
      <c r="N56" s="7"/>
      <c r="O56" s="7"/>
      <c r="P56" s="6"/>
      <c r="Q56" s="110">
        <f>SUM(K56:P56)</f>
        <v>53.5</v>
      </c>
      <c r="R56" s="23">
        <f>P56</f>
        <v>0</v>
      </c>
      <c r="S56" s="10">
        <v>0</v>
      </c>
      <c r="T56" s="9"/>
      <c r="U56" s="8"/>
      <c r="V56" s="7"/>
      <c r="W56" s="7"/>
      <c r="X56" s="6"/>
      <c r="Y56" s="110">
        <f>SUM(S56:X56)</f>
        <v>0</v>
      </c>
      <c r="Z56" s="23">
        <f>X56</f>
        <v>0</v>
      </c>
      <c r="AA56" s="10">
        <v>0</v>
      </c>
      <c r="AB56" s="9"/>
      <c r="AC56" s="8"/>
      <c r="AD56" s="7"/>
      <c r="AE56" s="7"/>
      <c r="AF56" s="6"/>
      <c r="AG56" s="5">
        <f>SUM(AA56:AF56)</f>
        <v>0</v>
      </c>
    </row>
    <row r="57" spans="1:33" ht="24" customHeight="1" thickBot="1">
      <c r="A57" s="102"/>
      <c r="B57" s="69" t="s">
        <v>41</v>
      </c>
      <c r="C57" s="310"/>
      <c r="D57" s="310"/>
      <c r="E57" s="70"/>
      <c r="F57" s="70"/>
      <c r="G57" s="70"/>
      <c r="H57" s="70"/>
      <c r="I57" s="71">
        <f>SUM(C57:H57)</f>
        <v>0</v>
      </c>
      <c r="J57" s="308">
        <f>J56+K56-39</f>
        <v>-32</v>
      </c>
      <c r="K57" s="309"/>
      <c r="L57" s="14">
        <f>L56-L55</f>
        <v>46.5</v>
      </c>
      <c r="M57" s="14">
        <f>M56-M55</f>
        <v>0</v>
      </c>
      <c r="N57" s="14">
        <f>N56-N55</f>
        <v>0</v>
      </c>
      <c r="O57" s="14">
        <f>O56-O55</f>
        <v>0</v>
      </c>
      <c r="P57" s="15">
        <f>P56-P55</f>
        <v>0</v>
      </c>
      <c r="Q57" s="111">
        <f>SUM(J57:O57)</f>
        <v>14.5</v>
      </c>
      <c r="R57" s="325">
        <f>R56+S56-39</f>
        <v>-39</v>
      </c>
      <c r="S57" s="309"/>
      <c r="T57" s="14">
        <f>T56-T55</f>
        <v>0</v>
      </c>
      <c r="U57" s="14">
        <f>U56-U55</f>
        <v>0</v>
      </c>
      <c r="V57" s="14">
        <f>V56-V55</f>
        <v>0</v>
      </c>
      <c r="W57" s="14">
        <f>W56-W55</f>
        <v>0</v>
      </c>
      <c r="X57" s="15">
        <f>X56-X55</f>
        <v>0</v>
      </c>
      <c r="Y57" s="111">
        <f>SUM(R57:W57)</f>
        <v>-39</v>
      </c>
      <c r="Z57" s="325">
        <f>Z56+AA56-39</f>
        <v>-39</v>
      </c>
      <c r="AA57" s="309"/>
      <c r="AB57" s="14">
        <f>AB56-AB55</f>
        <v>0</v>
      </c>
      <c r="AC57" s="14">
        <f>AC56-AC55</f>
        <v>0</v>
      </c>
      <c r="AD57" s="14">
        <f>AD56-AD55</f>
        <v>0</v>
      </c>
      <c r="AE57" s="14">
        <f>AE56-AE55</f>
        <v>0</v>
      </c>
      <c r="AF57" s="15">
        <f>AF56-AF55</f>
        <v>0</v>
      </c>
      <c r="AG57" s="16">
        <f>SUM(Z57:AE57)</f>
        <v>-39</v>
      </c>
    </row>
    <row r="58" spans="1:33" ht="24" customHeight="1" thickTop="1">
      <c r="A58" s="100" t="s">
        <v>64</v>
      </c>
      <c r="B58" s="61" t="s">
        <v>43</v>
      </c>
      <c r="C58" s="62"/>
      <c r="D58" s="63">
        <v>0</v>
      </c>
      <c r="E58" s="63"/>
      <c r="F58" s="63"/>
      <c r="G58" s="63"/>
      <c r="H58" s="63"/>
      <c r="I58" s="64">
        <f>SUM(D58:H58)</f>
        <v>0</v>
      </c>
      <c r="J58" s="22"/>
      <c r="K58" s="11">
        <f>39-J59</f>
        <v>39</v>
      </c>
      <c r="L58" s="12"/>
      <c r="M58" s="12"/>
      <c r="N58" s="12"/>
      <c r="O58" s="12"/>
      <c r="P58" s="12"/>
      <c r="Q58" s="109">
        <f>SUM(K58:P58)</f>
        <v>39</v>
      </c>
      <c r="R58" s="22"/>
      <c r="S58" s="11">
        <f>39-R59</f>
        <v>39</v>
      </c>
      <c r="T58" s="12"/>
      <c r="U58" s="12"/>
      <c r="V58" s="12"/>
      <c r="W58" s="12"/>
      <c r="X58" s="12"/>
      <c r="Y58" s="109">
        <f>SUM(S58:X58)</f>
        <v>39</v>
      </c>
      <c r="Z58" s="22"/>
      <c r="AA58" s="11">
        <f>39-Z59</f>
        <v>39</v>
      </c>
      <c r="AB58" s="12"/>
      <c r="AC58" s="12"/>
      <c r="AD58" s="12"/>
      <c r="AE58" s="12"/>
      <c r="AF58" s="12"/>
      <c r="AG58" s="13">
        <f>SUM(AA58:AF58)</f>
        <v>39</v>
      </c>
    </row>
    <row r="59" spans="1:33" ht="24" customHeight="1">
      <c r="A59" s="100" t="str">
        <f>"Cumul annuel     "&amp;SUM(I60,Q60)</f>
        <v>Cumul annuel     -16,5</v>
      </c>
      <c r="B59" s="65" t="s">
        <v>42</v>
      </c>
      <c r="C59" s="66"/>
      <c r="D59" s="67"/>
      <c r="E59" s="67"/>
      <c r="F59" s="67"/>
      <c r="G59" s="67"/>
      <c r="H59" s="67"/>
      <c r="I59" s="68"/>
      <c r="J59" s="23">
        <f>H59</f>
        <v>0</v>
      </c>
      <c r="K59" s="10">
        <v>0</v>
      </c>
      <c r="L59" s="9">
        <v>22.5</v>
      </c>
      <c r="M59" s="8"/>
      <c r="N59" s="7"/>
      <c r="O59" s="7"/>
      <c r="P59" s="6"/>
      <c r="Q59" s="110">
        <f>SUM(K59:P59)</f>
        <v>22.5</v>
      </c>
      <c r="R59" s="23">
        <f>P59</f>
        <v>0</v>
      </c>
      <c r="S59" s="10">
        <v>0</v>
      </c>
      <c r="T59" s="9"/>
      <c r="U59" s="8"/>
      <c r="V59" s="7"/>
      <c r="W59" s="7"/>
      <c r="X59" s="6"/>
      <c r="Y59" s="110">
        <f>SUM(S59:X59)</f>
        <v>0</v>
      </c>
      <c r="Z59" s="23">
        <f>X59</f>
        <v>0</v>
      </c>
      <c r="AA59" s="10">
        <v>0</v>
      </c>
      <c r="AB59" s="9"/>
      <c r="AC59" s="8"/>
      <c r="AD59" s="7"/>
      <c r="AE59" s="7"/>
      <c r="AF59" s="6"/>
      <c r="AG59" s="5">
        <f>SUM(AA59:AF59)</f>
        <v>0</v>
      </c>
    </row>
    <row r="60" spans="1:33" ht="24" customHeight="1" thickBot="1">
      <c r="A60" s="102"/>
      <c r="B60" s="69" t="s">
        <v>41</v>
      </c>
      <c r="C60" s="317"/>
      <c r="D60" s="318"/>
      <c r="E60" s="70"/>
      <c r="F60" s="70"/>
      <c r="G60" s="70"/>
      <c r="H60" s="70"/>
      <c r="I60" s="71">
        <f>SUM(C60:H60)</f>
        <v>0</v>
      </c>
      <c r="J60" s="308">
        <f>J59+K59-39</f>
        <v>-39</v>
      </c>
      <c r="K60" s="309"/>
      <c r="L60" s="14">
        <f>L59-L58</f>
        <v>22.5</v>
      </c>
      <c r="M60" s="14">
        <f>M59-M58</f>
        <v>0</v>
      </c>
      <c r="N60" s="14">
        <f>N59-N58</f>
        <v>0</v>
      </c>
      <c r="O60" s="14">
        <f>O59-O58</f>
        <v>0</v>
      </c>
      <c r="P60" s="15">
        <f>P59-P58</f>
        <v>0</v>
      </c>
      <c r="Q60" s="111">
        <f>SUM(J60:O60)</f>
        <v>-16.5</v>
      </c>
      <c r="R60" s="325">
        <f>R59+S59-39</f>
        <v>-39</v>
      </c>
      <c r="S60" s="309"/>
      <c r="T60" s="14">
        <f>T59-T58</f>
        <v>0</v>
      </c>
      <c r="U60" s="14">
        <f>U59-U58</f>
        <v>0</v>
      </c>
      <c r="V60" s="14">
        <f>V59-V58</f>
        <v>0</v>
      </c>
      <c r="W60" s="14">
        <f>W59-W58</f>
        <v>0</v>
      </c>
      <c r="X60" s="15">
        <f>X59-X58</f>
        <v>0</v>
      </c>
      <c r="Y60" s="111">
        <f>SUM(R60:W60)</f>
        <v>-39</v>
      </c>
      <c r="Z60" s="325">
        <f>Z59+AA59-39</f>
        <v>-39</v>
      </c>
      <c r="AA60" s="309"/>
      <c r="AB60" s="14">
        <f>AB59-AB58</f>
        <v>0</v>
      </c>
      <c r="AC60" s="14">
        <f>AC59-AC58</f>
        <v>0</v>
      </c>
      <c r="AD60" s="14">
        <f>AD59-AD58</f>
        <v>0</v>
      </c>
      <c r="AE60" s="14">
        <f>AE59-AE58</f>
        <v>0</v>
      </c>
      <c r="AF60" s="15">
        <f>AF59-AF58</f>
        <v>0</v>
      </c>
      <c r="AG60" s="16">
        <f>SUM(Z60:AE60)</f>
        <v>-39</v>
      </c>
    </row>
    <row r="61" spans="1:33" ht="24" customHeight="1" thickTop="1">
      <c r="A61" s="105" t="s">
        <v>14</v>
      </c>
      <c r="B61" s="40" t="s">
        <v>43</v>
      </c>
      <c r="C61" s="44"/>
      <c r="D61" s="33">
        <f>39-C62</f>
        <v>21</v>
      </c>
      <c r="E61" s="33">
        <v>39</v>
      </c>
      <c r="F61" s="33">
        <v>39</v>
      </c>
      <c r="G61" s="33">
        <v>39</v>
      </c>
      <c r="H61" s="33">
        <v>33</v>
      </c>
      <c r="I61" s="90">
        <f>SUM(D61:H61)</f>
        <v>171</v>
      </c>
      <c r="J61" s="22"/>
      <c r="K61" s="11">
        <f>39-J62</f>
        <v>6</v>
      </c>
      <c r="L61" s="12"/>
      <c r="M61" s="12"/>
      <c r="N61" s="12"/>
      <c r="O61" s="12"/>
      <c r="P61" s="12"/>
      <c r="Q61" s="109">
        <f>SUM(K61:P61)</f>
        <v>6</v>
      </c>
      <c r="R61" s="22"/>
      <c r="S61" s="11">
        <f>39-R62</f>
        <v>39</v>
      </c>
      <c r="T61" s="12"/>
      <c r="U61" s="12"/>
      <c r="V61" s="12"/>
      <c r="W61" s="12"/>
      <c r="X61" s="12"/>
      <c r="Y61" s="109">
        <f>SUM(S61:X61)</f>
        <v>39</v>
      </c>
      <c r="Z61" s="22"/>
      <c r="AA61" s="11">
        <f>39-Z62</f>
        <v>39</v>
      </c>
      <c r="AB61" s="12"/>
      <c r="AC61" s="12"/>
      <c r="AD61" s="12"/>
      <c r="AE61" s="12"/>
      <c r="AF61" s="12"/>
      <c r="AG61" s="13">
        <f>SUM(AA61:AF61)</f>
        <v>39</v>
      </c>
    </row>
    <row r="62" spans="1:33" ht="24" customHeight="1">
      <c r="A62" s="100" t="str">
        <f>"Cumul annuel     "&amp;SUM(I63,Q63)</f>
        <v>Cumul annuel     49</v>
      </c>
      <c r="B62" s="35" t="s">
        <v>42</v>
      </c>
      <c r="C62" s="44">
        <v>18</v>
      </c>
      <c r="D62" s="33">
        <v>23</v>
      </c>
      <c r="E62" s="33">
        <v>41</v>
      </c>
      <c r="F62" s="91" t="s">
        <v>44</v>
      </c>
      <c r="G62" s="33">
        <v>41</v>
      </c>
      <c r="H62" s="33">
        <v>33</v>
      </c>
      <c r="I62" s="34">
        <v>138</v>
      </c>
      <c r="J62" s="23">
        <f>H62</f>
        <v>33</v>
      </c>
      <c r="K62" s="10">
        <v>8</v>
      </c>
      <c r="L62" s="9">
        <v>41</v>
      </c>
      <c r="M62" s="8"/>
      <c r="N62" s="7"/>
      <c r="O62" s="7"/>
      <c r="P62" s="6"/>
      <c r="Q62" s="110">
        <f>SUM(K62:P62)</f>
        <v>49</v>
      </c>
      <c r="R62" s="23">
        <f>P62</f>
        <v>0</v>
      </c>
      <c r="S62" s="10">
        <v>0</v>
      </c>
      <c r="T62" s="9"/>
      <c r="U62" s="8"/>
      <c r="V62" s="7"/>
      <c r="W62" s="7"/>
      <c r="X62" s="6"/>
      <c r="Y62" s="110">
        <f>SUM(S62:X62)</f>
        <v>0</v>
      </c>
      <c r="Z62" s="23">
        <f>X62</f>
        <v>0</v>
      </c>
      <c r="AA62" s="10">
        <v>0</v>
      </c>
      <c r="AB62" s="9"/>
      <c r="AC62" s="8"/>
      <c r="AD62" s="7"/>
      <c r="AE62" s="7"/>
      <c r="AF62" s="6"/>
      <c r="AG62" s="5">
        <f>SUM(AA62:AF62)</f>
        <v>0</v>
      </c>
    </row>
    <row r="63" spans="1:33" ht="24" customHeight="1" thickBot="1">
      <c r="A63" s="117"/>
      <c r="B63" s="118" t="s">
        <v>41</v>
      </c>
      <c r="C63" s="315">
        <v>2</v>
      </c>
      <c r="D63" s="316"/>
      <c r="E63" s="119">
        <v>2</v>
      </c>
      <c r="F63" s="119">
        <v>0</v>
      </c>
      <c r="G63" s="119">
        <v>2</v>
      </c>
      <c r="H63" s="119">
        <v>0</v>
      </c>
      <c r="I63" s="121">
        <f>SUM(C63:H63)</f>
        <v>6</v>
      </c>
      <c r="J63" s="308">
        <f>J62+K62-39</f>
        <v>2</v>
      </c>
      <c r="K63" s="309"/>
      <c r="L63" s="14">
        <f>L62-L61</f>
        <v>41</v>
      </c>
      <c r="M63" s="14">
        <f>M62-M61</f>
        <v>0</v>
      </c>
      <c r="N63" s="14">
        <f>N62-N61</f>
        <v>0</v>
      </c>
      <c r="O63" s="14">
        <f>O62-O61</f>
        <v>0</v>
      </c>
      <c r="P63" s="15">
        <f>P62-P61</f>
        <v>0</v>
      </c>
      <c r="Q63" s="111">
        <f>SUM(J63:O63)</f>
        <v>43</v>
      </c>
      <c r="R63" s="325">
        <f>R62+S62-39</f>
        <v>-39</v>
      </c>
      <c r="S63" s="309"/>
      <c r="T63" s="14">
        <f>T62-T61</f>
        <v>0</v>
      </c>
      <c r="U63" s="14">
        <f>U62-U61</f>
        <v>0</v>
      </c>
      <c r="V63" s="14">
        <f>V62-V61</f>
        <v>0</v>
      </c>
      <c r="W63" s="14">
        <f>W62-W61</f>
        <v>0</v>
      </c>
      <c r="X63" s="15">
        <f>X62-X61</f>
        <v>0</v>
      </c>
      <c r="Y63" s="111">
        <f>SUM(R63:W63)</f>
        <v>-39</v>
      </c>
      <c r="Z63" s="325">
        <f>Z62+AA62-39</f>
        <v>-39</v>
      </c>
      <c r="AA63" s="309"/>
      <c r="AB63" s="14">
        <f>AB62-AB61</f>
        <v>0</v>
      </c>
      <c r="AC63" s="14">
        <f>AC62-AC61</f>
        <v>0</v>
      </c>
      <c r="AD63" s="14">
        <f>AD62-AD61</f>
        <v>0</v>
      </c>
      <c r="AE63" s="14">
        <f>AE62-AE61</f>
        <v>0</v>
      </c>
      <c r="AF63" s="15">
        <f>AF62-AF61</f>
        <v>0</v>
      </c>
      <c r="AG63" s="16">
        <f>SUM(Z63:AE63)</f>
        <v>-39</v>
      </c>
    </row>
    <row r="64" spans="1:33" ht="24" customHeight="1" thickTop="1">
      <c r="A64" s="106" t="s">
        <v>15</v>
      </c>
      <c r="B64" s="112" t="s">
        <v>43</v>
      </c>
      <c r="C64" s="38"/>
      <c r="D64" s="37">
        <f>39-C65</f>
        <v>31</v>
      </c>
      <c r="E64" s="32">
        <v>39</v>
      </c>
      <c r="F64" s="32">
        <v>39</v>
      </c>
      <c r="G64" s="32">
        <v>8</v>
      </c>
      <c r="H64" s="32">
        <v>31</v>
      </c>
      <c r="I64" s="113">
        <f>SUM(D64:H64)</f>
        <v>148</v>
      </c>
      <c r="J64" s="22"/>
      <c r="K64" s="11">
        <f>39-J65</f>
        <v>8</v>
      </c>
      <c r="L64" s="12"/>
      <c r="M64" s="12"/>
      <c r="N64" s="12"/>
      <c r="O64" s="12"/>
      <c r="P64" s="12"/>
      <c r="Q64" s="109">
        <f>SUM(K64:P64)</f>
        <v>8</v>
      </c>
      <c r="R64" s="22"/>
      <c r="S64" s="11">
        <f>39-R65</f>
        <v>39</v>
      </c>
      <c r="T64" s="12"/>
      <c r="U64" s="12"/>
      <c r="V64" s="12"/>
      <c r="W64" s="12"/>
      <c r="X64" s="12"/>
      <c r="Y64" s="109">
        <f>SUM(S64:X64)</f>
        <v>39</v>
      </c>
      <c r="Z64" s="22"/>
      <c r="AA64" s="11">
        <f>39-Z65</f>
        <v>39</v>
      </c>
      <c r="AB64" s="12"/>
      <c r="AC64" s="12"/>
      <c r="AD64" s="12"/>
      <c r="AE64" s="12"/>
      <c r="AF64" s="12"/>
      <c r="AG64" s="13">
        <f>SUM(AA64:AF64)</f>
        <v>39</v>
      </c>
    </row>
    <row r="65" spans="1:33" ht="24" customHeight="1">
      <c r="A65" s="100" t="str">
        <f>"Cumul annuel     "&amp;SUM(I66,Q66)</f>
        <v>Cumul annuel     30</v>
      </c>
      <c r="B65" s="35" t="s">
        <v>42</v>
      </c>
      <c r="C65" s="44">
        <v>8</v>
      </c>
      <c r="D65" s="41">
        <v>25</v>
      </c>
      <c r="E65" s="41">
        <v>39</v>
      </c>
      <c r="F65" s="41">
        <v>36</v>
      </c>
      <c r="G65" s="92">
        <v>8</v>
      </c>
      <c r="H65" s="41">
        <v>31</v>
      </c>
      <c r="I65" s="43">
        <v>139</v>
      </c>
      <c r="J65" s="23">
        <f>H65</f>
        <v>31</v>
      </c>
      <c r="K65" s="10">
        <v>8</v>
      </c>
      <c r="L65" s="9">
        <v>39</v>
      </c>
      <c r="M65" s="8"/>
      <c r="N65" s="7"/>
      <c r="O65" s="7"/>
      <c r="P65" s="6"/>
      <c r="Q65" s="110">
        <f>SUM(K65:P65)</f>
        <v>47</v>
      </c>
      <c r="R65" s="23">
        <f>P65</f>
        <v>0</v>
      </c>
      <c r="S65" s="10">
        <v>0</v>
      </c>
      <c r="T65" s="9"/>
      <c r="U65" s="8"/>
      <c r="V65" s="7"/>
      <c r="W65" s="7"/>
      <c r="X65" s="6"/>
      <c r="Y65" s="110">
        <f>SUM(S65:X65)</f>
        <v>0</v>
      </c>
      <c r="Z65" s="23">
        <f>X65</f>
        <v>0</v>
      </c>
      <c r="AA65" s="10">
        <v>0</v>
      </c>
      <c r="AB65" s="9"/>
      <c r="AC65" s="8"/>
      <c r="AD65" s="7"/>
      <c r="AE65" s="7"/>
      <c r="AF65" s="6"/>
      <c r="AG65" s="5">
        <f>SUM(AA65:AF65)</f>
        <v>0</v>
      </c>
    </row>
    <row r="66" spans="1:33" ht="24" customHeight="1" thickBot="1">
      <c r="A66" s="117"/>
      <c r="B66" s="118" t="s">
        <v>41</v>
      </c>
      <c r="C66" s="312">
        <v>-6</v>
      </c>
      <c r="D66" s="312"/>
      <c r="E66" s="122">
        <v>0</v>
      </c>
      <c r="F66" s="122">
        <v>-3</v>
      </c>
      <c r="G66" s="122">
        <v>0</v>
      </c>
      <c r="H66" s="122">
        <v>0</v>
      </c>
      <c r="I66" s="123">
        <f>SUM(C66:H66)</f>
        <v>-9</v>
      </c>
      <c r="J66" s="308">
        <f>J65+K65-39</f>
        <v>0</v>
      </c>
      <c r="K66" s="309"/>
      <c r="L66" s="14">
        <f>L65-L64</f>
        <v>39</v>
      </c>
      <c r="M66" s="14">
        <f>M65-M64</f>
        <v>0</v>
      </c>
      <c r="N66" s="14">
        <f>N65-N64</f>
        <v>0</v>
      </c>
      <c r="O66" s="14">
        <f>O65-O64</f>
        <v>0</v>
      </c>
      <c r="P66" s="15">
        <f>P65-P64</f>
        <v>0</v>
      </c>
      <c r="Q66" s="111">
        <f>SUM(J66:O66)</f>
        <v>39</v>
      </c>
      <c r="R66" s="325">
        <f>R65+S65-39</f>
        <v>-39</v>
      </c>
      <c r="S66" s="309"/>
      <c r="T66" s="14">
        <f>T65-T64</f>
        <v>0</v>
      </c>
      <c r="U66" s="14">
        <f>U65-U64</f>
        <v>0</v>
      </c>
      <c r="V66" s="14">
        <f>V65-V64</f>
        <v>0</v>
      </c>
      <c r="W66" s="14">
        <f>W65-W64</f>
        <v>0</v>
      </c>
      <c r="X66" s="15">
        <f>X65-X64</f>
        <v>0</v>
      </c>
      <c r="Y66" s="111">
        <f>SUM(R66:W66)</f>
        <v>-39</v>
      </c>
      <c r="Z66" s="325">
        <f>Z65+AA65-39</f>
        <v>-39</v>
      </c>
      <c r="AA66" s="309"/>
      <c r="AB66" s="14">
        <f>AB65-AB64</f>
        <v>0</v>
      </c>
      <c r="AC66" s="14">
        <f>AC65-AC64</f>
        <v>0</v>
      </c>
      <c r="AD66" s="14">
        <f>AD65-AD64</f>
        <v>0</v>
      </c>
      <c r="AE66" s="14">
        <f>AE65-AE64</f>
        <v>0</v>
      </c>
      <c r="AF66" s="15">
        <f>AF65-AF64</f>
        <v>0</v>
      </c>
      <c r="AG66" s="16">
        <f>SUM(Z66:AE66)</f>
        <v>-39</v>
      </c>
    </row>
    <row r="67" spans="1:33" ht="24" customHeight="1" thickTop="1">
      <c r="A67" s="100" t="s">
        <v>65</v>
      </c>
      <c r="B67" s="61" t="s">
        <v>43</v>
      </c>
      <c r="C67" s="62"/>
      <c r="D67" s="63">
        <v>0</v>
      </c>
      <c r="E67" s="63"/>
      <c r="F67" s="63"/>
      <c r="G67" s="63"/>
      <c r="H67" s="63"/>
      <c r="I67" s="64">
        <f>SUM(D67:H67)</f>
        <v>0</v>
      </c>
      <c r="J67" s="22"/>
      <c r="K67" s="11">
        <f>39-J68</f>
        <v>39</v>
      </c>
      <c r="L67" s="12"/>
      <c r="M67" s="12"/>
      <c r="N67" s="12"/>
      <c r="O67" s="12"/>
      <c r="P67" s="12"/>
      <c r="Q67" s="109">
        <f>SUM(K67:P67)</f>
        <v>39</v>
      </c>
      <c r="R67" s="22"/>
      <c r="S67" s="11">
        <f>39-R68</f>
        <v>39</v>
      </c>
      <c r="T67" s="12"/>
      <c r="U67" s="12"/>
      <c r="V67" s="12"/>
      <c r="W67" s="12"/>
      <c r="X67" s="12"/>
      <c r="Y67" s="109">
        <f>SUM(S67:X67)</f>
        <v>39</v>
      </c>
      <c r="Z67" s="22"/>
      <c r="AA67" s="11">
        <f>39-Z68</f>
        <v>39</v>
      </c>
      <c r="AB67" s="12"/>
      <c r="AC67" s="12"/>
      <c r="AD67" s="12"/>
      <c r="AE67" s="12"/>
      <c r="AF67" s="12"/>
      <c r="AG67" s="13">
        <f>SUM(AA67:AF67)</f>
        <v>39</v>
      </c>
    </row>
    <row r="68" spans="1:33" ht="24" customHeight="1">
      <c r="A68" s="100" t="str">
        <f>"Cumul annuel     "&amp;SUM(I69,Q69)</f>
        <v>Cumul annuel     8</v>
      </c>
      <c r="B68" s="65" t="s">
        <v>42</v>
      </c>
      <c r="C68" s="66"/>
      <c r="D68" s="67"/>
      <c r="E68" s="67"/>
      <c r="F68" s="67"/>
      <c r="G68" s="67"/>
      <c r="H68" s="67"/>
      <c r="I68" s="68"/>
      <c r="J68" s="23">
        <f>H68</f>
        <v>0</v>
      </c>
      <c r="K68" s="10">
        <v>8</v>
      </c>
      <c r="L68" s="9">
        <v>39</v>
      </c>
      <c r="M68" s="8"/>
      <c r="N68" s="7"/>
      <c r="O68" s="7"/>
      <c r="P68" s="6"/>
      <c r="Q68" s="110">
        <f>SUM(K68:P68)</f>
        <v>47</v>
      </c>
      <c r="R68" s="23">
        <f>P68</f>
        <v>0</v>
      </c>
      <c r="S68" s="10">
        <v>0</v>
      </c>
      <c r="T68" s="9"/>
      <c r="U68" s="8"/>
      <c r="V68" s="7"/>
      <c r="W68" s="7"/>
      <c r="X68" s="6"/>
      <c r="Y68" s="110">
        <f>SUM(S68:X68)</f>
        <v>0</v>
      </c>
      <c r="Z68" s="23">
        <f>X68</f>
        <v>0</v>
      </c>
      <c r="AA68" s="10">
        <v>0</v>
      </c>
      <c r="AB68" s="9"/>
      <c r="AC68" s="8"/>
      <c r="AD68" s="7"/>
      <c r="AE68" s="7"/>
      <c r="AF68" s="6"/>
      <c r="AG68" s="5">
        <f>SUM(AA68:AF68)</f>
        <v>0</v>
      </c>
    </row>
    <row r="69" spans="1:33" ht="24" customHeight="1" thickBot="1">
      <c r="A69" s="102"/>
      <c r="B69" s="69" t="s">
        <v>41</v>
      </c>
      <c r="C69" s="317"/>
      <c r="D69" s="318"/>
      <c r="E69" s="70"/>
      <c r="F69" s="70"/>
      <c r="G69" s="70"/>
      <c r="H69" s="70"/>
      <c r="I69" s="71">
        <f>SUM(C69:H69)</f>
        <v>0</v>
      </c>
      <c r="J69" s="308">
        <f>J68+K68-39</f>
        <v>-31</v>
      </c>
      <c r="K69" s="309"/>
      <c r="L69" s="14">
        <f>L68-L67</f>
        <v>39</v>
      </c>
      <c r="M69" s="14">
        <f>M68-M67</f>
        <v>0</v>
      </c>
      <c r="N69" s="14">
        <f>N68-N67</f>
        <v>0</v>
      </c>
      <c r="O69" s="14">
        <f>O68-O67</f>
        <v>0</v>
      </c>
      <c r="P69" s="15">
        <f>P68-P67</f>
        <v>0</v>
      </c>
      <c r="Q69" s="111">
        <f>SUM(J69:O69)</f>
        <v>8</v>
      </c>
      <c r="R69" s="325">
        <f>R68+S68-39</f>
        <v>-39</v>
      </c>
      <c r="S69" s="309"/>
      <c r="T69" s="14">
        <f>T68-T67</f>
        <v>0</v>
      </c>
      <c r="U69" s="14">
        <f>U68-U67</f>
        <v>0</v>
      </c>
      <c r="V69" s="14">
        <f>V68-V67</f>
        <v>0</v>
      </c>
      <c r="W69" s="14">
        <f>W68-W67</f>
        <v>0</v>
      </c>
      <c r="X69" s="15">
        <f>X68-X67</f>
        <v>0</v>
      </c>
      <c r="Y69" s="111">
        <f>SUM(R69:W69)</f>
        <v>-39</v>
      </c>
      <c r="Z69" s="325">
        <f>Z68+AA68-39</f>
        <v>-39</v>
      </c>
      <c r="AA69" s="309"/>
      <c r="AB69" s="14">
        <f>AB68-AB67</f>
        <v>0</v>
      </c>
      <c r="AC69" s="14">
        <f>AC68-AC67</f>
        <v>0</v>
      </c>
      <c r="AD69" s="14">
        <f>AD68-AD67</f>
        <v>0</v>
      </c>
      <c r="AE69" s="14">
        <f>AE68-AE67</f>
        <v>0</v>
      </c>
      <c r="AF69" s="15">
        <f>AF68-AF67</f>
        <v>0</v>
      </c>
      <c r="AG69" s="16">
        <f>SUM(Z69:AE69)</f>
        <v>-39</v>
      </c>
    </row>
    <row r="70" spans="1:33" ht="24" customHeight="1" thickTop="1">
      <c r="A70" s="105" t="s">
        <v>16</v>
      </c>
      <c r="B70" s="40" t="s">
        <v>43</v>
      </c>
      <c r="C70" s="44"/>
      <c r="D70" s="41">
        <f>39-C71</f>
        <v>22</v>
      </c>
      <c r="E70" s="41">
        <v>39</v>
      </c>
      <c r="F70" s="41">
        <v>39</v>
      </c>
      <c r="G70" s="41">
        <v>39</v>
      </c>
      <c r="H70" s="41">
        <v>28</v>
      </c>
      <c r="I70" s="43">
        <f>SUM(D70:H70)</f>
        <v>167</v>
      </c>
      <c r="J70" s="22"/>
      <c r="K70" s="11">
        <f>39-J71</f>
        <v>11</v>
      </c>
      <c r="L70" s="12"/>
      <c r="M70" s="12"/>
      <c r="N70" s="12"/>
      <c r="O70" s="12"/>
      <c r="P70" s="12"/>
      <c r="Q70" s="109">
        <f>SUM(K70:P70)</f>
        <v>11</v>
      </c>
      <c r="R70" s="22"/>
      <c r="S70" s="11">
        <f>39-R71</f>
        <v>39</v>
      </c>
      <c r="T70" s="12"/>
      <c r="U70" s="12"/>
      <c r="V70" s="12"/>
      <c r="W70" s="12"/>
      <c r="X70" s="12"/>
      <c r="Y70" s="109">
        <f>SUM(S70:X70)</f>
        <v>39</v>
      </c>
      <c r="Z70" s="22"/>
      <c r="AA70" s="11">
        <f>39-Z71</f>
        <v>39</v>
      </c>
      <c r="AB70" s="12"/>
      <c r="AC70" s="12"/>
      <c r="AD70" s="12"/>
      <c r="AE70" s="12"/>
      <c r="AF70" s="12"/>
      <c r="AG70" s="13">
        <f>SUM(AA70:AF70)</f>
        <v>39</v>
      </c>
    </row>
    <row r="71" spans="1:33" ht="24" customHeight="1">
      <c r="A71" s="100" t="str">
        <f>"Cumul annuel     "&amp;SUM(I72,Q72)</f>
        <v>Cumul annuel     24</v>
      </c>
      <c r="B71" s="35" t="s">
        <v>42</v>
      </c>
      <c r="C71" s="44">
        <v>17</v>
      </c>
      <c r="D71" s="41">
        <v>21.5</v>
      </c>
      <c r="E71" s="41">
        <v>36</v>
      </c>
      <c r="F71" s="41">
        <v>35</v>
      </c>
      <c r="G71" s="41">
        <v>34.5</v>
      </c>
      <c r="H71" s="41">
        <v>28</v>
      </c>
      <c r="I71" s="43">
        <v>155</v>
      </c>
      <c r="J71" s="23">
        <f>H71</f>
        <v>28</v>
      </c>
      <c r="K71" s="10">
        <v>5.5</v>
      </c>
      <c r="L71" s="9">
        <v>41.5</v>
      </c>
      <c r="M71" s="8"/>
      <c r="N71" s="7"/>
      <c r="O71" s="7"/>
      <c r="P71" s="6"/>
      <c r="Q71" s="110">
        <f>SUM(K71:P71)</f>
        <v>47</v>
      </c>
      <c r="R71" s="23">
        <f>P71</f>
        <v>0</v>
      </c>
      <c r="S71" s="10">
        <v>0</v>
      </c>
      <c r="T71" s="9"/>
      <c r="U71" s="8"/>
      <c r="V71" s="7"/>
      <c r="W71" s="7"/>
      <c r="X71" s="6"/>
      <c r="Y71" s="110">
        <f>SUM(S71:X71)</f>
        <v>0</v>
      </c>
      <c r="Z71" s="23">
        <f>X71</f>
        <v>0</v>
      </c>
      <c r="AA71" s="10">
        <v>0</v>
      </c>
      <c r="AB71" s="9"/>
      <c r="AC71" s="8"/>
      <c r="AD71" s="7"/>
      <c r="AE71" s="7"/>
      <c r="AF71" s="6"/>
      <c r="AG71" s="5">
        <f>SUM(AA71:AF71)</f>
        <v>0</v>
      </c>
    </row>
    <row r="72" spans="1:33" ht="24" customHeight="1" thickBot="1">
      <c r="A72" s="117"/>
      <c r="B72" s="118" t="s">
        <v>41</v>
      </c>
      <c r="C72" s="312">
        <v>-0.5</v>
      </c>
      <c r="D72" s="312"/>
      <c r="E72" s="122">
        <v>-3</v>
      </c>
      <c r="F72" s="122">
        <v>-4</v>
      </c>
      <c r="G72" s="122">
        <v>-4.5</v>
      </c>
      <c r="H72" s="122">
        <v>0</v>
      </c>
      <c r="I72" s="123">
        <f>SUM(C72:H72)</f>
        <v>-12</v>
      </c>
      <c r="J72" s="308">
        <f>J71+K71-39</f>
        <v>-5.5</v>
      </c>
      <c r="K72" s="309"/>
      <c r="L72" s="14">
        <f>L71-L70</f>
        <v>41.5</v>
      </c>
      <c r="M72" s="14">
        <f>M71-M70</f>
        <v>0</v>
      </c>
      <c r="N72" s="14">
        <f>N71-N70</f>
        <v>0</v>
      </c>
      <c r="O72" s="14">
        <f>O71-O70</f>
        <v>0</v>
      </c>
      <c r="P72" s="15">
        <f>P71-P70</f>
        <v>0</v>
      </c>
      <c r="Q72" s="111">
        <f>SUM(J72:O72)</f>
        <v>36</v>
      </c>
      <c r="R72" s="325">
        <f>R71+S71-39</f>
        <v>-39</v>
      </c>
      <c r="S72" s="309"/>
      <c r="T72" s="14">
        <f>T71-T70</f>
        <v>0</v>
      </c>
      <c r="U72" s="14">
        <f>U71-U70</f>
        <v>0</v>
      </c>
      <c r="V72" s="14">
        <f>V71-V70</f>
        <v>0</v>
      </c>
      <c r="W72" s="14">
        <f>W71-W70</f>
        <v>0</v>
      </c>
      <c r="X72" s="15">
        <f>X71-X70</f>
        <v>0</v>
      </c>
      <c r="Y72" s="111">
        <f>SUM(R72:W72)</f>
        <v>-39</v>
      </c>
      <c r="Z72" s="325">
        <f>Z71+AA71-39</f>
        <v>-39</v>
      </c>
      <c r="AA72" s="309"/>
      <c r="AB72" s="14">
        <f>AB71-AB70</f>
        <v>0</v>
      </c>
      <c r="AC72" s="14">
        <f>AC71-AC70</f>
        <v>0</v>
      </c>
      <c r="AD72" s="14">
        <f>AD71-AD70</f>
        <v>0</v>
      </c>
      <c r="AE72" s="14">
        <f>AE71-AE70</f>
        <v>0</v>
      </c>
      <c r="AF72" s="15">
        <f>AF71-AF70</f>
        <v>0</v>
      </c>
      <c r="AG72" s="16">
        <f>SUM(Z72:AE72)</f>
        <v>-39</v>
      </c>
    </row>
    <row r="73" spans="1:33" ht="24" customHeight="1" thickTop="1">
      <c r="A73" s="100" t="s">
        <v>66</v>
      </c>
      <c r="B73" s="61" t="s">
        <v>43</v>
      </c>
      <c r="C73" s="62"/>
      <c r="D73" s="63">
        <v>0</v>
      </c>
      <c r="E73" s="63"/>
      <c r="F73" s="63"/>
      <c r="G73" s="63"/>
      <c r="H73" s="63"/>
      <c r="I73" s="64">
        <f>SUM(D73:H73)</f>
        <v>0</v>
      </c>
      <c r="J73" s="22"/>
      <c r="K73" s="11">
        <f>39-J74</f>
        <v>39</v>
      </c>
      <c r="L73" s="12"/>
      <c r="M73" s="12"/>
      <c r="N73" s="12"/>
      <c r="O73" s="12"/>
      <c r="P73" s="12"/>
      <c r="Q73" s="109">
        <f>SUM(K73:P73)</f>
        <v>39</v>
      </c>
      <c r="R73" s="22"/>
      <c r="S73" s="11">
        <f>39-R74</f>
        <v>39</v>
      </c>
      <c r="T73" s="12"/>
      <c r="U73" s="12"/>
      <c r="V73" s="12"/>
      <c r="W73" s="12"/>
      <c r="X73" s="12"/>
      <c r="Y73" s="109">
        <f>SUM(S73:X73)</f>
        <v>39</v>
      </c>
      <c r="Z73" s="22"/>
      <c r="AA73" s="11">
        <f>39-Z74</f>
        <v>39</v>
      </c>
      <c r="AB73" s="12"/>
      <c r="AC73" s="12"/>
      <c r="AD73" s="12"/>
      <c r="AE73" s="12"/>
      <c r="AF73" s="12"/>
      <c r="AG73" s="13">
        <f>SUM(AA73:AF73)</f>
        <v>39</v>
      </c>
    </row>
    <row r="74" spans="1:33" ht="24" customHeight="1">
      <c r="A74" s="100" t="str">
        <f>"Cumul annuel     "&amp;SUM(I75,Q75)</f>
        <v>Cumul annuel     -39</v>
      </c>
      <c r="B74" s="65" t="s">
        <v>42</v>
      </c>
      <c r="C74" s="66"/>
      <c r="D74" s="67"/>
      <c r="E74" s="67"/>
      <c r="F74" s="67"/>
      <c r="G74" s="67"/>
      <c r="H74" s="67"/>
      <c r="I74" s="68"/>
      <c r="J74" s="23">
        <f>H74</f>
        <v>0</v>
      </c>
      <c r="K74" s="10">
        <v>0</v>
      </c>
      <c r="L74" s="9"/>
      <c r="M74" s="8"/>
      <c r="N74" s="7"/>
      <c r="O74" s="7"/>
      <c r="P74" s="6"/>
      <c r="Q74" s="110">
        <f>SUM(K74:P74)</f>
        <v>0</v>
      </c>
      <c r="R74" s="23">
        <f>P74</f>
        <v>0</v>
      </c>
      <c r="S74" s="10">
        <v>0</v>
      </c>
      <c r="T74" s="9"/>
      <c r="U74" s="8"/>
      <c r="V74" s="7"/>
      <c r="W74" s="7"/>
      <c r="X74" s="6"/>
      <c r="Y74" s="110">
        <f>SUM(S74:X74)</f>
        <v>0</v>
      </c>
      <c r="Z74" s="23">
        <f>X74</f>
        <v>0</v>
      </c>
      <c r="AA74" s="10">
        <v>0</v>
      </c>
      <c r="AB74" s="9"/>
      <c r="AC74" s="8"/>
      <c r="AD74" s="7"/>
      <c r="AE74" s="7"/>
      <c r="AF74" s="6"/>
      <c r="AG74" s="5">
        <f>SUM(AA74:AF74)</f>
        <v>0</v>
      </c>
    </row>
    <row r="75" spans="1:33" ht="24" customHeight="1" thickBot="1">
      <c r="A75" s="102"/>
      <c r="B75" s="69" t="s">
        <v>41</v>
      </c>
      <c r="C75" s="317"/>
      <c r="D75" s="318"/>
      <c r="E75" s="70"/>
      <c r="F75" s="70"/>
      <c r="G75" s="70"/>
      <c r="H75" s="70"/>
      <c r="I75" s="71">
        <f>SUM(C75:H75)</f>
        <v>0</v>
      </c>
      <c r="J75" s="308">
        <f>J74+K74-39</f>
        <v>-39</v>
      </c>
      <c r="K75" s="309"/>
      <c r="L75" s="14">
        <f>L74-L73</f>
        <v>0</v>
      </c>
      <c r="M75" s="14">
        <f>M74-M73</f>
        <v>0</v>
      </c>
      <c r="N75" s="14">
        <f>N74-N73</f>
        <v>0</v>
      </c>
      <c r="O75" s="14">
        <f>O74-O73</f>
        <v>0</v>
      </c>
      <c r="P75" s="15">
        <f>P74-P73</f>
        <v>0</v>
      </c>
      <c r="Q75" s="111">
        <f>SUM(J75:O75)</f>
        <v>-39</v>
      </c>
      <c r="R75" s="325">
        <f>R74+S74-39</f>
        <v>-39</v>
      </c>
      <c r="S75" s="309"/>
      <c r="T75" s="14">
        <f>T74-T73</f>
        <v>0</v>
      </c>
      <c r="U75" s="14">
        <f>U74-U73</f>
        <v>0</v>
      </c>
      <c r="V75" s="14">
        <f>V74-V73</f>
        <v>0</v>
      </c>
      <c r="W75" s="14">
        <f>W74-W73</f>
        <v>0</v>
      </c>
      <c r="X75" s="15">
        <f>X74-X73</f>
        <v>0</v>
      </c>
      <c r="Y75" s="111">
        <f>SUM(R75:W75)</f>
        <v>-39</v>
      </c>
      <c r="Z75" s="325">
        <f>Z74+AA74-39</f>
        <v>-39</v>
      </c>
      <c r="AA75" s="309"/>
      <c r="AB75" s="14">
        <f>AB74-AB73</f>
        <v>0</v>
      </c>
      <c r="AC75" s="14">
        <f>AC74-AC73</f>
        <v>0</v>
      </c>
      <c r="AD75" s="14">
        <f>AD74-AD73</f>
        <v>0</v>
      </c>
      <c r="AE75" s="14">
        <f>AE74-AE73</f>
        <v>0</v>
      </c>
      <c r="AF75" s="15">
        <f>AF74-AF73</f>
        <v>0</v>
      </c>
      <c r="AG75" s="16">
        <f>SUM(Z75:AE75)</f>
        <v>-39</v>
      </c>
    </row>
    <row r="76" spans="1:33" ht="24" customHeight="1" thickTop="1">
      <c r="A76" s="100" t="s">
        <v>67</v>
      </c>
      <c r="B76" s="61" t="s">
        <v>43</v>
      </c>
      <c r="C76" s="62"/>
      <c r="D76" s="63">
        <v>0</v>
      </c>
      <c r="E76" s="63"/>
      <c r="F76" s="63"/>
      <c r="G76" s="63"/>
      <c r="H76" s="63"/>
      <c r="I76" s="64">
        <f>SUM(D76:H76)</f>
        <v>0</v>
      </c>
      <c r="J76" s="22"/>
      <c r="K76" s="11">
        <f>39-J77</f>
        <v>39</v>
      </c>
      <c r="L76" s="12"/>
      <c r="M76" s="12"/>
      <c r="N76" s="12"/>
      <c r="O76" s="12"/>
      <c r="P76" s="12"/>
      <c r="Q76" s="109">
        <f>SUM(K76:P76)</f>
        <v>39</v>
      </c>
      <c r="R76" s="22"/>
      <c r="S76" s="11">
        <f>39-R77</f>
        <v>39</v>
      </c>
      <c r="T76" s="12"/>
      <c r="U76" s="12"/>
      <c r="V76" s="12"/>
      <c r="W76" s="12"/>
      <c r="X76" s="12"/>
      <c r="Y76" s="109">
        <f>SUM(S76:X76)</f>
        <v>39</v>
      </c>
      <c r="Z76" s="22"/>
      <c r="AA76" s="11">
        <f>39-Z77</f>
        <v>39</v>
      </c>
      <c r="AB76" s="12"/>
      <c r="AC76" s="12"/>
      <c r="AD76" s="12"/>
      <c r="AE76" s="12"/>
      <c r="AF76" s="12"/>
      <c r="AG76" s="13">
        <f>SUM(AA76:AF76)</f>
        <v>39</v>
      </c>
    </row>
    <row r="77" spans="1:33" ht="24" customHeight="1">
      <c r="A77" s="100" t="str">
        <f>"Cumul annuel     "&amp;SUM(I78,Q78)</f>
        <v>Cumul annuel     -4</v>
      </c>
      <c r="B77" s="65" t="s">
        <v>42</v>
      </c>
      <c r="C77" s="66"/>
      <c r="D77" s="67"/>
      <c r="E77" s="67"/>
      <c r="F77" s="67"/>
      <c r="G77" s="67"/>
      <c r="H77" s="67"/>
      <c r="I77" s="68"/>
      <c r="J77" s="23">
        <f>H77</f>
        <v>0</v>
      </c>
      <c r="K77" s="10">
        <v>0</v>
      </c>
      <c r="L77" s="9">
        <v>35</v>
      </c>
      <c r="M77" s="8"/>
      <c r="N77" s="7"/>
      <c r="O77" s="7"/>
      <c r="P77" s="6"/>
      <c r="Q77" s="110">
        <f>SUM(K77:P77)</f>
        <v>35</v>
      </c>
      <c r="R77" s="23">
        <f>P77</f>
        <v>0</v>
      </c>
      <c r="S77" s="10">
        <v>0</v>
      </c>
      <c r="T77" s="9"/>
      <c r="U77" s="8"/>
      <c r="V77" s="7"/>
      <c r="W77" s="7"/>
      <c r="X77" s="6"/>
      <c r="Y77" s="110">
        <f>SUM(S77:X77)</f>
        <v>0</v>
      </c>
      <c r="Z77" s="23">
        <f>X77</f>
        <v>0</v>
      </c>
      <c r="AA77" s="10">
        <v>0</v>
      </c>
      <c r="AB77" s="9"/>
      <c r="AC77" s="8"/>
      <c r="AD77" s="7"/>
      <c r="AE77" s="7"/>
      <c r="AF77" s="6"/>
      <c r="AG77" s="5">
        <f>SUM(AA77:AF77)</f>
        <v>0</v>
      </c>
    </row>
    <row r="78" spans="1:33" ht="24" customHeight="1" thickBot="1">
      <c r="A78" s="102"/>
      <c r="B78" s="69" t="s">
        <v>41</v>
      </c>
      <c r="C78" s="317"/>
      <c r="D78" s="318"/>
      <c r="E78" s="70"/>
      <c r="F78" s="70"/>
      <c r="G78" s="70"/>
      <c r="H78" s="70"/>
      <c r="I78" s="71">
        <f>SUM(C78:H78)</f>
        <v>0</v>
      </c>
      <c r="J78" s="308">
        <f>J77+K77-39</f>
        <v>-39</v>
      </c>
      <c r="K78" s="309"/>
      <c r="L78" s="14">
        <f>L77-L76</f>
        <v>35</v>
      </c>
      <c r="M78" s="14">
        <f>M77-M76</f>
        <v>0</v>
      </c>
      <c r="N78" s="14">
        <f>N77-N76</f>
        <v>0</v>
      </c>
      <c r="O78" s="14">
        <f>O77-O76</f>
        <v>0</v>
      </c>
      <c r="P78" s="15">
        <f>P77-P76</f>
        <v>0</v>
      </c>
      <c r="Q78" s="111">
        <f>SUM(J78:O78)</f>
        <v>-4</v>
      </c>
      <c r="R78" s="325">
        <f>R77+S77-39</f>
        <v>-39</v>
      </c>
      <c r="S78" s="309"/>
      <c r="T78" s="14">
        <f>T77-T76</f>
        <v>0</v>
      </c>
      <c r="U78" s="14">
        <f>U77-U76</f>
        <v>0</v>
      </c>
      <c r="V78" s="14">
        <f>V77-V76</f>
        <v>0</v>
      </c>
      <c r="W78" s="14">
        <f>W77-W76</f>
        <v>0</v>
      </c>
      <c r="X78" s="15">
        <f>X77-X76</f>
        <v>0</v>
      </c>
      <c r="Y78" s="111">
        <f>SUM(R78:W78)</f>
        <v>-39</v>
      </c>
      <c r="Z78" s="325">
        <f>Z77+AA77-39</f>
        <v>-39</v>
      </c>
      <c r="AA78" s="309"/>
      <c r="AB78" s="14">
        <f>AB77-AB76</f>
        <v>0</v>
      </c>
      <c r="AC78" s="14">
        <f>AC77-AC76</f>
        <v>0</v>
      </c>
      <c r="AD78" s="14">
        <f>AD77-AD76</f>
        <v>0</v>
      </c>
      <c r="AE78" s="14">
        <f>AE77-AE76</f>
        <v>0</v>
      </c>
      <c r="AF78" s="15">
        <f>AF77-AF76</f>
        <v>0</v>
      </c>
      <c r="AG78" s="16">
        <f>SUM(Z78:AE78)</f>
        <v>-39</v>
      </c>
    </row>
    <row r="79" spans="1:33" ht="24" customHeight="1" thickTop="1">
      <c r="A79" s="100" t="s">
        <v>68</v>
      </c>
      <c r="B79" s="61" t="s">
        <v>43</v>
      </c>
      <c r="C79" s="62"/>
      <c r="D79" s="63">
        <v>0</v>
      </c>
      <c r="E79" s="63"/>
      <c r="F79" s="63"/>
      <c r="G79" s="63"/>
      <c r="H79" s="63"/>
      <c r="I79" s="64">
        <f>SUM(D79:H79)</f>
        <v>0</v>
      </c>
      <c r="J79" s="22"/>
      <c r="K79" s="11">
        <f>39-J80</f>
        <v>39</v>
      </c>
      <c r="L79" s="12"/>
      <c r="M79" s="12"/>
      <c r="N79" s="12"/>
      <c r="O79" s="12"/>
      <c r="P79" s="12"/>
      <c r="Q79" s="109">
        <f>SUM(K79:P79)</f>
        <v>39</v>
      </c>
      <c r="R79" s="22"/>
      <c r="S79" s="11">
        <f>39-R80</f>
        <v>39</v>
      </c>
      <c r="T79" s="12"/>
      <c r="U79" s="12"/>
      <c r="V79" s="12"/>
      <c r="W79" s="12"/>
      <c r="X79" s="12"/>
      <c r="Y79" s="109">
        <f>SUM(S79:X79)</f>
        <v>39</v>
      </c>
      <c r="Z79" s="22"/>
      <c r="AA79" s="11">
        <f>39-Z80</f>
        <v>39</v>
      </c>
      <c r="AB79" s="12"/>
      <c r="AC79" s="12"/>
      <c r="AD79" s="12"/>
      <c r="AE79" s="12"/>
      <c r="AF79" s="12"/>
      <c r="AG79" s="13">
        <f>SUM(AA79:AF79)</f>
        <v>39</v>
      </c>
    </row>
    <row r="80" spans="1:33" ht="24" customHeight="1">
      <c r="A80" s="100" t="str">
        <f>"Cumul annuel     "&amp;SUM(I81,Q81)</f>
        <v>Cumul annuel     -16</v>
      </c>
      <c r="B80" s="65" t="s">
        <v>42</v>
      </c>
      <c r="C80" s="66"/>
      <c r="D80" s="67"/>
      <c r="E80" s="67"/>
      <c r="F80" s="67"/>
      <c r="G80" s="67"/>
      <c r="H80" s="67"/>
      <c r="I80" s="68"/>
      <c r="J80" s="23">
        <f>H80</f>
        <v>0</v>
      </c>
      <c r="K80" s="10">
        <v>0</v>
      </c>
      <c r="L80" s="9">
        <v>23</v>
      </c>
      <c r="M80" s="8"/>
      <c r="N80" s="7"/>
      <c r="O80" s="7"/>
      <c r="P80" s="6"/>
      <c r="Q80" s="110">
        <f>SUM(K80:P80)</f>
        <v>23</v>
      </c>
      <c r="R80" s="23">
        <f>P80</f>
        <v>0</v>
      </c>
      <c r="S80" s="10">
        <v>0</v>
      </c>
      <c r="T80" s="9"/>
      <c r="U80" s="8"/>
      <c r="V80" s="7"/>
      <c r="W80" s="7"/>
      <c r="X80" s="6"/>
      <c r="Y80" s="110">
        <f>SUM(S80:X80)</f>
        <v>0</v>
      </c>
      <c r="Z80" s="23">
        <f>X80</f>
        <v>0</v>
      </c>
      <c r="AA80" s="10">
        <v>0</v>
      </c>
      <c r="AB80" s="9"/>
      <c r="AC80" s="8"/>
      <c r="AD80" s="7"/>
      <c r="AE80" s="7"/>
      <c r="AF80" s="6"/>
      <c r="AG80" s="5">
        <f>SUM(AA80:AF80)</f>
        <v>0</v>
      </c>
    </row>
    <row r="81" spans="1:33" ht="24" customHeight="1" thickBot="1">
      <c r="A81" s="102"/>
      <c r="B81" s="69" t="s">
        <v>41</v>
      </c>
      <c r="C81" s="317"/>
      <c r="D81" s="318"/>
      <c r="E81" s="70"/>
      <c r="F81" s="70"/>
      <c r="G81" s="70"/>
      <c r="H81" s="70"/>
      <c r="I81" s="71">
        <f>SUM(C81:H81)</f>
        <v>0</v>
      </c>
      <c r="J81" s="308">
        <f>J80+K80-39</f>
        <v>-39</v>
      </c>
      <c r="K81" s="309"/>
      <c r="L81" s="14">
        <f>L80-L79</f>
        <v>23</v>
      </c>
      <c r="M81" s="14">
        <f>M80-M79</f>
        <v>0</v>
      </c>
      <c r="N81" s="14">
        <f>N80-N79</f>
        <v>0</v>
      </c>
      <c r="O81" s="14">
        <f>O80-O79</f>
        <v>0</v>
      </c>
      <c r="P81" s="15">
        <f>P80-P79</f>
        <v>0</v>
      </c>
      <c r="Q81" s="111">
        <f>SUM(J81:O81)</f>
        <v>-16</v>
      </c>
      <c r="R81" s="325">
        <f>R80+S80-39</f>
        <v>-39</v>
      </c>
      <c r="S81" s="309"/>
      <c r="T81" s="14">
        <f>T80-T79</f>
        <v>0</v>
      </c>
      <c r="U81" s="14">
        <f>U80-U79</f>
        <v>0</v>
      </c>
      <c r="V81" s="14">
        <f>V80-V79</f>
        <v>0</v>
      </c>
      <c r="W81" s="14">
        <f>W80-W79</f>
        <v>0</v>
      </c>
      <c r="X81" s="15">
        <f>X80-X79</f>
        <v>0</v>
      </c>
      <c r="Y81" s="111">
        <f>SUM(R81:W81)</f>
        <v>-39</v>
      </c>
      <c r="Z81" s="325">
        <f>Z80+AA80-39</f>
        <v>-39</v>
      </c>
      <c r="AA81" s="309"/>
      <c r="AB81" s="14">
        <f>AB80-AB79</f>
        <v>0</v>
      </c>
      <c r="AC81" s="14">
        <f>AC80-AC79</f>
        <v>0</v>
      </c>
      <c r="AD81" s="14">
        <f>AD80-AD79</f>
        <v>0</v>
      </c>
      <c r="AE81" s="14">
        <f>AE80-AE79</f>
        <v>0</v>
      </c>
      <c r="AF81" s="15">
        <f>AF80-AF79</f>
        <v>0</v>
      </c>
      <c r="AG81" s="16">
        <f>SUM(Z81:AE81)</f>
        <v>-39</v>
      </c>
    </row>
    <row r="82" spans="1:33" ht="24" customHeight="1" thickTop="1">
      <c r="A82" s="136" t="s">
        <v>17</v>
      </c>
      <c r="B82" s="130" t="s">
        <v>43</v>
      </c>
      <c r="C82" s="131"/>
      <c r="D82" s="132">
        <f>39-C83</f>
        <v>7</v>
      </c>
      <c r="E82" s="132">
        <v>39</v>
      </c>
      <c r="F82" s="132">
        <v>39</v>
      </c>
      <c r="G82" s="132">
        <v>39</v>
      </c>
      <c r="H82" s="132">
        <v>39</v>
      </c>
      <c r="I82" s="133">
        <f>SUM(D82:H82)</f>
        <v>163</v>
      </c>
      <c r="J82" s="22"/>
      <c r="K82" s="11">
        <f>39-J83</f>
        <v>-4</v>
      </c>
      <c r="L82" s="12"/>
      <c r="M82" s="12"/>
      <c r="N82" s="12"/>
      <c r="O82" s="12"/>
      <c r="P82" s="12"/>
      <c r="Q82" s="109">
        <f>SUM(K82:P82)</f>
        <v>-4</v>
      </c>
      <c r="R82" s="22"/>
      <c r="S82" s="11">
        <f>39-R83</f>
        <v>39</v>
      </c>
      <c r="T82" s="12"/>
      <c r="U82" s="12"/>
      <c r="V82" s="12"/>
      <c r="W82" s="12"/>
      <c r="X82" s="12"/>
      <c r="Y82" s="109">
        <f>SUM(S82:X82)</f>
        <v>39</v>
      </c>
      <c r="Z82" s="22"/>
      <c r="AA82" s="11">
        <f>39-Z83</f>
        <v>39</v>
      </c>
      <c r="AB82" s="12"/>
      <c r="AC82" s="12"/>
      <c r="AD82" s="12"/>
      <c r="AE82" s="12"/>
      <c r="AF82" s="12"/>
      <c r="AG82" s="13">
        <f>SUM(AA82:AF82)</f>
        <v>39</v>
      </c>
    </row>
    <row r="83" spans="1:33" ht="24" customHeight="1">
      <c r="A83" s="100" t="str">
        <f>"Cumul annuel     "&amp;SUM(I84,Q84)</f>
        <v>Cumul annuel     43</v>
      </c>
      <c r="B83" s="35" t="s">
        <v>42</v>
      </c>
      <c r="C83" s="44">
        <v>32</v>
      </c>
      <c r="D83" s="41">
        <v>7</v>
      </c>
      <c r="E83" s="41">
        <v>39</v>
      </c>
      <c r="F83" s="41">
        <v>39</v>
      </c>
      <c r="G83" s="41">
        <v>35</v>
      </c>
      <c r="H83" s="41">
        <v>43</v>
      </c>
      <c r="I83" s="43">
        <v>163</v>
      </c>
      <c r="J83" s="23">
        <f>H83</f>
        <v>43</v>
      </c>
      <c r="K83" s="10">
        <v>0</v>
      </c>
      <c r="L83" s="9">
        <v>39</v>
      </c>
      <c r="M83" s="8"/>
      <c r="N83" s="7"/>
      <c r="O83" s="7"/>
      <c r="P83" s="6"/>
      <c r="Q83" s="110">
        <f>SUM(K83:P83)</f>
        <v>39</v>
      </c>
      <c r="R83" s="23">
        <f>P83</f>
        <v>0</v>
      </c>
      <c r="S83" s="10">
        <v>0</v>
      </c>
      <c r="T83" s="9"/>
      <c r="U83" s="8"/>
      <c r="V83" s="7"/>
      <c r="W83" s="7"/>
      <c r="X83" s="6"/>
      <c r="Y83" s="110">
        <f>SUM(S83:X83)</f>
        <v>0</v>
      </c>
      <c r="Z83" s="23">
        <f>X83</f>
        <v>0</v>
      </c>
      <c r="AA83" s="10">
        <v>0</v>
      </c>
      <c r="AB83" s="9"/>
      <c r="AC83" s="8"/>
      <c r="AD83" s="7"/>
      <c r="AE83" s="7"/>
      <c r="AF83" s="6"/>
      <c r="AG83" s="5">
        <f>SUM(AA83:AF83)</f>
        <v>0</v>
      </c>
    </row>
    <row r="84" spans="1:33" ht="24" customHeight="1" thickBot="1">
      <c r="A84" s="117"/>
      <c r="B84" s="118" t="s">
        <v>41</v>
      </c>
      <c r="C84" s="312">
        <v>0</v>
      </c>
      <c r="D84" s="312"/>
      <c r="E84" s="122">
        <v>0</v>
      </c>
      <c r="F84" s="122">
        <v>0</v>
      </c>
      <c r="G84" s="122">
        <v>-4</v>
      </c>
      <c r="H84" s="122">
        <v>4</v>
      </c>
      <c r="I84" s="123">
        <f>SUM(C84:H84)</f>
        <v>0</v>
      </c>
      <c r="J84" s="308">
        <f>J83+K83-39</f>
        <v>4</v>
      </c>
      <c r="K84" s="309"/>
      <c r="L84" s="14">
        <f>L83-L82</f>
        <v>39</v>
      </c>
      <c r="M84" s="14">
        <f>M83-M82</f>
        <v>0</v>
      </c>
      <c r="N84" s="14">
        <f>N83-N82</f>
        <v>0</v>
      </c>
      <c r="O84" s="14">
        <f>O83-O82</f>
        <v>0</v>
      </c>
      <c r="P84" s="15">
        <f>P83-P82</f>
        <v>0</v>
      </c>
      <c r="Q84" s="111">
        <f>SUM(J84:O84)</f>
        <v>43</v>
      </c>
      <c r="R84" s="325">
        <f>R83+S83-39</f>
        <v>-39</v>
      </c>
      <c r="S84" s="309"/>
      <c r="T84" s="14">
        <f>T83-T82</f>
        <v>0</v>
      </c>
      <c r="U84" s="14">
        <f>U83-U82</f>
        <v>0</v>
      </c>
      <c r="V84" s="14">
        <f>V83-V82</f>
        <v>0</v>
      </c>
      <c r="W84" s="14">
        <f>W83-W82</f>
        <v>0</v>
      </c>
      <c r="X84" s="15">
        <f>X83-X82</f>
        <v>0</v>
      </c>
      <c r="Y84" s="111">
        <f>SUM(R84:W84)</f>
        <v>-39</v>
      </c>
      <c r="Z84" s="325">
        <f>Z83+AA83-39</f>
        <v>-39</v>
      </c>
      <c r="AA84" s="309"/>
      <c r="AB84" s="14">
        <f>AB83-AB82</f>
        <v>0</v>
      </c>
      <c r="AC84" s="14">
        <f>AC83-AC82</f>
        <v>0</v>
      </c>
      <c r="AD84" s="14">
        <f>AD83-AD82</f>
        <v>0</v>
      </c>
      <c r="AE84" s="14">
        <f>AE83-AE82</f>
        <v>0</v>
      </c>
      <c r="AF84" s="15">
        <f>AF83-AF82</f>
        <v>0</v>
      </c>
      <c r="AG84" s="16">
        <f>SUM(Z84:AE84)</f>
        <v>-39</v>
      </c>
    </row>
    <row r="85" spans="1:33" ht="24" customHeight="1" thickTop="1">
      <c r="A85" s="100" t="s">
        <v>69</v>
      </c>
      <c r="B85" s="61" t="s">
        <v>43</v>
      </c>
      <c r="C85" s="62"/>
      <c r="D85" s="63">
        <v>0</v>
      </c>
      <c r="E85" s="63"/>
      <c r="F85" s="63"/>
      <c r="G85" s="63"/>
      <c r="H85" s="63"/>
      <c r="I85" s="64">
        <f>SUM(D85:H85)</f>
        <v>0</v>
      </c>
      <c r="J85" s="22"/>
      <c r="K85" s="11">
        <f>39-J86</f>
        <v>39</v>
      </c>
      <c r="L85" s="12"/>
      <c r="M85" s="12"/>
      <c r="N85" s="12"/>
      <c r="O85" s="12"/>
      <c r="P85" s="12"/>
      <c r="Q85" s="109">
        <f>SUM(K85:P85)</f>
        <v>39</v>
      </c>
      <c r="R85" s="22"/>
      <c r="S85" s="11">
        <f>39-R86</f>
        <v>39</v>
      </c>
      <c r="T85" s="12"/>
      <c r="U85" s="12"/>
      <c r="V85" s="12"/>
      <c r="W85" s="12"/>
      <c r="X85" s="12"/>
      <c r="Y85" s="109">
        <f>SUM(S85:X85)</f>
        <v>39</v>
      </c>
      <c r="Z85" s="22"/>
      <c r="AA85" s="11">
        <f>39-Z86</f>
        <v>39</v>
      </c>
      <c r="AB85" s="12"/>
      <c r="AC85" s="12"/>
      <c r="AD85" s="12"/>
      <c r="AE85" s="12"/>
      <c r="AF85" s="12"/>
      <c r="AG85" s="13">
        <f>SUM(AA85:AF85)</f>
        <v>39</v>
      </c>
    </row>
    <row r="86" spans="1:33" ht="24" customHeight="1">
      <c r="A86" s="100" t="str">
        <f>"Cumul annuel     "&amp;SUM(I87,Q87)</f>
        <v>Cumul annuel     4</v>
      </c>
      <c r="B86" s="65" t="s">
        <v>42</v>
      </c>
      <c r="C86" s="66"/>
      <c r="D86" s="67"/>
      <c r="E86" s="67"/>
      <c r="F86" s="67"/>
      <c r="G86" s="67"/>
      <c r="H86" s="67"/>
      <c r="I86" s="68"/>
      <c r="J86" s="23">
        <f>H86</f>
        <v>0</v>
      </c>
      <c r="K86" s="10">
        <v>3</v>
      </c>
      <c r="L86" s="9">
        <v>40</v>
      </c>
      <c r="M86" s="8"/>
      <c r="N86" s="7"/>
      <c r="O86" s="7"/>
      <c r="P86" s="6"/>
      <c r="Q86" s="110">
        <f>SUM(K86:P86)</f>
        <v>43</v>
      </c>
      <c r="R86" s="23">
        <f>P86</f>
        <v>0</v>
      </c>
      <c r="S86" s="10">
        <v>0</v>
      </c>
      <c r="T86" s="9"/>
      <c r="U86" s="8"/>
      <c r="V86" s="7"/>
      <c r="W86" s="7"/>
      <c r="X86" s="6"/>
      <c r="Y86" s="110">
        <f>SUM(S86:X86)</f>
        <v>0</v>
      </c>
      <c r="Z86" s="23">
        <f>X86</f>
        <v>0</v>
      </c>
      <c r="AA86" s="10">
        <v>0</v>
      </c>
      <c r="AB86" s="9"/>
      <c r="AC86" s="8"/>
      <c r="AD86" s="7"/>
      <c r="AE86" s="7"/>
      <c r="AF86" s="6"/>
      <c r="AG86" s="5">
        <f>SUM(AA86:AF86)</f>
        <v>0</v>
      </c>
    </row>
    <row r="87" spans="1:33" ht="24" customHeight="1" thickBot="1">
      <c r="A87" s="102"/>
      <c r="B87" s="69" t="s">
        <v>41</v>
      </c>
      <c r="C87" s="317"/>
      <c r="D87" s="318"/>
      <c r="E87" s="70"/>
      <c r="F87" s="70"/>
      <c r="G87" s="70"/>
      <c r="H87" s="70"/>
      <c r="I87" s="71">
        <f>SUM(C87:H87)</f>
        <v>0</v>
      </c>
      <c r="J87" s="308">
        <f>J86+K86-39</f>
        <v>-36</v>
      </c>
      <c r="K87" s="309"/>
      <c r="L87" s="14">
        <f>L86-L85</f>
        <v>40</v>
      </c>
      <c r="M87" s="14">
        <f>M86-M85</f>
        <v>0</v>
      </c>
      <c r="N87" s="14">
        <f>N86-N85</f>
        <v>0</v>
      </c>
      <c r="O87" s="14">
        <f>O86-O85</f>
        <v>0</v>
      </c>
      <c r="P87" s="15">
        <f>P86-P85</f>
        <v>0</v>
      </c>
      <c r="Q87" s="111">
        <f>SUM(J87:O87)</f>
        <v>4</v>
      </c>
      <c r="R87" s="325">
        <f>R86+S86-39</f>
        <v>-39</v>
      </c>
      <c r="S87" s="309"/>
      <c r="T87" s="14">
        <f>T86-T85</f>
        <v>0</v>
      </c>
      <c r="U87" s="14">
        <f>U86-U85</f>
        <v>0</v>
      </c>
      <c r="V87" s="14">
        <f>V86-V85</f>
        <v>0</v>
      </c>
      <c r="W87" s="14">
        <f>W86-W85</f>
        <v>0</v>
      </c>
      <c r="X87" s="15">
        <f>X86-X85</f>
        <v>0</v>
      </c>
      <c r="Y87" s="111">
        <f>SUM(R87:W87)</f>
        <v>-39</v>
      </c>
      <c r="Z87" s="325">
        <f>Z86+AA86-39</f>
        <v>-39</v>
      </c>
      <c r="AA87" s="309"/>
      <c r="AB87" s="14">
        <f>AB86-AB85</f>
        <v>0</v>
      </c>
      <c r="AC87" s="14">
        <f>AC86-AC85</f>
        <v>0</v>
      </c>
      <c r="AD87" s="14">
        <f>AD86-AD85</f>
        <v>0</v>
      </c>
      <c r="AE87" s="14">
        <f>AE86-AE85</f>
        <v>0</v>
      </c>
      <c r="AF87" s="15">
        <f>AF86-AF85</f>
        <v>0</v>
      </c>
      <c r="AG87" s="16">
        <f>SUM(Z87:AE87)</f>
        <v>-39</v>
      </c>
    </row>
    <row r="88" spans="1:33" ht="24" customHeight="1" thickTop="1">
      <c r="A88" s="100" t="s">
        <v>70</v>
      </c>
      <c r="B88" s="61" t="s">
        <v>43</v>
      </c>
      <c r="C88" s="62"/>
      <c r="D88" s="63">
        <v>0</v>
      </c>
      <c r="E88" s="63"/>
      <c r="F88" s="63"/>
      <c r="G88" s="63"/>
      <c r="H88" s="63"/>
      <c r="I88" s="64">
        <f>SUM(D88:H88)</f>
        <v>0</v>
      </c>
      <c r="J88" s="22"/>
      <c r="K88" s="11">
        <f>39-J89</f>
        <v>39</v>
      </c>
      <c r="L88" s="12"/>
      <c r="M88" s="12"/>
      <c r="N88" s="12"/>
      <c r="O88" s="12"/>
      <c r="P88" s="12"/>
      <c r="Q88" s="109">
        <f>SUM(K88:P88)</f>
        <v>39</v>
      </c>
      <c r="R88" s="22"/>
      <c r="S88" s="11">
        <f>39-R89</f>
        <v>39</v>
      </c>
      <c r="T88" s="12"/>
      <c r="U88" s="12"/>
      <c r="V88" s="12"/>
      <c r="W88" s="12"/>
      <c r="X88" s="12"/>
      <c r="Y88" s="109">
        <f>SUM(S88:X88)</f>
        <v>39</v>
      </c>
      <c r="Z88" s="22"/>
      <c r="AA88" s="11">
        <f>39-Z89</f>
        <v>39</v>
      </c>
      <c r="AB88" s="12"/>
      <c r="AC88" s="12"/>
      <c r="AD88" s="12"/>
      <c r="AE88" s="12"/>
      <c r="AF88" s="12"/>
      <c r="AG88" s="13">
        <f>SUM(AA88:AF88)</f>
        <v>39</v>
      </c>
    </row>
    <row r="89" spans="1:33" ht="24" customHeight="1">
      <c r="A89" s="100" t="str">
        <f>"Cumul annuel     "&amp;SUM(I90,Q90)</f>
        <v>Cumul annuel     13,5</v>
      </c>
      <c r="B89" s="65" t="s">
        <v>42</v>
      </c>
      <c r="C89" s="66"/>
      <c r="D89" s="67"/>
      <c r="E89" s="67"/>
      <c r="F89" s="67"/>
      <c r="G89" s="67"/>
      <c r="H89" s="67"/>
      <c r="I89" s="68"/>
      <c r="J89" s="23">
        <f>H89</f>
        <v>0</v>
      </c>
      <c r="K89" s="10">
        <v>11</v>
      </c>
      <c r="L89" s="9">
        <v>41.5</v>
      </c>
      <c r="M89" s="8"/>
      <c r="N89" s="7"/>
      <c r="O89" s="7"/>
      <c r="P89" s="6"/>
      <c r="Q89" s="110">
        <f>SUM(K89:P89)</f>
        <v>52.5</v>
      </c>
      <c r="R89" s="23">
        <f>P89</f>
        <v>0</v>
      </c>
      <c r="S89" s="10">
        <v>0</v>
      </c>
      <c r="T89" s="9"/>
      <c r="U89" s="8"/>
      <c r="V89" s="7"/>
      <c r="W89" s="7"/>
      <c r="X89" s="6"/>
      <c r="Y89" s="110">
        <f>SUM(S89:X89)</f>
        <v>0</v>
      </c>
      <c r="Z89" s="23">
        <f>X89</f>
        <v>0</v>
      </c>
      <c r="AA89" s="10">
        <v>0</v>
      </c>
      <c r="AB89" s="9"/>
      <c r="AC89" s="8"/>
      <c r="AD89" s="7"/>
      <c r="AE89" s="7"/>
      <c r="AF89" s="6"/>
      <c r="AG89" s="5">
        <f>SUM(AA89:AF89)</f>
        <v>0</v>
      </c>
    </row>
    <row r="90" spans="1:33" ht="24" customHeight="1" thickBot="1">
      <c r="A90" s="102"/>
      <c r="B90" s="69" t="s">
        <v>41</v>
      </c>
      <c r="C90" s="317"/>
      <c r="D90" s="318"/>
      <c r="E90" s="70"/>
      <c r="F90" s="70"/>
      <c r="G90" s="70"/>
      <c r="H90" s="70"/>
      <c r="I90" s="71">
        <f>SUM(C90:H90)</f>
        <v>0</v>
      </c>
      <c r="J90" s="308">
        <f>J89+K89-39</f>
        <v>-28</v>
      </c>
      <c r="K90" s="309"/>
      <c r="L90" s="14">
        <f>L89-L88</f>
        <v>41.5</v>
      </c>
      <c r="M90" s="14">
        <f>M89-M88</f>
        <v>0</v>
      </c>
      <c r="N90" s="14">
        <f>N89-N88</f>
        <v>0</v>
      </c>
      <c r="O90" s="14">
        <f>O89-O88</f>
        <v>0</v>
      </c>
      <c r="P90" s="15">
        <f>P89-P88</f>
        <v>0</v>
      </c>
      <c r="Q90" s="111">
        <f>SUM(J90:O90)</f>
        <v>13.5</v>
      </c>
      <c r="R90" s="325">
        <f>R89+S89-39</f>
        <v>-39</v>
      </c>
      <c r="S90" s="309"/>
      <c r="T90" s="14">
        <f>T89-T88</f>
        <v>0</v>
      </c>
      <c r="U90" s="14">
        <f>U89-U88</f>
        <v>0</v>
      </c>
      <c r="V90" s="14">
        <f>V89-V88</f>
        <v>0</v>
      </c>
      <c r="W90" s="14">
        <f>W89-W88</f>
        <v>0</v>
      </c>
      <c r="X90" s="15">
        <f>X89-X88</f>
        <v>0</v>
      </c>
      <c r="Y90" s="111">
        <f>SUM(R90:W90)</f>
        <v>-39</v>
      </c>
      <c r="Z90" s="325">
        <f>Z89+AA89-39</f>
        <v>-39</v>
      </c>
      <c r="AA90" s="309"/>
      <c r="AB90" s="14">
        <f>AB89-AB88</f>
        <v>0</v>
      </c>
      <c r="AC90" s="14">
        <f>AC89-AC88</f>
        <v>0</v>
      </c>
      <c r="AD90" s="14">
        <f>AD89-AD88</f>
        <v>0</v>
      </c>
      <c r="AE90" s="14">
        <f>AE89-AE88</f>
        <v>0</v>
      </c>
      <c r="AF90" s="15">
        <f>AF89-AF88</f>
        <v>0</v>
      </c>
      <c r="AG90" s="16">
        <f>SUM(Z90:AE90)</f>
        <v>-39</v>
      </c>
    </row>
    <row r="91" spans="1:33" ht="24" customHeight="1" thickTop="1">
      <c r="A91" s="100" t="s">
        <v>71</v>
      </c>
      <c r="B91" s="61" t="s">
        <v>43</v>
      </c>
      <c r="C91" s="62"/>
      <c r="D91" s="63">
        <v>0</v>
      </c>
      <c r="E91" s="63"/>
      <c r="F91" s="63"/>
      <c r="G91" s="63"/>
      <c r="H91" s="63"/>
      <c r="I91" s="64">
        <f>SUM(D91:H91)</f>
        <v>0</v>
      </c>
      <c r="J91" s="22"/>
      <c r="K91" s="11">
        <f>39-J92</f>
        <v>39</v>
      </c>
      <c r="L91" s="12"/>
      <c r="M91" s="12"/>
      <c r="N91" s="12"/>
      <c r="O91" s="12"/>
      <c r="P91" s="12"/>
      <c r="Q91" s="109">
        <f>SUM(K91:P91)</f>
        <v>39</v>
      </c>
      <c r="R91" s="22"/>
      <c r="S91" s="11">
        <f>39-R92</f>
        <v>39</v>
      </c>
      <c r="T91" s="12"/>
      <c r="U91" s="12"/>
      <c r="V91" s="12"/>
      <c r="W91" s="12"/>
      <c r="X91" s="12"/>
      <c r="Y91" s="109">
        <f>SUM(S91:X91)</f>
        <v>39</v>
      </c>
      <c r="Z91" s="22"/>
      <c r="AA91" s="11">
        <f>39-Z92</f>
        <v>39</v>
      </c>
      <c r="AB91" s="12"/>
      <c r="AC91" s="12"/>
      <c r="AD91" s="12"/>
      <c r="AE91" s="12"/>
      <c r="AF91" s="12"/>
      <c r="AG91" s="13">
        <f>SUM(AA91:AF91)</f>
        <v>39</v>
      </c>
    </row>
    <row r="92" spans="1:33" ht="24" customHeight="1">
      <c r="A92" s="100" t="str">
        <f>"Cumul annuel     "&amp;SUM(I93,Q93)</f>
        <v>Cumul annuel     8</v>
      </c>
      <c r="B92" s="65" t="s">
        <v>42</v>
      </c>
      <c r="C92" s="66"/>
      <c r="D92" s="67"/>
      <c r="E92" s="67"/>
      <c r="F92" s="67"/>
      <c r="G92" s="67"/>
      <c r="H92" s="67"/>
      <c r="I92" s="68"/>
      <c r="J92" s="23">
        <f>H92</f>
        <v>0</v>
      </c>
      <c r="K92" s="10">
        <v>8</v>
      </c>
      <c r="L92" s="9">
        <v>39</v>
      </c>
      <c r="M92" s="8"/>
      <c r="N92" s="7"/>
      <c r="O92" s="7"/>
      <c r="P92" s="6"/>
      <c r="Q92" s="110">
        <f>SUM(K92:P92)</f>
        <v>47</v>
      </c>
      <c r="R92" s="23">
        <f>P92</f>
        <v>0</v>
      </c>
      <c r="S92" s="10">
        <v>0</v>
      </c>
      <c r="T92" s="9"/>
      <c r="U92" s="8"/>
      <c r="V92" s="7"/>
      <c r="W92" s="7"/>
      <c r="X92" s="6"/>
      <c r="Y92" s="110">
        <f>SUM(S92:X92)</f>
        <v>0</v>
      </c>
      <c r="Z92" s="23">
        <f>X92</f>
        <v>0</v>
      </c>
      <c r="AA92" s="10">
        <v>0</v>
      </c>
      <c r="AB92" s="9"/>
      <c r="AC92" s="8"/>
      <c r="AD92" s="7"/>
      <c r="AE92" s="7"/>
      <c r="AF92" s="6"/>
      <c r="AG92" s="5">
        <f>SUM(AA92:AF92)</f>
        <v>0</v>
      </c>
    </row>
    <row r="93" spans="1:33" ht="24" customHeight="1" thickBot="1">
      <c r="A93" s="102"/>
      <c r="B93" s="69" t="s">
        <v>41</v>
      </c>
      <c r="C93" s="317"/>
      <c r="D93" s="318"/>
      <c r="E93" s="70"/>
      <c r="F93" s="70"/>
      <c r="G93" s="70"/>
      <c r="H93" s="70"/>
      <c r="I93" s="71">
        <f>SUM(C93:H93)</f>
        <v>0</v>
      </c>
      <c r="J93" s="308">
        <f>J92+K92-39</f>
        <v>-31</v>
      </c>
      <c r="K93" s="309"/>
      <c r="L93" s="14">
        <f>L92-L91</f>
        <v>39</v>
      </c>
      <c r="M93" s="14">
        <f>M92-M91</f>
        <v>0</v>
      </c>
      <c r="N93" s="14">
        <f>N92-N91</f>
        <v>0</v>
      </c>
      <c r="O93" s="14">
        <f>O92-O91</f>
        <v>0</v>
      </c>
      <c r="P93" s="15">
        <f>P92-P91</f>
        <v>0</v>
      </c>
      <c r="Q93" s="111">
        <f>SUM(J93:O93)</f>
        <v>8</v>
      </c>
      <c r="R93" s="325">
        <f>R92+S92-39</f>
        <v>-39</v>
      </c>
      <c r="S93" s="309"/>
      <c r="T93" s="14">
        <f>T92-T91</f>
        <v>0</v>
      </c>
      <c r="U93" s="14">
        <f>U92-U91</f>
        <v>0</v>
      </c>
      <c r="V93" s="14">
        <f>V92-V91</f>
        <v>0</v>
      </c>
      <c r="W93" s="14">
        <f>W92-W91</f>
        <v>0</v>
      </c>
      <c r="X93" s="15">
        <f>X92-X91</f>
        <v>0</v>
      </c>
      <c r="Y93" s="111">
        <f>SUM(R93:W93)</f>
        <v>-39</v>
      </c>
      <c r="Z93" s="325">
        <f>Z92+AA92-39</f>
        <v>-39</v>
      </c>
      <c r="AA93" s="309"/>
      <c r="AB93" s="14">
        <f>AB92-AB91</f>
        <v>0</v>
      </c>
      <c r="AC93" s="14">
        <f>AC92-AC91</f>
        <v>0</v>
      </c>
      <c r="AD93" s="14">
        <f>AD92-AD91</f>
        <v>0</v>
      </c>
      <c r="AE93" s="14">
        <f>AE92-AE91</f>
        <v>0</v>
      </c>
      <c r="AF93" s="15">
        <f>AF92-AF91</f>
        <v>0</v>
      </c>
      <c r="AG93" s="16">
        <f>SUM(Z93:AE93)</f>
        <v>-39</v>
      </c>
    </row>
    <row r="94" spans="1:33" ht="24" customHeight="1" thickTop="1">
      <c r="A94" s="105" t="s">
        <v>18</v>
      </c>
      <c r="B94" s="40" t="s">
        <v>43</v>
      </c>
      <c r="C94" s="44"/>
      <c r="D94" s="41">
        <f>39-C95</f>
        <v>25</v>
      </c>
      <c r="E94" s="41">
        <v>39</v>
      </c>
      <c r="F94" s="41">
        <v>39</v>
      </c>
      <c r="G94" s="41">
        <v>39</v>
      </c>
      <c r="H94" s="41">
        <v>31</v>
      </c>
      <c r="I94" s="43">
        <f>SUM(D94:H94)</f>
        <v>173</v>
      </c>
      <c r="J94" s="22"/>
      <c r="K94" s="11">
        <f>39-J95</f>
        <v>8</v>
      </c>
      <c r="L94" s="12"/>
      <c r="M94" s="12"/>
      <c r="N94" s="12"/>
      <c r="O94" s="12"/>
      <c r="P94" s="12"/>
      <c r="Q94" s="109">
        <f>SUM(K94:P94)</f>
        <v>8</v>
      </c>
      <c r="R94" s="22"/>
      <c r="S94" s="11">
        <f>39-R95</f>
        <v>39</v>
      </c>
      <c r="T94" s="12"/>
      <c r="U94" s="12"/>
      <c r="V94" s="12"/>
      <c r="W94" s="12"/>
      <c r="X94" s="12"/>
      <c r="Y94" s="109">
        <f>SUM(S94:X94)</f>
        <v>39</v>
      </c>
      <c r="Z94" s="22"/>
      <c r="AA94" s="11">
        <f>39-Z95</f>
        <v>39</v>
      </c>
      <c r="AB94" s="12"/>
      <c r="AC94" s="12"/>
      <c r="AD94" s="12"/>
      <c r="AE94" s="12"/>
      <c r="AF94" s="12"/>
      <c r="AG94" s="13">
        <f>SUM(AA94:AF94)</f>
        <v>39</v>
      </c>
    </row>
    <row r="95" spans="1:33" ht="24" customHeight="1">
      <c r="A95" s="100" t="str">
        <f>"Cumul annuel     "&amp;SUM(I96,Q96)</f>
        <v>Cumul annuel     37</v>
      </c>
      <c r="B95" s="35" t="s">
        <v>42</v>
      </c>
      <c r="C95" s="93">
        <v>14</v>
      </c>
      <c r="D95" s="94">
        <v>22</v>
      </c>
      <c r="E95" s="92" t="s">
        <v>44</v>
      </c>
      <c r="F95" s="41">
        <v>39</v>
      </c>
      <c r="G95" s="41">
        <v>40</v>
      </c>
      <c r="H95" s="41">
        <v>31</v>
      </c>
      <c r="I95" s="43">
        <v>132</v>
      </c>
      <c r="J95" s="23">
        <f>H95</f>
        <v>31</v>
      </c>
      <c r="K95" s="10">
        <v>8</v>
      </c>
      <c r="L95" s="9">
        <v>39</v>
      </c>
      <c r="M95" s="8"/>
      <c r="N95" s="7"/>
      <c r="O95" s="7"/>
      <c r="P95" s="6"/>
      <c r="Q95" s="110">
        <f>SUM(K95:P95)</f>
        <v>47</v>
      </c>
      <c r="R95" s="23">
        <f>P95</f>
        <v>0</v>
      </c>
      <c r="S95" s="10">
        <v>0</v>
      </c>
      <c r="T95" s="9"/>
      <c r="U95" s="8"/>
      <c r="V95" s="7"/>
      <c r="W95" s="7"/>
      <c r="X95" s="6"/>
      <c r="Y95" s="110">
        <f>SUM(S95:X95)</f>
        <v>0</v>
      </c>
      <c r="Z95" s="23">
        <f>X95</f>
        <v>0</v>
      </c>
      <c r="AA95" s="10">
        <v>0</v>
      </c>
      <c r="AB95" s="9"/>
      <c r="AC95" s="8"/>
      <c r="AD95" s="7"/>
      <c r="AE95" s="7"/>
      <c r="AF95" s="6"/>
      <c r="AG95" s="5">
        <f>SUM(AA95:AF95)</f>
        <v>0</v>
      </c>
    </row>
    <row r="96" spans="1:33" ht="24" customHeight="1" thickBot="1">
      <c r="A96" s="117"/>
      <c r="B96" s="118" t="s">
        <v>41</v>
      </c>
      <c r="C96" s="313">
        <v>-3</v>
      </c>
      <c r="D96" s="314"/>
      <c r="E96" s="124">
        <v>0</v>
      </c>
      <c r="F96" s="122">
        <v>0</v>
      </c>
      <c r="G96" s="122">
        <v>1</v>
      </c>
      <c r="H96" s="122">
        <v>0</v>
      </c>
      <c r="I96" s="123">
        <f>SUM(C96:H96)</f>
        <v>-2</v>
      </c>
      <c r="J96" s="308">
        <f>J95+K95-39</f>
        <v>0</v>
      </c>
      <c r="K96" s="309"/>
      <c r="L96" s="14">
        <f>L95-L94</f>
        <v>39</v>
      </c>
      <c r="M96" s="14">
        <f>M95-M94</f>
        <v>0</v>
      </c>
      <c r="N96" s="14">
        <f>N95-N94</f>
        <v>0</v>
      </c>
      <c r="O96" s="14">
        <f>O95-O94</f>
        <v>0</v>
      </c>
      <c r="P96" s="15">
        <f>P95-P94</f>
        <v>0</v>
      </c>
      <c r="Q96" s="111">
        <f>SUM(J96:O96)</f>
        <v>39</v>
      </c>
      <c r="R96" s="325">
        <f>R95+S95-39</f>
        <v>-39</v>
      </c>
      <c r="S96" s="309"/>
      <c r="T96" s="14">
        <f>T95-T94</f>
        <v>0</v>
      </c>
      <c r="U96" s="14">
        <f>U95-U94</f>
        <v>0</v>
      </c>
      <c r="V96" s="14">
        <f>V95-V94</f>
        <v>0</v>
      </c>
      <c r="W96" s="14">
        <f>W95-W94</f>
        <v>0</v>
      </c>
      <c r="X96" s="15">
        <f>X95-X94</f>
        <v>0</v>
      </c>
      <c r="Y96" s="111">
        <f>SUM(R96:W96)</f>
        <v>-39</v>
      </c>
      <c r="Z96" s="325">
        <f>Z95+AA95-39</f>
        <v>-39</v>
      </c>
      <c r="AA96" s="309"/>
      <c r="AB96" s="14">
        <f>AB95-AB94</f>
        <v>0</v>
      </c>
      <c r="AC96" s="14">
        <f>AC95-AC94</f>
        <v>0</v>
      </c>
      <c r="AD96" s="14">
        <f>AD95-AD94</f>
        <v>0</v>
      </c>
      <c r="AE96" s="14">
        <f>AE95-AE94</f>
        <v>0</v>
      </c>
      <c r="AF96" s="15">
        <f>AF95-AF94</f>
        <v>0</v>
      </c>
      <c r="AG96" s="16">
        <f>SUM(Z96:AE96)</f>
        <v>-39</v>
      </c>
    </row>
    <row r="97" spans="1:33" ht="24" customHeight="1" thickTop="1">
      <c r="A97" s="106" t="s">
        <v>19</v>
      </c>
      <c r="B97" s="112" t="s">
        <v>43</v>
      </c>
      <c r="C97" s="38"/>
      <c r="D97" s="114">
        <f>39-C98</f>
        <v>7</v>
      </c>
      <c r="E97" s="114">
        <v>39</v>
      </c>
      <c r="F97" s="37">
        <v>39</v>
      </c>
      <c r="G97" s="37">
        <v>39</v>
      </c>
      <c r="H97" s="37">
        <v>39</v>
      </c>
      <c r="I97" s="39">
        <f>SUM(C97:H97)</f>
        <v>163</v>
      </c>
      <c r="J97" s="22"/>
      <c r="K97" s="11">
        <f>39-J98</f>
        <v>0</v>
      </c>
      <c r="L97" s="12"/>
      <c r="M97" s="12"/>
      <c r="N97" s="12"/>
      <c r="O97" s="12"/>
      <c r="P97" s="12"/>
      <c r="Q97" s="109">
        <f>SUM(K97:P97)</f>
        <v>0</v>
      </c>
      <c r="R97" s="22"/>
      <c r="S97" s="11">
        <f>39-R98</f>
        <v>39</v>
      </c>
      <c r="T97" s="12"/>
      <c r="U97" s="12"/>
      <c r="V97" s="12"/>
      <c r="W97" s="12"/>
      <c r="X97" s="12"/>
      <c r="Y97" s="109">
        <f>SUM(S97:X97)</f>
        <v>39</v>
      </c>
      <c r="Z97" s="22"/>
      <c r="AA97" s="11">
        <f>39-Z98</f>
        <v>39</v>
      </c>
      <c r="AB97" s="12"/>
      <c r="AC97" s="12"/>
      <c r="AD97" s="12"/>
      <c r="AE97" s="12"/>
      <c r="AF97" s="12"/>
      <c r="AG97" s="13">
        <f>SUM(AA97:AF97)</f>
        <v>39</v>
      </c>
    </row>
    <row r="98" spans="1:33" ht="24" customHeight="1">
      <c r="A98" s="100" t="str">
        <f>"Cumul annuel     "&amp;SUM(I99,Q99)</f>
        <v>Cumul annuel     39</v>
      </c>
      <c r="B98" s="35" t="s">
        <v>42</v>
      </c>
      <c r="C98" s="38">
        <v>32</v>
      </c>
      <c r="D98" s="32">
        <v>7</v>
      </c>
      <c r="E98" s="33">
        <v>39</v>
      </c>
      <c r="F98" s="33">
        <v>39</v>
      </c>
      <c r="G98" s="33">
        <v>39</v>
      </c>
      <c r="H98" s="33">
        <v>39</v>
      </c>
      <c r="I98" s="34">
        <v>163</v>
      </c>
      <c r="J98" s="23">
        <f>H98</f>
        <v>39</v>
      </c>
      <c r="K98" s="10">
        <v>0</v>
      </c>
      <c r="L98" s="9">
        <v>39</v>
      </c>
      <c r="M98" s="8"/>
      <c r="N98" s="7"/>
      <c r="O98" s="7"/>
      <c r="P98" s="6"/>
      <c r="Q98" s="110">
        <f>SUM(K98:P98)</f>
        <v>39</v>
      </c>
      <c r="R98" s="23">
        <f>P98</f>
        <v>0</v>
      </c>
      <c r="S98" s="10">
        <v>0</v>
      </c>
      <c r="T98" s="9"/>
      <c r="U98" s="8"/>
      <c r="V98" s="7"/>
      <c r="W98" s="7"/>
      <c r="X98" s="6"/>
      <c r="Y98" s="110">
        <f>SUM(S98:X98)</f>
        <v>0</v>
      </c>
      <c r="Z98" s="23">
        <f>X98</f>
        <v>0</v>
      </c>
      <c r="AA98" s="10">
        <v>0</v>
      </c>
      <c r="AB98" s="9"/>
      <c r="AC98" s="8"/>
      <c r="AD98" s="7"/>
      <c r="AE98" s="7"/>
      <c r="AF98" s="6"/>
      <c r="AG98" s="5">
        <f>SUM(AA98:AF98)</f>
        <v>0</v>
      </c>
    </row>
    <row r="99" spans="1:33" ht="24" customHeight="1" thickBot="1">
      <c r="A99" s="117"/>
      <c r="B99" s="118" t="s">
        <v>41</v>
      </c>
      <c r="C99" s="312">
        <v>0</v>
      </c>
      <c r="D99" s="312"/>
      <c r="E99" s="119">
        <v>0</v>
      </c>
      <c r="F99" s="119">
        <v>0</v>
      </c>
      <c r="G99" s="119">
        <v>0</v>
      </c>
      <c r="H99" s="119">
        <v>0</v>
      </c>
      <c r="I99" s="120">
        <v>0</v>
      </c>
      <c r="J99" s="308">
        <f>J98+K98-39</f>
        <v>0</v>
      </c>
      <c r="K99" s="309"/>
      <c r="L99" s="14">
        <f>L98-L97</f>
        <v>39</v>
      </c>
      <c r="M99" s="14">
        <f>M98-M97</f>
        <v>0</v>
      </c>
      <c r="N99" s="14">
        <f>N98-N97</f>
        <v>0</v>
      </c>
      <c r="O99" s="14">
        <f>O98-O97</f>
        <v>0</v>
      </c>
      <c r="P99" s="15">
        <f>P98-P97</f>
        <v>0</v>
      </c>
      <c r="Q99" s="111">
        <f>SUM(J99:O99)</f>
        <v>39</v>
      </c>
      <c r="R99" s="325">
        <f>R98+S98-39</f>
        <v>-39</v>
      </c>
      <c r="S99" s="309"/>
      <c r="T99" s="14">
        <f>T98-T97</f>
        <v>0</v>
      </c>
      <c r="U99" s="14">
        <f>U98-U97</f>
        <v>0</v>
      </c>
      <c r="V99" s="14">
        <f>V98-V97</f>
        <v>0</v>
      </c>
      <c r="W99" s="14">
        <f>W98-W97</f>
        <v>0</v>
      </c>
      <c r="X99" s="15">
        <f>X98-X97</f>
        <v>0</v>
      </c>
      <c r="Y99" s="111">
        <f>SUM(R99:W99)</f>
        <v>-39</v>
      </c>
      <c r="Z99" s="325">
        <f>Z98+AA98-39</f>
        <v>-39</v>
      </c>
      <c r="AA99" s="309"/>
      <c r="AB99" s="14">
        <f>AB98-AB97</f>
        <v>0</v>
      </c>
      <c r="AC99" s="14">
        <f>AC98-AC97</f>
        <v>0</v>
      </c>
      <c r="AD99" s="14">
        <f>AD98-AD97</f>
        <v>0</v>
      </c>
      <c r="AE99" s="14">
        <f>AE98-AE97</f>
        <v>0</v>
      </c>
      <c r="AF99" s="15">
        <f>AF98-AF97</f>
        <v>0</v>
      </c>
      <c r="AG99" s="16">
        <f>SUM(Z99:AE99)</f>
        <v>-39</v>
      </c>
    </row>
    <row r="100" spans="1:33" ht="24" customHeight="1" thickTop="1">
      <c r="A100" s="100" t="s">
        <v>72</v>
      </c>
      <c r="B100" s="61" t="s">
        <v>43</v>
      </c>
      <c r="C100" s="62"/>
      <c r="D100" s="63">
        <v>0</v>
      </c>
      <c r="E100" s="63"/>
      <c r="F100" s="63"/>
      <c r="G100" s="63"/>
      <c r="H100" s="63"/>
      <c r="I100" s="64">
        <f>SUM(D100:H100)</f>
        <v>0</v>
      </c>
      <c r="J100" s="22"/>
      <c r="K100" s="11">
        <f>39-J101</f>
        <v>39</v>
      </c>
      <c r="L100" s="12"/>
      <c r="M100" s="12"/>
      <c r="N100" s="12"/>
      <c r="O100" s="12"/>
      <c r="P100" s="12"/>
      <c r="Q100" s="109">
        <f>SUM(K100:P100)</f>
        <v>39</v>
      </c>
      <c r="R100" s="22"/>
      <c r="S100" s="11">
        <f>39-R101</f>
        <v>39</v>
      </c>
      <c r="T100" s="12"/>
      <c r="U100" s="12"/>
      <c r="V100" s="12"/>
      <c r="W100" s="12"/>
      <c r="X100" s="12"/>
      <c r="Y100" s="109">
        <f>SUM(S100:X100)</f>
        <v>39</v>
      </c>
      <c r="Z100" s="22"/>
      <c r="AA100" s="11">
        <f>39-Z101</f>
        <v>39</v>
      </c>
      <c r="AB100" s="12"/>
      <c r="AC100" s="12"/>
      <c r="AD100" s="12"/>
      <c r="AE100" s="12"/>
      <c r="AF100" s="12"/>
      <c r="AG100" s="13">
        <f>SUM(AA100:AF100)</f>
        <v>39</v>
      </c>
    </row>
    <row r="101" spans="1:33" ht="24" customHeight="1">
      <c r="A101" s="100" t="str">
        <f>"Cumul annuel     "&amp;SUM(I102,Q102)</f>
        <v>Cumul annuel     8</v>
      </c>
      <c r="B101" s="65" t="s">
        <v>42</v>
      </c>
      <c r="C101" s="66"/>
      <c r="D101" s="67"/>
      <c r="E101" s="67"/>
      <c r="F101" s="67"/>
      <c r="G101" s="67"/>
      <c r="H101" s="67"/>
      <c r="I101" s="68"/>
      <c r="J101" s="23">
        <f>H101</f>
        <v>0</v>
      </c>
      <c r="K101" s="10">
        <v>8</v>
      </c>
      <c r="L101" s="9">
        <v>39</v>
      </c>
      <c r="M101" s="8"/>
      <c r="N101" s="7"/>
      <c r="O101" s="7"/>
      <c r="P101" s="6"/>
      <c r="Q101" s="110">
        <f>SUM(K101:P101)</f>
        <v>47</v>
      </c>
      <c r="R101" s="23">
        <f>P101</f>
        <v>0</v>
      </c>
      <c r="S101" s="10">
        <v>0</v>
      </c>
      <c r="T101" s="9"/>
      <c r="U101" s="8"/>
      <c r="V101" s="7"/>
      <c r="W101" s="7"/>
      <c r="X101" s="6"/>
      <c r="Y101" s="110">
        <f>SUM(S101:X101)</f>
        <v>0</v>
      </c>
      <c r="Z101" s="23">
        <f>X101</f>
        <v>0</v>
      </c>
      <c r="AA101" s="10">
        <v>0</v>
      </c>
      <c r="AB101" s="9"/>
      <c r="AC101" s="8"/>
      <c r="AD101" s="7"/>
      <c r="AE101" s="7"/>
      <c r="AF101" s="6"/>
      <c r="AG101" s="5">
        <f>SUM(AA101:AF101)</f>
        <v>0</v>
      </c>
    </row>
    <row r="102" spans="1:33" ht="24" customHeight="1" thickBot="1">
      <c r="A102" s="102"/>
      <c r="B102" s="69" t="s">
        <v>41</v>
      </c>
      <c r="C102" s="317"/>
      <c r="D102" s="318"/>
      <c r="E102" s="70"/>
      <c r="F102" s="70"/>
      <c r="G102" s="70"/>
      <c r="H102" s="70"/>
      <c r="I102" s="71">
        <f>SUM(C102:H102)</f>
        <v>0</v>
      </c>
      <c r="J102" s="308">
        <f>J101+K101-39</f>
        <v>-31</v>
      </c>
      <c r="K102" s="309"/>
      <c r="L102" s="14">
        <f>L101-L100</f>
        <v>39</v>
      </c>
      <c r="M102" s="14">
        <f>M101-M100</f>
        <v>0</v>
      </c>
      <c r="N102" s="14">
        <f>N101-N100</f>
        <v>0</v>
      </c>
      <c r="O102" s="14">
        <f>O101-O100</f>
        <v>0</v>
      </c>
      <c r="P102" s="15">
        <f>P101-P100</f>
        <v>0</v>
      </c>
      <c r="Q102" s="111">
        <f>SUM(J102:O102)</f>
        <v>8</v>
      </c>
      <c r="R102" s="325">
        <f>R101+S101-39</f>
        <v>-39</v>
      </c>
      <c r="S102" s="309"/>
      <c r="T102" s="14">
        <f>T101-T100</f>
        <v>0</v>
      </c>
      <c r="U102" s="14">
        <f>U101-U100</f>
        <v>0</v>
      </c>
      <c r="V102" s="14">
        <f>V101-V100</f>
        <v>0</v>
      </c>
      <c r="W102" s="14">
        <f>W101-W100</f>
        <v>0</v>
      </c>
      <c r="X102" s="15">
        <f>X101-X100</f>
        <v>0</v>
      </c>
      <c r="Y102" s="111">
        <f>SUM(R102:W102)</f>
        <v>-39</v>
      </c>
      <c r="Z102" s="325">
        <f>Z101+AA101-39</f>
        <v>-39</v>
      </c>
      <c r="AA102" s="309"/>
      <c r="AB102" s="14">
        <f>AB101-AB100</f>
        <v>0</v>
      </c>
      <c r="AC102" s="14">
        <f>AC101-AC100</f>
        <v>0</v>
      </c>
      <c r="AD102" s="14">
        <f>AD101-AD100</f>
        <v>0</v>
      </c>
      <c r="AE102" s="14">
        <f>AE101-AE100</f>
        <v>0</v>
      </c>
      <c r="AF102" s="15">
        <f>AF101-AF100</f>
        <v>0</v>
      </c>
      <c r="AG102" s="16">
        <f>SUM(Z102:AE102)</f>
        <v>-39</v>
      </c>
    </row>
    <row r="103" spans="1:33" ht="24" customHeight="1" thickTop="1">
      <c r="A103" s="100" t="s">
        <v>73</v>
      </c>
      <c r="B103" s="61" t="s">
        <v>43</v>
      </c>
      <c r="C103" s="62"/>
      <c r="D103" s="63">
        <v>0</v>
      </c>
      <c r="E103" s="63"/>
      <c r="F103" s="63"/>
      <c r="G103" s="63"/>
      <c r="H103" s="63"/>
      <c r="I103" s="64">
        <f>SUM(D103:H103)</f>
        <v>0</v>
      </c>
      <c r="J103" s="22"/>
      <c r="K103" s="11">
        <f>39-J104</f>
        <v>39</v>
      </c>
      <c r="L103" s="12"/>
      <c r="M103" s="12"/>
      <c r="N103" s="12"/>
      <c r="O103" s="12"/>
      <c r="P103" s="12"/>
      <c r="Q103" s="109">
        <f>SUM(K103:P103)</f>
        <v>39</v>
      </c>
      <c r="R103" s="22"/>
      <c r="S103" s="11">
        <f>39-R104</f>
        <v>39</v>
      </c>
      <c r="T103" s="12"/>
      <c r="U103" s="12"/>
      <c r="V103" s="12"/>
      <c r="W103" s="12"/>
      <c r="X103" s="12"/>
      <c r="Y103" s="109">
        <f>SUM(S103:X103)</f>
        <v>39</v>
      </c>
      <c r="Z103" s="22"/>
      <c r="AA103" s="11">
        <f>39-Z104</f>
        <v>39</v>
      </c>
      <c r="AB103" s="12"/>
      <c r="AC103" s="12"/>
      <c r="AD103" s="12"/>
      <c r="AE103" s="12"/>
      <c r="AF103" s="12"/>
      <c r="AG103" s="13">
        <f>SUM(AA103:AF103)</f>
        <v>39</v>
      </c>
    </row>
    <row r="104" spans="1:33" ht="24" customHeight="1">
      <c r="A104" s="100" t="str">
        <f>"Cumul annuel     "&amp;SUM(I105,Q105)</f>
        <v>Cumul annuel     -39</v>
      </c>
      <c r="B104" s="65" t="s">
        <v>42</v>
      </c>
      <c r="C104" s="66"/>
      <c r="D104" s="67"/>
      <c r="E104" s="67"/>
      <c r="F104" s="67"/>
      <c r="G104" s="67"/>
      <c r="H104" s="67"/>
      <c r="I104" s="68"/>
      <c r="J104" s="23">
        <f>H104</f>
        <v>0</v>
      </c>
      <c r="K104" s="10">
        <v>0</v>
      </c>
      <c r="L104" s="9">
        <v>0</v>
      </c>
      <c r="M104" s="8"/>
      <c r="N104" s="7"/>
      <c r="O104" s="7"/>
      <c r="P104" s="6"/>
      <c r="Q104" s="110">
        <f>SUM(K104:P104)</f>
        <v>0</v>
      </c>
      <c r="R104" s="23">
        <f>P104</f>
        <v>0</v>
      </c>
      <c r="S104" s="10">
        <v>0</v>
      </c>
      <c r="T104" s="9"/>
      <c r="U104" s="8"/>
      <c r="V104" s="7"/>
      <c r="W104" s="7"/>
      <c r="X104" s="6"/>
      <c r="Y104" s="110">
        <f>SUM(S104:X104)</f>
        <v>0</v>
      </c>
      <c r="Z104" s="23">
        <f>X104</f>
        <v>0</v>
      </c>
      <c r="AA104" s="10">
        <v>0</v>
      </c>
      <c r="AB104" s="9"/>
      <c r="AC104" s="8"/>
      <c r="AD104" s="7"/>
      <c r="AE104" s="7"/>
      <c r="AF104" s="6"/>
      <c r="AG104" s="5">
        <f>SUM(AA104:AF104)</f>
        <v>0</v>
      </c>
    </row>
    <row r="105" spans="1:33" ht="24" customHeight="1" thickBot="1">
      <c r="A105" s="102"/>
      <c r="B105" s="69" t="s">
        <v>41</v>
      </c>
      <c r="C105" s="317"/>
      <c r="D105" s="318"/>
      <c r="E105" s="70"/>
      <c r="F105" s="70"/>
      <c r="G105" s="70"/>
      <c r="H105" s="70"/>
      <c r="I105" s="71">
        <f>SUM(C105:H105)</f>
        <v>0</v>
      </c>
      <c r="J105" s="308">
        <f>J104+K104-39</f>
        <v>-39</v>
      </c>
      <c r="K105" s="309"/>
      <c r="L105" s="14">
        <f>L104-L103</f>
        <v>0</v>
      </c>
      <c r="M105" s="14">
        <f>M104-M103</f>
        <v>0</v>
      </c>
      <c r="N105" s="14">
        <f>N104-N103</f>
        <v>0</v>
      </c>
      <c r="O105" s="14">
        <f>O104-O103</f>
        <v>0</v>
      </c>
      <c r="P105" s="15">
        <f>P104-P103</f>
        <v>0</v>
      </c>
      <c r="Q105" s="111">
        <f>SUM(J105:O105)</f>
        <v>-39</v>
      </c>
      <c r="R105" s="325">
        <f>R104+S104-39</f>
        <v>-39</v>
      </c>
      <c r="S105" s="309"/>
      <c r="T105" s="14">
        <f>T104-T103</f>
        <v>0</v>
      </c>
      <c r="U105" s="14">
        <f>U104-U103</f>
        <v>0</v>
      </c>
      <c r="V105" s="14">
        <f>V104-V103</f>
        <v>0</v>
      </c>
      <c r="W105" s="14">
        <f>W104-W103</f>
        <v>0</v>
      </c>
      <c r="X105" s="15">
        <f>X104-X103</f>
        <v>0</v>
      </c>
      <c r="Y105" s="111">
        <f>SUM(R105:W105)</f>
        <v>-39</v>
      </c>
      <c r="Z105" s="325">
        <f>Z104+AA104-39</f>
        <v>-39</v>
      </c>
      <c r="AA105" s="309"/>
      <c r="AB105" s="14">
        <f>AB104-AB103</f>
        <v>0</v>
      </c>
      <c r="AC105" s="14">
        <f>AC104-AC103</f>
        <v>0</v>
      </c>
      <c r="AD105" s="14">
        <f>AD104-AD103</f>
        <v>0</v>
      </c>
      <c r="AE105" s="14">
        <f>AE104-AE103</f>
        <v>0</v>
      </c>
      <c r="AF105" s="15">
        <f>AF104-AF103</f>
        <v>0</v>
      </c>
      <c r="AG105" s="16">
        <f>SUM(Z105:AE105)</f>
        <v>-39</v>
      </c>
    </row>
    <row r="106" spans="1:33" ht="24" customHeight="1" thickTop="1">
      <c r="A106" s="100" t="s">
        <v>74</v>
      </c>
      <c r="B106" s="61" t="s">
        <v>43</v>
      </c>
      <c r="C106" s="62"/>
      <c r="D106" s="63">
        <v>0</v>
      </c>
      <c r="E106" s="63"/>
      <c r="F106" s="63"/>
      <c r="G106" s="63"/>
      <c r="H106" s="63"/>
      <c r="I106" s="64">
        <f>SUM(D106:H106)</f>
        <v>0</v>
      </c>
      <c r="J106" s="22"/>
      <c r="K106" s="11">
        <f>39-J107</f>
        <v>39</v>
      </c>
      <c r="L106" s="12"/>
      <c r="M106" s="12"/>
      <c r="N106" s="12"/>
      <c r="O106" s="12"/>
      <c r="P106" s="12"/>
      <c r="Q106" s="109">
        <f>SUM(K106:P106)</f>
        <v>39</v>
      </c>
      <c r="R106" s="22"/>
      <c r="S106" s="11">
        <f>39-R107</f>
        <v>39</v>
      </c>
      <c r="T106" s="12"/>
      <c r="U106" s="12"/>
      <c r="V106" s="12"/>
      <c r="W106" s="12"/>
      <c r="X106" s="12"/>
      <c r="Y106" s="109">
        <f>SUM(S106:X106)</f>
        <v>39</v>
      </c>
      <c r="Z106" s="22"/>
      <c r="AA106" s="11">
        <f>39-Z107</f>
        <v>39</v>
      </c>
      <c r="AB106" s="12"/>
      <c r="AC106" s="12"/>
      <c r="AD106" s="12"/>
      <c r="AE106" s="12"/>
      <c r="AF106" s="12"/>
      <c r="AG106" s="13">
        <f>SUM(AA106:AF106)</f>
        <v>39</v>
      </c>
    </row>
    <row r="107" spans="1:33" ht="24" customHeight="1">
      <c r="A107" s="100" t="str">
        <f>"Cumul annuel     "&amp;SUM(I108,Q108)</f>
        <v>Cumul annuel     0</v>
      </c>
      <c r="B107" s="65" t="s">
        <v>42</v>
      </c>
      <c r="C107" s="66"/>
      <c r="D107" s="67"/>
      <c r="E107" s="67"/>
      <c r="F107" s="67"/>
      <c r="G107" s="67"/>
      <c r="H107" s="67"/>
      <c r="I107" s="68"/>
      <c r="J107" s="23">
        <f>H107</f>
        <v>0</v>
      </c>
      <c r="K107" s="10">
        <v>0</v>
      </c>
      <c r="L107" s="9">
        <v>39</v>
      </c>
      <c r="M107" s="8"/>
      <c r="N107" s="7"/>
      <c r="O107" s="7"/>
      <c r="P107" s="6"/>
      <c r="Q107" s="110">
        <f>SUM(K107:P107)</f>
        <v>39</v>
      </c>
      <c r="R107" s="23">
        <f>P107</f>
        <v>0</v>
      </c>
      <c r="S107" s="10">
        <v>0</v>
      </c>
      <c r="T107" s="9"/>
      <c r="U107" s="8"/>
      <c r="V107" s="7"/>
      <c r="W107" s="7"/>
      <c r="X107" s="6"/>
      <c r="Y107" s="110">
        <f>SUM(S107:X107)</f>
        <v>0</v>
      </c>
      <c r="Z107" s="23">
        <f>X107</f>
        <v>0</v>
      </c>
      <c r="AA107" s="10">
        <v>0</v>
      </c>
      <c r="AB107" s="9"/>
      <c r="AC107" s="8"/>
      <c r="AD107" s="7"/>
      <c r="AE107" s="7"/>
      <c r="AF107" s="6"/>
      <c r="AG107" s="5">
        <f>SUM(AA107:AF107)</f>
        <v>0</v>
      </c>
    </row>
    <row r="108" spans="1:33" ht="24" customHeight="1" thickBot="1">
      <c r="A108" s="102"/>
      <c r="B108" s="69" t="s">
        <v>41</v>
      </c>
      <c r="C108" s="317"/>
      <c r="D108" s="318"/>
      <c r="E108" s="70"/>
      <c r="F108" s="70"/>
      <c r="G108" s="70"/>
      <c r="H108" s="70"/>
      <c r="I108" s="71">
        <f>SUM(C108:H108)</f>
        <v>0</v>
      </c>
      <c r="J108" s="308">
        <f>J107+K107-39</f>
        <v>-39</v>
      </c>
      <c r="K108" s="309"/>
      <c r="L108" s="14">
        <f>L107-L106</f>
        <v>39</v>
      </c>
      <c r="M108" s="14">
        <f>M107-M106</f>
        <v>0</v>
      </c>
      <c r="N108" s="14">
        <f>N107-N106</f>
        <v>0</v>
      </c>
      <c r="O108" s="14">
        <f>O107-O106</f>
        <v>0</v>
      </c>
      <c r="P108" s="15">
        <f>P107-P106</f>
        <v>0</v>
      </c>
      <c r="Q108" s="111">
        <f>SUM(J108:O108)</f>
        <v>0</v>
      </c>
      <c r="R108" s="325">
        <f>R107+S107-39</f>
        <v>-39</v>
      </c>
      <c r="S108" s="309"/>
      <c r="T108" s="14">
        <f>T107-T106</f>
        <v>0</v>
      </c>
      <c r="U108" s="14">
        <f>U107-U106</f>
        <v>0</v>
      </c>
      <c r="V108" s="14">
        <f>V107-V106</f>
        <v>0</v>
      </c>
      <c r="W108" s="14">
        <f>W107-W106</f>
        <v>0</v>
      </c>
      <c r="X108" s="15">
        <f>X107-X106</f>
        <v>0</v>
      </c>
      <c r="Y108" s="111">
        <f>SUM(R108:W108)</f>
        <v>-39</v>
      </c>
      <c r="Z108" s="325">
        <f>Z107+AA107-39</f>
        <v>-39</v>
      </c>
      <c r="AA108" s="309"/>
      <c r="AB108" s="14">
        <f>AB107-AB106</f>
        <v>0</v>
      </c>
      <c r="AC108" s="14">
        <f>AC107-AC106</f>
        <v>0</v>
      </c>
      <c r="AD108" s="14">
        <f>AD107-AD106</f>
        <v>0</v>
      </c>
      <c r="AE108" s="14">
        <f>AE107-AE106</f>
        <v>0</v>
      </c>
      <c r="AF108" s="15">
        <f>AF107-AF106</f>
        <v>0</v>
      </c>
      <c r="AG108" s="16">
        <f>SUM(Z108:AE108)</f>
        <v>-39</v>
      </c>
    </row>
    <row r="109" spans="1:33" ht="24" customHeight="1" thickTop="1">
      <c r="A109" s="100" t="s">
        <v>75</v>
      </c>
      <c r="B109" s="61" t="s">
        <v>43</v>
      </c>
      <c r="C109" s="62"/>
      <c r="D109" s="63">
        <v>0</v>
      </c>
      <c r="E109" s="63"/>
      <c r="F109" s="63"/>
      <c r="G109" s="63"/>
      <c r="H109" s="63"/>
      <c r="I109" s="64">
        <f>SUM(D109:H109)</f>
        <v>0</v>
      </c>
      <c r="J109" s="22"/>
      <c r="K109" s="11">
        <f>39-J110</f>
        <v>39</v>
      </c>
      <c r="L109" s="12"/>
      <c r="M109" s="12"/>
      <c r="N109" s="12"/>
      <c r="O109" s="12"/>
      <c r="P109" s="12"/>
      <c r="Q109" s="109">
        <f>SUM(K109:P109)</f>
        <v>39</v>
      </c>
      <c r="R109" s="22"/>
      <c r="S109" s="11">
        <f>39-R110</f>
        <v>39</v>
      </c>
      <c r="T109" s="12"/>
      <c r="U109" s="12"/>
      <c r="V109" s="12"/>
      <c r="W109" s="12"/>
      <c r="X109" s="12"/>
      <c r="Y109" s="109">
        <f>SUM(S109:X109)</f>
        <v>39</v>
      </c>
      <c r="Z109" s="22"/>
      <c r="AA109" s="11">
        <f>39-Z110</f>
        <v>39</v>
      </c>
      <c r="AB109" s="12"/>
      <c r="AC109" s="12"/>
      <c r="AD109" s="12"/>
      <c r="AE109" s="12"/>
      <c r="AF109" s="12"/>
      <c r="AG109" s="13">
        <f>SUM(AA109:AF109)</f>
        <v>39</v>
      </c>
    </row>
    <row r="110" spans="1:33" ht="24" customHeight="1">
      <c r="A110" s="100" t="str">
        <f>"Cumul annuel     "&amp;SUM(I111,Q111)</f>
        <v>Cumul annuel     -39</v>
      </c>
      <c r="B110" s="65" t="s">
        <v>42</v>
      </c>
      <c r="C110" s="66"/>
      <c r="D110" s="67"/>
      <c r="E110" s="67"/>
      <c r="F110" s="67"/>
      <c r="G110" s="67"/>
      <c r="H110" s="67"/>
      <c r="I110" s="68"/>
      <c r="J110" s="23">
        <f>H110</f>
        <v>0</v>
      </c>
      <c r="K110" s="10">
        <v>0</v>
      </c>
      <c r="L110" s="9">
        <v>0</v>
      </c>
      <c r="M110" s="8"/>
      <c r="N110" s="7"/>
      <c r="O110" s="7"/>
      <c r="P110" s="6"/>
      <c r="Q110" s="110">
        <f>SUM(K110:P110)</f>
        <v>0</v>
      </c>
      <c r="R110" s="23">
        <f>P110</f>
        <v>0</v>
      </c>
      <c r="S110" s="10">
        <v>0</v>
      </c>
      <c r="T110" s="9"/>
      <c r="U110" s="8"/>
      <c r="V110" s="7"/>
      <c r="W110" s="7"/>
      <c r="X110" s="6"/>
      <c r="Y110" s="110">
        <f>SUM(S110:X110)</f>
        <v>0</v>
      </c>
      <c r="Z110" s="23">
        <f>X110</f>
        <v>0</v>
      </c>
      <c r="AA110" s="10">
        <v>0</v>
      </c>
      <c r="AB110" s="9"/>
      <c r="AC110" s="8"/>
      <c r="AD110" s="7"/>
      <c r="AE110" s="7"/>
      <c r="AF110" s="6"/>
      <c r="AG110" s="5">
        <f>SUM(AA110:AF110)</f>
        <v>0</v>
      </c>
    </row>
    <row r="111" spans="1:33" ht="24" customHeight="1" thickBot="1">
      <c r="A111" s="102"/>
      <c r="B111" s="69" t="s">
        <v>41</v>
      </c>
      <c r="C111" s="317"/>
      <c r="D111" s="318"/>
      <c r="E111" s="70"/>
      <c r="F111" s="70"/>
      <c r="G111" s="70"/>
      <c r="H111" s="70"/>
      <c r="I111" s="71">
        <f>SUM(C111:H111)</f>
        <v>0</v>
      </c>
      <c r="J111" s="308">
        <f>J110+K110-39</f>
        <v>-39</v>
      </c>
      <c r="K111" s="309"/>
      <c r="L111" s="14">
        <f>L110-L109</f>
        <v>0</v>
      </c>
      <c r="M111" s="14">
        <f>M110-M109</f>
        <v>0</v>
      </c>
      <c r="N111" s="14">
        <f>N110-N109</f>
        <v>0</v>
      </c>
      <c r="O111" s="14">
        <f>O110-O109</f>
        <v>0</v>
      </c>
      <c r="P111" s="15">
        <f>P110-P109</f>
        <v>0</v>
      </c>
      <c r="Q111" s="111">
        <f>SUM(J111:O111)</f>
        <v>-39</v>
      </c>
      <c r="R111" s="325">
        <f>R110+S110-39</f>
        <v>-39</v>
      </c>
      <c r="S111" s="309"/>
      <c r="T111" s="14">
        <f>T110-T109</f>
        <v>0</v>
      </c>
      <c r="U111" s="14">
        <f>U110-U109</f>
        <v>0</v>
      </c>
      <c r="V111" s="14">
        <f>V110-V109</f>
        <v>0</v>
      </c>
      <c r="W111" s="14">
        <f>W110-W109</f>
        <v>0</v>
      </c>
      <c r="X111" s="15">
        <f>X110-X109</f>
        <v>0</v>
      </c>
      <c r="Y111" s="111">
        <f>SUM(R111:W111)</f>
        <v>-39</v>
      </c>
      <c r="Z111" s="325">
        <f>Z110+AA110-39</f>
        <v>-39</v>
      </c>
      <c r="AA111" s="309"/>
      <c r="AB111" s="14">
        <f>AB110-AB109</f>
        <v>0</v>
      </c>
      <c r="AC111" s="14">
        <f>AC110-AC109</f>
        <v>0</v>
      </c>
      <c r="AD111" s="14">
        <f>AD110-AD109</f>
        <v>0</v>
      </c>
      <c r="AE111" s="14">
        <f>AE110-AE109</f>
        <v>0</v>
      </c>
      <c r="AF111" s="15">
        <f>AF110-AF109</f>
        <v>0</v>
      </c>
      <c r="AG111" s="16">
        <f>SUM(Z111:AE111)</f>
        <v>-39</v>
      </c>
    </row>
    <row r="112" spans="1:33" ht="24" customHeight="1" thickTop="1">
      <c r="A112" s="136" t="s">
        <v>20</v>
      </c>
      <c r="B112" s="130" t="s">
        <v>43</v>
      </c>
      <c r="C112" s="131"/>
      <c r="D112" s="132">
        <f>39-32</f>
        <v>7</v>
      </c>
      <c r="E112" s="135">
        <v>39</v>
      </c>
      <c r="F112" s="135">
        <v>39</v>
      </c>
      <c r="G112" s="135">
        <v>39</v>
      </c>
      <c r="H112" s="135">
        <v>31</v>
      </c>
      <c r="I112" s="141">
        <f>SUM(D112:H112)</f>
        <v>155</v>
      </c>
      <c r="J112" s="22"/>
      <c r="K112" s="11">
        <f>39-J113</f>
        <v>8</v>
      </c>
      <c r="L112" s="12"/>
      <c r="M112" s="12"/>
      <c r="N112" s="12"/>
      <c r="O112" s="12"/>
      <c r="P112" s="12"/>
      <c r="Q112" s="109">
        <f>SUM(K112:P112)</f>
        <v>8</v>
      </c>
      <c r="R112" s="22"/>
      <c r="S112" s="11">
        <f>39-R113</f>
        <v>39</v>
      </c>
      <c r="T112" s="12"/>
      <c r="U112" s="12"/>
      <c r="V112" s="12"/>
      <c r="W112" s="12"/>
      <c r="X112" s="12"/>
      <c r="Y112" s="109">
        <f>SUM(S112:X112)</f>
        <v>39</v>
      </c>
      <c r="Z112" s="22"/>
      <c r="AA112" s="11">
        <f>39-Z113</f>
        <v>39</v>
      </c>
      <c r="AB112" s="12"/>
      <c r="AC112" s="12"/>
      <c r="AD112" s="12"/>
      <c r="AE112" s="12"/>
      <c r="AF112" s="12"/>
      <c r="AG112" s="13">
        <f>SUM(AA112:AF112)</f>
        <v>39</v>
      </c>
    </row>
    <row r="113" spans="1:33" ht="24" customHeight="1">
      <c r="A113" s="100" t="str">
        <f>"Cumul annuel     "&amp;SUM(I114,Q114)</f>
        <v>Cumul annuel     37,5</v>
      </c>
      <c r="B113" s="35" t="s">
        <v>42</v>
      </c>
      <c r="C113" s="44" t="s">
        <v>37</v>
      </c>
      <c r="D113" s="92" t="s">
        <v>39</v>
      </c>
      <c r="E113" s="41">
        <v>39</v>
      </c>
      <c r="F113" s="41">
        <v>39</v>
      </c>
      <c r="G113" s="41">
        <v>37.5</v>
      </c>
      <c r="H113" s="41">
        <v>31</v>
      </c>
      <c r="I113" s="43">
        <v>146.5</v>
      </c>
      <c r="J113" s="23">
        <f>H113</f>
        <v>31</v>
      </c>
      <c r="K113" s="10">
        <v>8</v>
      </c>
      <c r="L113" s="9">
        <v>39</v>
      </c>
      <c r="M113" s="8"/>
      <c r="N113" s="7"/>
      <c r="O113" s="7"/>
      <c r="P113" s="6"/>
      <c r="Q113" s="110">
        <f>SUM(K113:P113)</f>
        <v>47</v>
      </c>
      <c r="R113" s="23">
        <f>P113</f>
        <v>0</v>
      </c>
      <c r="S113" s="10">
        <v>0</v>
      </c>
      <c r="T113" s="9"/>
      <c r="U113" s="8"/>
      <c r="V113" s="7"/>
      <c r="W113" s="7"/>
      <c r="X113" s="6"/>
      <c r="Y113" s="110">
        <f>SUM(S113:X113)</f>
        <v>0</v>
      </c>
      <c r="Z113" s="23">
        <f>X113</f>
        <v>0</v>
      </c>
      <c r="AA113" s="10">
        <v>0</v>
      </c>
      <c r="AB113" s="9"/>
      <c r="AC113" s="8"/>
      <c r="AD113" s="7"/>
      <c r="AE113" s="7"/>
      <c r="AF113" s="6"/>
      <c r="AG113" s="5">
        <f>SUM(AA113:AF113)</f>
        <v>0</v>
      </c>
    </row>
    <row r="114" spans="1:33" ht="24" customHeight="1" thickBot="1">
      <c r="A114" s="117"/>
      <c r="B114" s="118" t="s">
        <v>41</v>
      </c>
      <c r="C114" s="312">
        <v>0</v>
      </c>
      <c r="D114" s="312"/>
      <c r="E114" s="122">
        <v>0</v>
      </c>
      <c r="F114" s="122">
        <v>0</v>
      </c>
      <c r="G114" s="122">
        <f>37.5-39</f>
        <v>-1.5</v>
      </c>
      <c r="H114" s="122">
        <v>0</v>
      </c>
      <c r="I114" s="123">
        <f>SUM(C114:H114)</f>
        <v>-1.5</v>
      </c>
      <c r="J114" s="308">
        <f>J113+K113-39</f>
        <v>0</v>
      </c>
      <c r="K114" s="309"/>
      <c r="L114" s="14">
        <f>L113-L112</f>
        <v>39</v>
      </c>
      <c r="M114" s="14">
        <f>M113-M112</f>
        <v>0</v>
      </c>
      <c r="N114" s="14">
        <f>N113-N112</f>
        <v>0</v>
      </c>
      <c r="O114" s="14">
        <f>O113-O112</f>
        <v>0</v>
      </c>
      <c r="P114" s="15">
        <f>P113-P112</f>
        <v>0</v>
      </c>
      <c r="Q114" s="111">
        <f>SUM(J114:O114)</f>
        <v>39</v>
      </c>
      <c r="R114" s="325">
        <f>R113+S113-39</f>
        <v>-39</v>
      </c>
      <c r="S114" s="309"/>
      <c r="T114" s="14">
        <f>T113-T112</f>
        <v>0</v>
      </c>
      <c r="U114" s="14">
        <f>U113-U112</f>
        <v>0</v>
      </c>
      <c r="V114" s="14">
        <f>V113-V112</f>
        <v>0</v>
      </c>
      <c r="W114" s="14">
        <f>W113-W112</f>
        <v>0</v>
      </c>
      <c r="X114" s="15">
        <f>X113-X112</f>
        <v>0</v>
      </c>
      <c r="Y114" s="111">
        <f>SUM(R114:W114)</f>
        <v>-39</v>
      </c>
      <c r="Z114" s="325">
        <f>Z113+AA113-39</f>
        <v>-39</v>
      </c>
      <c r="AA114" s="309"/>
      <c r="AB114" s="14">
        <f>AB113-AB112</f>
        <v>0</v>
      </c>
      <c r="AC114" s="14">
        <f>AC113-AC112</f>
        <v>0</v>
      </c>
      <c r="AD114" s="14">
        <f>AD113-AD112</f>
        <v>0</v>
      </c>
      <c r="AE114" s="14">
        <f>AE113-AE112</f>
        <v>0</v>
      </c>
      <c r="AF114" s="15">
        <f>AF113-AF112</f>
        <v>0</v>
      </c>
      <c r="AG114" s="16">
        <f>SUM(Z114:AE114)</f>
        <v>-39</v>
      </c>
    </row>
    <row r="115" spans="1:33" ht="24" customHeight="1" thickTop="1">
      <c r="A115" s="129" t="s">
        <v>21</v>
      </c>
      <c r="B115" s="130" t="s">
        <v>43</v>
      </c>
      <c r="C115" s="131"/>
      <c r="D115" s="135">
        <f>39-C116</f>
        <v>20</v>
      </c>
      <c r="E115" s="132">
        <v>18</v>
      </c>
      <c r="F115" s="132">
        <v>39</v>
      </c>
      <c r="G115" s="132">
        <v>39</v>
      </c>
      <c r="H115" s="132">
        <v>32</v>
      </c>
      <c r="I115" s="133">
        <f>SUM(C115:H115)</f>
        <v>148</v>
      </c>
      <c r="J115" s="22"/>
      <c r="K115" s="11">
        <f>39-J116</f>
        <v>7</v>
      </c>
      <c r="L115" s="12"/>
      <c r="M115" s="12"/>
      <c r="N115" s="12"/>
      <c r="O115" s="12"/>
      <c r="P115" s="12"/>
      <c r="Q115" s="109">
        <f>SUM(K115:P115)</f>
        <v>7</v>
      </c>
      <c r="R115" s="22"/>
      <c r="S115" s="11">
        <f>39-R116</f>
        <v>39</v>
      </c>
      <c r="T115" s="12"/>
      <c r="U115" s="12"/>
      <c r="V115" s="12"/>
      <c r="W115" s="12"/>
      <c r="X115" s="12"/>
      <c r="Y115" s="109">
        <f>SUM(S115:X115)</f>
        <v>39</v>
      </c>
      <c r="Z115" s="22"/>
      <c r="AA115" s="11">
        <f>39-Z116</f>
        <v>39</v>
      </c>
      <c r="AB115" s="12"/>
      <c r="AC115" s="12"/>
      <c r="AD115" s="12"/>
      <c r="AE115" s="12"/>
      <c r="AF115" s="12"/>
      <c r="AG115" s="13">
        <f>SUM(AA115:AF115)</f>
        <v>39</v>
      </c>
    </row>
    <row r="116" spans="1:33" ht="24" customHeight="1">
      <c r="A116" s="100" t="str">
        <f>"Cumul annuel     "&amp;SUM(I117,Q117)</f>
        <v>Cumul annuel     39</v>
      </c>
      <c r="B116" s="35" t="s">
        <v>42</v>
      </c>
      <c r="C116" s="44">
        <v>19</v>
      </c>
      <c r="D116" s="33">
        <v>20</v>
      </c>
      <c r="E116" s="33">
        <v>18</v>
      </c>
      <c r="F116" s="33">
        <v>39</v>
      </c>
      <c r="G116" s="33">
        <v>39</v>
      </c>
      <c r="H116" s="33">
        <v>32</v>
      </c>
      <c r="I116" s="34">
        <v>148</v>
      </c>
      <c r="J116" s="23">
        <f>H116</f>
        <v>32</v>
      </c>
      <c r="K116" s="10">
        <v>7</v>
      </c>
      <c r="L116" s="9">
        <v>39</v>
      </c>
      <c r="M116" s="8"/>
      <c r="N116" s="7"/>
      <c r="O116" s="7"/>
      <c r="P116" s="6"/>
      <c r="Q116" s="110">
        <f>SUM(K116:P116)</f>
        <v>46</v>
      </c>
      <c r="R116" s="23">
        <f>P116</f>
        <v>0</v>
      </c>
      <c r="S116" s="10">
        <v>0</v>
      </c>
      <c r="T116" s="9"/>
      <c r="U116" s="8"/>
      <c r="V116" s="7"/>
      <c r="W116" s="7"/>
      <c r="X116" s="6"/>
      <c r="Y116" s="110">
        <f>SUM(S116:X116)</f>
        <v>0</v>
      </c>
      <c r="Z116" s="23">
        <f>X116</f>
        <v>0</v>
      </c>
      <c r="AA116" s="10">
        <v>0</v>
      </c>
      <c r="AB116" s="9"/>
      <c r="AC116" s="8"/>
      <c r="AD116" s="7"/>
      <c r="AE116" s="7"/>
      <c r="AF116" s="6"/>
      <c r="AG116" s="5">
        <f>SUM(AA116:AF116)</f>
        <v>0</v>
      </c>
    </row>
    <row r="117" spans="1:33" ht="24" customHeight="1" thickBot="1">
      <c r="A117" s="134"/>
      <c r="B117" s="118" t="s">
        <v>41</v>
      </c>
      <c r="C117" s="312">
        <v>0</v>
      </c>
      <c r="D117" s="312"/>
      <c r="E117" s="119">
        <v>0</v>
      </c>
      <c r="F117" s="119">
        <v>0</v>
      </c>
      <c r="G117" s="119">
        <v>0</v>
      </c>
      <c r="H117" s="119">
        <v>0</v>
      </c>
      <c r="I117" s="120">
        <v>0</v>
      </c>
      <c r="J117" s="308">
        <f>J116+K116-39</f>
        <v>0</v>
      </c>
      <c r="K117" s="309"/>
      <c r="L117" s="14">
        <f>L116-L115</f>
        <v>39</v>
      </c>
      <c r="M117" s="14">
        <f>M116-M115</f>
        <v>0</v>
      </c>
      <c r="N117" s="14">
        <f>N116-N115</f>
        <v>0</v>
      </c>
      <c r="O117" s="14">
        <f>O116-O115</f>
        <v>0</v>
      </c>
      <c r="P117" s="15">
        <f>P116-P115</f>
        <v>0</v>
      </c>
      <c r="Q117" s="111">
        <f>SUM(J117:O117)</f>
        <v>39</v>
      </c>
      <c r="R117" s="325">
        <f>R116+S116-39</f>
        <v>-39</v>
      </c>
      <c r="S117" s="309"/>
      <c r="T117" s="14">
        <f>T116-T115</f>
        <v>0</v>
      </c>
      <c r="U117" s="14">
        <f>U116-U115</f>
        <v>0</v>
      </c>
      <c r="V117" s="14">
        <f>V116-V115</f>
        <v>0</v>
      </c>
      <c r="W117" s="14">
        <f>W116-W115</f>
        <v>0</v>
      </c>
      <c r="X117" s="15">
        <f>X116-X115</f>
        <v>0</v>
      </c>
      <c r="Y117" s="111">
        <f>SUM(R117:W117)</f>
        <v>-39</v>
      </c>
      <c r="Z117" s="325">
        <f>Z116+AA116-39</f>
        <v>-39</v>
      </c>
      <c r="AA117" s="309"/>
      <c r="AB117" s="14">
        <f>AB116-AB115</f>
        <v>0</v>
      </c>
      <c r="AC117" s="14">
        <f>AC116-AC115</f>
        <v>0</v>
      </c>
      <c r="AD117" s="14">
        <f>AD116-AD115</f>
        <v>0</v>
      </c>
      <c r="AE117" s="14">
        <f>AE116-AE115</f>
        <v>0</v>
      </c>
      <c r="AF117" s="15">
        <f>AF116-AF115</f>
        <v>0</v>
      </c>
      <c r="AG117" s="16">
        <f>SUM(Z117:AE117)</f>
        <v>-39</v>
      </c>
    </row>
    <row r="118" spans="1:33" ht="24" customHeight="1" thickTop="1">
      <c r="A118" s="100" t="s">
        <v>76</v>
      </c>
      <c r="B118" s="61" t="s">
        <v>43</v>
      </c>
      <c r="C118" s="62"/>
      <c r="D118" s="63">
        <v>0</v>
      </c>
      <c r="E118" s="63"/>
      <c r="F118" s="63"/>
      <c r="G118" s="63"/>
      <c r="H118" s="63"/>
      <c r="I118" s="64">
        <f>SUM(D118:H118)</f>
        <v>0</v>
      </c>
      <c r="J118" s="22"/>
      <c r="K118" s="11">
        <f>39-J119</f>
        <v>39</v>
      </c>
      <c r="L118" s="12"/>
      <c r="M118" s="12"/>
      <c r="N118" s="12"/>
      <c r="O118" s="12"/>
      <c r="P118" s="12"/>
      <c r="Q118" s="109">
        <f>SUM(K118:P118)</f>
        <v>39</v>
      </c>
      <c r="R118" s="22"/>
      <c r="S118" s="11">
        <f>39-R119</f>
        <v>39</v>
      </c>
      <c r="T118" s="12"/>
      <c r="U118" s="12"/>
      <c r="V118" s="12"/>
      <c r="W118" s="12"/>
      <c r="X118" s="12"/>
      <c r="Y118" s="109">
        <f>SUM(S118:X118)</f>
        <v>39</v>
      </c>
      <c r="Z118" s="22"/>
      <c r="AA118" s="11">
        <f>39-Z119</f>
        <v>39</v>
      </c>
      <c r="AB118" s="12"/>
      <c r="AC118" s="12"/>
      <c r="AD118" s="12"/>
      <c r="AE118" s="12"/>
      <c r="AF118" s="12"/>
      <c r="AG118" s="13">
        <f>SUM(AA118:AF118)</f>
        <v>39</v>
      </c>
    </row>
    <row r="119" spans="1:33" ht="24" customHeight="1">
      <c r="A119" s="100" t="str">
        <f>"Cumul annuel     "&amp;SUM(I120,Q120)</f>
        <v>Cumul annuel     -4</v>
      </c>
      <c r="B119" s="65" t="s">
        <v>42</v>
      </c>
      <c r="C119" s="66"/>
      <c r="D119" s="67"/>
      <c r="E119" s="67"/>
      <c r="F119" s="67"/>
      <c r="G119" s="67"/>
      <c r="H119" s="67"/>
      <c r="I119" s="68"/>
      <c r="J119" s="23">
        <f>H119</f>
        <v>0</v>
      </c>
      <c r="K119" s="10">
        <v>0</v>
      </c>
      <c r="L119" s="9">
        <v>35</v>
      </c>
      <c r="M119" s="8"/>
      <c r="N119" s="7"/>
      <c r="O119" s="7"/>
      <c r="P119" s="6"/>
      <c r="Q119" s="110">
        <f>SUM(K119:P119)</f>
        <v>35</v>
      </c>
      <c r="R119" s="23">
        <f>P119</f>
        <v>0</v>
      </c>
      <c r="S119" s="10">
        <v>0</v>
      </c>
      <c r="T119" s="9"/>
      <c r="U119" s="8"/>
      <c r="V119" s="7"/>
      <c r="W119" s="7"/>
      <c r="X119" s="6"/>
      <c r="Y119" s="110">
        <f>SUM(S119:X119)</f>
        <v>0</v>
      </c>
      <c r="Z119" s="23">
        <f>X119</f>
        <v>0</v>
      </c>
      <c r="AA119" s="10">
        <v>0</v>
      </c>
      <c r="AB119" s="9"/>
      <c r="AC119" s="8"/>
      <c r="AD119" s="7"/>
      <c r="AE119" s="7"/>
      <c r="AF119" s="6"/>
      <c r="AG119" s="5">
        <f>SUM(AA119:AF119)</f>
        <v>0</v>
      </c>
    </row>
    <row r="120" spans="1:33" ht="24" customHeight="1" thickBot="1">
      <c r="A120" s="102"/>
      <c r="B120" s="69" t="s">
        <v>41</v>
      </c>
      <c r="C120" s="317"/>
      <c r="D120" s="318"/>
      <c r="E120" s="70"/>
      <c r="F120" s="70"/>
      <c r="G120" s="70"/>
      <c r="H120" s="70"/>
      <c r="I120" s="71">
        <f>SUM(C120:H120)</f>
        <v>0</v>
      </c>
      <c r="J120" s="308">
        <f>J119+K119-39</f>
        <v>-39</v>
      </c>
      <c r="K120" s="309"/>
      <c r="L120" s="14">
        <f>L119-L118</f>
        <v>35</v>
      </c>
      <c r="M120" s="14">
        <f>M119-M118</f>
        <v>0</v>
      </c>
      <c r="N120" s="14">
        <f>N119-N118</f>
        <v>0</v>
      </c>
      <c r="O120" s="14">
        <f>O119-O118</f>
        <v>0</v>
      </c>
      <c r="P120" s="15">
        <f>P119-P118</f>
        <v>0</v>
      </c>
      <c r="Q120" s="111">
        <f>SUM(J120:O120)</f>
        <v>-4</v>
      </c>
      <c r="R120" s="325">
        <f>R119+S119-39</f>
        <v>-39</v>
      </c>
      <c r="S120" s="309"/>
      <c r="T120" s="14">
        <f>T119-T118</f>
        <v>0</v>
      </c>
      <c r="U120" s="14">
        <f>U119-U118</f>
        <v>0</v>
      </c>
      <c r="V120" s="14">
        <f>V119-V118</f>
        <v>0</v>
      </c>
      <c r="W120" s="14">
        <f>W119-W118</f>
        <v>0</v>
      </c>
      <c r="X120" s="15">
        <f>X119-X118</f>
        <v>0</v>
      </c>
      <c r="Y120" s="111">
        <f>SUM(R120:W120)</f>
        <v>-39</v>
      </c>
      <c r="Z120" s="325">
        <f>Z119+AA119-39</f>
        <v>-39</v>
      </c>
      <c r="AA120" s="309"/>
      <c r="AB120" s="14">
        <f>AB119-AB118</f>
        <v>0</v>
      </c>
      <c r="AC120" s="14">
        <f>AC119-AC118</f>
        <v>0</v>
      </c>
      <c r="AD120" s="14">
        <f>AD119-AD118</f>
        <v>0</v>
      </c>
      <c r="AE120" s="14">
        <f>AE119-AE118</f>
        <v>0</v>
      </c>
      <c r="AF120" s="15">
        <f>AF119-AF118</f>
        <v>0</v>
      </c>
      <c r="AG120" s="16">
        <f>SUM(Z120:AE120)</f>
        <v>-39</v>
      </c>
    </row>
    <row r="121" spans="1:33" ht="24" customHeight="1" thickTop="1">
      <c r="A121" s="103" t="s">
        <v>22</v>
      </c>
      <c r="B121" s="40" t="s">
        <v>43</v>
      </c>
      <c r="C121" s="44"/>
      <c r="D121" s="41">
        <f>39-C122</f>
        <v>17</v>
      </c>
      <c r="E121" s="33">
        <v>39</v>
      </c>
      <c r="F121" s="33">
        <v>39</v>
      </c>
      <c r="G121" s="33">
        <v>31</v>
      </c>
      <c r="H121" s="33">
        <v>31</v>
      </c>
      <c r="I121" s="34">
        <f>SUM(C121:H121)</f>
        <v>157</v>
      </c>
      <c r="J121" s="22"/>
      <c r="K121" s="11">
        <f>39-J122</f>
        <v>8</v>
      </c>
      <c r="L121" s="12"/>
      <c r="M121" s="12"/>
      <c r="N121" s="12"/>
      <c r="O121" s="12"/>
      <c r="P121" s="12"/>
      <c r="Q121" s="109">
        <f>SUM(K121:P121)</f>
        <v>8</v>
      </c>
      <c r="R121" s="22"/>
      <c r="S121" s="11">
        <f>39-R122</f>
        <v>39</v>
      </c>
      <c r="T121" s="12"/>
      <c r="U121" s="12"/>
      <c r="V121" s="12"/>
      <c r="W121" s="12"/>
      <c r="X121" s="12"/>
      <c r="Y121" s="109">
        <f>SUM(S121:X121)</f>
        <v>39</v>
      </c>
      <c r="Z121" s="22"/>
      <c r="AA121" s="11">
        <f>39-Z122</f>
        <v>39</v>
      </c>
      <c r="AB121" s="12"/>
      <c r="AC121" s="12"/>
      <c r="AD121" s="12"/>
      <c r="AE121" s="12"/>
      <c r="AF121" s="12"/>
      <c r="AG121" s="13">
        <f>SUM(AA121:AF121)</f>
        <v>39</v>
      </c>
    </row>
    <row r="122" spans="1:33" ht="24" customHeight="1">
      <c r="A122" s="100" t="str">
        <f>"Cumul annuel     "&amp;SUM(I123,Q123)</f>
        <v>Cumul annuel     39</v>
      </c>
      <c r="B122" s="35" t="s">
        <v>42</v>
      </c>
      <c r="C122" s="44">
        <v>22</v>
      </c>
      <c r="D122" s="41">
        <v>17</v>
      </c>
      <c r="E122" s="41">
        <v>39</v>
      </c>
      <c r="F122" s="41">
        <v>39</v>
      </c>
      <c r="G122" s="92">
        <v>31</v>
      </c>
      <c r="H122" s="41">
        <v>31</v>
      </c>
      <c r="I122" s="43">
        <v>157</v>
      </c>
      <c r="J122" s="23">
        <f>H122</f>
        <v>31</v>
      </c>
      <c r="K122" s="10">
        <v>8</v>
      </c>
      <c r="L122" s="9">
        <v>39</v>
      </c>
      <c r="M122" s="8"/>
      <c r="N122" s="7"/>
      <c r="O122" s="7"/>
      <c r="P122" s="6"/>
      <c r="Q122" s="110">
        <f>SUM(K122:P122)</f>
        <v>47</v>
      </c>
      <c r="R122" s="23">
        <f>P122</f>
        <v>0</v>
      </c>
      <c r="S122" s="10">
        <v>0</v>
      </c>
      <c r="T122" s="9"/>
      <c r="U122" s="8"/>
      <c r="V122" s="7"/>
      <c r="W122" s="7"/>
      <c r="X122" s="6"/>
      <c r="Y122" s="110">
        <f>SUM(S122:X122)</f>
        <v>0</v>
      </c>
      <c r="Z122" s="23">
        <f>X122</f>
        <v>0</v>
      </c>
      <c r="AA122" s="10">
        <v>0</v>
      </c>
      <c r="AB122" s="9"/>
      <c r="AC122" s="8"/>
      <c r="AD122" s="7"/>
      <c r="AE122" s="7"/>
      <c r="AF122" s="6"/>
      <c r="AG122" s="5">
        <f>SUM(AA122:AF122)</f>
        <v>0</v>
      </c>
    </row>
    <row r="123" spans="1:33" ht="24" customHeight="1" thickBot="1">
      <c r="A123" s="104"/>
      <c r="B123" s="40" t="s">
        <v>41</v>
      </c>
      <c r="C123" s="319">
        <v>0</v>
      </c>
      <c r="D123" s="320"/>
      <c r="E123" s="41">
        <v>0</v>
      </c>
      <c r="F123" s="41">
        <v>0</v>
      </c>
      <c r="G123" s="41">
        <v>0</v>
      </c>
      <c r="H123" s="41">
        <v>0</v>
      </c>
      <c r="I123" s="42">
        <f>SUM(C123:H123)</f>
        <v>0</v>
      </c>
      <c r="J123" s="308">
        <f>J122+K122-39</f>
        <v>0</v>
      </c>
      <c r="K123" s="309"/>
      <c r="L123" s="14">
        <f>L122-L121</f>
        <v>39</v>
      </c>
      <c r="M123" s="14">
        <f>M122-M121</f>
        <v>0</v>
      </c>
      <c r="N123" s="14">
        <f>N122-N121</f>
        <v>0</v>
      </c>
      <c r="O123" s="14">
        <f>O122-O121</f>
        <v>0</v>
      </c>
      <c r="P123" s="15">
        <f>P122-P121</f>
        <v>0</v>
      </c>
      <c r="Q123" s="111">
        <f>SUM(J123:O123)</f>
        <v>39</v>
      </c>
      <c r="R123" s="325">
        <f>R122+S122-39</f>
        <v>-39</v>
      </c>
      <c r="S123" s="309"/>
      <c r="T123" s="14">
        <f>T122-T121</f>
        <v>0</v>
      </c>
      <c r="U123" s="14">
        <f>U122-U121</f>
        <v>0</v>
      </c>
      <c r="V123" s="14">
        <f>V122-V121</f>
        <v>0</v>
      </c>
      <c r="W123" s="14">
        <f>W122-W121</f>
        <v>0</v>
      </c>
      <c r="X123" s="15">
        <f>X122-X121</f>
        <v>0</v>
      </c>
      <c r="Y123" s="111">
        <f>SUM(R123:W123)</f>
        <v>-39</v>
      </c>
      <c r="Z123" s="325">
        <f>Z122+AA122-39</f>
        <v>-39</v>
      </c>
      <c r="AA123" s="309"/>
      <c r="AB123" s="14">
        <f>AB122-AB121</f>
        <v>0</v>
      </c>
      <c r="AC123" s="14">
        <f>AC122-AC121</f>
        <v>0</v>
      </c>
      <c r="AD123" s="14">
        <f>AD122-AD121</f>
        <v>0</v>
      </c>
      <c r="AE123" s="14">
        <f>AE122-AE121</f>
        <v>0</v>
      </c>
      <c r="AF123" s="15">
        <f>AF122-AF121</f>
        <v>0</v>
      </c>
      <c r="AG123" s="16">
        <f>SUM(Z123:AE123)</f>
        <v>-39</v>
      </c>
    </row>
    <row r="124" spans="1:33" ht="24" customHeight="1" thickTop="1">
      <c r="A124" s="100" t="s">
        <v>77</v>
      </c>
      <c r="B124" s="61" t="s">
        <v>43</v>
      </c>
      <c r="C124" s="62"/>
      <c r="D124" s="63">
        <v>0</v>
      </c>
      <c r="E124" s="63"/>
      <c r="F124" s="63"/>
      <c r="G124" s="63"/>
      <c r="H124" s="63"/>
      <c r="I124" s="64">
        <f>SUM(D124:H124)</f>
        <v>0</v>
      </c>
      <c r="J124" s="22"/>
      <c r="K124" s="11">
        <f>39-J125</f>
        <v>39</v>
      </c>
      <c r="L124" s="12"/>
      <c r="M124" s="12"/>
      <c r="N124" s="12"/>
      <c r="O124" s="12"/>
      <c r="P124" s="12"/>
      <c r="Q124" s="109">
        <f>SUM(K124:P124)</f>
        <v>39</v>
      </c>
      <c r="R124" s="22"/>
      <c r="S124" s="11">
        <f>39-R125</f>
        <v>39</v>
      </c>
      <c r="T124" s="12"/>
      <c r="U124" s="12"/>
      <c r="V124" s="12"/>
      <c r="W124" s="12"/>
      <c r="X124" s="12"/>
      <c r="Y124" s="109">
        <f>SUM(S124:X124)</f>
        <v>39</v>
      </c>
      <c r="Z124" s="22"/>
      <c r="AA124" s="11">
        <f>39-Z125</f>
        <v>39</v>
      </c>
      <c r="AB124" s="12"/>
      <c r="AC124" s="12"/>
      <c r="AD124" s="12"/>
      <c r="AE124" s="12"/>
      <c r="AF124" s="12"/>
      <c r="AG124" s="13">
        <f>SUM(AA124:AF124)</f>
        <v>39</v>
      </c>
    </row>
    <row r="125" spans="1:33" ht="24" customHeight="1">
      <c r="A125" s="100" t="str">
        <f>"Cumul annuel     "&amp;SUM(I126,Q126)</f>
        <v>Cumul annuel     -21,5</v>
      </c>
      <c r="B125" s="65" t="s">
        <v>42</v>
      </c>
      <c r="C125" s="66"/>
      <c r="D125" s="67"/>
      <c r="E125" s="67"/>
      <c r="F125" s="67"/>
      <c r="G125" s="67"/>
      <c r="H125" s="67"/>
      <c r="I125" s="68"/>
      <c r="J125" s="23">
        <f>H125</f>
        <v>0</v>
      </c>
      <c r="K125" s="10">
        <v>0</v>
      </c>
      <c r="L125" s="9">
        <v>17.5</v>
      </c>
      <c r="M125" s="8"/>
      <c r="N125" s="7"/>
      <c r="O125" s="7"/>
      <c r="P125" s="6"/>
      <c r="Q125" s="110">
        <f>SUM(K125:P125)</f>
        <v>17.5</v>
      </c>
      <c r="R125" s="23">
        <f>P125</f>
        <v>0</v>
      </c>
      <c r="S125" s="10">
        <v>0</v>
      </c>
      <c r="T125" s="9"/>
      <c r="U125" s="8"/>
      <c r="V125" s="7"/>
      <c r="W125" s="7"/>
      <c r="X125" s="6"/>
      <c r="Y125" s="110">
        <f>SUM(S125:X125)</f>
        <v>0</v>
      </c>
      <c r="Z125" s="23">
        <f>X125</f>
        <v>0</v>
      </c>
      <c r="AA125" s="10">
        <v>0</v>
      </c>
      <c r="AB125" s="9"/>
      <c r="AC125" s="8"/>
      <c r="AD125" s="7"/>
      <c r="AE125" s="7"/>
      <c r="AF125" s="6"/>
      <c r="AG125" s="5">
        <f>SUM(AA125:AF125)</f>
        <v>0</v>
      </c>
    </row>
    <row r="126" spans="1:33" ht="24" customHeight="1" thickBot="1">
      <c r="A126" s="102"/>
      <c r="B126" s="69" t="s">
        <v>41</v>
      </c>
      <c r="C126" s="317"/>
      <c r="D126" s="318"/>
      <c r="E126" s="70"/>
      <c r="F126" s="70"/>
      <c r="G126" s="70"/>
      <c r="H126" s="70"/>
      <c r="I126" s="71">
        <f>SUM(C126:H126)</f>
        <v>0</v>
      </c>
      <c r="J126" s="308">
        <f>J125+K125-39</f>
        <v>-39</v>
      </c>
      <c r="K126" s="309"/>
      <c r="L126" s="14">
        <f>L125-L124</f>
        <v>17.5</v>
      </c>
      <c r="M126" s="14">
        <f>M125-M124</f>
        <v>0</v>
      </c>
      <c r="N126" s="14">
        <f>N125-N124</f>
        <v>0</v>
      </c>
      <c r="O126" s="14">
        <f>O125-O124</f>
        <v>0</v>
      </c>
      <c r="P126" s="15">
        <f>P125-P124</f>
        <v>0</v>
      </c>
      <c r="Q126" s="111">
        <f>SUM(J126:O126)</f>
        <v>-21.5</v>
      </c>
      <c r="R126" s="325">
        <f>R125+S125-39</f>
        <v>-39</v>
      </c>
      <c r="S126" s="309"/>
      <c r="T126" s="14">
        <f>T125-T124</f>
        <v>0</v>
      </c>
      <c r="U126" s="14">
        <f>U125-U124</f>
        <v>0</v>
      </c>
      <c r="V126" s="14">
        <f>V125-V124</f>
        <v>0</v>
      </c>
      <c r="W126" s="14">
        <f>W125-W124</f>
        <v>0</v>
      </c>
      <c r="X126" s="15">
        <f>X125-X124</f>
        <v>0</v>
      </c>
      <c r="Y126" s="111">
        <f>SUM(R126:W126)</f>
        <v>-39</v>
      </c>
      <c r="Z126" s="325">
        <f>Z125+AA125-39</f>
        <v>-39</v>
      </c>
      <c r="AA126" s="309"/>
      <c r="AB126" s="14">
        <f>AB125-AB124</f>
        <v>0</v>
      </c>
      <c r="AC126" s="14">
        <f>AC125-AC124</f>
        <v>0</v>
      </c>
      <c r="AD126" s="14">
        <f>AD125-AD124</f>
        <v>0</v>
      </c>
      <c r="AE126" s="14">
        <f>AE125-AE124</f>
        <v>0</v>
      </c>
      <c r="AF126" s="15">
        <f>AF125-AF124</f>
        <v>0</v>
      </c>
      <c r="AG126" s="16">
        <f>SUM(Z126:AE126)</f>
        <v>-39</v>
      </c>
    </row>
    <row r="127" spans="1:33" ht="24" customHeight="1" thickTop="1">
      <c r="A127" s="100" t="s">
        <v>78</v>
      </c>
      <c r="B127" s="61" t="s">
        <v>43</v>
      </c>
      <c r="C127" s="62"/>
      <c r="D127" s="63">
        <v>0</v>
      </c>
      <c r="E127" s="63"/>
      <c r="F127" s="63"/>
      <c r="G127" s="63"/>
      <c r="H127" s="63"/>
      <c r="I127" s="64">
        <f>SUM(D127:H127)</f>
        <v>0</v>
      </c>
      <c r="J127" s="22"/>
      <c r="K127" s="11">
        <f>39-J128</f>
        <v>39</v>
      </c>
      <c r="L127" s="12"/>
      <c r="M127" s="12"/>
      <c r="N127" s="12"/>
      <c r="O127" s="12"/>
      <c r="P127" s="12"/>
      <c r="Q127" s="109">
        <f>SUM(K127:P127)</f>
        <v>39</v>
      </c>
      <c r="R127" s="22"/>
      <c r="S127" s="11">
        <f>39-R128</f>
        <v>39</v>
      </c>
      <c r="T127" s="12"/>
      <c r="U127" s="12"/>
      <c r="V127" s="12"/>
      <c r="W127" s="12"/>
      <c r="X127" s="12"/>
      <c r="Y127" s="109">
        <f>SUM(S127:X127)</f>
        <v>39</v>
      </c>
      <c r="Z127" s="22"/>
      <c r="AA127" s="11">
        <f>39-Z128</f>
        <v>39</v>
      </c>
      <c r="AB127" s="12"/>
      <c r="AC127" s="12"/>
      <c r="AD127" s="12"/>
      <c r="AE127" s="12"/>
      <c r="AF127" s="12"/>
      <c r="AG127" s="13">
        <f>SUM(AA127:AF127)</f>
        <v>39</v>
      </c>
    </row>
    <row r="128" spans="1:33" ht="24" customHeight="1">
      <c r="A128" s="100" t="str">
        <f>"Cumul annuel     "&amp;SUM(I129,Q129)</f>
        <v>Cumul annuel     8,25</v>
      </c>
      <c r="B128" s="65" t="s">
        <v>42</v>
      </c>
      <c r="C128" s="66"/>
      <c r="D128" s="67"/>
      <c r="E128" s="67"/>
      <c r="F128" s="67"/>
      <c r="G128" s="67"/>
      <c r="H128" s="67"/>
      <c r="I128" s="68"/>
      <c r="J128" s="23">
        <f>H128</f>
        <v>0</v>
      </c>
      <c r="K128" s="10">
        <v>8.25</v>
      </c>
      <c r="L128" s="9">
        <v>39</v>
      </c>
      <c r="M128" s="8"/>
      <c r="N128" s="7"/>
      <c r="O128" s="7"/>
      <c r="P128" s="6"/>
      <c r="Q128" s="110">
        <f>SUM(K128:P128)</f>
        <v>47.25</v>
      </c>
      <c r="R128" s="23">
        <f>P128</f>
        <v>0</v>
      </c>
      <c r="S128" s="10">
        <v>0</v>
      </c>
      <c r="T128" s="9"/>
      <c r="U128" s="8"/>
      <c r="V128" s="7"/>
      <c r="W128" s="7"/>
      <c r="X128" s="6"/>
      <c r="Y128" s="110">
        <f>SUM(S128:X128)</f>
        <v>0</v>
      </c>
      <c r="Z128" s="23">
        <f>X128</f>
        <v>0</v>
      </c>
      <c r="AA128" s="10">
        <v>0</v>
      </c>
      <c r="AB128" s="9"/>
      <c r="AC128" s="8"/>
      <c r="AD128" s="7"/>
      <c r="AE128" s="7"/>
      <c r="AF128" s="6"/>
      <c r="AG128" s="5">
        <f>SUM(AA128:AF128)</f>
        <v>0</v>
      </c>
    </row>
    <row r="129" spans="1:33" ht="24" customHeight="1" thickBot="1">
      <c r="A129" s="102"/>
      <c r="B129" s="69" t="s">
        <v>41</v>
      </c>
      <c r="C129" s="317"/>
      <c r="D129" s="318"/>
      <c r="E129" s="70"/>
      <c r="F129" s="70"/>
      <c r="G129" s="70"/>
      <c r="H129" s="70"/>
      <c r="I129" s="71">
        <f>SUM(C129:H129)</f>
        <v>0</v>
      </c>
      <c r="J129" s="308">
        <f>J128+K128-39</f>
        <v>-30.75</v>
      </c>
      <c r="K129" s="309"/>
      <c r="L129" s="14">
        <f>L128-L127</f>
        <v>39</v>
      </c>
      <c r="M129" s="14">
        <f>M128-M127</f>
        <v>0</v>
      </c>
      <c r="N129" s="14">
        <f>N128-N127</f>
        <v>0</v>
      </c>
      <c r="O129" s="14">
        <f>O128-O127</f>
        <v>0</v>
      </c>
      <c r="P129" s="15">
        <f>P128-P127</f>
        <v>0</v>
      </c>
      <c r="Q129" s="111">
        <f>SUM(J129:O129)</f>
        <v>8.25</v>
      </c>
      <c r="R129" s="325">
        <f>R128+S128-39</f>
        <v>-39</v>
      </c>
      <c r="S129" s="309"/>
      <c r="T129" s="14">
        <f>T128-T127</f>
        <v>0</v>
      </c>
      <c r="U129" s="14">
        <f>U128-U127</f>
        <v>0</v>
      </c>
      <c r="V129" s="14">
        <f>V128-V127</f>
        <v>0</v>
      </c>
      <c r="W129" s="14">
        <f>W128-W127</f>
        <v>0</v>
      </c>
      <c r="X129" s="15">
        <f>X128-X127</f>
        <v>0</v>
      </c>
      <c r="Y129" s="111">
        <f>SUM(R129:W129)</f>
        <v>-39</v>
      </c>
      <c r="Z129" s="325">
        <f>Z128+AA128-39</f>
        <v>-39</v>
      </c>
      <c r="AA129" s="309"/>
      <c r="AB129" s="14">
        <f>AB128-AB127</f>
        <v>0</v>
      </c>
      <c r="AC129" s="14">
        <f>AC128-AC127</f>
        <v>0</v>
      </c>
      <c r="AD129" s="14">
        <f>AD128-AD127</f>
        <v>0</v>
      </c>
      <c r="AE129" s="14">
        <f>AE128-AE127</f>
        <v>0</v>
      </c>
      <c r="AF129" s="15">
        <f>AF128-AF127</f>
        <v>0</v>
      </c>
      <c r="AG129" s="16">
        <f>SUM(Z129:AE129)</f>
        <v>-39</v>
      </c>
    </row>
    <row r="130" spans="1:33" ht="24" customHeight="1" thickTop="1">
      <c r="A130" s="100" t="s">
        <v>79</v>
      </c>
      <c r="B130" s="61" t="s">
        <v>43</v>
      </c>
      <c r="C130" s="62"/>
      <c r="D130" s="63">
        <v>0</v>
      </c>
      <c r="E130" s="63"/>
      <c r="F130" s="63"/>
      <c r="G130" s="63"/>
      <c r="H130" s="63"/>
      <c r="I130" s="64">
        <f>SUM(D130:H130)</f>
        <v>0</v>
      </c>
      <c r="J130" s="22"/>
      <c r="K130" s="11">
        <f>39-J131</f>
        <v>39</v>
      </c>
      <c r="L130" s="12"/>
      <c r="M130" s="12"/>
      <c r="N130" s="12"/>
      <c r="O130" s="12"/>
      <c r="P130" s="12"/>
      <c r="Q130" s="109">
        <f>SUM(K130:P130)</f>
        <v>39</v>
      </c>
      <c r="R130" s="22"/>
      <c r="S130" s="11">
        <f>39-R131</f>
        <v>39</v>
      </c>
      <c r="T130" s="12"/>
      <c r="U130" s="12"/>
      <c r="V130" s="12"/>
      <c r="W130" s="12"/>
      <c r="X130" s="12"/>
      <c r="Y130" s="109">
        <f>SUM(S130:X130)</f>
        <v>39</v>
      </c>
      <c r="Z130" s="22"/>
      <c r="AA130" s="11">
        <f>39-Z131</f>
        <v>39</v>
      </c>
      <c r="AB130" s="12"/>
      <c r="AC130" s="12"/>
      <c r="AD130" s="12"/>
      <c r="AE130" s="12"/>
      <c r="AF130" s="12"/>
      <c r="AG130" s="13">
        <f>SUM(AA130:AF130)</f>
        <v>39</v>
      </c>
    </row>
    <row r="131" spans="1:33" ht="24" customHeight="1">
      <c r="A131" s="100" t="str">
        <f>"Cumul annuel     "&amp;SUM(I132,Q132)</f>
        <v>Cumul annuel     -4</v>
      </c>
      <c r="B131" s="65" t="s">
        <v>42</v>
      </c>
      <c r="C131" s="66"/>
      <c r="D131" s="67"/>
      <c r="E131" s="67"/>
      <c r="F131" s="67"/>
      <c r="G131" s="67"/>
      <c r="H131" s="67"/>
      <c r="I131" s="68"/>
      <c r="J131" s="23">
        <f>H131</f>
        <v>0</v>
      </c>
      <c r="K131" s="10">
        <v>0</v>
      </c>
      <c r="L131" s="9">
        <v>35</v>
      </c>
      <c r="M131" s="8"/>
      <c r="N131" s="7"/>
      <c r="O131" s="7"/>
      <c r="P131" s="6"/>
      <c r="Q131" s="110">
        <f>SUM(K131:P131)</f>
        <v>35</v>
      </c>
      <c r="R131" s="23">
        <f>P131</f>
        <v>0</v>
      </c>
      <c r="S131" s="10">
        <v>0</v>
      </c>
      <c r="T131" s="9"/>
      <c r="U131" s="8"/>
      <c r="V131" s="7"/>
      <c r="W131" s="7"/>
      <c r="X131" s="6"/>
      <c r="Y131" s="110">
        <f>SUM(S131:X131)</f>
        <v>0</v>
      </c>
      <c r="Z131" s="23">
        <f>X131</f>
        <v>0</v>
      </c>
      <c r="AA131" s="10">
        <v>0</v>
      </c>
      <c r="AB131" s="9"/>
      <c r="AC131" s="8"/>
      <c r="AD131" s="7"/>
      <c r="AE131" s="7"/>
      <c r="AF131" s="6"/>
      <c r="AG131" s="5">
        <f>SUM(AA131:AF131)</f>
        <v>0</v>
      </c>
    </row>
    <row r="132" spans="1:33" ht="24" customHeight="1" thickBot="1">
      <c r="A132" s="102"/>
      <c r="B132" s="69" t="s">
        <v>41</v>
      </c>
      <c r="C132" s="317"/>
      <c r="D132" s="318"/>
      <c r="E132" s="70"/>
      <c r="F132" s="70"/>
      <c r="G132" s="70"/>
      <c r="H132" s="70"/>
      <c r="I132" s="71">
        <f>SUM(C132:H132)</f>
        <v>0</v>
      </c>
      <c r="J132" s="308">
        <f>J131+K131-39</f>
        <v>-39</v>
      </c>
      <c r="K132" s="309"/>
      <c r="L132" s="14">
        <f>L131-L130</f>
        <v>35</v>
      </c>
      <c r="M132" s="14">
        <f>M131-M130</f>
        <v>0</v>
      </c>
      <c r="N132" s="14">
        <f>N131-N130</f>
        <v>0</v>
      </c>
      <c r="O132" s="14">
        <f>O131-O130</f>
        <v>0</v>
      </c>
      <c r="P132" s="15">
        <f>P131-P130</f>
        <v>0</v>
      </c>
      <c r="Q132" s="111">
        <f>SUM(J132:O132)</f>
        <v>-4</v>
      </c>
      <c r="R132" s="325">
        <f>R131+S131-39</f>
        <v>-39</v>
      </c>
      <c r="S132" s="309"/>
      <c r="T132" s="14">
        <f>T131-T130</f>
        <v>0</v>
      </c>
      <c r="U132" s="14">
        <f>U131-U130</f>
        <v>0</v>
      </c>
      <c r="V132" s="14">
        <f>V131-V130</f>
        <v>0</v>
      </c>
      <c r="W132" s="14">
        <f>W131-W130</f>
        <v>0</v>
      </c>
      <c r="X132" s="15">
        <f>X131-X130</f>
        <v>0</v>
      </c>
      <c r="Y132" s="111">
        <f>SUM(R132:W132)</f>
        <v>-39</v>
      </c>
      <c r="Z132" s="325">
        <f>Z131+AA131-39</f>
        <v>-39</v>
      </c>
      <c r="AA132" s="309"/>
      <c r="AB132" s="14">
        <f>AB131-AB130</f>
        <v>0</v>
      </c>
      <c r="AC132" s="14">
        <f>AC131-AC130</f>
        <v>0</v>
      </c>
      <c r="AD132" s="14">
        <f>AD131-AD130</f>
        <v>0</v>
      </c>
      <c r="AE132" s="14">
        <f>AE131-AE130</f>
        <v>0</v>
      </c>
      <c r="AF132" s="15">
        <f>AF131-AF130</f>
        <v>0</v>
      </c>
      <c r="AG132" s="16">
        <f>SUM(Z132:AE132)</f>
        <v>-39</v>
      </c>
    </row>
    <row r="133" spans="1:33" ht="24" customHeight="1" thickTop="1">
      <c r="A133" s="100" t="s">
        <v>80</v>
      </c>
      <c r="B133" s="61" t="s">
        <v>43</v>
      </c>
      <c r="C133" s="62"/>
      <c r="D133" s="63">
        <v>0</v>
      </c>
      <c r="E133" s="63"/>
      <c r="F133" s="63"/>
      <c r="G133" s="63"/>
      <c r="H133" s="63"/>
      <c r="I133" s="64">
        <f>SUM(D133:H133)</f>
        <v>0</v>
      </c>
      <c r="J133" s="22"/>
      <c r="K133" s="11">
        <f>39-J134</f>
        <v>39</v>
      </c>
      <c r="L133" s="12"/>
      <c r="M133" s="12"/>
      <c r="N133" s="12"/>
      <c r="O133" s="12"/>
      <c r="P133" s="12"/>
      <c r="Q133" s="109">
        <f>SUM(K133:P133)</f>
        <v>39</v>
      </c>
      <c r="R133" s="22"/>
      <c r="S133" s="11">
        <f>39-R134</f>
        <v>39</v>
      </c>
      <c r="T133" s="12"/>
      <c r="U133" s="12"/>
      <c r="V133" s="12"/>
      <c r="W133" s="12"/>
      <c r="X133" s="12"/>
      <c r="Y133" s="109">
        <f>SUM(S133:X133)</f>
        <v>39</v>
      </c>
      <c r="Z133" s="22"/>
      <c r="AA133" s="11">
        <f>39-Z134</f>
        <v>39</v>
      </c>
      <c r="AB133" s="12"/>
      <c r="AC133" s="12"/>
      <c r="AD133" s="12"/>
      <c r="AE133" s="12"/>
      <c r="AF133" s="12"/>
      <c r="AG133" s="13">
        <f>SUM(AA133:AF133)</f>
        <v>39</v>
      </c>
    </row>
    <row r="134" spans="1:33" ht="24" customHeight="1">
      <c r="A134" s="100" t="str">
        <f>"Cumul annuel     "&amp;SUM(I135,Q135)</f>
        <v>Cumul annuel     0</v>
      </c>
      <c r="B134" s="65" t="s">
        <v>42</v>
      </c>
      <c r="C134" s="66"/>
      <c r="D134" s="67"/>
      <c r="E134" s="67"/>
      <c r="F134" s="67"/>
      <c r="G134" s="67"/>
      <c r="H134" s="67"/>
      <c r="I134" s="68"/>
      <c r="J134" s="23">
        <f>H134</f>
        <v>0</v>
      </c>
      <c r="K134" s="10">
        <v>0</v>
      </c>
      <c r="L134" s="9">
        <v>39</v>
      </c>
      <c r="M134" s="8"/>
      <c r="N134" s="7"/>
      <c r="O134" s="7"/>
      <c r="P134" s="6"/>
      <c r="Q134" s="110">
        <f>SUM(K134:P134)</f>
        <v>39</v>
      </c>
      <c r="R134" s="23">
        <f>P134</f>
        <v>0</v>
      </c>
      <c r="S134" s="10">
        <v>0</v>
      </c>
      <c r="T134" s="9"/>
      <c r="U134" s="8"/>
      <c r="V134" s="7"/>
      <c r="W134" s="7"/>
      <c r="X134" s="6"/>
      <c r="Y134" s="110">
        <f>SUM(S134:X134)</f>
        <v>0</v>
      </c>
      <c r="Z134" s="23">
        <f>X134</f>
        <v>0</v>
      </c>
      <c r="AA134" s="10">
        <v>0</v>
      </c>
      <c r="AB134" s="9"/>
      <c r="AC134" s="8"/>
      <c r="AD134" s="7"/>
      <c r="AE134" s="7"/>
      <c r="AF134" s="6"/>
      <c r="AG134" s="5">
        <f>SUM(AA134:AF134)</f>
        <v>0</v>
      </c>
    </row>
    <row r="135" spans="1:33" ht="24" customHeight="1" thickBot="1">
      <c r="A135" s="102"/>
      <c r="B135" s="69" t="s">
        <v>41</v>
      </c>
      <c r="C135" s="317"/>
      <c r="D135" s="318"/>
      <c r="E135" s="70"/>
      <c r="F135" s="70"/>
      <c r="G135" s="70"/>
      <c r="H135" s="70"/>
      <c r="I135" s="71">
        <f>SUM(C135:H135)</f>
        <v>0</v>
      </c>
      <c r="J135" s="308">
        <f>J134+K134-39</f>
        <v>-39</v>
      </c>
      <c r="K135" s="309"/>
      <c r="L135" s="14">
        <f>L134-L133</f>
        <v>39</v>
      </c>
      <c r="M135" s="14">
        <f>M134-M133</f>
        <v>0</v>
      </c>
      <c r="N135" s="14">
        <f>N134-N133</f>
        <v>0</v>
      </c>
      <c r="O135" s="14">
        <f>O134-O133</f>
        <v>0</v>
      </c>
      <c r="P135" s="15">
        <f>P134-P133</f>
        <v>0</v>
      </c>
      <c r="Q135" s="111">
        <f>SUM(J135:O135)</f>
        <v>0</v>
      </c>
      <c r="R135" s="325">
        <f>R134+S134-39</f>
        <v>-39</v>
      </c>
      <c r="S135" s="309"/>
      <c r="T135" s="14">
        <f>T134-T133</f>
        <v>0</v>
      </c>
      <c r="U135" s="14">
        <f>U134-U133</f>
        <v>0</v>
      </c>
      <c r="V135" s="14">
        <f>V134-V133</f>
        <v>0</v>
      </c>
      <c r="W135" s="14">
        <f>W134-W133</f>
        <v>0</v>
      </c>
      <c r="X135" s="15">
        <f>X134-X133</f>
        <v>0</v>
      </c>
      <c r="Y135" s="111">
        <f>SUM(R135:W135)</f>
        <v>-39</v>
      </c>
      <c r="Z135" s="325">
        <f>Z134+AA134-39</f>
        <v>-39</v>
      </c>
      <c r="AA135" s="309"/>
      <c r="AB135" s="14">
        <f>AB134-AB133</f>
        <v>0</v>
      </c>
      <c r="AC135" s="14">
        <f>AC134-AC133</f>
        <v>0</v>
      </c>
      <c r="AD135" s="14">
        <f>AD134-AD133</f>
        <v>0</v>
      </c>
      <c r="AE135" s="14">
        <f>AE134-AE133</f>
        <v>0</v>
      </c>
      <c r="AF135" s="15">
        <f>AF134-AF133</f>
        <v>0</v>
      </c>
      <c r="AG135" s="16">
        <f>SUM(Z135:AE135)</f>
        <v>-39</v>
      </c>
    </row>
    <row r="136" spans="1:33" ht="24" customHeight="1" thickTop="1">
      <c r="A136" s="100" t="s">
        <v>81</v>
      </c>
      <c r="B136" s="61" t="s">
        <v>43</v>
      </c>
      <c r="C136" s="62"/>
      <c r="D136" s="63">
        <v>0</v>
      </c>
      <c r="E136" s="63"/>
      <c r="F136" s="63"/>
      <c r="G136" s="63"/>
      <c r="H136" s="63"/>
      <c r="I136" s="64">
        <f>SUM(D136:H136)</f>
        <v>0</v>
      </c>
      <c r="J136" s="22"/>
      <c r="K136" s="11">
        <f>39-J137</f>
        <v>39</v>
      </c>
      <c r="L136" s="12"/>
      <c r="M136" s="12"/>
      <c r="N136" s="12"/>
      <c r="O136" s="12"/>
      <c r="P136" s="12"/>
      <c r="Q136" s="109">
        <f>SUM(K136:P136)</f>
        <v>39</v>
      </c>
      <c r="R136" s="22"/>
      <c r="S136" s="11">
        <f>39-R137</f>
        <v>39</v>
      </c>
      <c r="T136" s="12"/>
      <c r="U136" s="12"/>
      <c r="V136" s="12"/>
      <c r="W136" s="12"/>
      <c r="X136" s="12"/>
      <c r="Y136" s="109">
        <f>SUM(S136:X136)</f>
        <v>39</v>
      </c>
      <c r="Z136" s="22"/>
      <c r="AA136" s="11">
        <f>39-Z137</f>
        <v>39</v>
      </c>
      <c r="AB136" s="12"/>
      <c r="AC136" s="12"/>
      <c r="AD136" s="12"/>
      <c r="AE136" s="12"/>
      <c r="AF136" s="12"/>
      <c r="AG136" s="13">
        <f>SUM(AA136:AF136)</f>
        <v>39</v>
      </c>
    </row>
    <row r="137" spans="1:33" ht="24" customHeight="1">
      <c r="A137" s="100" t="str">
        <f>"Cumul annuel     "&amp;SUM(I138,Q138)</f>
        <v>Cumul annuel     -14</v>
      </c>
      <c r="B137" s="65" t="s">
        <v>42</v>
      </c>
      <c r="C137" s="66"/>
      <c r="D137" s="67"/>
      <c r="E137" s="67"/>
      <c r="F137" s="67"/>
      <c r="G137" s="67"/>
      <c r="H137" s="67"/>
      <c r="I137" s="68"/>
      <c r="J137" s="23">
        <f>H137</f>
        <v>0</v>
      </c>
      <c r="K137" s="10">
        <v>0</v>
      </c>
      <c r="L137" s="9">
        <v>25</v>
      </c>
      <c r="M137" s="8"/>
      <c r="N137" s="7"/>
      <c r="O137" s="7"/>
      <c r="P137" s="6"/>
      <c r="Q137" s="110">
        <f>SUM(K137:P137)</f>
        <v>25</v>
      </c>
      <c r="R137" s="23">
        <f>P137</f>
        <v>0</v>
      </c>
      <c r="S137" s="10">
        <v>0</v>
      </c>
      <c r="T137" s="9"/>
      <c r="U137" s="8"/>
      <c r="V137" s="7"/>
      <c r="W137" s="7"/>
      <c r="X137" s="6"/>
      <c r="Y137" s="110">
        <f>SUM(S137:X137)</f>
        <v>0</v>
      </c>
      <c r="Z137" s="23">
        <f>X137</f>
        <v>0</v>
      </c>
      <c r="AA137" s="10">
        <v>0</v>
      </c>
      <c r="AB137" s="9"/>
      <c r="AC137" s="8"/>
      <c r="AD137" s="7"/>
      <c r="AE137" s="7"/>
      <c r="AF137" s="6"/>
      <c r="AG137" s="5">
        <f>SUM(AA137:AF137)</f>
        <v>0</v>
      </c>
    </row>
    <row r="138" spans="1:33" ht="24" customHeight="1" thickBot="1">
      <c r="A138" s="102"/>
      <c r="B138" s="69" t="s">
        <v>41</v>
      </c>
      <c r="C138" s="317"/>
      <c r="D138" s="318"/>
      <c r="E138" s="70"/>
      <c r="F138" s="70"/>
      <c r="G138" s="70"/>
      <c r="H138" s="70"/>
      <c r="I138" s="71">
        <f>SUM(C138:H138)</f>
        <v>0</v>
      </c>
      <c r="J138" s="308">
        <f>J137+K137-39</f>
        <v>-39</v>
      </c>
      <c r="K138" s="309"/>
      <c r="L138" s="14">
        <f>L137-L136</f>
        <v>25</v>
      </c>
      <c r="M138" s="14">
        <f>M137-M136</f>
        <v>0</v>
      </c>
      <c r="N138" s="14">
        <f>N137-N136</f>
        <v>0</v>
      </c>
      <c r="O138" s="14">
        <f>O137-O136</f>
        <v>0</v>
      </c>
      <c r="P138" s="15">
        <f>P137-P136</f>
        <v>0</v>
      </c>
      <c r="Q138" s="111">
        <f>SUM(J138:O138)</f>
        <v>-14</v>
      </c>
      <c r="R138" s="325">
        <f>R137+S137-39</f>
        <v>-39</v>
      </c>
      <c r="S138" s="309"/>
      <c r="T138" s="14">
        <f>T137-T136</f>
        <v>0</v>
      </c>
      <c r="U138" s="14">
        <f>U137-U136</f>
        <v>0</v>
      </c>
      <c r="V138" s="14">
        <f>V137-V136</f>
        <v>0</v>
      </c>
      <c r="W138" s="14">
        <f>W137-W136</f>
        <v>0</v>
      </c>
      <c r="X138" s="15">
        <f>X137-X136</f>
        <v>0</v>
      </c>
      <c r="Y138" s="111">
        <f>SUM(R138:W138)</f>
        <v>-39</v>
      </c>
      <c r="Z138" s="325">
        <f>Z137+AA137-39</f>
        <v>-39</v>
      </c>
      <c r="AA138" s="309"/>
      <c r="AB138" s="14">
        <f>AB137-AB136</f>
        <v>0</v>
      </c>
      <c r="AC138" s="14">
        <f>AC137-AC136</f>
        <v>0</v>
      </c>
      <c r="AD138" s="14">
        <f>AD137-AD136</f>
        <v>0</v>
      </c>
      <c r="AE138" s="14">
        <f>AE137-AE136</f>
        <v>0</v>
      </c>
      <c r="AF138" s="15">
        <f>AF137-AF136</f>
        <v>0</v>
      </c>
      <c r="AG138" s="16">
        <f>SUM(Z138:AE138)</f>
        <v>-39</v>
      </c>
    </row>
    <row r="139" spans="1:33" ht="24" customHeight="1" thickTop="1">
      <c r="A139" s="100" t="s">
        <v>82</v>
      </c>
      <c r="B139" s="61" t="s">
        <v>43</v>
      </c>
      <c r="C139" s="62"/>
      <c r="D139" s="63">
        <v>0</v>
      </c>
      <c r="E139" s="63"/>
      <c r="F139" s="63"/>
      <c r="G139" s="63"/>
      <c r="H139" s="63"/>
      <c r="I139" s="64">
        <f>SUM(D139:H139)</f>
        <v>0</v>
      </c>
      <c r="J139" s="22"/>
      <c r="K139" s="11">
        <f>39-J140</f>
        <v>39</v>
      </c>
      <c r="L139" s="12"/>
      <c r="M139" s="12"/>
      <c r="N139" s="12"/>
      <c r="O139" s="12"/>
      <c r="P139" s="12"/>
      <c r="Q139" s="109">
        <f>SUM(K139:P139)</f>
        <v>39</v>
      </c>
      <c r="R139" s="22"/>
      <c r="S139" s="11">
        <f>39-R140</f>
        <v>39</v>
      </c>
      <c r="T139" s="12"/>
      <c r="U139" s="12"/>
      <c r="V139" s="12"/>
      <c r="W139" s="12"/>
      <c r="X139" s="12"/>
      <c r="Y139" s="109">
        <f>SUM(S139:X139)</f>
        <v>39</v>
      </c>
      <c r="Z139" s="22"/>
      <c r="AA139" s="11">
        <f>39-Z140</f>
        <v>39</v>
      </c>
      <c r="AB139" s="12"/>
      <c r="AC139" s="12"/>
      <c r="AD139" s="12"/>
      <c r="AE139" s="12"/>
      <c r="AF139" s="12"/>
      <c r="AG139" s="13">
        <f>SUM(AA139:AF139)</f>
        <v>39</v>
      </c>
    </row>
    <row r="140" spans="1:33" ht="24" customHeight="1">
      <c r="A140" s="100" t="str">
        <f>"Cumul annuel     "&amp;SUM(I141,Q141)</f>
        <v>Cumul annuel     -12,5</v>
      </c>
      <c r="B140" s="65" t="s">
        <v>42</v>
      </c>
      <c r="C140" s="66"/>
      <c r="D140" s="67"/>
      <c r="E140" s="67"/>
      <c r="F140" s="67"/>
      <c r="G140" s="67"/>
      <c r="H140" s="67"/>
      <c r="I140" s="68"/>
      <c r="J140" s="23">
        <f>H140</f>
        <v>0</v>
      </c>
      <c r="K140" s="10">
        <v>0</v>
      </c>
      <c r="L140" s="9">
        <v>26.5</v>
      </c>
      <c r="M140" s="8"/>
      <c r="N140" s="7"/>
      <c r="O140" s="7"/>
      <c r="P140" s="6"/>
      <c r="Q140" s="110">
        <f>SUM(K140:P140)</f>
        <v>26.5</v>
      </c>
      <c r="R140" s="23">
        <f>P140</f>
        <v>0</v>
      </c>
      <c r="S140" s="10">
        <v>0</v>
      </c>
      <c r="T140" s="9"/>
      <c r="U140" s="8"/>
      <c r="V140" s="7"/>
      <c r="W140" s="7"/>
      <c r="X140" s="6"/>
      <c r="Y140" s="110">
        <f>SUM(S140:X140)</f>
        <v>0</v>
      </c>
      <c r="Z140" s="23">
        <f>X140</f>
        <v>0</v>
      </c>
      <c r="AA140" s="10">
        <v>0</v>
      </c>
      <c r="AB140" s="9"/>
      <c r="AC140" s="8"/>
      <c r="AD140" s="7"/>
      <c r="AE140" s="7"/>
      <c r="AF140" s="6"/>
      <c r="AG140" s="5">
        <f>SUM(AA140:AF140)</f>
        <v>0</v>
      </c>
    </row>
    <row r="141" spans="1:33" ht="24" customHeight="1" thickBot="1">
      <c r="A141" s="102"/>
      <c r="B141" s="69" t="s">
        <v>41</v>
      </c>
      <c r="C141" s="317"/>
      <c r="D141" s="318"/>
      <c r="E141" s="70"/>
      <c r="F141" s="70"/>
      <c r="G141" s="70"/>
      <c r="H141" s="70"/>
      <c r="I141" s="71">
        <f>SUM(C141:H141)</f>
        <v>0</v>
      </c>
      <c r="J141" s="308">
        <f>J140+K140-39</f>
        <v>-39</v>
      </c>
      <c r="K141" s="309"/>
      <c r="L141" s="14">
        <f>L140-L139</f>
        <v>26.5</v>
      </c>
      <c r="M141" s="14">
        <f>M140-M139</f>
        <v>0</v>
      </c>
      <c r="N141" s="14">
        <f>N140-N139</f>
        <v>0</v>
      </c>
      <c r="O141" s="14">
        <f>O140-O139</f>
        <v>0</v>
      </c>
      <c r="P141" s="15">
        <f>P140-P139</f>
        <v>0</v>
      </c>
      <c r="Q141" s="111">
        <f>SUM(J141:O141)</f>
        <v>-12.5</v>
      </c>
      <c r="R141" s="325">
        <f>R140+S140-39</f>
        <v>-39</v>
      </c>
      <c r="S141" s="309"/>
      <c r="T141" s="14">
        <f>T140-T139</f>
        <v>0</v>
      </c>
      <c r="U141" s="14">
        <f>U140-U139</f>
        <v>0</v>
      </c>
      <c r="V141" s="14">
        <f>V140-V139</f>
        <v>0</v>
      </c>
      <c r="W141" s="14">
        <f>W140-W139</f>
        <v>0</v>
      </c>
      <c r="X141" s="15">
        <f>X140-X139</f>
        <v>0</v>
      </c>
      <c r="Y141" s="111">
        <f>SUM(R141:W141)</f>
        <v>-39</v>
      </c>
      <c r="Z141" s="325">
        <f>Z140+AA140-39</f>
        <v>-39</v>
      </c>
      <c r="AA141" s="309"/>
      <c r="AB141" s="14">
        <f>AB140-AB139</f>
        <v>0</v>
      </c>
      <c r="AC141" s="14">
        <f>AC140-AC139</f>
        <v>0</v>
      </c>
      <c r="AD141" s="14">
        <f>AD140-AD139</f>
        <v>0</v>
      </c>
      <c r="AE141" s="14">
        <f>AE140-AE139</f>
        <v>0</v>
      </c>
      <c r="AF141" s="15">
        <f>AF140-AF139</f>
        <v>0</v>
      </c>
      <c r="AG141" s="16">
        <f>SUM(Z141:AE141)</f>
        <v>-39</v>
      </c>
    </row>
    <row r="142" spans="1:33" ht="24" customHeight="1" thickTop="1">
      <c r="A142" s="129" t="s">
        <v>23</v>
      </c>
      <c r="B142" s="130" t="s">
        <v>43</v>
      </c>
      <c r="C142" s="131"/>
      <c r="D142" s="132">
        <f>39-C143</f>
        <v>25</v>
      </c>
      <c r="E142" s="132">
        <v>39</v>
      </c>
      <c r="F142" s="132">
        <v>39</v>
      </c>
      <c r="G142" s="132">
        <v>39</v>
      </c>
      <c r="H142" s="132">
        <v>31</v>
      </c>
      <c r="I142" s="133">
        <f>SUM(C142:H142)</f>
        <v>173</v>
      </c>
      <c r="J142" s="22"/>
      <c r="K142" s="11">
        <f>39-J143</f>
        <v>8</v>
      </c>
      <c r="L142" s="12"/>
      <c r="M142" s="12"/>
      <c r="N142" s="12"/>
      <c r="O142" s="12"/>
      <c r="P142" s="12"/>
      <c r="Q142" s="109">
        <f>SUM(K142:P142)</f>
        <v>8</v>
      </c>
      <c r="R142" s="22"/>
      <c r="S142" s="11">
        <f>39-R143</f>
        <v>39</v>
      </c>
      <c r="T142" s="12"/>
      <c r="U142" s="12"/>
      <c r="V142" s="12"/>
      <c r="W142" s="12"/>
      <c r="X142" s="12"/>
      <c r="Y142" s="109">
        <f>SUM(S142:X142)</f>
        <v>39</v>
      </c>
      <c r="Z142" s="22"/>
      <c r="AA142" s="11">
        <f>39-Z143</f>
        <v>39</v>
      </c>
      <c r="AB142" s="12"/>
      <c r="AC142" s="12"/>
      <c r="AD142" s="12"/>
      <c r="AE142" s="12"/>
      <c r="AF142" s="12"/>
      <c r="AG142" s="13">
        <f>SUM(AA142:AF142)</f>
        <v>39</v>
      </c>
    </row>
    <row r="143" spans="1:33" ht="24" customHeight="1">
      <c r="A143" s="100" t="str">
        <f>"Cumul annuel     "&amp;SUM(I144,Q144)</f>
        <v>Cumul annuel     30</v>
      </c>
      <c r="B143" s="35" t="s">
        <v>42</v>
      </c>
      <c r="C143" s="44">
        <v>14</v>
      </c>
      <c r="D143" s="41">
        <v>25</v>
      </c>
      <c r="E143" s="41">
        <v>38</v>
      </c>
      <c r="F143" s="41">
        <v>39</v>
      </c>
      <c r="G143" s="41">
        <v>39</v>
      </c>
      <c r="H143" s="41">
        <v>31</v>
      </c>
      <c r="I143" s="43">
        <v>172</v>
      </c>
      <c r="J143" s="23">
        <f>H143</f>
        <v>31</v>
      </c>
      <c r="K143" s="10">
        <v>8</v>
      </c>
      <c r="L143" s="9">
        <v>31</v>
      </c>
      <c r="M143" s="8"/>
      <c r="N143" s="7"/>
      <c r="O143" s="7"/>
      <c r="P143" s="6"/>
      <c r="Q143" s="110">
        <f>SUM(K143:P143)</f>
        <v>39</v>
      </c>
      <c r="R143" s="23">
        <f>P143</f>
        <v>0</v>
      </c>
      <c r="S143" s="10">
        <v>0</v>
      </c>
      <c r="T143" s="9"/>
      <c r="U143" s="8"/>
      <c r="V143" s="7"/>
      <c r="W143" s="7"/>
      <c r="X143" s="6"/>
      <c r="Y143" s="110">
        <f>SUM(S143:X143)</f>
        <v>0</v>
      </c>
      <c r="Z143" s="23">
        <f>X143</f>
        <v>0</v>
      </c>
      <c r="AA143" s="10">
        <v>0</v>
      </c>
      <c r="AB143" s="9"/>
      <c r="AC143" s="8"/>
      <c r="AD143" s="7"/>
      <c r="AE143" s="7"/>
      <c r="AF143" s="6"/>
      <c r="AG143" s="5">
        <f>SUM(AA143:AF143)</f>
        <v>0</v>
      </c>
    </row>
    <row r="144" spans="1:33" ht="24" customHeight="1" thickBot="1">
      <c r="A144" s="134"/>
      <c r="B144" s="118" t="s">
        <v>41</v>
      </c>
      <c r="C144" s="315">
        <v>0</v>
      </c>
      <c r="D144" s="316"/>
      <c r="E144" s="122">
        <v>-1</v>
      </c>
      <c r="F144" s="122">
        <v>0</v>
      </c>
      <c r="G144" s="122">
        <v>0</v>
      </c>
      <c r="H144" s="122">
        <v>0</v>
      </c>
      <c r="I144" s="123">
        <f>SUM(C144:H144)</f>
        <v>-1</v>
      </c>
      <c r="J144" s="308">
        <f>J143+K143-39</f>
        <v>0</v>
      </c>
      <c r="K144" s="309"/>
      <c r="L144" s="14">
        <f>L143-L142</f>
        <v>31</v>
      </c>
      <c r="M144" s="14">
        <f>M143-M142</f>
        <v>0</v>
      </c>
      <c r="N144" s="14">
        <f>N143-N142</f>
        <v>0</v>
      </c>
      <c r="O144" s="14">
        <f>O143-O142</f>
        <v>0</v>
      </c>
      <c r="P144" s="15">
        <f>P143-P142</f>
        <v>0</v>
      </c>
      <c r="Q144" s="111">
        <f>SUM(J144:O144)</f>
        <v>31</v>
      </c>
      <c r="R144" s="325">
        <f>R143+S143-39</f>
        <v>-39</v>
      </c>
      <c r="S144" s="309"/>
      <c r="T144" s="14">
        <f>T143-T142</f>
        <v>0</v>
      </c>
      <c r="U144" s="14">
        <f>U143-U142</f>
        <v>0</v>
      </c>
      <c r="V144" s="14">
        <f>V143-V142</f>
        <v>0</v>
      </c>
      <c r="W144" s="14">
        <f>W143-W142</f>
        <v>0</v>
      </c>
      <c r="X144" s="15">
        <f>X143-X142</f>
        <v>0</v>
      </c>
      <c r="Y144" s="111">
        <f>SUM(R144:W144)</f>
        <v>-39</v>
      </c>
      <c r="Z144" s="325">
        <f>Z143+AA143-39</f>
        <v>-39</v>
      </c>
      <c r="AA144" s="309"/>
      <c r="AB144" s="14">
        <f>AB143-AB142</f>
        <v>0</v>
      </c>
      <c r="AC144" s="14">
        <f>AC143-AC142</f>
        <v>0</v>
      </c>
      <c r="AD144" s="14">
        <f>AD143-AD142</f>
        <v>0</v>
      </c>
      <c r="AE144" s="14">
        <f>AE143-AE142</f>
        <v>0</v>
      </c>
      <c r="AF144" s="15">
        <f>AF143-AF142</f>
        <v>0</v>
      </c>
      <c r="AG144" s="16">
        <f>SUM(Z144:AE144)</f>
        <v>-39</v>
      </c>
    </row>
    <row r="145" spans="1:33" ht="24" customHeight="1" thickTop="1">
      <c r="A145" s="129" t="s">
        <v>24</v>
      </c>
      <c r="B145" s="130" t="s">
        <v>43</v>
      </c>
      <c r="C145" s="131"/>
      <c r="D145" s="135"/>
      <c r="E145" s="132"/>
      <c r="F145" s="132"/>
      <c r="G145" s="132"/>
      <c r="H145" s="132">
        <v>31</v>
      </c>
      <c r="I145" s="133">
        <v>31</v>
      </c>
      <c r="J145" s="22"/>
      <c r="K145" s="11">
        <f>39-J146</f>
        <v>8</v>
      </c>
      <c r="L145" s="12"/>
      <c r="M145" s="12"/>
      <c r="N145" s="12"/>
      <c r="O145" s="12"/>
      <c r="P145" s="12"/>
      <c r="Q145" s="109">
        <f>SUM(K145:P145)</f>
        <v>8</v>
      </c>
      <c r="R145" s="22"/>
      <c r="S145" s="11">
        <f>39-R146</f>
        <v>39</v>
      </c>
      <c r="T145" s="12"/>
      <c r="U145" s="12"/>
      <c r="V145" s="12"/>
      <c r="W145" s="12"/>
      <c r="X145" s="12"/>
      <c r="Y145" s="109">
        <f>SUM(S145:X145)</f>
        <v>39</v>
      </c>
      <c r="Z145" s="22"/>
      <c r="AA145" s="11">
        <f>39-Z146</f>
        <v>39</v>
      </c>
      <c r="AB145" s="12"/>
      <c r="AC145" s="12"/>
      <c r="AD145" s="12"/>
      <c r="AE145" s="12"/>
      <c r="AF145" s="12"/>
      <c r="AG145" s="13">
        <f>SUM(AA145:AF145)</f>
        <v>39</v>
      </c>
    </row>
    <row r="146" spans="1:33" ht="24" customHeight="1">
      <c r="A146" s="100" t="str">
        <f>"Cumul annuel     "&amp;SUM(I147,Q147)</f>
        <v>Cumul annuel     32</v>
      </c>
      <c r="B146" s="35" t="s">
        <v>42</v>
      </c>
      <c r="C146" s="44"/>
      <c r="D146" s="33">
        <v>0</v>
      </c>
      <c r="E146" s="33">
        <v>0</v>
      </c>
      <c r="F146" s="33">
        <v>0</v>
      </c>
      <c r="G146" s="33">
        <v>0</v>
      </c>
      <c r="H146" s="33">
        <v>31</v>
      </c>
      <c r="I146" s="34">
        <v>31</v>
      </c>
      <c r="J146" s="23">
        <f>H146</f>
        <v>31</v>
      </c>
      <c r="K146" s="10">
        <v>0</v>
      </c>
      <c r="L146" s="9">
        <v>40</v>
      </c>
      <c r="M146" s="8"/>
      <c r="N146" s="7"/>
      <c r="O146" s="7"/>
      <c r="P146" s="6"/>
      <c r="Q146" s="110">
        <f>SUM(K146:P146)</f>
        <v>40</v>
      </c>
      <c r="R146" s="23">
        <f>P146</f>
        <v>0</v>
      </c>
      <c r="S146" s="10">
        <v>0</v>
      </c>
      <c r="T146" s="9"/>
      <c r="U146" s="8"/>
      <c r="V146" s="7"/>
      <c r="W146" s="7"/>
      <c r="X146" s="6"/>
      <c r="Y146" s="110">
        <f>SUM(S146:X146)</f>
        <v>0</v>
      </c>
      <c r="Z146" s="23">
        <f>X146</f>
        <v>0</v>
      </c>
      <c r="AA146" s="10">
        <v>0</v>
      </c>
      <c r="AB146" s="9"/>
      <c r="AC146" s="8"/>
      <c r="AD146" s="7"/>
      <c r="AE146" s="7"/>
      <c r="AF146" s="6"/>
      <c r="AG146" s="5">
        <f>SUM(AA146:AF146)</f>
        <v>0</v>
      </c>
    </row>
    <row r="147" spans="1:33" ht="24" customHeight="1" thickBot="1">
      <c r="A147" s="134"/>
      <c r="B147" s="118" t="s">
        <v>41</v>
      </c>
      <c r="C147" s="312">
        <v>0</v>
      </c>
      <c r="D147" s="312"/>
      <c r="E147" s="119">
        <v>0</v>
      </c>
      <c r="F147" s="119">
        <v>0</v>
      </c>
      <c r="G147" s="119">
        <v>0</v>
      </c>
      <c r="H147" s="119">
        <v>0</v>
      </c>
      <c r="I147" s="120">
        <f>SUM(C147:H147)</f>
        <v>0</v>
      </c>
      <c r="J147" s="308">
        <f>J146+K146-39</f>
        <v>-8</v>
      </c>
      <c r="K147" s="309"/>
      <c r="L147" s="14">
        <f>L146-L145</f>
        <v>40</v>
      </c>
      <c r="M147" s="14">
        <f>M146-M145</f>
        <v>0</v>
      </c>
      <c r="N147" s="14">
        <f>N146-N145</f>
        <v>0</v>
      </c>
      <c r="O147" s="14">
        <f>O146-O145</f>
        <v>0</v>
      </c>
      <c r="P147" s="15">
        <f>P146-P145</f>
        <v>0</v>
      </c>
      <c r="Q147" s="111">
        <f>SUM(J147:O147)</f>
        <v>32</v>
      </c>
      <c r="R147" s="325">
        <f>R146+S146-39</f>
        <v>-39</v>
      </c>
      <c r="S147" s="309"/>
      <c r="T147" s="14">
        <f>T146-T145</f>
        <v>0</v>
      </c>
      <c r="U147" s="14">
        <f>U146-U145</f>
        <v>0</v>
      </c>
      <c r="V147" s="14">
        <f>V146-V145</f>
        <v>0</v>
      </c>
      <c r="W147" s="14">
        <f>W146-W145</f>
        <v>0</v>
      </c>
      <c r="X147" s="15">
        <f>X146-X145</f>
        <v>0</v>
      </c>
      <c r="Y147" s="111">
        <f>SUM(R147:W147)</f>
        <v>-39</v>
      </c>
      <c r="Z147" s="325">
        <f>Z146+AA146-39</f>
        <v>-39</v>
      </c>
      <c r="AA147" s="309"/>
      <c r="AB147" s="14">
        <f>AB146-AB145</f>
        <v>0</v>
      </c>
      <c r="AC147" s="14">
        <f>AC146-AC145</f>
        <v>0</v>
      </c>
      <c r="AD147" s="14">
        <f>AD146-AD145</f>
        <v>0</v>
      </c>
      <c r="AE147" s="14">
        <f>AE146-AE145</f>
        <v>0</v>
      </c>
      <c r="AF147" s="15">
        <f>AF146-AF145</f>
        <v>0</v>
      </c>
      <c r="AG147" s="16">
        <f>SUM(Z147:AE147)</f>
        <v>-39</v>
      </c>
    </row>
    <row r="148" spans="1:33" ht="24" customHeight="1" thickTop="1">
      <c r="A148" s="100" t="s">
        <v>83</v>
      </c>
      <c r="B148" s="61" t="s">
        <v>43</v>
      </c>
      <c r="C148" s="62"/>
      <c r="D148" s="63">
        <v>0</v>
      </c>
      <c r="E148" s="63"/>
      <c r="F148" s="63"/>
      <c r="G148" s="63"/>
      <c r="H148" s="63"/>
      <c r="I148" s="64">
        <f>SUM(D148:H148)</f>
        <v>0</v>
      </c>
      <c r="J148" s="22"/>
      <c r="K148" s="11">
        <f>39-J149</f>
        <v>39</v>
      </c>
      <c r="L148" s="12"/>
      <c r="M148" s="12"/>
      <c r="N148" s="12"/>
      <c r="O148" s="12"/>
      <c r="P148" s="12"/>
      <c r="Q148" s="109">
        <f>SUM(K148:P148)</f>
        <v>39</v>
      </c>
      <c r="R148" s="22"/>
      <c r="S148" s="11">
        <f>39-R149</f>
        <v>39</v>
      </c>
      <c r="T148" s="12"/>
      <c r="U148" s="12"/>
      <c r="V148" s="12"/>
      <c r="W148" s="12"/>
      <c r="X148" s="12"/>
      <c r="Y148" s="109">
        <f>SUM(S148:X148)</f>
        <v>39</v>
      </c>
      <c r="Z148" s="22"/>
      <c r="AA148" s="11">
        <f>39-Z149</f>
        <v>39</v>
      </c>
      <c r="AB148" s="12"/>
      <c r="AC148" s="12"/>
      <c r="AD148" s="12"/>
      <c r="AE148" s="12"/>
      <c r="AF148" s="12"/>
      <c r="AG148" s="13">
        <f>SUM(AA148:AF148)</f>
        <v>39</v>
      </c>
    </row>
    <row r="149" spans="1:33" ht="24" customHeight="1">
      <c r="A149" s="100" t="str">
        <f>"Cumul annuel     "&amp;SUM(I150,Q150)</f>
        <v>Cumul annuel     13,5</v>
      </c>
      <c r="B149" s="65" t="s">
        <v>42</v>
      </c>
      <c r="C149" s="66"/>
      <c r="D149" s="67"/>
      <c r="E149" s="67"/>
      <c r="F149" s="67"/>
      <c r="G149" s="67"/>
      <c r="H149" s="67"/>
      <c r="I149" s="68"/>
      <c r="J149" s="23">
        <f>H149</f>
        <v>0</v>
      </c>
      <c r="K149" s="10">
        <v>7</v>
      </c>
      <c r="L149" s="9">
        <v>45.5</v>
      </c>
      <c r="M149" s="8"/>
      <c r="N149" s="7"/>
      <c r="O149" s="7"/>
      <c r="P149" s="6"/>
      <c r="Q149" s="110">
        <f>SUM(K149:P149)</f>
        <v>52.5</v>
      </c>
      <c r="R149" s="23">
        <f>P149</f>
        <v>0</v>
      </c>
      <c r="S149" s="10">
        <v>0</v>
      </c>
      <c r="T149" s="9"/>
      <c r="U149" s="8"/>
      <c r="V149" s="7"/>
      <c r="W149" s="7"/>
      <c r="X149" s="6"/>
      <c r="Y149" s="110">
        <f>SUM(S149:X149)</f>
        <v>0</v>
      </c>
      <c r="Z149" s="23">
        <f>X149</f>
        <v>0</v>
      </c>
      <c r="AA149" s="10">
        <v>0</v>
      </c>
      <c r="AB149" s="9"/>
      <c r="AC149" s="8"/>
      <c r="AD149" s="7"/>
      <c r="AE149" s="7"/>
      <c r="AF149" s="6"/>
      <c r="AG149" s="5">
        <f>SUM(AA149:AF149)</f>
        <v>0</v>
      </c>
    </row>
    <row r="150" spans="1:33" ht="24" customHeight="1" thickBot="1">
      <c r="A150" s="102"/>
      <c r="B150" s="69" t="s">
        <v>41</v>
      </c>
      <c r="C150" s="317"/>
      <c r="D150" s="318"/>
      <c r="E150" s="70"/>
      <c r="F150" s="70"/>
      <c r="G150" s="70"/>
      <c r="H150" s="70"/>
      <c r="I150" s="71">
        <f>SUM(C150:H150)</f>
        <v>0</v>
      </c>
      <c r="J150" s="308">
        <f>J149+K149-39</f>
        <v>-32</v>
      </c>
      <c r="K150" s="309"/>
      <c r="L150" s="14">
        <f>L149-L148</f>
        <v>45.5</v>
      </c>
      <c r="M150" s="14">
        <f>M149-M148</f>
        <v>0</v>
      </c>
      <c r="N150" s="14">
        <f>N149-N148</f>
        <v>0</v>
      </c>
      <c r="O150" s="14">
        <f>O149-O148</f>
        <v>0</v>
      </c>
      <c r="P150" s="15">
        <f>P149-P148</f>
        <v>0</v>
      </c>
      <c r="Q150" s="111">
        <f>SUM(J150:O150)</f>
        <v>13.5</v>
      </c>
      <c r="R150" s="325">
        <f>R149+S149-39</f>
        <v>-39</v>
      </c>
      <c r="S150" s="309"/>
      <c r="T150" s="14">
        <f>T149-T148</f>
        <v>0</v>
      </c>
      <c r="U150" s="14">
        <f>U149-U148</f>
        <v>0</v>
      </c>
      <c r="V150" s="14">
        <f>V149-V148</f>
        <v>0</v>
      </c>
      <c r="W150" s="14">
        <f>W149-W148</f>
        <v>0</v>
      </c>
      <c r="X150" s="15">
        <f>X149-X148</f>
        <v>0</v>
      </c>
      <c r="Y150" s="111">
        <f>SUM(R150:W150)</f>
        <v>-39</v>
      </c>
      <c r="Z150" s="325">
        <f>Z149+AA149-39</f>
        <v>-39</v>
      </c>
      <c r="AA150" s="309"/>
      <c r="AB150" s="14">
        <f>AB149-AB148</f>
        <v>0</v>
      </c>
      <c r="AC150" s="14">
        <f>AC149-AC148</f>
        <v>0</v>
      </c>
      <c r="AD150" s="14">
        <f>AD149-AD148</f>
        <v>0</v>
      </c>
      <c r="AE150" s="14">
        <f>AE149-AE148</f>
        <v>0</v>
      </c>
      <c r="AF150" s="15">
        <f>AF149-AF148</f>
        <v>0</v>
      </c>
      <c r="AG150" s="16">
        <f>SUM(Z150:AE150)</f>
        <v>-39</v>
      </c>
    </row>
    <row r="151" spans="1:33" ht="24" customHeight="1" thickTop="1">
      <c r="A151" s="100" t="s">
        <v>84</v>
      </c>
      <c r="B151" s="61" t="s">
        <v>43</v>
      </c>
      <c r="C151" s="62"/>
      <c r="D151" s="63">
        <v>0</v>
      </c>
      <c r="E151" s="63"/>
      <c r="F151" s="63"/>
      <c r="G151" s="63"/>
      <c r="H151" s="63"/>
      <c r="I151" s="64">
        <f>SUM(D151:H151)</f>
        <v>0</v>
      </c>
      <c r="J151" s="22"/>
      <c r="K151" s="11">
        <f>39-J152</f>
        <v>39</v>
      </c>
      <c r="L151" s="12"/>
      <c r="M151" s="12"/>
      <c r="N151" s="12"/>
      <c r="O151" s="12"/>
      <c r="P151" s="12"/>
      <c r="Q151" s="109">
        <f>SUM(K151:P151)</f>
        <v>39</v>
      </c>
      <c r="R151" s="22"/>
      <c r="S151" s="11">
        <f>39-R152</f>
        <v>39</v>
      </c>
      <c r="T151" s="12"/>
      <c r="U151" s="12"/>
      <c r="V151" s="12"/>
      <c r="W151" s="12"/>
      <c r="X151" s="12"/>
      <c r="Y151" s="109">
        <f>SUM(S151:X151)</f>
        <v>39</v>
      </c>
      <c r="Z151" s="22"/>
      <c r="AA151" s="11">
        <f>39-Z152</f>
        <v>39</v>
      </c>
      <c r="AB151" s="12"/>
      <c r="AC151" s="12"/>
      <c r="AD151" s="12"/>
      <c r="AE151" s="12"/>
      <c r="AF151" s="12"/>
      <c r="AG151" s="13">
        <f>SUM(AA151:AF151)</f>
        <v>39</v>
      </c>
    </row>
    <row r="152" spans="1:33" ht="24" customHeight="1">
      <c r="A152" s="100" t="str">
        <f>"Cumul annuel     "&amp;SUM(I153,Q153)</f>
        <v>Cumul annuel     -23</v>
      </c>
      <c r="B152" s="65" t="s">
        <v>42</v>
      </c>
      <c r="C152" s="66"/>
      <c r="D152" s="67"/>
      <c r="E152" s="67"/>
      <c r="F152" s="67"/>
      <c r="G152" s="67"/>
      <c r="H152" s="67"/>
      <c r="I152" s="68"/>
      <c r="J152" s="23">
        <f>H152</f>
        <v>0</v>
      </c>
      <c r="K152" s="10">
        <v>0</v>
      </c>
      <c r="L152" s="9">
        <v>16</v>
      </c>
      <c r="M152" s="8"/>
      <c r="N152" s="7"/>
      <c r="O152" s="7"/>
      <c r="P152" s="6"/>
      <c r="Q152" s="110">
        <f>SUM(K152:P152)</f>
        <v>16</v>
      </c>
      <c r="R152" s="23">
        <f>P152</f>
        <v>0</v>
      </c>
      <c r="S152" s="10">
        <v>0</v>
      </c>
      <c r="T152" s="9"/>
      <c r="U152" s="8"/>
      <c r="V152" s="7"/>
      <c r="W152" s="7"/>
      <c r="X152" s="6"/>
      <c r="Y152" s="110">
        <f>SUM(S152:X152)</f>
        <v>0</v>
      </c>
      <c r="Z152" s="23">
        <f>X152</f>
        <v>0</v>
      </c>
      <c r="AA152" s="10">
        <v>0</v>
      </c>
      <c r="AB152" s="9"/>
      <c r="AC152" s="8"/>
      <c r="AD152" s="7"/>
      <c r="AE152" s="7"/>
      <c r="AF152" s="6"/>
      <c r="AG152" s="5">
        <f>SUM(AA152:AF152)</f>
        <v>0</v>
      </c>
    </row>
    <row r="153" spans="1:33" ht="24" customHeight="1" thickBot="1">
      <c r="A153" s="102"/>
      <c r="B153" s="69" t="s">
        <v>41</v>
      </c>
      <c r="C153" s="317"/>
      <c r="D153" s="318"/>
      <c r="E153" s="70"/>
      <c r="F153" s="70"/>
      <c r="G153" s="70"/>
      <c r="H153" s="70"/>
      <c r="I153" s="71">
        <f>SUM(C153:H153)</f>
        <v>0</v>
      </c>
      <c r="J153" s="308">
        <f>J152+K152-39</f>
        <v>-39</v>
      </c>
      <c r="K153" s="309"/>
      <c r="L153" s="14">
        <f>L152-L151</f>
        <v>16</v>
      </c>
      <c r="M153" s="14">
        <f>M152-M151</f>
        <v>0</v>
      </c>
      <c r="N153" s="14">
        <f>N152-N151</f>
        <v>0</v>
      </c>
      <c r="O153" s="14">
        <f>O152-O151</f>
        <v>0</v>
      </c>
      <c r="P153" s="15">
        <f>P152-P151</f>
        <v>0</v>
      </c>
      <c r="Q153" s="111">
        <f>SUM(J153:O153)</f>
        <v>-23</v>
      </c>
      <c r="R153" s="325">
        <f>R152+S152-39</f>
        <v>-39</v>
      </c>
      <c r="S153" s="309"/>
      <c r="T153" s="14">
        <f>T152-T151</f>
        <v>0</v>
      </c>
      <c r="U153" s="14">
        <f>U152-U151</f>
        <v>0</v>
      </c>
      <c r="V153" s="14">
        <f>V152-V151</f>
        <v>0</v>
      </c>
      <c r="W153" s="14">
        <f>W152-W151</f>
        <v>0</v>
      </c>
      <c r="X153" s="15">
        <f>X152-X151</f>
        <v>0</v>
      </c>
      <c r="Y153" s="111">
        <f>SUM(R153:W153)</f>
        <v>-39</v>
      </c>
      <c r="Z153" s="325">
        <f>Z152+AA152-39</f>
        <v>-39</v>
      </c>
      <c r="AA153" s="309"/>
      <c r="AB153" s="14">
        <f>AB152-AB151</f>
        <v>0</v>
      </c>
      <c r="AC153" s="14">
        <f>AC152-AC151</f>
        <v>0</v>
      </c>
      <c r="AD153" s="14">
        <f>AD152-AD151</f>
        <v>0</v>
      </c>
      <c r="AE153" s="14">
        <f>AE152-AE151</f>
        <v>0</v>
      </c>
      <c r="AF153" s="15">
        <f>AF152-AF151</f>
        <v>0</v>
      </c>
      <c r="AG153" s="16">
        <f>SUM(Z153:AE153)</f>
        <v>-39</v>
      </c>
    </row>
    <row r="154" spans="1:33" ht="24" customHeight="1" thickTop="1">
      <c r="A154" s="100" t="s">
        <v>85</v>
      </c>
      <c r="B154" s="61" t="s">
        <v>43</v>
      </c>
      <c r="C154" s="62"/>
      <c r="D154" s="63">
        <v>0</v>
      </c>
      <c r="E154" s="63"/>
      <c r="F154" s="63"/>
      <c r="G154" s="63"/>
      <c r="H154" s="63"/>
      <c r="I154" s="64">
        <f>SUM(D154:H154)</f>
        <v>0</v>
      </c>
      <c r="J154" s="22"/>
      <c r="K154" s="11">
        <f>39-J155</f>
        <v>39</v>
      </c>
      <c r="L154" s="12"/>
      <c r="M154" s="12"/>
      <c r="N154" s="12"/>
      <c r="O154" s="12"/>
      <c r="P154" s="12"/>
      <c r="Q154" s="109">
        <f>SUM(K154:P154)</f>
        <v>39</v>
      </c>
      <c r="R154" s="22"/>
      <c r="S154" s="11">
        <f>39-R155</f>
        <v>39</v>
      </c>
      <c r="T154" s="12"/>
      <c r="U154" s="12"/>
      <c r="V154" s="12"/>
      <c r="W154" s="12"/>
      <c r="X154" s="12"/>
      <c r="Y154" s="109">
        <f>SUM(S154:X154)</f>
        <v>39</v>
      </c>
      <c r="Z154" s="22"/>
      <c r="AA154" s="11">
        <f>39-Z155</f>
        <v>39</v>
      </c>
      <c r="AB154" s="12"/>
      <c r="AC154" s="12"/>
      <c r="AD154" s="12"/>
      <c r="AE154" s="12"/>
      <c r="AF154" s="12"/>
      <c r="AG154" s="13">
        <f>SUM(AA154:AF154)</f>
        <v>39</v>
      </c>
    </row>
    <row r="155" spans="1:33" ht="24" customHeight="1">
      <c r="A155" s="100" t="str">
        <f>"Cumul annuel     "&amp;SUM(I156,Q156)</f>
        <v>Cumul annuel     -32</v>
      </c>
      <c r="B155" s="65" t="s">
        <v>42</v>
      </c>
      <c r="C155" s="66"/>
      <c r="D155" s="67"/>
      <c r="E155" s="67"/>
      <c r="F155" s="67"/>
      <c r="G155" s="67"/>
      <c r="H155" s="67"/>
      <c r="I155" s="68"/>
      <c r="J155" s="23">
        <f>H155</f>
        <v>0</v>
      </c>
      <c r="K155" s="10">
        <v>0</v>
      </c>
      <c r="L155" s="9">
        <v>7</v>
      </c>
      <c r="M155" s="8"/>
      <c r="N155" s="7"/>
      <c r="O155" s="7"/>
      <c r="P155" s="6"/>
      <c r="Q155" s="110">
        <f>SUM(K155:P155)</f>
        <v>7</v>
      </c>
      <c r="R155" s="23">
        <f>P155</f>
        <v>0</v>
      </c>
      <c r="S155" s="10">
        <v>0</v>
      </c>
      <c r="T155" s="9"/>
      <c r="U155" s="8"/>
      <c r="V155" s="7"/>
      <c r="W155" s="7"/>
      <c r="X155" s="6"/>
      <c r="Y155" s="110">
        <f>SUM(S155:X155)</f>
        <v>0</v>
      </c>
      <c r="Z155" s="23">
        <f>X155</f>
        <v>0</v>
      </c>
      <c r="AA155" s="10">
        <v>0</v>
      </c>
      <c r="AB155" s="9"/>
      <c r="AC155" s="8"/>
      <c r="AD155" s="7"/>
      <c r="AE155" s="7"/>
      <c r="AF155" s="6"/>
      <c r="AG155" s="5">
        <f>SUM(AA155:AF155)</f>
        <v>0</v>
      </c>
    </row>
    <row r="156" spans="1:33" ht="24" customHeight="1" thickBot="1">
      <c r="A156" s="102"/>
      <c r="B156" s="69" t="s">
        <v>41</v>
      </c>
      <c r="C156" s="317"/>
      <c r="D156" s="318"/>
      <c r="E156" s="70"/>
      <c r="F156" s="70"/>
      <c r="G156" s="70"/>
      <c r="H156" s="70"/>
      <c r="I156" s="71">
        <f>SUM(C156:H156)</f>
        <v>0</v>
      </c>
      <c r="J156" s="308">
        <f>J155+K155-39</f>
        <v>-39</v>
      </c>
      <c r="K156" s="309"/>
      <c r="L156" s="14">
        <f>L155-L154</f>
        <v>7</v>
      </c>
      <c r="M156" s="14">
        <f>M155-M154</f>
        <v>0</v>
      </c>
      <c r="N156" s="14">
        <f>N155-N154</f>
        <v>0</v>
      </c>
      <c r="O156" s="14">
        <f>O155-O154</f>
        <v>0</v>
      </c>
      <c r="P156" s="15">
        <f>P155-P154</f>
        <v>0</v>
      </c>
      <c r="Q156" s="111">
        <f>SUM(J156:O156)</f>
        <v>-32</v>
      </c>
      <c r="R156" s="325">
        <f>R155+S155-39</f>
        <v>-39</v>
      </c>
      <c r="S156" s="309"/>
      <c r="T156" s="14">
        <f>T155-T154</f>
        <v>0</v>
      </c>
      <c r="U156" s="14">
        <f>U155-U154</f>
        <v>0</v>
      </c>
      <c r="V156" s="14">
        <f>V155-V154</f>
        <v>0</v>
      </c>
      <c r="W156" s="14">
        <f>W155-W154</f>
        <v>0</v>
      </c>
      <c r="X156" s="15">
        <f>X155-X154</f>
        <v>0</v>
      </c>
      <c r="Y156" s="111">
        <f>SUM(R156:W156)</f>
        <v>-39</v>
      </c>
      <c r="Z156" s="325">
        <f>Z155+AA155-39</f>
        <v>-39</v>
      </c>
      <c r="AA156" s="309"/>
      <c r="AB156" s="14">
        <f>AB155-AB154</f>
        <v>0</v>
      </c>
      <c r="AC156" s="14">
        <f>AC155-AC154</f>
        <v>0</v>
      </c>
      <c r="AD156" s="14">
        <f>AD155-AD154</f>
        <v>0</v>
      </c>
      <c r="AE156" s="14">
        <f>AE155-AE154</f>
        <v>0</v>
      </c>
      <c r="AF156" s="15">
        <f>AF155-AF154</f>
        <v>0</v>
      </c>
      <c r="AG156" s="16">
        <f>SUM(Z156:AE156)</f>
        <v>-39</v>
      </c>
    </row>
    <row r="157" spans="1:33" ht="24" customHeight="1" thickTop="1">
      <c r="A157" s="103" t="s">
        <v>25</v>
      </c>
      <c r="B157" s="40" t="s">
        <v>43</v>
      </c>
      <c r="C157" s="44"/>
      <c r="D157" s="37">
        <f>39-C158</f>
        <v>18</v>
      </c>
      <c r="E157" s="33">
        <v>39</v>
      </c>
      <c r="F157" s="33">
        <v>39</v>
      </c>
      <c r="G157" s="33">
        <v>39</v>
      </c>
      <c r="H157" s="33">
        <v>35</v>
      </c>
      <c r="I157" s="34">
        <f>SUM(D157:H157)</f>
        <v>170</v>
      </c>
      <c r="J157" s="22"/>
      <c r="K157" s="11">
        <f>39-J158</f>
        <v>4</v>
      </c>
      <c r="L157" s="12"/>
      <c r="M157" s="12"/>
      <c r="N157" s="12"/>
      <c r="O157" s="12"/>
      <c r="P157" s="12"/>
      <c r="Q157" s="109">
        <f>SUM(K157:P157)</f>
        <v>4</v>
      </c>
      <c r="R157" s="22"/>
      <c r="S157" s="11">
        <f>39-R158</f>
        <v>39</v>
      </c>
      <c r="T157" s="12"/>
      <c r="U157" s="12"/>
      <c r="V157" s="12"/>
      <c r="W157" s="12"/>
      <c r="X157" s="12"/>
      <c r="Y157" s="109">
        <f>SUM(S157:X157)</f>
        <v>39</v>
      </c>
      <c r="Z157" s="22"/>
      <c r="AA157" s="11">
        <f>39-Z158</f>
        <v>39</v>
      </c>
      <c r="AB157" s="12"/>
      <c r="AC157" s="12"/>
      <c r="AD157" s="12"/>
      <c r="AE157" s="12"/>
      <c r="AF157" s="12"/>
      <c r="AG157" s="13">
        <f>SUM(AA157:AF157)</f>
        <v>39</v>
      </c>
    </row>
    <row r="158" spans="1:33" ht="24" customHeight="1">
      <c r="A158" s="100" t="str">
        <f>"Cumul annuel     "&amp;SUM(I159,Q159)</f>
        <v>Cumul annuel     30</v>
      </c>
      <c r="B158" s="35" t="s">
        <v>42</v>
      </c>
      <c r="C158" s="44">
        <v>21</v>
      </c>
      <c r="D158" s="33">
        <v>17</v>
      </c>
      <c r="E158" s="33">
        <v>38</v>
      </c>
      <c r="F158" s="33">
        <v>38</v>
      </c>
      <c r="G158" s="33">
        <v>38</v>
      </c>
      <c r="H158" s="33">
        <v>35</v>
      </c>
      <c r="I158" s="34">
        <v>166</v>
      </c>
      <c r="J158" s="23">
        <f>H158</f>
        <v>35</v>
      </c>
      <c r="K158" s="10">
        <v>3</v>
      </c>
      <c r="L158" s="9">
        <v>35</v>
      </c>
      <c r="M158" s="8"/>
      <c r="N158" s="7"/>
      <c r="O158" s="7"/>
      <c r="P158" s="6"/>
      <c r="Q158" s="110">
        <f>SUM(K158:P158)</f>
        <v>38</v>
      </c>
      <c r="R158" s="23">
        <f>P158</f>
        <v>0</v>
      </c>
      <c r="S158" s="10">
        <v>0</v>
      </c>
      <c r="T158" s="9"/>
      <c r="U158" s="8"/>
      <c r="V158" s="7"/>
      <c r="W158" s="7"/>
      <c r="X158" s="6"/>
      <c r="Y158" s="110">
        <f>SUM(S158:X158)</f>
        <v>0</v>
      </c>
      <c r="Z158" s="23">
        <f>X158</f>
        <v>0</v>
      </c>
      <c r="AA158" s="10">
        <v>0</v>
      </c>
      <c r="AB158" s="9"/>
      <c r="AC158" s="8"/>
      <c r="AD158" s="7"/>
      <c r="AE158" s="7"/>
      <c r="AF158" s="6"/>
      <c r="AG158" s="5">
        <f>SUM(AA158:AF158)</f>
        <v>0</v>
      </c>
    </row>
    <row r="159" spans="1:33" ht="24" customHeight="1" thickBot="1">
      <c r="A159" s="104"/>
      <c r="B159" s="95" t="s">
        <v>41</v>
      </c>
      <c r="C159" s="324">
        <v>-1</v>
      </c>
      <c r="D159" s="324"/>
      <c r="E159" s="96">
        <v>-1</v>
      </c>
      <c r="F159" s="96">
        <v>-1</v>
      </c>
      <c r="G159" s="96">
        <v>-1</v>
      </c>
      <c r="H159" s="96">
        <v>0</v>
      </c>
      <c r="I159" s="97">
        <f>SUM(C159:H159)</f>
        <v>-4</v>
      </c>
      <c r="J159" s="308">
        <f>J158+K158-39</f>
        <v>-1</v>
      </c>
      <c r="K159" s="309"/>
      <c r="L159" s="14">
        <f>L158-L157</f>
        <v>35</v>
      </c>
      <c r="M159" s="14">
        <f>M158-M157</f>
        <v>0</v>
      </c>
      <c r="N159" s="14">
        <f>N158-N157</f>
        <v>0</v>
      </c>
      <c r="O159" s="14">
        <f>O158-O157</f>
        <v>0</v>
      </c>
      <c r="P159" s="15">
        <f>P158-P157</f>
        <v>0</v>
      </c>
      <c r="Q159" s="111">
        <f>SUM(J159:O159)</f>
        <v>34</v>
      </c>
      <c r="R159" s="325">
        <f>R158+S158-39</f>
        <v>-39</v>
      </c>
      <c r="S159" s="309"/>
      <c r="T159" s="14">
        <f>T158-T157</f>
        <v>0</v>
      </c>
      <c r="U159" s="14">
        <f>U158-U157</f>
        <v>0</v>
      </c>
      <c r="V159" s="14">
        <f>V158-V157</f>
        <v>0</v>
      </c>
      <c r="W159" s="14">
        <f>W158-W157</f>
        <v>0</v>
      </c>
      <c r="X159" s="15">
        <f>X158-X157</f>
        <v>0</v>
      </c>
      <c r="Y159" s="111">
        <f>SUM(R159:W159)</f>
        <v>-39</v>
      </c>
      <c r="Z159" s="325">
        <f>Z158+AA158-39</f>
        <v>-39</v>
      </c>
      <c r="AA159" s="309"/>
      <c r="AB159" s="14">
        <f>AB158-AB157</f>
        <v>0</v>
      </c>
      <c r="AC159" s="14">
        <f>AC158-AC157</f>
        <v>0</v>
      </c>
      <c r="AD159" s="14">
        <f>AD158-AD157</f>
        <v>0</v>
      </c>
      <c r="AE159" s="14">
        <f>AE158-AE157</f>
        <v>0</v>
      </c>
      <c r="AF159" s="15">
        <f>AF158-AF157</f>
        <v>0</v>
      </c>
      <c r="AG159" s="16">
        <f>SUM(Z159:AE159)</f>
        <v>-39</v>
      </c>
    </row>
    <row r="160" spans="1:33" ht="24" customHeight="1" thickTop="1">
      <c r="A160" s="100" t="s">
        <v>86</v>
      </c>
      <c r="B160" s="61" t="s">
        <v>43</v>
      </c>
      <c r="C160" s="62"/>
      <c r="D160" s="63">
        <v>0</v>
      </c>
      <c r="E160" s="63"/>
      <c r="F160" s="63"/>
      <c r="G160" s="63"/>
      <c r="H160" s="63"/>
      <c r="I160" s="64">
        <f>SUM(D160:H160)</f>
        <v>0</v>
      </c>
      <c r="J160" s="22"/>
      <c r="K160" s="11">
        <f>39-J161</f>
        <v>39</v>
      </c>
      <c r="L160" s="12"/>
      <c r="M160" s="12"/>
      <c r="N160" s="12"/>
      <c r="O160" s="12"/>
      <c r="P160" s="12"/>
      <c r="Q160" s="109">
        <f>SUM(K160:P160)</f>
        <v>39</v>
      </c>
      <c r="R160" s="22"/>
      <c r="S160" s="11">
        <f>39-R161</f>
        <v>39</v>
      </c>
      <c r="T160" s="12"/>
      <c r="U160" s="12"/>
      <c r="V160" s="12"/>
      <c r="W160" s="12"/>
      <c r="X160" s="12"/>
      <c r="Y160" s="109">
        <f>SUM(S160:X160)</f>
        <v>39</v>
      </c>
      <c r="Z160" s="22"/>
      <c r="AA160" s="11">
        <f>39-Z161</f>
        <v>39</v>
      </c>
      <c r="AB160" s="12"/>
      <c r="AC160" s="12"/>
      <c r="AD160" s="12"/>
      <c r="AE160" s="12"/>
      <c r="AF160" s="12"/>
      <c r="AG160" s="13">
        <f>SUM(AA160:AF160)</f>
        <v>39</v>
      </c>
    </row>
    <row r="161" spans="1:33" ht="24" customHeight="1">
      <c r="A161" s="100" t="str">
        <f>"Cumul annuel     "&amp;SUM(I162,Q162)</f>
        <v>Cumul annuel     -4</v>
      </c>
      <c r="B161" s="65" t="s">
        <v>42</v>
      </c>
      <c r="C161" s="66"/>
      <c r="D161" s="67"/>
      <c r="E161" s="67"/>
      <c r="F161" s="67"/>
      <c r="G161" s="67"/>
      <c r="H161" s="67"/>
      <c r="I161" s="68"/>
      <c r="J161" s="23">
        <f>H161</f>
        <v>0</v>
      </c>
      <c r="K161" s="10">
        <v>0</v>
      </c>
      <c r="L161" s="9">
        <v>35</v>
      </c>
      <c r="M161" s="8"/>
      <c r="N161" s="7"/>
      <c r="O161" s="7"/>
      <c r="P161" s="6"/>
      <c r="Q161" s="110">
        <f>SUM(K161:P161)</f>
        <v>35</v>
      </c>
      <c r="R161" s="23">
        <f>P161</f>
        <v>0</v>
      </c>
      <c r="S161" s="10">
        <v>0</v>
      </c>
      <c r="T161" s="9"/>
      <c r="U161" s="8"/>
      <c r="V161" s="7"/>
      <c r="W161" s="7"/>
      <c r="X161" s="6"/>
      <c r="Y161" s="110">
        <f>SUM(S161:X161)</f>
        <v>0</v>
      </c>
      <c r="Z161" s="23">
        <f>X161</f>
        <v>0</v>
      </c>
      <c r="AA161" s="10">
        <v>0</v>
      </c>
      <c r="AB161" s="9"/>
      <c r="AC161" s="8"/>
      <c r="AD161" s="7"/>
      <c r="AE161" s="7"/>
      <c r="AF161" s="6"/>
      <c r="AG161" s="5">
        <f>SUM(AA161:AF161)</f>
        <v>0</v>
      </c>
    </row>
    <row r="162" spans="1:33" ht="24" customHeight="1" thickBot="1">
      <c r="A162" s="102"/>
      <c r="B162" s="69" t="s">
        <v>41</v>
      </c>
      <c r="C162" s="317"/>
      <c r="D162" s="318"/>
      <c r="E162" s="70"/>
      <c r="F162" s="70"/>
      <c r="G162" s="70"/>
      <c r="H162" s="70"/>
      <c r="I162" s="71">
        <f>SUM(C162:H162)</f>
        <v>0</v>
      </c>
      <c r="J162" s="308">
        <f>J161+K161-39</f>
        <v>-39</v>
      </c>
      <c r="K162" s="309"/>
      <c r="L162" s="14">
        <f>L161-L160</f>
        <v>35</v>
      </c>
      <c r="M162" s="14">
        <f>M161-M160</f>
        <v>0</v>
      </c>
      <c r="N162" s="14">
        <f>N161-N160</f>
        <v>0</v>
      </c>
      <c r="O162" s="14">
        <f>O161-O160</f>
        <v>0</v>
      </c>
      <c r="P162" s="15">
        <f>P161-P160</f>
        <v>0</v>
      </c>
      <c r="Q162" s="111">
        <f>SUM(J162:O162)</f>
        <v>-4</v>
      </c>
      <c r="R162" s="325">
        <f>R161+S161-39</f>
        <v>-39</v>
      </c>
      <c r="S162" s="309"/>
      <c r="T162" s="14">
        <f>T161-T160</f>
        <v>0</v>
      </c>
      <c r="U162" s="14">
        <f>U161-U160</f>
        <v>0</v>
      </c>
      <c r="V162" s="14">
        <f>V161-V160</f>
        <v>0</v>
      </c>
      <c r="W162" s="14">
        <f>W161-W160</f>
        <v>0</v>
      </c>
      <c r="X162" s="15">
        <f>X161-X160</f>
        <v>0</v>
      </c>
      <c r="Y162" s="111">
        <f>SUM(R162:W162)</f>
        <v>-39</v>
      </c>
      <c r="Z162" s="325">
        <f>Z161+AA161-39</f>
        <v>-39</v>
      </c>
      <c r="AA162" s="309"/>
      <c r="AB162" s="14">
        <f>AB161-AB160</f>
        <v>0</v>
      </c>
      <c r="AC162" s="14">
        <f>AC161-AC160</f>
        <v>0</v>
      </c>
      <c r="AD162" s="14">
        <f>AD161-AD160</f>
        <v>0</v>
      </c>
      <c r="AE162" s="14">
        <f>AE161-AE160</f>
        <v>0</v>
      </c>
      <c r="AF162" s="15">
        <f>AF161-AF160</f>
        <v>0</v>
      </c>
      <c r="AG162" s="16">
        <f>SUM(Z162:AE162)</f>
        <v>-39</v>
      </c>
    </row>
    <row r="163" spans="1:33" ht="24" customHeight="1" thickTop="1">
      <c r="A163" s="136" t="s">
        <v>26</v>
      </c>
      <c r="B163" s="137" t="s">
        <v>43</v>
      </c>
      <c r="C163" s="131"/>
      <c r="D163" s="132">
        <f>39-C164</f>
        <v>25</v>
      </c>
      <c r="E163" s="138">
        <v>39</v>
      </c>
      <c r="F163" s="138">
        <v>39</v>
      </c>
      <c r="G163" s="138">
        <v>39</v>
      </c>
      <c r="H163" s="138">
        <v>24</v>
      </c>
      <c r="I163" s="139">
        <f>SUM(D163:H163)</f>
        <v>166</v>
      </c>
      <c r="J163" s="22"/>
      <c r="K163" s="11">
        <f>39-J164</f>
        <v>15</v>
      </c>
      <c r="L163" s="12"/>
      <c r="M163" s="12"/>
      <c r="N163" s="12"/>
      <c r="O163" s="12"/>
      <c r="P163" s="12"/>
      <c r="Q163" s="109">
        <f>SUM(K163:P163)</f>
        <v>15</v>
      </c>
      <c r="R163" s="22"/>
      <c r="S163" s="11">
        <f>39-R164</f>
        <v>39</v>
      </c>
      <c r="T163" s="12"/>
      <c r="U163" s="12"/>
      <c r="V163" s="12"/>
      <c r="W163" s="12"/>
      <c r="X163" s="12"/>
      <c r="Y163" s="109">
        <f>SUM(S163:X163)</f>
        <v>39</v>
      </c>
      <c r="Z163" s="22"/>
      <c r="AA163" s="11">
        <f>39-Z164</f>
        <v>39</v>
      </c>
      <c r="AB163" s="12"/>
      <c r="AC163" s="12"/>
      <c r="AD163" s="12"/>
      <c r="AE163" s="12"/>
      <c r="AF163" s="12"/>
      <c r="AG163" s="13">
        <f>SUM(AA163:AF163)</f>
        <v>39</v>
      </c>
    </row>
    <row r="164" spans="1:33" ht="24" customHeight="1">
      <c r="A164" s="100" t="str">
        <f>"Cumul annuel     "&amp;SUM(I165,Q165)</f>
        <v>Cumul annuel     32</v>
      </c>
      <c r="B164" s="35" t="s">
        <v>42</v>
      </c>
      <c r="C164" s="38">
        <v>14</v>
      </c>
      <c r="D164" s="37">
        <v>25</v>
      </c>
      <c r="E164" s="37">
        <v>39</v>
      </c>
      <c r="F164" s="37">
        <v>39</v>
      </c>
      <c r="G164" s="98" t="s">
        <v>44</v>
      </c>
      <c r="H164" s="37">
        <v>24</v>
      </c>
      <c r="I164" s="39">
        <v>127</v>
      </c>
      <c r="J164" s="23">
        <f>H164</f>
        <v>24</v>
      </c>
      <c r="K164" s="10">
        <v>8</v>
      </c>
      <c r="L164" s="9">
        <v>39</v>
      </c>
      <c r="M164" s="8"/>
      <c r="N164" s="7"/>
      <c r="O164" s="7"/>
      <c r="P164" s="6"/>
      <c r="Q164" s="110">
        <f>SUM(K164:P164)</f>
        <v>47</v>
      </c>
      <c r="R164" s="23">
        <f>P164</f>
        <v>0</v>
      </c>
      <c r="S164" s="10">
        <v>0</v>
      </c>
      <c r="T164" s="9"/>
      <c r="U164" s="8"/>
      <c r="V164" s="7"/>
      <c r="W164" s="7"/>
      <c r="X164" s="6"/>
      <c r="Y164" s="110">
        <f>SUM(S164:X164)</f>
        <v>0</v>
      </c>
      <c r="Z164" s="23">
        <f>X164</f>
        <v>0</v>
      </c>
      <c r="AA164" s="10">
        <v>0</v>
      </c>
      <c r="AB164" s="9"/>
      <c r="AC164" s="8"/>
      <c r="AD164" s="7"/>
      <c r="AE164" s="7"/>
      <c r="AF164" s="6"/>
      <c r="AG164" s="5">
        <f>SUM(AA164:AF164)</f>
        <v>0</v>
      </c>
    </row>
    <row r="165" spans="1:33" ht="24" customHeight="1" thickBot="1">
      <c r="A165" s="134"/>
      <c r="B165" s="118" t="s">
        <v>41</v>
      </c>
      <c r="C165" s="312">
        <v>0</v>
      </c>
      <c r="D165" s="312"/>
      <c r="E165" s="122">
        <v>0</v>
      </c>
      <c r="F165" s="122">
        <v>0</v>
      </c>
      <c r="G165" s="122">
        <v>0</v>
      </c>
      <c r="H165" s="122">
        <v>0</v>
      </c>
      <c r="I165" s="123">
        <f>SUM(C165:H165)</f>
        <v>0</v>
      </c>
      <c r="J165" s="308">
        <f>J164+K164-39</f>
        <v>-7</v>
      </c>
      <c r="K165" s="309"/>
      <c r="L165" s="14">
        <f>L164-L163</f>
        <v>39</v>
      </c>
      <c r="M165" s="14">
        <f>M164-M163</f>
        <v>0</v>
      </c>
      <c r="N165" s="14">
        <f>N164-N163</f>
        <v>0</v>
      </c>
      <c r="O165" s="14">
        <f>O164-O163</f>
        <v>0</v>
      </c>
      <c r="P165" s="15">
        <f>P164-P163</f>
        <v>0</v>
      </c>
      <c r="Q165" s="111">
        <f>SUM(J165:O165)</f>
        <v>32</v>
      </c>
      <c r="R165" s="325">
        <f>R164+S164-39</f>
        <v>-39</v>
      </c>
      <c r="S165" s="309"/>
      <c r="T165" s="14">
        <f>T164-T163</f>
        <v>0</v>
      </c>
      <c r="U165" s="14">
        <f>U164-U163</f>
        <v>0</v>
      </c>
      <c r="V165" s="14">
        <f>V164-V163</f>
        <v>0</v>
      </c>
      <c r="W165" s="14">
        <f>W164-W163</f>
        <v>0</v>
      </c>
      <c r="X165" s="15">
        <f>X164-X163</f>
        <v>0</v>
      </c>
      <c r="Y165" s="111">
        <f>SUM(R165:W165)</f>
        <v>-39</v>
      </c>
      <c r="Z165" s="325">
        <f>Z164+AA164-39</f>
        <v>-39</v>
      </c>
      <c r="AA165" s="309"/>
      <c r="AB165" s="14">
        <f>AB164-AB163</f>
        <v>0</v>
      </c>
      <c r="AC165" s="14">
        <f>AC164-AC163</f>
        <v>0</v>
      </c>
      <c r="AD165" s="14">
        <f>AD164-AD163</f>
        <v>0</v>
      </c>
      <c r="AE165" s="14">
        <f>AE164-AE163</f>
        <v>0</v>
      </c>
      <c r="AF165" s="15">
        <f>AF164-AF163</f>
        <v>0</v>
      </c>
      <c r="AG165" s="16">
        <f>SUM(Z165:AE165)</f>
        <v>-39</v>
      </c>
    </row>
    <row r="166" spans="1:33" ht="24" customHeight="1" thickTop="1">
      <c r="A166" s="100" t="s">
        <v>87</v>
      </c>
      <c r="B166" s="61" t="s">
        <v>43</v>
      </c>
      <c r="C166" s="62"/>
      <c r="D166" s="63">
        <v>0</v>
      </c>
      <c r="E166" s="63"/>
      <c r="F166" s="63"/>
      <c r="G166" s="63"/>
      <c r="H166" s="63"/>
      <c r="I166" s="64">
        <f>SUM(D166:H166)</f>
        <v>0</v>
      </c>
      <c r="J166" s="22"/>
      <c r="K166" s="11">
        <f>39-J167</f>
        <v>39</v>
      </c>
      <c r="L166" s="12"/>
      <c r="M166" s="12"/>
      <c r="N166" s="12"/>
      <c r="O166" s="12"/>
      <c r="P166" s="12"/>
      <c r="Q166" s="109">
        <f>SUM(K166:P166)</f>
        <v>39</v>
      </c>
      <c r="R166" s="22"/>
      <c r="S166" s="11">
        <f>39-R167</f>
        <v>39</v>
      </c>
      <c r="T166" s="12"/>
      <c r="U166" s="12"/>
      <c r="V166" s="12"/>
      <c r="W166" s="12"/>
      <c r="X166" s="12"/>
      <c r="Y166" s="109">
        <f>SUM(S166:X166)</f>
        <v>39</v>
      </c>
      <c r="Z166" s="22"/>
      <c r="AA166" s="11">
        <f>39-Z167</f>
        <v>39</v>
      </c>
      <c r="AB166" s="12"/>
      <c r="AC166" s="12"/>
      <c r="AD166" s="12"/>
      <c r="AE166" s="12"/>
      <c r="AF166" s="12"/>
      <c r="AG166" s="13">
        <f>SUM(AA166:AF166)</f>
        <v>39</v>
      </c>
    </row>
    <row r="167" spans="1:33" ht="24" customHeight="1">
      <c r="A167" s="100" t="str">
        <f>"Cumul annuel     "&amp;SUM(I168,Q168)</f>
        <v>Cumul annuel     7</v>
      </c>
      <c r="B167" s="65" t="s">
        <v>42</v>
      </c>
      <c r="C167" s="66"/>
      <c r="D167" s="67"/>
      <c r="E167" s="67"/>
      <c r="F167" s="67"/>
      <c r="G167" s="67"/>
      <c r="H167" s="67"/>
      <c r="I167" s="68"/>
      <c r="J167" s="23">
        <f>H167</f>
        <v>0</v>
      </c>
      <c r="K167" s="10">
        <v>7</v>
      </c>
      <c r="L167" s="9">
        <v>39</v>
      </c>
      <c r="M167" s="8"/>
      <c r="N167" s="7"/>
      <c r="O167" s="7"/>
      <c r="P167" s="6"/>
      <c r="Q167" s="110">
        <f>SUM(K167:P167)</f>
        <v>46</v>
      </c>
      <c r="R167" s="23">
        <f>P167</f>
        <v>0</v>
      </c>
      <c r="S167" s="10">
        <v>0</v>
      </c>
      <c r="T167" s="9"/>
      <c r="U167" s="8"/>
      <c r="V167" s="7"/>
      <c r="W167" s="7"/>
      <c r="X167" s="6"/>
      <c r="Y167" s="110">
        <f>SUM(S167:X167)</f>
        <v>0</v>
      </c>
      <c r="Z167" s="23">
        <f>X167</f>
        <v>0</v>
      </c>
      <c r="AA167" s="10">
        <v>0</v>
      </c>
      <c r="AB167" s="9"/>
      <c r="AC167" s="8"/>
      <c r="AD167" s="7"/>
      <c r="AE167" s="7"/>
      <c r="AF167" s="6"/>
      <c r="AG167" s="5">
        <f>SUM(AA167:AF167)</f>
        <v>0</v>
      </c>
    </row>
    <row r="168" spans="1:33" ht="24" customHeight="1" thickBot="1">
      <c r="A168" s="102"/>
      <c r="B168" s="69" t="s">
        <v>41</v>
      </c>
      <c r="C168" s="317"/>
      <c r="D168" s="318"/>
      <c r="E168" s="70"/>
      <c r="F168" s="70"/>
      <c r="G168" s="70"/>
      <c r="H168" s="70"/>
      <c r="I168" s="71">
        <f>SUM(C168:H168)</f>
        <v>0</v>
      </c>
      <c r="J168" s="308">
        <f>J167+K167-39</f>
        <v>-32</v>
      </c>
      <c r="K168" s="309"/>
      <c r="L168" s="14">
        <f>L167-L166</f>
        <v>39</v>
      </c>
      <c r="M168" s="14">
        <f>M167-M166</f>
        <v>0</v>
      </c>
      <c r="N168" s="14">
        <f>N167-N166</f>
        <v>0</v>
      </c>
      <c r="O168" s="14">
        <f>O167-O166</f>
        <v>0</v>
      </c>
      <c r="P168" s="15">
        <f>P167-P166</f>
        <v>0</v>
      </c>
      <c r="Q168" s="111">
        <f>SUM(J168:O168)</f>
        <v>7</v>
      </c>
      <c r="R168" s="325">
        <f>R167+S167-39</f>
        <v>-39</v>
      </c>
      <c r="S168" s="309"/>
      <c r="T168" s="14">
        <f>T167-T166</f>
        <v>0</v>
      </c>
      <c r="U168" s="14">
        <f>U167-U166</f>
        <v>0</v>
      </c>
      <c r="V168" s="14">
        <f>V167-V166</f>
        <v>0</v>
      </c>
      <c r="W168" s="14">
        <f>W167-W166</f>
        <v>0</v>
      </c>
      <c r="X168" s="15">
        <f>X167-X166</f>
        <v>0</v>
      </c>
      <c r="Y168" s="111">
        <f>SUM(R168:W168)</f>
        <v>-39</v>
      </c>
      <c r="Z168" s="325">
        <f>Z167+AA167-39</f>
        <v>-39</v>
      </c>
      <c r="AA168" s="309"/>
      <c r="AB168" s="14">
        <f>AB167-AB166</f>
        <v>0</v>
      </c>
      <c r="AC168" s="14">
        <f>AC167-AC166</f>
        <v>0</v>
      </c>
      <c r="AD168" s="14">
        <f>AD167-AD166</f>
        <v>0</v>
      </c>
      <c r="AE168" s="14">
        <f>AE167-AE166</f>
        <v>0</v>
      </c>
      <c r="AF168" s="15">
        <f>AF167-AF166</f>
        <v>0</v>
      </c>
      <c r="AG168" s="16">
        <f>SUM(Z168:AE168)</f>
        <v>-39</v>
      </c>
    </row>
    <row r="169" spans="1:33" ht="24" customHeight="1" thickTop="1">
      <c r="A169" s="100" t="s">
        <v>88</v>
      </c>
      <c r="B169" s="61" t="s">
        <v>43</v>
      </c>
      <c r="C169" s="62"/>
      <c r="D169" s="63">
        <v>0</v>
      </c>
      <c r="E169" s="63"/>
      <c r="F169" s="63"/>
      <c r="G169" s="63"/>
      <c r="H169" s="63"/>
      <c r="I169" s="64">
        <f>SUM(D169:H169)</f>
        <v>0</v>
      </c>
      <c r="J169" s="22"/>
      <c r="K169" s="11">
        <f>39-J170</f>
        <v>39</v>
      </c>
      <c r="L169" s="12"/>
      <c r="M169" s="12"/>
      <c r="N169" s="12"/>
      <c r="O169" s="12"/>
      <c r="P169" s="12"/>
      <c r="Q169" s="109">
        <f>SUM(K169:P169)</f>
        <v>39</v>
      </c>
      <c r="R169" s="22"/>
      <c r="S169" s="11">
        <f>39-R170</f>
        <v>39</v>
      </c>
      <c r="T169" s="12"/>
      <c r="U169" s="12"/>
      <c r="V169" s="12"/>
      <c r="W169" s="12"/>
      <c r="X169" s="12"/>
      <c r="Y169" s="109">
        <f>SUM(S169:X169)</f>
        <v>39</v>
      </c>
      <c r="Z169" s="22"/>
      <c r="AA169" s="11">
        <f>39-Z170</f>
        <v>39</v>
      </c>
      <c r="AB169" s="12"/>
      <c r="AC169" s="12"/>
      <c r="AD169" s="12"/>
      <c r="AE169" s="12"/>
      <c r="AF169" s="12"/>
      <c r="AG169" s="13">
        <f>SUM(AA169:AF169)</f>
        <v>39</v>
      </c>
    </row>
    <row r="170" spans="1:33" ht="24" customHeight="1">
      <c r="A170" s="100" t="str">
        <f>"Cumul annuel     "&amp;SUM(I171,Q171)</f>
        <v>Cumul annuel     2</v>
      </c>
      <c r="B170" s="65" t="s">
        <v>42</v>
      </c>
      <c r="C170" s="66"/>
      <c r="D170" s="67"/>
      <c r="E170" s="67"/>
      <c r="F170" s="67"/>
      <c r="G170" s="67"/>
      <c r="H170" s="67"/>
      <c r="I170" s="68"/>
      <c r="J170" s="23">
        <f>H170</f>
        <v>0</v>
      </c>
      <c r="K170" s="10">
        <v>0</v>
      </c>
      <c r="L170" s="9">
        <v>41</v>
      </c>
      <c r="M170" s="8"/>
      <c r="N170" s="7"/>
      <c r="O170" s="7"/>
      <c r="P170" s="6"/>
      <c r="Q170" s="110">
        <f>SUM(K170:P170)</f>
        <v>41</v>
      </c>
      <c r="R170" s="23">
        <f>P170</f>
        <v>0</v>
      </c>
      <c r="S170" s="10">
        <v>0</v>
      </c>
      <c r="T170" s="9"/>
      <c r="U170" s="8"/>
      <c r="V170" s="7"/>
      <c r="W170" s="7"/>
      <c r="X170" s="6"/>
      <c r="Y170" s="110">
        <f>SUM(S170:X170)</f>
        <v>0</v>
      </c>
      <c r="Z170" s="23">
        <f>X170</f>
        <v>0</v>
      </c>
      <c r="AA170" s="10">
        <v>0</v>
      </c>
      <c r="AB170" s="9"/>
      <c r="AC170" s="8"/>
      <c r="AD170" s="7"/>
      <c r="AE170" s="7"/>
      <c r="AF170" s="6"/>
      <c r="AG170" s="5">
        <f>SUM(AA170:AF170)</f>
        <v>0</v>
      </c>
    </row>
    <row r="171" spans="1:33" ht="24" customHeight="1" thickBot="1">
      <c r="A171" s="102"/>
      <c r="B171" s="69" t="s">
        <v>41</v>
      </c>
      <c r="C171" s="317"/>
      <c r="D171" s="318"/>
      <c r="E171" s="70"/>
      <c r="F171" s="70"/>
      <c r="G171" s="70"/>
      <c r="H171" s="70"/>
      <c r="I171" s="71">
        <f>SUM(C171:H171)</f>
        <v>0</v>
      </c>
      <c r="J171" s="308">
        <f>J170+K170-39</f>
        <v>-39</v>
      </c>
      <c r="K171" s="309"/>
      <c r="L171" s="14">
        <f>L170-L169</f>
        <v>41</v>
      </c>
      <c r="M171" s="14">
        <f>M170-M169</f>
        <v>0</v>
      </c>
      <c r="N171" s="14">
        <f>N170-N169</f>
        <v>0</v>
      </c>
      <c r="O171" s="14">
        <f>O170-O169</f>
        <v>0</v>
      </c>
      <c r="P171" s="15">
        <f>P170-P169</f>
        <v>0</v>
      </c>
      <c r="Q171" s="111">
        <f>SUM(J171:O171)</f>
        <v>2</v>
      </c>
      <c r="R171" s="325">
        <f>R170+S170-39</f>
        <v>-39</v>
      </c>
      <c r="S171" s="309"/>
      <c r="T171" s="14">
        <f>T170-T169</f>
        <v>0</v>
      </c>
      <c r="U171" s="14">
        <f>U170-U169</f>
        <v>0</v>
      </c>
      <c r="V171" s="14">
        <f>V170-V169</f>
        <v>0</v>
      </c>
      <c r="W171" s="14">
        <f>W170-W169</f>
        <v>0</v>
      </c>
      <c r="X171" s="15">
        <f>X170-X169</f>
        <v>0</v>
      </c>
      <c r="Y171" s="111">
        <f>SUM(R171:W171)</f>
        <v>-39</v>
      </c>
      <c r="Z171" s="325">
        <f>Z170+AA170-39</f>
        <v>-39</v>
      </c>
      <c r="AA171" s="309"/>
      <c r="AB171" s="14">
        <f>AB170-AB169</f>
        <v>0</v>
      </c>
      <c r="AC171" s="14">
        <f>AC170-AC169</f>
        <v>0</v>
      </c>
      <c r="AD171" s="14">
        <f>AD170-AD169</f>
        <v>0</v>
      </c>
      <c r="AE171" s="14">
        <f>AE170-AE169</f>
        <v>0</v>
      </c>
      <c r="AF171" s="15">
        <f>AF170-AF169</f>
        <v>0</v>
      </c>
      <c r="AG171" s="16">
        <f>SUM(Z171:AE171)</f>
        <v>-39</v>
      </c>
    </row>
    <row r="172" spans="1:33" ht="24" customHeight="1" thickTop="1">
      <c r="A172" s="100" t="s">
        <v>89</v>
      </c>
      <c r="B172" s="61" t="s">
        <v>43</v>
      </c>
      <c r="C172" s="62"/>
      <c r="D172" s="63">
        <v>0</v>
      </c>
      <c r="E172" s="63"/>
      <c r="F172" s="63"/>
      <c r="G172" s="63"/>
      <c r="H172" s="63"/>
      <c r="I172" s="64">
        <f>SUM(D172:H172)</f>
        <v>0</v>
      </c>
      <c r="J172" s="22"/>
      <c r="K172" s="11">
        <f>39-J173</f>
        <v>39</v>
      </c>
      <c r="L172" s="12"/>
      <c r="M172" s="12"/>
      <c r="N172" s="12"/>
      <c r="O172" s="12"/>
      <c r="P172" s="12"/>
      <c r="Q172" s="109">
        <f>SUM(K172:P172)</f>
        <v>39</v>
      </c>
      <c r="R172" s="22"/>
      <c r="S172" s="11">
        <f>39-R173</f>
        <v>39</v>
      </c>
      <c r="T172" s="12"/>
      <c r="U172" s="12"/>
      <c r="V172" s="12"/>
      <c r="W172" s="12"/>
      <c r="X172" s="12"/>
      <c r="Y172" s="109">
        <f>SUM(S172:X172)</f>
        <v>39</v>
      </c>
      <c r="Z172" s="22"/>
      <c r="AA172" s="11">
        <f>39-Z173</f>
        <v>39</v>
      </c>
      <c r="AB172" s="12"/>
      <c r="AC172" s="12"/>
      <c r="AD172" s="12"/>
      <c r="AE172" s="12"/>
      <c r="AF172" s="12"/>
      <c r="AG172" s="13">
        <f>SUM(AA172:AF172)</f>
        <v>39</v>
      </c>
    </row>
    <row r="173" spans="1:33" ht="24" customHeight="1">
      <c r="A173" s="100" t="str">
        <f>"Cumul annuel     "&amp;SUM(I174,Q174)</f>
        <v>Cumul annuel     -4</v>
      </c>
      <c r="B173" s="65" t="s">
        <v>42</v>
      </c>
      <c r="C173" s="66"/>
      <c r="D173" s="67"/>
      <c r="E173" s="67"/>
      <c r="F173" s="67"/>
      <c r="G173" s="67"/>
      <c r="H173" s="67"/>
      <c r="I173" s="68"/>
      <c r="J173" s="23">
        <f>H173</f>
        <v>0</v>
      </c>
      <c r="K173" s="10">
        <v>0</v>
      </c>
      <c r="L173" s="9">
        <v>35</v>
      </c>
      <c r="M173" s="8"/>
      <c r="N173" s="7"/>
      <c r="O173" s="7"/>
      <c r="P173" s="6"/>
      <c r="Q173" s="110">
        <f>SUM(K173:P173)</f>
        <v>35</v>
      </c>
      <c r="R173" s="23">
        <f>P173</f>
        <v>0</v>
      </c>
      <c r="S173" s="10">
        <v>0</v>
      </c>
      <c r="T173" s="9"/>
      <c r="U173" s="8"/>
      <c r="V173" s="7"/>
      <c r="W173" s="7"/>
      <c r="X173" s="6"/>
      <c r="Y173" s="110">
        <f>SUM(S173:X173)</f>
        <v>0</v>
      </c>
      <c r="Z173" s="23">
        <f>X173</f>
        <v>0</v>
      </c>
      <c r="AA173" s="10">
        <v>0</v>
      </c>
      <c r="AB173" s="9"/>
      <c r="AC173" s="8"/>
      <c r="AD173" s="7"/>
      <c r="AE173" s="7"/>
      <c r="AF173" s="6"/>
      <c r="AG173" s="5">
        <f>SUM(AA173:AF173)</f>
        <v>0</v>
      </c>
    </row>
    <row r="174" spans="1:33" ht="24" customHeight="1" thickBot="1">
      <c r="A174" s="102"/>
      <c r="B174" s="69" t="s">
        <v>41</v>
      </c>
      <c r="C174" s="317"/>
      <c r="D174" s="318"/>
      <c r="E174" s="70"/>
      <c r="F174" s="70"/>
      <c r="G174" s="70"/>
      <c r="H174" s="70"/>
      <c r="I174" s="71">
        <f>SUM(C174:H174)</f>
        <v>0</v>
      </c>
      <c r="J174" s="308">
        <f>J173+K173-39</f>
        <v>-39</v>
      </c>
      <c r="K174" s="309"/>
      <c r="L174" s="14">
        <f>L173-L172</f>
        <v>35</v>
      </c>
      <c r="M174" s="14">
        <f>M173-M172</f>
        <v>0</v>
      </c>
      <c r="N174" s="14">
        <f>N173-N172</f>
        <v>0</v>
      </c>
      <c r="O174" s="14">
        <f>O173-O172</f>
        <v>0</v>
      </c>
      <c r="P174" s="15">
        <f>P173-P172</f>
        <v>0</v>
      </c>
      <c r="Q174" s="111">
        <f>SUM(J174:O174)</f>
        <v>-4</v>
      </c>
      <c r="R174" s="325">
        <f>R173+S173-39</f>
        <v>-39</v>
      </c>
      <c r="S174" s="309"/>
      <c r="T174" s="14">
        <f>T173-T172</f>
        <v>0</v>
      </c>
      <c r="U174" s="14">
        <f>U173-U172</f>
        <v>0</v>
      </c>
      <c r="V174" s="14">
        <f>V173-V172</f>
        <v>0</v>
      </c>
      <c r="W174" s="14">
        <f>W173-W172</f>
        <v>0</v>
      </c>
      <c r="X174" s="15">
        <f>X173-X172</f>
        <v>0</v>
      </c>
      <c r="Y174" s="111">
        <f>SUM(R174:W174)</f>
        <v>-39</v>
      </c>
      <c r="Z174" s="325">
        <f>Z173+AA173-39</f>
        <v>-39</v>
      </c>
      <c r="AA174" s="309"/>
      <c r="AB174" s="14">
        <f>AB173-AB172</f>
        <v>0</v>
      </c>
      <c r="AC174" s="14">
        <f>AC173-AC172</f>
        <v>0</v>
      </c>
      <c r="AD174" s="14">
        <f>AD173-AD172</f>
        <v>0</v>
      </c>
      <c r="AE174" s="14">
        <f>AE173-AE172</f>
        <v>0</v>
      </c>
      <c r="AF174" s="15">
        <f>AF173-AF172</f>
        <v>0</v>
      </c>
      <c r="AG174" s="16">
        <f>SUM(Z174:AE174)</f>
        <v>-39</v>
      </c>
    </row>
    <row r="175" spans="1:33" ht="24" customHeight="1" thickTop="1">
      <c r="A175" s="100" t="s">
        <v>90</v>
      </c>
      <c r="B175" s="61" t="s">
        <v>43</v>
      </c>
      <c r="C175" s="62"/>
      <c r="D175" s="63">
        <v>0</v>
      </c>
      <c r="E175" s="63"/>
      <c r="F175" s="63"/>
      <c r="G175" s="63"/>
      <c r="H175" s="63"/>
      <c r="I175" s="64">
        <f>SUM(D175:H175)</f>
        <v>0</v>
      </c>
      <c r="J175" s="22"/>
      <c r="K175" s="11">
        <f>39-J176</f>
        <v>39</v>
      </c>
      <c r="L175" s="12"/>
      <c r="M175" s="12"/>
      <c r="N175" s="12"/>
      <c r="O175" s="12"/>
      <c r="P175" s="12"/>
      <c r="Q175" s="109">
        <f>SUM(K175:P175)</f>
        <v>39</v>
      </c>
      <c r="R175" s="22"/>
      <c r="S175" s="11">
        <f>39-R176</f>
        <v>39</v>
      </c>
      <c r="T175" s="12"/>
      <c r="U175" s="12"/>
      <c r="V175" s="12"/>
      <c r="W175" s="12"/>
      <c r="X175" s="12"/>
      <c r="Y175" s="109">
        <f>SUM(S175:X175)</f>
        <v>39</v>
      </c>
      <c r="Z175" s="22"/>
      <c r="AA175" s="11">
        <f>39-Z176</f>
        <v>39</v>
      </c>
      <c r="AB175" s="12"/>
      <c r="AC175" s="12"/>
      <c r="AD175" s="12"/>
      <c r="AE175" s="12"/>
      <c r="AF175" s="12"/>
      <c r="AG175" s="13">
        <f>SUM(AA175:AF175)</f>
        <v>39</v>
      </c>
    </row>
    <row r="176" spans="1:33" ht="24" customHeight="1">
      <c r="A176" s="100" t="str">
        <f>"Cumul annuel     "&amp;SUM(I177,Q177)</f>
        <v>Cumul annuel     10</v>
      </c>
      <c r="B176" s="65" t="s">
        <v>42</v>
      </c>
      <c r="C176" s="66"/>
      <c r="D176" s="67"/>
      <c r="E176" s="67"/>
      <c r="F176" s="67"/>
      <c r="G176" s="67"/>
      <c r="H176" s="67"/>
      <c r="I176" s="68"/>
      <c r="J176" s="23">
        <f>H176</f>
        <v>0</v>
      </c>
      <c r="K176" s="10">
        <v>8</v>
      </c>
      <c r="L176" s="9">
        <v>41</v>
      </c>
      <c r="M176" s="8"/>
      <c r="N176" s="7"/>
      <c r="O176" s="7"/>
      <c r="P176" s="6"/>
      <c r="Q176" s="110">
        <f>SUM(K176:P176)</f>
        <v>49</v>
      </c>
      <c r="R176" s="23">
        <f>P176</f>
        <v>0</v>
      </c>
      <c r="S176" s="10">
        <v>0</v>
      </c>
      <c r="T176" s="9"/>
      <c r="U176" s="8"/>
      <c r="V176" s="7"/>
      <c r="W176" s="7"/>
      <c r="X176" s="6"/>
      <c r="Y176" s="110">
        <f>SUM(S176:X176)</f>
        <v>0</v>
      </c>
      <c r="Z176" s="23">
        <f>X176</f>
        <v>0</v>
      </c>
      <c r="AA176" s="10">
        <v>0</v>
      </c>
      <c r="AB176" s="9"/>
      <c r="AC176" s="8"/>
      <c r="AD176" s="7"/>
      <c r="AE176" s="7"/>
      <c r="AF176" s="6"/>
      <c r="AG176" s="5">
        <f>SUM(AA176:AF176)</f>
        <v>0</v>
      </c>
    </row>
    <row r="177" spans="1:33" ht="24" customHeight="1" thickBot="1">
      <c r="A177" s="102"/>
      <c r="B177" s="69" t="s">
        <v>41</v>
      </c>
      <c r="C177" s="317"/>
      <c r="D177" s="318"/>
      <c r="E177" s="70"/>
      <c r="F177" s="70"/>
      <c r="G177" s="70"/>
      <c r="H177" s="70"/>
      <c r="I177" s="71">
        <f>SUM(C177:H177)</f>
        <v>0</v>
      </c>
      <c r="J177" s="308">
        <f>J176+K176-39</f>
        <v>-31</v>
      </c>
      <c r="K177" s="309"/>
      <c r="L177" s="14">
        <f>L176-L175</f>
        <v>41</v>
      </c>
      <c r="M177" s="14">
        <f>M176-M175</f>
        <v>0</v>
      </c>
      <c r="N177" s="14">
        <f>N176-N175</f>
        <v>0</v>
      </c>
      <c r="O177" s="14">
        <f>O176-O175</f>
        <v>0</v>
      </c>
      <c r="P177" s="15">
        <f>P176-P175</f>
        <v>0</v>
      </c>
      <c r="Q177" s="111">
        <f>SUM(J177:O177)</f>
        <v>10</v>
      </c>
      <c r="R177" s="325">
        <f>R176+S176-39</f>
        <v>-39</v>
      </c>
      <c r="S177" s="309"/>
      <c r="T177" s="14">
        <f>T176-T175</f>
        <v>0</v>
      </c>
      <c r="U177" s="14">
        <f>U176-U175</f>
        <v>0</v>
      </c>
      <c r="V177" s="14">
        <f>V176-V175</f>
        <v>0</v>
      </c>
      <c r="W177" s="14">
        <f>W176-W175</f>
        <v>0</v>
      </c>
      <c r="X177" s="15">
        <f>X176-X175</f>
        <v>0</v>
      </c>
      <c r="Y177" s="111">
        <f>SUM(R177:W177)</f>
        <v>-39</v>
      </c>
      <c r="Z177" s="325">
        <f>Z176+AA176-39</f>
        <v>-39</v>
      </c>
      <c r="AA177" s="309"/>
      <c r="AB177" s="14">
        <f>AB176-AB175</f>
        <v>0</v>
      </c>
      <c r="AC177" s="14">
        <f>AC176-AC175</f>
        <v>0</v>
      </c>
      <c r="AD177" s="14">
        <f>AD176-AD175</f>
        <v>0</v>
      </c>
      <c r="AE177" s="14">
        <f>AE176-AE175</f>
        <v>0</v>
      </c>
      <c r="AF177" s="15">
        <f>AF176-AF175</f>
        <v>0</v>
      </c>
      <c r="AG177" s="16">
        <f>SUM(Z177:AE177)</f>
        <v>-39</v>
      </c>
    </row>
    <row r="178" spans="1:33" ht="24" customHeight="1" thickTop="1">
      <c r="A178" s="129" t="s">
        <v>27</v>
      </c>
      <c r="B178" s="137" t="s">
        <v>43</v>
      </c>
      <c r="C178" s="131"/>
      <c r="D178" s="132">
        <f>39-C179</f>
        <v>23</v>
      </c>
      <c r="E178" s="132">
        <v>39</v>
      </c>
      <c r="F178" s="132">
        <v>39</v>
      </c>
      <c r="G178" s="132">
        <v>39</v>
      </c>
      <c r="H178" s="132">
        <v>27</v>
      </c>
      <c r="I178" s="133">
        <f>SUM(D178:H178)</f>
        <v>167</v>
      </c>
      <c r="J178" s="22"/>
      <c r="K178" s="11">
        <f>39-J179</f>
        <v>12</v>
      </c>
      <c r="L178" s="12"/>
      <c r="M178" s="12"/>
      <c r="N178" s="12"/>
      <c r="O178" s="12"/>
      <c r="P178" s="12"/>
      <c r="Q178" s="109">
        <f>SUM(K178:P178)</f>
        <v>12</v>
      </c>
      <c r="R178" s="22"/>
      <c r="S178" s="11">
        <f>39-R179</f>
        <v>39</v>
      </c>
      <c r="T178" s="12"/>
      <c r="U178" s="12"/>
      <c r="V178" s="12"/>
      <c r="W178" s="12"/>
      <c r="X178" s="12"/>
      <c r="Y178" s="109">
        <f>SUM(S178:X178)</f>
        <v>39</v>
      </c>
      <c r="Z178" s="22"/>
      <c r="AA178" s="11">
        <f>39-Z179</f>
        <v>39</v>
      </c>
      <c r="AB178" s="12"/>
      <c r="AC178" s="12"/>
      <c r="AD178" s="12"/>
      <c r="AE178" s="12"/>
      <c r="AF178" s="12"/>
      <c r="AG178" s="13">
        <f>SUM(AA178:AF178)</f>
        <v>39</v>
      </c>
    </row>
    <row r="179" spans="1:33" ht="24" customHeight="1">
      <c r="A179" s="100" t="str">
        <f>"Cumul annuel     "&amp;SUM(I180,Q180)</f>
        <v>Cumul annuel     17</v>
      </c>
      <c r="B179" s="35" t="s">
        <v>42</v>
      </c>
      <c r="C179" s="44">
        <v>16</v>
      </c>
      <c r="D179" s="41">
        <v>19</v>
      </c>
      <c r="E179" s="41">
        <v>36.5</v>
      </c>
      <c r="F179" s="41">
        <v>35</v>
      </c>
      <c r="G179" s="41">
        <v>29</v>
      </c>
      <c r="H179" s="41">
        <v>27</v>
      </c>
      <c r="I179" s="43">
        <v>146.5</v>
      </c>
      <c r="J179" s="23">
        <f>H179</f>
        <v>27</v>
      </c>
      <c r="K179" s="10">
        <v>6</v>
      </c>
      <c r="L179" s="9">
        <v>43.5</v>
      </c>
      <c r="M179" s="8"/>
      <c r="N179" s="7"/>
      <c r="O179" s="7"/>
      <c r="P179" s="6"/>
      <c r="Q179" s="110">
        <f>SUM(K179:P179)</f>
        <v>49.5</v>
      </c>
      <c r="R179" s="23">
        <f>P179</f>
        <v>0</v>
      </c>
      <c r="S179" s="10">
        <v>0</v>
      </c>
      <c r="T179" s="9"/>
      <c r="U179" s="8"/>
      <c r="V179" s="7"/>
      <c r="W179" s="7"/>
      <c r="X179" s="6"/>
      <c r="Y179" s="110">
        <f>SUM(S179:X179)</f>
        <v>0</v>
      </c>
      <c r="Z179" s="23">
        <f>X179</f>
        <v>0</v>
      </c>
      <c r="AA179" s="10">
        <v>0</v>
      </c>
      <c r="AB179" s="9"/>
      <c r="AC179" s="8"/>
      <c r="AD179" s="7"/>
      <c r="AE179" s="7"/>
      <c r="AF179" s="6"/>
      <c r="AG179" s="5">
        <f>SUM(AA179:AF179)</f>
        <v>0</v>
      </c>
    </row>
    <row r="180" spans="1:33" ht="24" customHeight="1" thickBot="1">
      <c r="A180" s="134"/>
      <c r="B180" s="118" t="s">
        <v>41</v>
      </c>
      <c r="C180" s="315">
        <f>35-39</f>
        <v>-4</v>
      </c>
      <c r="D180" s="316"/>
      <c r="E180" s="122">
        <f>36.5-39</f>
        <v>-2.5</v>
      </c>
      <c r="F180" s="122">
        <f>F179-F178</f>
        <v>-4</v>
      </c>
      <c r="G180" s="122">
        <f>G179-G178</f>
        <v>-10</v>
      </c>
      <c r="H180" s="122">
        <v>0</v>
      </c>
      <c r="I180" s="123">
        <f>SUM(C180:H180)</f>
        <v>-20.5</v>
      </c>
      <c r="J180" s="308">
        <f>J179+K179-39</f>
        <v>-6</v>
      </c>
      <c r="K180" s="309"/>
      <c r="L180" s="14">
        <f>L179-L178</f>
        <v>43.5</v>
      </c>
      <c r="M180" s="14">
        <f>M179-M178</f>
        <v>0</v>
      </c>
      <c r="N180" s="14">
        <f>N179-N178</f>
        <v>0</v>
      </c>
      <c r="O180" s="14">
        <f>O179-O178</f>
        <v>0</v>
      </c>
      <c r="P180" s="15">
        <f>P179-P178</f>
        <v>0</v>
      </c>
      <c r="Q180" s="111">
        <f>SUM(J180:O180)</f>
        <v>37.5</v>
      </c>
      <c r="R180" s="325">
        <f>R179+S179-39</f>
        <v>-39</v>
      </c>
      <c r="S180" s="309"/>
      <c r="T180" s="14">
        <f>T179-T178</f>
        <v>0</v>
      </c>
      <c r="U180" s="14">
        <f>U179-U178</f>
        <v>0</v>
      </c>
      <c r="V180" s="14">
        <f>V179-V178</f>
        <v>0</v>
      </c>
      <c r="W180" s="14">
        <f>W179-W178</f>
        <v>0</v>
      </c>
      <c r="X180" s="15">
        <f>X179-X178</f>
        <v>0</v>
      </c>
      <c r="Y180" s="111">
        <f>SUM(R180:W180)</f>
        <v>-39</v>
      </c>
      <c r="Z180" s="325">
        <f>Z179+AA179-39</f>
        <v>-39</v>
      </c>
      <c r="AA180" s="309"/>
      <c r="AB180" s="14">
        <f>AB179-AB178</f>
        <v>0</v>
      </c>
      <c r="AC180" s="14">
        <f>AC179-AC178</f>
        <v>0</v>
      </c>
      <c r="AD180" s="14">
        <f>AD179-AD178</f>
        <v>0</v>
      </c>
      <c r="AE180" s="14">
        <f>AE179-AE178</f>
        <v>0</v>
      </c>
      <c r="AF180" s="15">
        <f>AF179-AF178</f>
        <v>0</v>
      </c>
      <c r="AG180" s="16">
        <f>SUM(Z180:AE180)</f>
        <v>-39</v>
      </c>
    </row>
    <row r="181" spans="1:33" ht="24" customHeight="1" thickTop="1">
      <c r="A181" s="100" t="s">
        <v>91</v>
      </c>
      <c r="B181" s="61" t="s">
        <v>43</v>
      </c>
      <c r="C181" s="62"/>
      <c r="D181" s="63">
        <v>0</v>
      </c>
      <c r="E181" s="63"/>
      <c r="F181" s="63"/>
      <c r="G181" s="63"/>
      <c r="H181" s="63"/>
      <c r="I181" s="64">
        <f>SUM(D181:H181)</f>
        <v>0</v>
      </c>
      <c r="J181" s="22"/>
      <c r="K181" s="11">
        <f>39-J182</f>
        <v>39</v>
      </c>
      <c r="L181" s="12"/>
      <c r="M181" s="12"/>
      <c r="N181" s="12"/>
      <c r="O181" s="12"/>
      <c r="P181" s="12"/>
      <c r="Q181" s="109">
        <f>SUM(K181:P181)</f>
        <v>39</v>
      </c>
      <c r="R181" s="22"/>
      <c r="S181" s="11">
        <f>39-R182</f>
        <v>39</v>
      </c>
      <c r="T181" s="12"/>
      <c r="U181" s="12"/>
      <c r="V181" s="12"/>
      <c r="W181" s="12"/>
      <c r="X181" s="12"/>
      <c r="Y181" s="109">
        <f>SUM(S181:X181)</f>
        <v>39</v>
      </c>
      <c r="Z181" s="22"/>
      <c r="AA181" s="11">
        <f>39-Z182</f>
        <v>39</v>
      </c>
      <c r="AB181" s="12"/>
      <c r="AC181" s="12"/>
      <c r="AD181" s="12"/>
      <c r="AE181" s="12"/>
      <c r="AF181" s="12"/>
      <c r="AG181" s="13">
        <f>SUM(AA181:AF181)</f>
        <v>39</v>
      </c>
    </row>
    <row r="182" spans="1:33" ht="24" customHeight="1">
      <c r="A182" s="100" t="str">
        <f>"Cumul annuel     "&amp;SUM(I183,Q183)</f>
        <v>Cumul annuel     -9</v>
      </c>
      <c r="B182" s="65" t="s">
        <v>42</v>
      </c>
      <c r="C182" s="66"/>
      <c r="D182" s="67"/>
      <c r="E182" s="67"/>
      <c r="F182" s="67"/>
      <c r="G182" s="67"/>
      <c r="H182" s="67"/>
      <c r="I182" s="68"/>
      <c r="J182" s="23">
        <f>H182</f>
        <v>0</v>
      </c>
      <c r="K182" s="10">
        <v>8</v>
      </c>
      <c r="L182" s="9">
        <v>22</v>
      </c>
      <c r="M182" s="8"/>
      <c r="N182" s="7"/>
      <c r="O182" s="7"/>
      <c r="P182" s="6"/>
      <c r="Q182" s="110">
        <f>SUM(K182:P182)</f>
        <v>30</v>
      </c>
      <c r="R182" s="23">
        <f>P182</f>
        <v>0</v>
      </c>
      <c r="S182" s="10">
        <v>0</v>
      </c>
      <c r="T182" s="9"/>
      <c r="U182" s="8"/>
      <c r="V182" s="7"/>
      <c r="W182" s="7"/>
      <c r="X182" s="6"/>
      <c r="Y182" s="110">
        <f>SUM(S182:X182)</f>
        <v>0</v>
      </c>
      <c r="Z182" s="23">
        <f>X182</f>
        <v>0</v>
      </c>
      <c r="AA182" s="10">
        <v>0</v>
      </c>
      <c r="AB182" s="9"/>
      <c r="AC182" s="8"/>
      <c r="AD182" s="7"/>
      <c r="AE182" s="7"/>
      <c r="AF182" s="6"/>
      <c r="AG182" s="5">
        <f>SUM(AA182:AF182)</f>
        <v>0</v>
      </c>
    </row>
    <row r="183" spans="1:33" ht="24" customHeight="1" thickBot="1">
      <c r="A183" s="102"/>
      <c r="B183" s="69" t="s">
        <v>41</v>
      </c>
      <c r="C183" s="317"/>
      <c r="D183" s="318"/>
      <c r="E183" s="70"/>
      <c r="F183" s="70"/>
      <c r="G183" s="70"/>
      <c r="H183" s="70"/>
      <c r="I183" s="71">
        <f>SUM(C183:H183)</f>
        <v>0</v>
      </c>
      <c r="J183" s="308">
        <f>J182+K182-39</f>
        <v>-31</v>
      </c>
      <c r="K183" s="309"/>
      <c r="L183" s="14">
        <f>L182-L181</f>
        <v>22</v>
      </c>
      <c r="M183" s="14">
        <f>M182-M181</f>
        <v>0</v>
      </c>
      <c r="N183" s="14">
        <f>N182-N181</f>
        <v>0</v>
      </c>
      <c r="O183" s="14">
        <f>O182-O181</f>
        <v>0</v>
      </c>
      <c r="P183" s="15">
        <f>P182-P181</f>
        <v>0</v>
      </c>
      <c r="Q183" s="111">
        <f>SUM(J183:O183)</f>
        <v>-9</v>
      </c>
      <c r="R183" s="325">
        <f>R182+S182-39</f>
        <v>-39</v>
      </c>
      <c r="S183" s="309"/>
      <c r="T183" s="14">
        <f>T182-T181</f>
        <v>0</v>
      </c>
      <c r="U183" s="14">
        <f>U182-U181</f>
        <v>0</v>
      </c>
      <c r="V183" s="14">
        <f>V182-V181</f>
        <v>0</v>
      </c>
      <c r="W183" s="14">
        <f>W182-W181</f>
        <v>0</v>
      </c>
      <c r="X183" s="15">
        <f>X182-X181</f>
        <v>0</v>
      </c>
      <c r="Y183" s="111">
        <f>SUM(R183:W183)</f>
        <v>-39</v>
      </c>
      <c r="Z183" s="325">
        <f>Z182+AA182-39</f>
        <v>-39</v>
      </c>
      <c r="AA183" s="309"/>
      <c r="AB183" s="14">
        <f>AB182-AB181</f>
        <v>0</v>
      </c>
      <c r="AC183" s="14">
        <f>AC182-AC181</f>
        <v>0</v>
      </c>
      <c r="AD183" s="14">
        <f>AD182-AD181</f>
        <v>0</v>
      </c>
      <c r="AE183" s="14">
        <f>AE182-AE181</f>
        <v>0</v>
      </c>
      <c r="AF183" s="15">
        <f>AF182-AF181</f>
        <v>0</v>
      </c>
      <c r="AG183" s="16">
        <f>SUM(Z183:AE183)</f>
        <v>-39</v>
      </c>
    </row>
    <row r="184" spans="1:33" ht="24" customHeight="1" thickTop="1">
      <c r="A184" s="129" t="s">
        <v>28</v>
      </c>
      <c r="B184" s="137" t="s">
        <v>43</v>
      </c>
      <c r="C184" s="131"/>
      <c r="D184" s="132">
        <v>12</v>
      </c>
      <c r="E184" s="132">
        <v>39</v>
      </c>
      <c r="F184" s="132">
        <v>39</v>
      </c>
      <c r="G184" s="132">
        <v>39</v>
      </c>
      <c r="H184" s="132">
        <v>30</v>
      </c>
      <c r="I184" s="133">
        <f>SUM(D184:H184)</f>
        <v>159</v>
      </c>
      <c r="J184" s="22"/>
      <c r="K184" s="11">
        <f>39-J185</f>
        <v>9</v>
      </c>
      <c r="L184" s="12"/>
      <c r="M184" s="12"/>
      <c r="N184" s="12"/>
      <c r="O184" s="12"/>
      <c r="P184" s="12"/>
      <c r="Q184" s="109">
        <f>SUM(K184:P184)</f>
        <v>9</v>
      </c>
      <c r="R184" s="22"/>
      <c r="S184" s="11">
        <f>39-R185</f>
        <v>39</v>
      </c>
      <c r="T184" s="12"/>
      <c r="U184" s="12"/>
      <c r="V184" s="12"/>
      <c r="W184" s="12"/>
      <c r="X184" s="12"/>
      <c r="Y184" s="109">
        <f>SUM(S184:X184)</f>
        <v>39</v>
      </c>
      <c r="Z184" s="22"/>
      <c r="AA184" s="11">
        <f>39-Z185</f>
        <v>39</v>
      </c>
      <c r="AB184" s="12"/>
      <c r="AC184" s="12"/>
      <c r="AD184" s="12"/>
      <c r="AE184" s="12"/>
      <c r="AF184" s="12"/>
      <c r="AG184" s="13">
        <f>SUM(AA184:AF184)</f>
        <v>39</v>
      </c>
    </row>
    <row r="185" spans="1:33" ht="24" customHeight="1">
      <c r="A185" s="100" t="str">
        <f>"Cumul annuel     "&amp;SUM(I186,Q186)</f>
        <v>Cumul annuel     39</v>
      </c>
      <c r="B185" s="35" t="s">
        <v>42</v>
      </c>
      <c r="C185" s="44"/>
      <c r="D185" s="41">
        <v>12</v>
      </c>
      <c r="E185" s="41">
        <v>39</v>
      </c>
      <c r="F185" s="41">
        <v>39</v>
      </c>
      <c r="G185" s="41">
        <v>39</v>
      </c>
      <c r="H185" s="41">
        <v>30</v>
      </c>
      <c r="I185" s="43">
        <f>SUM(D185:H185)</f>
        <v>159</v>
      </c>
      <c r="J185" s="23">
        <f>H185</f>
        <v>30</v>
      </c>
      <c r="K185" s="10">
        <v>9</v>
      </c>
      <c r="L185" s="9">
        <v>39</v>
      </c>
      <c r="M185" s="8"/>
      <c r="N185" s="7"/>
      <c r="O185" s="7"/>
      <c r="P185" s="6"/>
      <c r="Q185" s="110">
        <f>SUM(K185:P185)</f>
        <v>48</v>
      </c>
      <c r="R185" s="23">
        <f>P185</f>
        <v>0</v>
      </c>
      <c r="S185" s="10">
        <v>0</v>
      </c>
      <c r="T185" s="9"/>
      <c r="U185" s="8"/>
      <c r="V185" s="7"/>
      <c r="W185" s="7"/>
      <c r="X185" s="6"/>
      <c r="Y185" s="110">
        <f>SUM(S185:X185)</f>
        <v>0</v>
      </c>
      <c r="Z185" s="23">
        <f>X185</f>
        <v>0</v>
      </c>
      <c r="AA185" s="10">
        <v>0</v>
      </c>
      <c r="AB185" s="9"/>
      <c r="AC185" s="8"/>
      <c r="AD185" s="7"/>
      <c r="AE185" s="7"/>
      <c r="AF185" s="6"/>
      <c r="AG185" s="5">
        <f>SUM(AA185:AF185)</f>
        <v>0</v>
      </c>
    </row>
    <row r="186" spans="1:33" ht="24" customHeight="1" thickBot="1">
      <c r="A186" s="134"/>
      <c r="B186" s="118" t="s">
        <v>41</v>
      </c>
      <c r="C186" s="312"/>
      <c r="D186" s="312"/>
      <c r="E186" s="122">
        <v>0</v>
      </c>
      <c r="F186" s="122">
        <v>0</v>
      </c>
      <c r="G186" s="122">
        <v>0</v>
      </c>
      <c r="H186" s="122">
        <v>0</v>
      </c>
      <c r="I186" s="123">
        <f>SUM(C186:H186)</f>
        <v>0</v>
      </c>
      <c r="J186" s="308">
        <f>J185+K185-39</f>
        <v>0</v>
      </c>
      <c r="K186" s="309"/>
      <c r="L186" s="14">
        <f>L185-L184</f>
        <v>39</v>
      </c>
      <c r="M186" s="14">
        <f>M185-M184</f>
        <v>0</v>
      </c>
      <c r="N186" s="14">
        <f>N185-N184</f>
        <v>0</v>
      </c>
      <c r="O186" s="14">
        <f>O185-O184</f>
        <v>0</v>
      </c>
      <c r="P186" s="15">
        <f>P185-P184</f>
        <v>0</v>
      </c>
      <c r="Q186" s="111">
        <f>SUM(J186:O186)</f>
        <v>39</v>
      </c>
      <c r="R186" s="325">
        <f>R185+S185-39</f>
        <v>-39</v>
      </c>
      <c r="S186" s="309"/>
      <c r="T186" s="14">
        <f>T185-T184</f>
        <v>0</v>
      </c>
      <c r="U186" s="14">
        <f>U185-U184</f>
        <v>0</v>
      </c>
      <c r="V186" s="14">
        <f>V185-V184</f>
        <v>0</v>
      </c>
      <c r="W186" s="14">
        <f>W185-W184</f>
        <v>0</v>
      </c>
      <c r="X186" s="15">
        <f>X185-X184</f>
        <v>0</v>
      </c>
      <c r="Y186" s="111">
        <f>SUM(R186:W186)</f>
        <v>-39</v>
      </c>
      <c r="Z186" s="325">
        <f>Z185+AA185-39</f>
        <v>-39</v>
      </c>
      <c r="AA186" s="309"/>
      <c r="AB186" s="14">
        <f>AB185-AB184</f>
        <v>0</v>
      </c>
      <c r="AC186" s="14">
        <f>AC185-AC184</f>
        <v>0</v>
      </c>
      <c r="AD186" s="14">
        <f>AD185-AD184</f>
        <v>0</v>
      </c>
      <c r="AE186" s="14">
        <f>AE185-AE184</f>
        <v>0</v>
      </c>
      <c r="AF186" s="15">
        <f>AF185-AF184</f>
        <v>0</v>
      </c>
      <c r="AG186" s="16">
        <f>SUM(Z186:AE186)</f>
        <v>-39</v>
      </c>
    </row>
    <row r="187" spans="1:33" ht="24" customHeight="1" thickTop="1">
      <c r="A187" s="100" t="s">
        <v>92</v>
      </c>
      <c r="B187" s="61" t="s">
        <v>43</v>
      </c>
      <c r="C187" s="62"/>
      <c r="D187" s="63">
        <v>0</v>
      </c>
      <c r="E187" s="63"/>
      <c r="F187" s="63"/>
      <c r="G187" s="63"/>
      <c r="H187" s="63"/>
      <c r="I187" s="64">
        <f>SUM(D187:H187)</f>
        <v>0</v>
      </c>
      <c r="J187" s="22"/>
      <c r="K187" s="11">
        <f>39-J188</f>
        <v>39</v>
      </c>
      <c r="L187" s="12"/>
      <c r="M187" s="12"/>
      <c r="N187" s="12"/>
      <c r="O187" s="12"/>
      <c r="P187" s="12"/>
      <c r="Q187" s="109">
        <f>SUM(K187:P187)</f>
        <v>39</v>
      </c>
      <c r="R187" s="22"/>
      <c r="S187" s="11">
        <f>39-R188</f>
        <v>39</v>
      </c>
      <c r="T187" s="12"/>
      <c r="U187" s="12"/>
      <c r="V187" s="12"/>
      <c r="W187" s="12"/>
      <c r="X187" s="12"/>
      <c r="Y187" s="109">
        <f>SUM(S187:X187)</f>
        <v>39</v>
      </c>
      <c r="Z187" s="22"/>
      <c r="AA187" s="11">
        <f>39-Z188</f>
        <v>39</v>
      </c>
      <c r="AB187" s="12"/>
      <c r="AC187" s="12"/>
      <c r="AD187" s="12"/>
      <c r="AE187" s="12"/>
      <c r="AF187" s="12"/>
      <c r="AG187" s="13">
        <f>SUM(AA187:AF187)</f>
        <v>39</v>
      </c>
    </row>
    <row r="188" spans="1:33" ht="24" customHeight="1">
      <c r="A188" s="100" t="str">
        <f>"Cumul annuel     "&amp;SUM(I189,Q189)</f>
        <v>Cumul annuel     -4</v>
      </c>
      <c r="B188" s="65" t="s">
        <v>42</v>
      </c>
      <c r="C188" s="66"/>
      <c r="D188" s="67"/>
      <c r="E188" s="67"/>
      <c r="F188" s="67"/>
      <c r="G188" s="67"/>
      <c r="H188" s="67"/>
      <c r="I188" s="68"/>
      <c r="J188" s="23">
        <f>H188</f>
        <v>0</v>
      </c>
      <c r="K188" s="10">
        <v>0</v>
      </c>
      <c r="L188" s="9">
        <v>35</v>
      </c>
      <c r="M188" s="8"/>
      <c r="N188" s="7"/>
      <c r="O188" s="7"/>
      <c r="P188" s="6"/>
      <c r="Q188" s="110">
        <f>SUM(K188:P188)</f>
        <v>35</v>
      </c>
      <c r="R188" s="23">
        <f>P188</f>
        <v>0</v>
      </c>
      <c r="S188" s="10">
        <v>0</v>
      </c>
      <c r="T188" s="9"/>
      <c r="U188" s="8"/>
      <c r="V188" s="7"/>
      <c r="W188" s="7"/>
      <c r="X188" s="6"/>
      <c r="Y188" s="110">
        <f>SUM(S188:X188)</f>
        <v>0</v>
      </c>
      <c r="Z188" s="23">
        <f>X188</f>
        <v>0</v>
      </c>
      <c r="AA188" s="10">
        <v>0</v>
      </c>
      <c r="AB188" s="9"/>
      <c r="AC188" s="8"/>
      <c r="AD188" s="7"/>
      <c r="AE188" s="7"/>
      <c r="AF188" s="6"/>
      <c r="AG188" s="5">
        <f>SUM(AA188:AF188)</f>
        <v>0</v>
      </c>
    </row>
    <row r="189" spans="1:33" ht="24" customHeight="1" thickBot="1">
      <c r="A189" s="102"/>
      <c r="B189" s="69" t="s">
        <v>41</v>
      </c>
      <c r="C189" s="317"/>
      <c r="D189" s="318"/>
      <c r="E189" s="70"/>
      <c r="F189" s="70"/>
      <c r="G189" s="70"/>
      <c r="H189" s="70"/>
      <c r="I189" s="71">
        <f>SUM(C189:H189)</f>
        <v>0</v>
      </c>
      <c r="J189" s="308">
        <f>J188+K188-39</f>
        <v>-39</v>
      </c>
      <c r="K189" s="309"/>
      <c r="L189" s="14">
        <f>L188-L187</f>
        <v>35</v>
      </c>
      <c r="M189" s="14">
        <f>M188-M187</f>
        <v>0</v>
      </c>
      <c r="N189" s="14">
        <f>N188-N187</f>
        <v>0</v>
      </c>
      <c r="O189" s="14">
        <f>O188-O187</f>
        <v>0</v>
      </c>
      <c r="P189" s="15">
        <f>P188-P187</f>
        <v>0</v>
      </c>
      <c r="Q189" s="111">
        <f>SUM(J189:O189)</f>
        <v>-4</v>
      </c>
      <c r="R189" s="325">
        <f>R188+S188-39</f>
        <v>-39</v>
      </c>
      <c r="S189" s="309"/>
      <c r="T189" s="14">
        <f>T188-T187</f>
        <v>0</v>
      </c>
      <c r="U189" s="14">
        <f>U188-U187</f>
        <v>0</v>
      </c>
      <c r="V189" s="14">
        <f>V188-V187</f>
        <v>0</v>
      </c>
      <c r="W189" s="14">
        <f>W188-W187</f>
        <v>0</v>
      </c>
      <c r="X189" s="15">
        <f>X188-X187</f>
        <v>0</v>
      </c>
      <c r="Y189" s="111">
        <f>SUM(R189:W189)</f>
        <v>-39</v>
      </c>
      <c r="Z189" s="325">
        <f>Z188+AA188-39</f>
        <v>-39</v>
      </c>
      <c r="AA189" s="309"/>
      <c r="AB189" s="14">
        <f>AB188-AB187</f>
        <v>0</v>
      </c>
      <c r="AC189" s="14">
        <f>AC188-AC187</f>
        <v>0</v>
      </c>
      <c r="AD189" s="14">
        <f>AD188-AD187</f>
        <v>0</v>
      </c>
      <c r="AE189" s="14">
        <f>AE188-AE187</f>
        <v>0</v>
      </c>
      <c r="AF189" s="15">
        <f>AF188-AF187</f>
        <v>0</v>
      </c>
      <c r="AG189" s="16">
        <f>SUM(Z189:AE189)</f>
        <v>-39</v>
      </c>
    </row>
    <row r="190" spans="1:33" ht="24" customHeight="1" thickTop="1">
      <c r="A190" s="100" t="s">
        <v>93</v>
      </c>
      <c r="B190" s="61" t="s">
        <v>43</v>
      </c>
      <c r="C190" s="62"/>
      <c r="D190" s="63">
        <v>0</v>
      </c>
      <c r="E190" s="63"/>
      <c r="F190" s="63"/>
      <c r="G190" s="63"/>
      <c r="H190" s="63"/>
      <c r="I190" s="64">
        <f>SUM(D190:H190)</f>
        <v>0</v>
      </c>
      <c r="J190" s="22"/>
      <c r="K190" s="11">
        <f>39-J191</f>
        <v>39</v>
      </c>
      <c r="L190" s="12"/>
      <c r="M190" s="12"/>
      <c r="N190" s="12"/>
      <c r="O190" s="12"/>
      <c r="P190" s="12"/>
      <c r="Q190" s="109">
        <f>SUM(K190:P190)</f>
        <v>39</v>
      </c>
      <c r="R190" s="22"/>
      <c r="S190" s="11">
        <f>39-R191</f>
        <v>39</v>
      </c>
      <c r="T190" s="12"/>
      <c r="U190" s="12"/>
      <c r="V190" s="12"/>
      <c r="W190" s="12"/>
      <c r="X190" s="12"/>
      <c r="Y190" s="109">
        <f>SUM(S190:X190)</f>
        <v>39</v>
      </c>
      <c r="Z190" s="22"/>
      <c r="AA190" s="11">
        <f>39-Z191</f>
        <v>39</v>
      </c>
      <c r="AB190" s="12"/>
      <c r="AC190" s="12"/>
      <c r="AD190" s="12"/>
      <c r="AE190" s="12"/>
      <c r="AF190" s="12"/>
      <c r="AG190" s="13">
        <f>SUM(AA190:AF190)</f>
        <v>39</v>
      </c>
    </row>
    <row r="191" spans="1:33" ht="24" customHeight="1">
      <c r="A191" s="100" t="str">
        <f>"Cumul annuel     "&amp;SUM(I192,Q192)</f>
        <v>Cumul annuel     -4</v>
      </c>
      <c r="B191" s="65" t="s">
        <v>42</v>
      </c>
      <c r="C191" s="66"/>
      <c r="D191" s="67"/>
      <c r="E191" s="67"/>
      <c r="F191" s="67"/>
      <c r="G191" s="67"/>
      <c r="H191" s="67"/>
      <c r="I191" s="68"/>
      <c r="J191" s="23">
        <f>H191</f>
        <v>0</v>
      </c>
      <c r="K191" s="10">
        <v>0</v>
      </c>
      <c r="L191" s="9">
        <v>35</v>
      </c>
      <c r="M191" s="8"/>
      <c r="N191" s="7"/>
      <c r="O191" s="7"/>
      <c r="P191" s="6"/>
      <c r="Q191" s="110">
        <f>SUM(K191:P191)</f>
        <v>35</v>
      </c>
      <c r="R191" s="23">
        <f>P191</f>
        <v>0</v>
      </c>
      <c r="S191" s="10">
        <v>0</v>
      </c>
      <c r="T191" s="9"/>
      <c r="U191" s="8"/>
      <c r="V191" s="7"/>
      <c r="W191" s="7"/>
      <c r="X191" s="6"/>
      <c r="Y191" s="110">
        <f>SUM(S191:X191)</f>
        <v>0</v>
      </c>
      <c r="Z191" s="23">
        <f>X191</f>
        <v>0</v>
      </c>
      <c r="AA191" s="10">
        <v>0</v>
      </c>
      <c r="AB191" s="9"/>
      <c r="AC191" s="8"/>
      <c r="AD191" s="7"/>
      <c r="AE191" s="7"/>
      <c r="AF191" s="6"/>
      <c r="AG191" s="5">
        <f>SUM(AA191:AF191)</f>
        <v>0</v>
      </c>
    </row>
    <row r="192" spans="1:33" ht="24" customHeight="1" thickBot="1">
      <c r="A192" s="102"/>
      <c r="B192" s="69" t="s">
        <v>41</v>
      </c>
      <c r="C192" s="317"/>
      <c r="D192" s="318"/>
      <c r="E192" s="70"/>
      <c r="F192" s="70"/>
      <c r="G192" s="70"/>
      <c r="H192" s="70"/>
      <c r="I192" s="71">
        <f>SUM(C192:H192)</f>
        <v>0</v>
      </c>
      <c r="J192" s="308">
        <f>J191+K191-39</f>
        <v>-39</v>
      </c>
      <c r="K192" s="309"/>
      <c r="L192" s="14">
        <f>L191-L190</f>
        <v>35</v>
      </c>
      <c r="M192" s="14">
        <f>M191-M190</f>
        <v>0</v>
      </c>
      <c r="N192" s="14">
        <f>N191-N190</f>
        <v>0</v>
      </c>
      <c r="O192" s="14">
        <f>O191-O190</f>
        <v>0</v>
      </c>
      <c r="P192" s="15">
        <f>P191-P190</f>
        <v>0</v>
      </c>
      <c r="Q192" s="111">
        <f>SUM(J192:O192)</f>
        <v>-4</v>
      </c>
      <c r="R192" s="325">
        <f>R191+S191-39</f>
        <v>-39</v>
      </c>
      <c r="S192" s="309"/>
      <c r="T192" s="14">
        <f>T191-T190</f>
        <v>0</v>
      </c>
      <c r="U192" s="14">
        <f>U191-U190</f>
        <v>0</v>
      </c>
      <c r="V192" s="14">
        <f>V191-V190</f>
        <v>0</v>
      </c>
      <c r="W192" s="14">
        <f>W191-W190</f>
        <v>0</v>
      </c>
      <c r="X192" s="15">
        <f>X191-X190</f>
        <v>0</v>
      </c>
      <c r="Y192" s="111">
        <f>SUM(R192:W192)</f>
        <v>-39</v>
      </c>
      <c r="Z192" s="325">
        <f>Z191+AA191-39</f>
        <v>-39</v>
      </c>
      <c r="AA192" s="309"/>
      <c r="AB192" s="14">
        <f>AB191-AB190</f>
        <v>0</v>
      </c>
      <c r="AC192" s="14">
        <f>AC191-AC190</f>
        <v>0</v>
      </c>
      <c r="AD192" s="14">
        <f>AD191-AD190</f>
        <v>0</v>
      </c>
      <c r="AE192" s="14">
        <f>AE191-AE190</f>
        <v>0</v>
      </c>
      <c r="AF192" s="15">
        <f>AF191-AF190</f>
        <v>0</v>
      </c>
      <c r="AG192" s="16">
        <f>SUM(Z192:AE192)</f>
        <v>-39</v>
      </c>
    </row>
    <row r="193" spans="1:33" ht="24" customHeight="1" thickTop="1">
      <c r="A193" s="129" t="s">
        <v>29</v>
      </c>
      <c r="B193" s="137" t="s">
        <v>43</v>
      </c>
      <c r="C193" s="131"/>
      <c r="D193" s="135">
        <f>39-C194</f>
        <v>17.5</v>
      </c>
      <c r="E193" s="132">
        <v>39</v>
      </c>
      <c r="F193" s="132">
        <v>39</v>
      </c>
      <c r="G193" s="132">
        <v>39</v>
      </c>
      <c r="H193" s="132">
        <v>39</v>
      </c>
      <c r="I193" s="133">
        <f>SUM(D193:H193)</f>
        <v>173.5</v>
      </c>
      <c r="J193" s="22"/>
      <c r="K193" s="11">
        <f>39-J194</f>
        <v>-2</v>
      </c>
      <c r="L193" s="12"/>
      <c r="M193" s="12"/>
      <c r="N193" s="12"/>
      <c r="O193" s="12"/>
      <c r="P193" s="12"/>
      <c r="Q193" s="109">
        <f>SUM(K193:P193)</f>
        <v>-2</v>
      </c>
      <c r="R193" s="22"/>
      <c r="S193" s="11">
        <f>39-R194</f>
        <v>39</v>
      </c>
      <c r="T193" s="12"/>
      <c r="U193" s="12"/>
      <c r="V193" s="12"/>
      <c r="W193" s="12"/>
      <c r="X193" s="12"/>
      <c r="Y193" s="109">
        <f>SUM(S193:X193)</f>
        <v>39</v>
      </c>
      <c r="Z193" s="22"/>
      <c r="AA193" s="11">
        <f>39-Z194</f>
        <v>39</v>
      </c>
      <c r="AB193" s="12"/>
      <c r="AC193" s="12"/>
      <c r="AD193" s="12"/>
      <c r="AE193" s="12"/>
      <c r="AF193" s="12"/>
      <c r="AG193" s="13">
        <f>SUM(AA193:AF193)</f>
        <v>39</v>
      </c>
    </row>
    <row r="194" spans="1:33" ht="24" customHeight="1">
      <c r="A194" s="100" t="str">
        <f>"Cumul annuel     "&amp;SUM(I195,Q195)</f>
        <v>Cumul annuel     26,5</v>
      </c>
      <c r="B194" s="35" t="s">
        <v>42</v>
      </c>
      <c r="C194" s="44">
        <v>21.5</v>
      </c>
      <c r="D194" s="33">
        <v>12</v>
      </c>
      <c r="E194" s="33">
        <v>33.75</v>
      </c>
      <c r="F194" s="33">
        <v>34.75</v>
      </c>
      <c r="G194" s="33">
        <v>35.5</v>
      </c>
      <c r="H194" s="33">
        <v>41</v>
      </c>
      <c r="I194" s="34">
        <v>157</v>
      </c>
      <c r="J194" s="23">
        <f>H194</f>
        <v>41</v>
      </c>
      <c r="K194" s="10">
        <v>0</v>
      </c>
      <c r="L194" s="9">
        <v>43</v>
      </c>
      <c r="M194" s="8"/>
      <c r="N194" s="7"/>
      <c r="O194" s="7"/>
      <c r="P194" s="6"/>
      <c r="Q194" s="110">
        <f>SUM(K194:P194)</f>
        <v>43</v>
      </c>
      <c r="R194" s="23">
        <f>P194</f>
        <v>0</v>
      </c>
      <c r="S194" s="10">
        <v>0</v>
      </c>
      <c r="T194" s="9"/>
      <c r="U194" s="8"/>
      <c r="V194" s="7"/>
      <c r="W194" s="7"/>
      <c r="X194" s="6"/>
      <c r="Y194" s="110">
        <f>SUM(S194:X194)</f>
        <v>0</v>
      </c>
      <c r="Z194" s="23">
        <f>X194</f>
        <v>0</v>
      </c>
      <c r="AA194" s="10">
        <v>0</v>
      </c>
      <c r="AB194" s="9"/>
      <c r="AC194" s="8"/>
      <c r="AD194" s="7"/>
      <c r="AE194" s="7"/>
      <c r="AF194" s="6"/>
      <c r="AG194" s="5">
        <f>SUM(AA194:AF194)</f>
        <v>0</v>
      </c>
    </row>
    <row r="195" spans="1:33" ht="24" customHeight="1" thickBot="1">
      <c r="A195" s="134"/>
      <c r="B195" s="118" t="s">
        <v>41</v>
      </c>
      <c r="C195" s="312">
        <f>33.5-39</f>
        <v>-5.5</v>
      </c>
      <c r="D195" s="312"/>
      <c r="E195" s="119">
        <f>E194-E193</f>
        <v>-5.25</v>
      </c>
      <c r="F195" s="119">
        <f>F194-F193</f>
        <v>-4.25</v>
      </c>
      <c r="G195" s="119">
        <f>G194-G193</f>
        <v>-3.5</v>
      </c>
      <c r="H195" s="140">
        <v>0</v>
      </c>
      <c r="I195" s="120">
        <f>SUM(C195:H195)</f>
        <v>-18.5</v>
      </c>
      <c r="J195" s="308">
        <f>J194+K194-39</f>
        <v>2</v>
      </c>
      <c r="K195" s="309"/>
      <c r="L195" s="14">
        <f>L194-L193</f>
        <v>43</v>
      </c>
      <c r="M195" s="14">
        <f>M194-M193</f>
        <v>0</v>
      </c>
      <c r="N195" s="14">
        <f>N194-N193</f>
        <v>0</v>
      </c>
      <c r="O195" s="14">
        <f>O194-O193</f>
        <v>0</v>
      </c>
      <c r="P195" s="15">
        <f>P194-P193</f>
        <v>0</v>
      </c>
      <c r="Q195" s="111">
        <f>SUM(J195:O195)</f>
        <v>45</v>
      </c>
      <c r="R195" s="325">
        <f>R194+S194-39</f>
        <v>-39</v>
      </c>
      <c r="S195" s="309"/>
      <c r="T195" s="14">
        <f>T194-T193</f>
        <v>0</v>
      </c>
      <c r="U195" s="14">
        <f>U194-U193</f>
        <v>0</v>
      </c>
      <c r="V195" s="14">
        <f>V194-V193</f>
        <v>0</v>
      </c>
      <c r="W195" s="14">
        <f>W194-W193</f>
        <v>0</v>
      </c>
      <c r="X195" s="15">
        <f>X194-X193</f>
        <v>0</v>
      </c>
      <c r="Y195" s="111">
        <f>SUM(R195:W195)</f>
        <v>-39</v>
      </c>
      <c r="Z195" s="325">
        <f>Z194+AA194-39</f>
        <v>-39</v>
      </c>
      <c r="AA195" s="309"/>
      <c r="AB195" s="14">
        <f>AB194-AB193</f>
        <v>0</v>
      </c>
      <c r="AC195" s="14">
        <f>AC194-AC193</f>
        <v>0</v>
      </c>
      <c r="AD195" s="14">
        <f>AD194-AD193</f>
        <v>0</v>
      </c>
      <c r="AE195" s="14">
        <f>AE194-AE193</f>
        <v>0</v>
      </c>
      <c r="AF195" s="15">
        <f>AF194-AF193</f>
        <v>0</v>
      </c>
      <c r="AG195" s="16">
        <f>SUM(Z195:AE195)</f>
        <v>-39</v>
      </c>
    </row>
    <row r="196" spans="1:33" ht="24" customHeight="1" thickTop="1">
      <c r="A196" s="100" t="s">
        <v>94</v>
      </c>
      <c r="B196" s="61" t="s">
        <v>43</v>
      </c>
      <c r="C196" s="62"/>
      <c r="D196" s="63">
        <v>0</v>
      </c>
      <c r="E196" s="63"/>
      <c r="F196" s="63"/>
      <c r="G196" s="63"/>
      <c r="H196" s="63"/>
      <c r="I196" s="64">
        <f>SUM(D196:H196)</f>
        <v>0</v>
      </c>
      <c r="J196" s="22"/>
      <c r="K196" s="11">
        <f>39-J197</f>
        <v>39</v>
      </c>
      <c r="L196" s="12"/>
      <c r="M196" s="12"/>
      <c r="N196" s="12"/>
      <c r="O196" s="12"/>
      <c r="P196" s="12"/>
      <c r="Q196" s="109">
        <f>SUM(K196:P196)</f>
        <v>39</v>
      </c>
      <c r="R196" s="22"/>
      <c r="S196" s="11">
        <f>39-R197</f>
        <v>39</v>
      </c>
      <c r="T196" s="12"/>
      <c r="U196" s="12"/>
      <c r="V196" s="12"/>
      <c r="W196" s="12"/>
      <c r="X196" s="12"/>
      <c r="Y196" s="109">
        <f>SUM(S196:X196)</f>
        <v>39</v>
      </c>
      <c r="Z196" s="22"/>
      <c r="AA196" s="11">
        <f>39-Z197</f>
        <v>39</v>
      </c>
      <c r="AB196" s="12"/>
      <c r="AC196" s="12"/>
      <c r="AD196" s="12"/>
      <c r="AE196" s="12"/>
      <c r="AF196" s="12"/>
      <c r="AG196" s="13">
        <f>SUM(AA196:AF196)</f>
        <v>39</v>
      </c>
    </row>
    <row r="197" spans="1:33" ht="24" customHeight="1">
      <c r="A197" s="100" t="str">
        <f>"Cumul annuel     "&amp;SUM(I198,Q198)</f>
        <v>Cumul annuel     -16,25</v>
      </c>
      <c r="B197" s="65" t="s">
        <v>42</v>
      </c>
      <c r="C197" s="66"/>
      <c r="D197" s="67"/>
      <c r="E197" s="67"/>
      <c r="F197" s="67"/>
      <c r="G197" s="67"/>
      <c r="H197" s="67"/>
      <c r="I197" s="68"/>
      <c r="J197" s="23">
        <f>H197</f>
        <v>0</v>
      </c>
      <c r="K197" s="10">
        <v>0</v>
      </c>
      <c r="L197" s="9">
        <v>22.75</v>
      </c>
      <c r="M197" s="8"/>
      <c r="N197" s="7"/>
      <c r="O197" s="7"/>
      <c r="P197" s="6"/>
      <c r="Q197" s="110">
        <f>SUM(K197:P197)</f>
        <v>22.75</v>
      </c>
      <c r="R197" s="23">
        <f>P197</f>
        <v>0</v>
      </c>
      <c r="S197" s="10">
        <v>0</v>
      </c>
      <c r="T197" s="9"/>
      <c r="U197" s="8"/>
      <c r="V197" s="7"/>
      <c r="W197" s="7"/>
      <c r="X197" s="6"/>
      <c r="Y197" s="110">
        <f>SUM(S197:X197)</f>
        <v>0</v>
      </c>
      <c r="Z197" s="23">
        <f>X197</f>
        <v>0</v>
      </c>
      <c r="AA197" s="10">
        <v>0</v>
      </c>
      <c r="AB197" s="9"/>
      <c r="AC197" s="8"/>
      <c r="AD197" s="7"/>
      <c r="AE197" s="7"/>
      <c r="AF197" s="6"/>
      <c r="AG197" s="5">
        <f>SUM(AA197:AF197)</f>
        <v>0</v>
      </c>
    </row>
    <row r="198" spans="1:33" ht="24" customHeight="1" thickBot="1">
      <c r="A198" s="102"/>
      <c r="B198" s="69" t="s">
        <v>41</v>
      </c>
      <c r="C198" s="317"/>
      <c r="D198" s="318"/>
      <c r="E198" s="70"/>
      <c r="F198" s="70"/>
      <c r="G198" s="70"/>
      <c r="H198" s="70"/>
      <c r="I198" s="71">
        <f>SUM(C198:H198)</f>
        <v>0</v>
      </c>
      <c r="J198" s="308">
        <f>J197+K197-39</f>
        <v>-39</v>
      </c>
      <c r="K198" s="309"/>
      <c r="L198" s="14">
        <f>L197-L196</f>
        <v>22.75</v>
      </c>
      <c r="M198" s="14">
        <f>M197-M196</f>
        <v>0</v>
      </c>
      <c r="N198" s="14">
        <f>N197-N196</f>
        <v>0</v>
      </c>
      <c r="O198" s="14">
        <f>O197-O196</f>
        <v>0</v>
      </c>
      <c r="P198" s="15">
        <f>P197-P196</f>
        <v>0</v>
      </c>
      <c r="Q198" s="111">
        <f>SUM(J198:O198)</f>
        <v>-16.25</v>
      </c>
      <c r="R198" s="325">
        <f>R197+S197-39</f>
        <v>-39</v>
      </c>
      <c r="S198" s="309"/>
      <c r="T198" s="14">
        <f>T197-T196</f>
        <v>0</v>
      </c>
      <c r="U198" s="14">
        <f>U197-U196</f>
        <v>0</v>
      </c>
      <c r="V198" s="14">
        <f>V197-V196</f>
        <v>0</v>
      </c>
      <c r="W198" s="14">
        <f>W197-W196</f>
        <v>0</v>
      </c>
      <c r="X198" s="15">
        <f>X197-X196</f>
        <v>0</v>
      </c>
      <c r="Y198" s="111">
        <f>SUM(R198:W198)</f>
        <v>-39</v>
      </c>
      <c r="Z198" s="325">
        <f>Z197+AA197-39</f>
        <v>-39</v>
      </c>
      <c r="AA198" s="309"/>
      <c r="AB198" s="14">
        <f>AB197-AB196</f>
        <v>0</v>
      </c>
      <c r="AC198" s="14">
        <f>AC197-AC196</f>
        <v>0</v>
      </c>
      <c r="AD198" s="14">
        <f>AD197-AD196</f>
        <v>0</v>
      </c>
      <c r="AE198" s="14">
        <f>AE197-AE196</f>
        <v>0</v>
      </c>
      <c r="AF198" s="15">
        <f>AF197-AF196</f>
        <v>0</v>
      </c>
      <c r="AG198" s="16">
        <f>SUM(Z198:AE198)</f>
        <v>-39</v>
      </c>
    </row>
    <row r="199" spans="1:33" ht="24" customHeight="1" thickTop="1">
      <c r="A199" s="100" t="s">
        <v>95</v>
      </c>
      <c r="B199" s="61" t="s">
        <v>43</v>
      </c>
      <c r="C199" s="62"/>
      <c r="D199" s="63">
        <v>0</v>
      </c>
      <c r="E199" s="63"/>
      <c r="F199" s="63"/>
      <c r="G199" s="63"/>
      <c r="H199" s="63"/>
      <c r="I199" s="64">
        <f>SUM(D199:H199)</f>
        <v>0</v>
      </c>
      <c r="J199" s="22"/>
      <c r="K199" s="11">
        <f>39-J200</f>
        <v>39</v>
      </c>
      <c r="L199" s="12"/>
      <c r="M199" s="12"/>
      <c r="N199" s="12"/>
      <c r="O199" s="12"/>
      <c r="P199" s="12"/>
      <c r="Q199" s="109">
        <f>SUM(K199:P199)</f>
        <v>39</v>
      </c>
      <c r="R199" s="22"/>
      <c r="S199" s="11">
        <f>39-R200</f>
        <v>39</v>
      </c>
      <c r="T199" s="12"/>
      <c r="U199" s="12"/>
      <c r="V199" s="12"/>
      <c r="W199" s="12"/>
      <c r="X199" s="12"/>
      <c r="Y199" s="109">
        <f>SUM(S199:X199)</f>
        <v>39</v>
      </c>
      <c r="Z199" s="22"/>
      <c r="AA199" s="11">
        <f>39-Z200</f>
        <v>39</v>
      </c>
      <c r="AB199" s="12"/>
      <c r="AC199" s="12"/>
      <c r="AD199" s="12"/>
      <c r="AE199" s="12"/>
      <c r="AF199" s="12"/>
      <c r="AG199" s="13">
        <f>SUM(AA199:AF199)</f>
        <v>39</v>
      </c>
    </row>
    <row r="200" spans="1:33" ht="24" customHeight="1">
      <c r="A200" s="100" t="str">
        <f>"Cumul annuel     "&amp;SUM(I201,Q201)</f>
        <v>Cumul annuel     0,25</v>
      </c>
      <c r="B200" s="65" t="s">
        <v>42</v>
      </c>
      <c r="C200" s="66"/>
      <c r="D200" s="67"/>
      <c r="E200" s="67"/>
      <c r="F200" s="67"/>
      <c r="G200" s="67"/>
      <c r="H200" s="67"/>
      <c r="I200" s="68"/>
      <c r="J200" s="23">
        <f>H200</f>
        <v>0</v>
      </c>
      <c r="K200" s="10">
        <v>0</v>
      </c>
      <c r="L200" s="9">
        <v>39.25</v>
      </c>
      <c r="M200" s="8"/>
      <c r="N200" s="7"/>
      <c r="O200" s="7"/>
      <c r="P200" s="6"/>
      <c r="Q200" s="110">
        <f>SUM(K200:P200)</f>
        <v>39.25</v>
      </c>
      <c r="R200" s="23">
        <f>P200</f>
        <v>0</v>
      </c>
      <c r="S200" s="10">
        <v>0</v>
      </c>
      <c r="T200" s="9"/>
      <c r="U200" s="8"/>
      <c r="V200" s="7"/>
      <c r="W200" s="7"/>
      <c r="X200" s="6"/>
      <c r="Y200" s="110">
        <f>SUM(S200:X200)</f>
        <v>0</v>
      </c>
      <c r="Z200" s="23">
        <f>X200</f>
        <v>0</v>
      </c>
      <c r="AA200" s="10">
        <v>0</v>
      </c>
      <c r="AB200" s="9"/>
      <c r="AC200" s="8"/>
      <c r="AD200" s="7"/>
      <c r="AE200" s="7"/>
      <c r="AF200" s="6"/>
      <c r="AG200" s="5">
        <f>SUM(AA200:AF200)</f>
        <v>0</v>
      </c>
    </row>
    <row r="201" spans="1:33" ht="24" customHeight="1" thickBot="1">
      <c r="A201" s="102"/>
      <c r="B201" s="69" t="s">
        <v>41</v>
      </c>
      <c r="C201" s="317"/>
      <c r="D201" s="318"/>
      <c r="E201" s="70"/>
      <c r="F201" s="70"/>
      <c r="G201" s="70"/>
      <c r="H201" s="70"/>
      <c r="I201" s="71">
        <f>SUM(C201:H201)</f>
        <v>0</v>
      </c>
      <c r="J201" s="308">
        <f>J200+K200-39</f>
        <v>-39</v>
      </c>
      <c r="K201" s="309"/>
      <c r="L201" s="14">
        <f>L200-L199</f>
        <v>39.25</v>
      </c>
      <c r="M201" s="14">
        <f>M200-M199</f>
        <v>0</v>
      </c>
      <c r="N201" s="14">
        <f>N200-N199</f>
        <v>0</v>
      </c>
      <c r="O201" s="14">
        <f>O200-O199</f>
        <v>0</v>
      </c>
      <c r="P201" s="15">
        <f>P200-P199</f>
        <v>0</v>
      </c>
      <c r="Q201" s="111">
        <f>SUM(J201:O201)</f>
        <v>0.25</v>
      </c>
      <c r="R201" s="325">
        <f>R200+S200-39</f>
        <v>-39</v>
      </c>
      <c r="S201" s="309"/>
      <c r="T201" s="14">
        <f>T200-T199</f>
        <v>0</v>
      </c>
      <c r="U201" s="14">
        <f>U200-U199</f>
        <v>0</v>
      </c>
      <c r="V201" s="14">
        <f>V200-V199</f>
        <v>0</v>
      </c>
      <c r="W201" s="14">
        <f>W200-W199</f>
        <v>0</v>
      </c>
      <c r="X201" s="15">
        <f>X200-X199</f>
        <v>0</v>
      </c>
      <c r="Y201" s="111">
        <f>SUM(R201:W201)</f>
        <v>-39</v>
      </c>
      <c r="Z201" s="325">
        <f>Z200+AA200-39</f>
        <v>-39</v>
      </c>
      <c r="AA201" s="309"/>
      <c r="AB201" s="14">
        <f>AB200-AB199</f>
        <v>0</v>
      </c>
      <c r="AC201" s="14">
        <f>AC200-AC199</f>
        <v>0</v>
      </c>
      <c r="AD201" s="14">
        <f>AD200-AD199</f>
        <v>0</v>
      </c>
      <c r="AE201" s="14">
        <f>AE200-AE199</f>
        <v>0</v>
      </c>
      <c r="AF201" s="15">
        <f>AF200-AF199</f>
        <v>0</v>
      </c>
      <c r="AG201" s="16">
        <f>SUM(Z201:AE201)</f>
        <v>-39</v>
      </c>
    </row>
    <row r="202" spans="1:33" ht="24" customHeight="1" thickTop="1">
      <c r="A202" s="100" t="s">
        <v>96</v>
      </c>
      <c r="B202" s="61" t="s">
        <v>43</v>
      </c>
      <c r="C202" s="62"/>
      <c r="D202" s="63">
        <v>0</v>
      </c>
      <c r="E202" s="63"/>
      <c r="F202" s="63"/>
      <c r="G202" s="63"/>
      <c r="H202" s="63"/>
      <c r="I202" s="64">
        <f>SUM(D202:H202)</f>
        <v>0</v>
      </c>
      <c r="J202" s="22"/>
      <c r="K202" s="11">
        <f>39-J203</f>
        <v>39</v>
      </c>
      <c r="L202" s="12">
        <v>35</v>
      </c>
      <c r="M202" s="12"/>
      <c r="N202" s="12"/>
      <c r="O202" s="12"/>
      <c r="P202" s="12"/>
      <c r="Q202" s="109">
        <f>SUM(K202:P202)</f>
        <v>74</v>
      </c>
      <c r="R202" s="22"/>
      <c r="S202" s="11">
        <f>39-R203</f>
        <v>39</v>
      </c>
      <c r="T202" s="12"/>
      <c r="U202" s="12"/>
      <c r="V202" s="12"/>
      <c r="W202" s="12"/>
      <c r="X202" s="12"/>
      <c r="Y202" s="109">
        <f>SUM(S202:X202)</f>
        <v>39</v>
      </c>
      <c r="Z202" s="22"/>
      <c r="AA202" s="11">
        <f>39-Z203</f>
        <v>39</v>
      </c>
      <c r="AB202" s="12"/>
      <c r="AC202" s="12"/>
      <c r="AD202" s="12"/>
      <c r="AE202" s="12"/>
      <c r="AF202" s="12"/>
      <c r="AG202" s="13">
        <f>SUM(AA202:AF202)</f>
        <v>39</v>
      </c>
    </row>
    <row r="203" spans="1:33" ht="24" customHeight="1">
      <c r="A203" s="100" t="str">
        <f>"Cumul annuel     "&amp;SUM(I204,Q204)</f>
        <v>Cumul annuel     -39</v>
      </c>
      <c r="B203" s="65" t="s">
        <v>42</v>
      </c>
      <c r="C203" s="66"/>
      <c r="D203" s="67"/>
      <c r="E203" s="67"/>
      <c r="F203" s="67"/>
      <c r="G203" s="67"/>
      <c r="H203" s="67"/>
      <c r="I203" s="68"/>
      <c r="J203" s="23">
        <f>H203</f>
        <v>0</v>
      </c>
      <c r="K203" s="10">
        <v>0</v>
      </c>
      <c r="L203" s="9">
        <v>35</v>
      </c>
      <c r="M203" s="8"/>
      <c r="N203" s="7"/>
      <c r="O203" s="7"/>
      <c r="P203" s="6"/>
      <c r="Q203" s="110">
        <f>SUM(K203:P203)</f>
        <v>35</v>
      </c>
      <c r="R203" s="23">
        <f>P203</f>
        <v>0</v>
      </c>
      <c r="S203" s="10">
        <v>0</v>
      </c>
      <c r="T203" s="9"/>
      <c r="U203" s="8"/>
      <c r="V203" s="7"/>
      <c r="W203" s="7"/>
      <c r="X203" s="6"/>
      <c r="Y203" s="110">
        <f>SUM(S203:X203)</f>
        <v>0</v>
      </c>
      <c r="Z203" s="23">
        <f>X203</f>
        <v>0</v>
      </c>
      <c r="AA203" s="10">
        <v>0</v>
      </c>
      <c r="AB203" s="9"/>
      <c r="AC203" s="8"/>
      <c r="AD203" s="7"/>
      <c r="AE203" s="7"/>
      <c r="AF203" s="6"/>
      <c r="AG203" s="5">
        <f>SUM(AA203:AF203)</f>
        <v>0</v>
      </c>
    </row>
    <row r="204" spans="1:33" ht="24" customHeight="1" thickBot="1">
      <c r="A204" s="102"/>
      <c r="B204" s="69" t="s">
        <v>41</v>
      </c>
      <c r="C204" s="317"/>
      <c r="D204" s="318"/>
      <c r="E204" s="70"/>
      <c r="F204" s="70"/>
      <c r="G204" s="70"/>
      <c r="H204" s="70"/>
      <c r="I204" s="71">
        <f>SUM(C204:H204)</f>
        <v>0</v>
      </c>
      <c r="J204" s="308">
        <f>J203+K203-39</f>
        <v>-39</v>
      </c>
      <c r="K204" s="309"/>
      <c r="L204" s="14">
        <f>L203-L202</f>
        <v>0</v>
      </c>
      <c r="M204" s="14">
        <f>M203-M202</f>
        <v>0</v>
      </c>
      <c r="N204" s="14">
        <f>N203-N202</f>
        <v>0</v>
      </c>
      <c r="O204" s="14">
        <f>O203-O202</f>
        <v>0</v>
      </c>
      <c r="P204" s="15">
        <f>P203-P202</f>
        <v>0</v>
      </c>
      <c r="Q204" s="111">
        <f>SUM(J204:O204)</f>
        <v>-39</v>
      </c>
      <c r="R204" s="325">
        <f>R203+S203-39</f>
        <v>-39</v>
      </c>
      <c r="S204" s="309"/>
      <c r="T204" s="14">
        <f>T203-T202</f>
        <v>0</v>
      </c>
      <c r="U204" s="14">
        <f>U203-U202</f>
        <v>0</v>
      </c>
      <c r="V204" s="14">
        <f>V203-V202</f>
        <v>0</v>
      </c>
      <c r="W204" s="14">
        <f>W203-W202</f>
        <v>0</v>
      </c>
      <c r="X204" s="15">
        <f>X203-X202</f>
        <v>0</v>
      </c>
      <c r="Y204" s="111">
        <f>SUM(R204:W204)</f>
        <v>-39</v>
      </c>
      <c r="Z204" s="325">
        <f>Z203+AA203-39</f>
        <v>-39</v>
      </c>
      <c r="AA204" s="309"/>
      <c r="AB204" s="14">
        <f>AB203-AB202</f>
        <v>0</v>
      </c>
      <c r="AC204" s="14">
        <f>AC203-AC202</f>
        <v>0</v>
      </c>
      <c r="AD204" s="14">
        <f>AD203-AD202</f>
        <v>0</v>
      </c>
      <c r="AE204" s="14">
        <f>AE203-AE202</f>
        <v>0</v>
      </c>
      <c r="AF204" s="15">
        <f>AF203-AF202</f>
        <v>0</v>
      </c>
      <c r="AG204" s="16">
        <f>SUM(Z204:AE204)</f>
        <v>-39</v>
      </c>
    </row>
    <row r="205" spans="1:33" ht="24" customHeight="1" thickTop="1">
      <c r="A205" s="129" t="s">
        <v>30</v>
      </c>
      <c r="B205" s="137" t="s">
        <v>43</v>
      </c>
      <c r="C205" s="131"/>
      <c r="D205" s="135">
        <f>39-C206</f>
        <v>17</v>
      </c>
      <c r="E205" s="135">
        <v>39</v>
      </c>
      <c r="F205" s="135">
        <v>25</v>
      </c>
      <c r="G205" s="135">
        <v>39</v>
      </c>
      <c r="H205" s="135">
        <v>31</v>
      </c>
      <c r="I205" s="141">
        <f>SUM(D205:H205)</f>
        <v>151</v>
      </c>
      <c r="J205" s="22"/>
      <c r="K205" s="11">
        <f>39-J206</f>
        <v>8</v>
      </c>
      <c r="L205" s="12"/>
      <c r="M205" s="12"/>
      <c r="N205" s="12"/>
      <c r="O205" s="12"/>
      <c r="P205" s="12"/>
      <c r="Q205" s="109">
        <f>SUM(K205:P205)</f>
        <v>8</v>
      </c>
      <c r="R205" s="22"/>
      <c r="S205" s="11">
        <f>39-R206</f>
        <v>39</v>
      </c>
      <c r="T205" s="12"/>
      <c r="U205" s="12"/>
      <c r="V205" s="12"/>
      <c r="W205" s="12"/>
      <c r="X205" s="12"/>
      <c r="Y205" s="109">
        <f>SUM(S205:X205)</f>
        <v>39</v>
      </c>
      <c r="Z205" s="22"/>
      <c r="AA205" s="11">
        <f>39-Z206</f>
        <v>39</v>
      </c>
      <c r="AB205" s="12"/>
      <c r="AC205" s="12"/>
      <c r="AD205" s="12"/>
      <c r="AE205" s="12"/>
      <c r="AF205" s="12"/>
      <c r="AG205" s="13">
        <f>SUM(AA205:AF205)</f>
        <v>39</v>
      </c>
    </row>
    <row r="206" spans="1:33" ht="24" customHeight="1">
      <c r="A206" s="100" t="str">
        <f>"Cumul annuel     "&amp;SUM(I207,Q207)</f>
        <v>Cumul annuel     38,5</v>
      </c>
      <c r="B206" s="35" t="s">
        <v>42</v>
      </c>
      <c r="C206" s="26">
        <v>22</v>
      </c>
      <c r="D206" s="4">
        <v>15</v>
      </c>
      <c r="E206" s="4">
        <v>39</v>
      </c>
      <c r="F206" s="28">
        <v>25</v>
      </c>
      <c r="G206" s="4">
        <v>40.5</v>
      </c>
      <c r="H206" s="4">
        <v>31</v>
      </c>
      <c r="I206" s="31">
        <v>150.5</v>
      </c>
      <c r="J206" s="23">
        <f>H206</f>
        <v>31</v>
      </c>
      <c r="K206" s="10">
        <v>8</v>
      </c>
      <c r="L206" s="9">
        <v>39</v>
      </c>
      <c r="M206" s="8"/>
      <c r="N206" s="7"/>
      <c r="O206" s="7"/>
      <c r="P206" s="6"/>
      <c r="Q206" s="110">
        <f>SUM(K206:P206)</f>
        <v>47</v>
      </c>
      <c r="R206" s="23">
        <f>P206</f>
        <v>0</v>
      </c>
      <c r="S206" s="10">
        <v>0</v>
      </c>
      <c r="T206" s="9"/>
      <c r="U206" s="8"/>
      <c r="V206" s="7"/>
      <c r="W206" s="7"/>
      <c r="X206" s="6"/>
      <c r="Y206" s="110">
        <f>SUM(S206:X206)</f>
        <v>0</v>
      </c>
      <c r="Z206" s="23">
        <f>X206</f>
        <v>0</v>
      </c>
      <c r="AA206" s="10">
        <v>0</v>
      </c>
      <c r="AB206" s="9"/>
      <c r="AC206" s="8"/>
      <c r="AD206" s="7"/>
      <c r="AE206" s="7"/>
      <c r="AF206" s="6"/>
      <c r="AG206" s="5">
        <f>SUM(AA206:AF206)</f>
        <v>0</v>
      </c>
    </row>
    <row r="207" spans="1:33" ht="24" customHeight="1" thickBot="1">
      <c r="A207" s="134"/>
      <c r="B207" s="118" t="s">
        <v>41</v>
      </c>
      <c r="C207" s="321">
        <v>-2</v>
      </c>
      <c r="D207" s="322"/>
      <c r="E207" s="142">
        <v>0</v>
      </c>
      <c r="F207" s="142">
        <v>0</v>
      </c>
      <c r="G207" s="142">
        <f>G206-G205</f>
        <v>1.5</v>
      </c>
      <c r="H207" s="142">
        <v>0</v>
      </c>
      <c r="I207" s="143">
        <f>SUM(C207:H207)</f>
        <v>-0.5</v>
      </c>
      <c r="J207" s="308">
        <f>J206+K206-39</f>
        <v>0</v>
      </c>
      <c r="K207" s="309"/>
      <c r="L207" s="14">
        <f>L206-L205</f>
        <v>39</v>
      </c>
      <c r="M207" s="14">
        <f>M206-M205</f>
        <v>0</v>
      </c>
      <c r="N207" s="14">
        <f>N206-N205</f>
        <v>0</v>
      </c>
      <c r="O207" s="14">
        <f>O206-O205</f>
        <v>0</v>
      </c>
      <c r="P207" s="15">
        <f>P206-P205</f>
        <v>0</v>
      </c>
      <c r="Q207" s="111">
        <f>SUM(J207:O207)</f>
        <v>39</v>
      </c>
      <c r="R207" s="325">
        <f>R206+S206-39</f>
        <v>-39</v>
      </c>
      <c r="S207" s="309"/>
      <c r="T207" s="14">
        <f>T206-T205</f>
        <v>0</v>
      </c>
      <c r="U207" s="14">
        <f>U206-U205</f>
        <v>0</v>
      </c>
      <c r="V207" s="14">
        <f>V206-V205</f>
        <v>0</v>
      </c>
      <c r="W207" s="14">
        <f>W206-W205</f>
        <v>0</v>
      </c>
      <c r="X207" s="15">
        <f>X206-X205</f>
        <v>0</v>
      </c>
      <c r="Y207" s="111">
        <f>SUM(R207:W207)</f>
        <v>-39</v>
      </c>
      <c r="Z207" s="325">
        <f>Z206+AA206-39</f>
        <v>-39</v>
      </c>
      <c r="AA207" s="309"/>
      <c r="AB207" s="14">
        <f>AB206-AB205</f>
        <v>0</v>
      </c>
      <c r="AC207" s="14">
        <f>AC206-AC205</f>
        <v>0</v>
      </c>
      <c r="AD207" s="14">
        <f>AD206-AD205</f>
        <v>0</v>
      </c>
      <c r="AE207" s="14">
        <f>AE206-AE205</f>
        <v>0</v>
      </c>
      <c r="AF207" s="15">
        <f>AF206-AF205</f>
        <v>0</v>
      </c>
      <c r="AG207" s="16">
        <f>SUM(Z207:AE207)</f>
        <v>-39</v>
      </c>
    </row>
    <row r="208" spans="1:33" ht="24" customHeight="1" thickTop="1">
      <c r="A208" s="129" t="s">
        <v>31</v>
      </c>
      <c r="B208" s="137" t="s">
        <v>43</v>
      </c>
      <c r="C208" s="144"/>
      <c r="D208" s="145">
        <f>39-C209</f>
        <v>8.5</v>
      </c>
      <c r="E208" s="146">
        <v>39</v>
      </c>
      <c r="F208" s="146">
        <v>39</v>
      </c>
      <c r="G208" s="146">
        <v>39</v>
      </c>
      <c r="H208" s="146">
        <v>39</v>
      </c>
      <c r="I208" s="147">
        <f>SUM(D208:H208)</f>
        <v>164.5</v>
      </c>
      <c r="J208" s="22"/>
      <c r="K208" s="11">
        <f>39-J209</f>
        <v>0</v>
      </c>
      <c r="L208" s="12"/>
      <c r="M208" s="12"/>
      <c r="N208" s="12"/>
      <c r="O208" s="12"/>
      <c r="P208" s="12"/>
      <c r="Q208" s="109">
        <f>SUM(K208:P208)</f>
        <v>0</v>
      </c>
      <c r="R208" s="22"/>
      <c r="S208" s="11">
        <f>39-R209</f>
        <v>39</v>
      </c>
      <c r="T208" s="12"/>
      <c r="U208" s="12"/>
      <c r="V208" s="12"/>
      <c r="W208" s="12"/>
      <c r="X208" s="12"/>
      <c r="Y208" s="109">
        <f>SUM(S208:X208)</f>
        <v>39</v>
      </c>
      <c r="Z208" s="22"/>
      <c r="AA208" s="11">
        <f>39-Z209</f>
        <v>39</v>
      </c>
      <c r="AB208" s="12"/>
      <c r="AC208" s="12"/>
      <c r="AD208" s="12"/>
      <c r="AE208" s="12"/>
      <c r="AF208" s="12"/>
      <c r="AG208" s="13">
        <f>SUM(AA208:AF208)</f>
        <v>39</v>
      </c>
    </row>
    <row r="209" spans="1:33" ht="24" customHeight="1">
      <c r="A209" s="100" t="str">
        <f>"Cumul annuel     "&amp;SUM(I210,Q210)</f>
        <v>Cumul annuel     36,5</v>
      </c>
      <c r="B209" s="35" t="s">
        <v>42</v>
      </c>
      <c r="C209" s="26">
        <v>30.5</v>
      </c>
      <c r="D209" s="25">
        <v>12</v>
      </c>
      <c r="E209" s="25">
        <v>38.5</v>
      </c>
      <c r="F209" s="25">
        <v>38</v>
      </c>
      <c r="G209" s="25">
        <v>33</v>
      </c>
      <c r="H209" s="25">
        <v>39</v>
      </c>
      <c r="I209" s="27">
        <v>160.5</v>
      </c>
      <c r="J209" s="23">
        <f>H209</f>
        <v>39</v>
      </c>
      <c r="K209" s="10">
        <v>0</v>
      </c>
      <c r="L209" s="9">
        <v>40.5</v>
      </c>
      <c r="M209" s="8"/>
      <c r="N209" s="7"/>
      <c r="O209" s="7"/>
      <c r="P209" s="6"/>
      <c r="Q209" s="110">
        <f>SUM(K209:P209)</f>
        <v>40.5</v>
      </c>
      <c r="R209" s="23">
        <f>P209</f>
        <v>0</v>
      </c>
      <c r="S209" s="10">
        <v>0</v>
      </c>
      <c r="T209" s="9"/>
      <c r="U209" s="8"/>
      <c r="V209" s="7"/>
      <c r="W209" s="7"/>
      <c r="X209" s="6"/>
      <c r="Y209" s="110">
        <f>SUM(S209:X209)</f>
        <v>0</v>
      </c>
      <c r="Z209" s="23">
        <f>X209</f>
        <v>0</v>
      </c>
      <c r="AA209" s="10">
        <v>0</v>
      </c>
      <c r="AB209" s="9"/>
      <c r="AC209" s="8"/>
      <c r="AD209" s="7"/>
      <c r="AE209" s="7"/>
      <c r="AF209" s="6"/>
      <c r="AG209" s="5">
        <f>SUM(AA209:AF209)</f>
        <v>0</v>
      </c>
    </row>
    <row r="210" spans="1:33" ht="24" customHeight="1" thickBot="1">
      <c r="A210" s="134"/>
      <c r="B210" s="118" t="s">
        <v>41</v>
      </c>
      <c r="C210" s="323">
        <f>42.5-39</f>
        <v>3.5</v>
      </c>
      <c r="D210" s="323"/>
      <c r="E210" s="148">
        <f>E209-E208</f>
        <v>-0.5</v>
      </c>
      <c r="F210" s="148">
        <f>F209-F208</f>
        <v>-1</v>
      </c>
      <c r="G210" s="148">
        <f>G209-G208</f>
        <v>-6</v>
      </c>
      <c r="H210" s="148">
        <v>0</v>
      </c>
      <c r="I210" s="149">
        <f>SUM(C210:H210)</f>
        <v>-4</v>
      </c>
      <c r="J210" s="308">
        <f>J209+K209-39</f>
        <v>0</v>
      </c>
      <c r="K210" s="309"/>
      <c r="L210" s="14">
        <f>L209-L208</f>
        <v>40.5</v>
      </c>
      <c r="M210" s="14">
        <f>M209-M208</f>
        <v>0</v>
      </c>
      <c r="N210" s="14">
        <f>N209-N208</f>
        <v>0</v>
      </c>
      <c r="O210" s="14">
        <f>O209-O208</f>
        <v>0</v>
      </c>
      <c r="P210" s="15">
        <f>P209-P208</f>
        <v>0</v>
      </c>
      <c r="Q210" s="111">
        <f>SUM(J210:O210)</f>
        <v>40.5</v>
      </c>
      <c r="R210" s="325">
        <f>R209+S209-39</f>
        <v>-39</v>
      </c>
      <c r="S210" s="309"/>
      <c r="T210" s="14">
        <f>T209-T208</f>
        <v>0</v>
      </c>
      <c r="U210" s="14">
        <f>U209-U208</f>
        <v>0</v>
      </c>
      <c r="V210" s="14">
        <f>V209-V208</f>
        <v>0</v>
      </c>
      <c r="W210" s="14">
        <f>W209-W208</f>
        <v>0</v>
      </c>
      <c r="X210" s="15">
        <f>X209-X208</f>
        <v>0</v>
      </c>
      <c r="Y210" s="111">
        <f>SUM(R210:W210)</f>
        <v>-39</v>
      </c>
      <c r="Z210" s="325">
        <f>Z209+AA209-39</f>
        <v>-39</v>
      </c>
      <c r="AA210" s="309"/>
      <c r="AB210" s="14">
        <f>AB209-AB208</f>
        <v>0</v>
      </c>
      <c r="AC210" s="14">
        <f>AC209-AC208</f>
        <v>0</v>
      </c>
      <c r="AD210" s="14">
        <f>AD209-AD208</f>
        <v>0</v>
      </c>
      <c r="AE210" s="14">
        <f>AE209-AE208</f>
        <v>0</v>
      </c>
      <c r="AF210" s="15">
        <f>AF209-AF208</f>
        <v>0</v>
      </c>
      <c r="AG210" s="16">
        <f>SUM(Z210:AE210)</f>
        <v>-39</v>
      </c>
    </row>
    <row r="211" spans="1:33" ht="24" customHeight="1" thickTop="1">
      <c r="A211" s="100" t="s">
        <v>97</v>
      </c>
      <c r="B211" s="61" t="s">
        <v>43</v>
      </c>
      <c r="C211" s="62"/>
      <c r="D211" s="63">
        <v>0</v>
      </c>
      <c r="E211" s="63"/>
      <c r="F211" s="63"/>
      <c r="G211" s="63"/>
      <c r="H211" s="63"/>
      <c r="I211" s="64">
        <f>SUM(D211:H211)</f>
        <v>0</v>
      </c>
      <c r="J211" s="22"/>
      <c r="K211" s="11">
        <f>39-J212</f>
        <v>39</v>
      </c>
      <c r="L211" s="12"/>
      <c r="M211" s="12"/>
      <c r="N211" s="12"/>
      <c r="O211" s="12"/>
      <c r="P211" s="12"/>
      <c r="Q211" s="109">
        <f>SUM(K211:P211)</f>
        <v>39</v>
      </c>
      <c r="R211" s="22"/>
      <c r="S211" s="11">
        <f>39-R212</f>
        <v>39</v>
      </c>
      <c r="T211" s="12"/>
      <c r="U211" s="12"/>
      <c r="V211" s="12"/>
      <c r="W211" s="12"/>
      <c r="X211" s="12"/>
      <c r="Y211" s="109">
        <f>SUM(S211:X211)</f>
        <v>39</v>
      </c>
      <c r="Z211" s="22"/>
      <c r="AA211" s="11">
        <f>39-Z212</f>
        <v>39</v>
      </c>
      <c r="AB211" s="12"/>
      <c r="AC211" s="12"/>
      <c r="AD211" s="12"/>
      <c r="AE211" s="12"/>
      <c r="AF211" s="12"/>
      <c r="AG211" s="13">
        <f>SUM(AA211:AF211)</f>
        <v>39</v>
      </c>
    </row>
    <row r="212" spans="1:33" ht="24" customHeight="1">
      <c r="A212" s="100" t="str">
        <f>"Cumul annuel     "&amp;SUM(I213,Q213)</f>
        <v>Cumul annuel     -18</v>
      </c>
      <c r="B212" s="65" t="s">
        <v>42</v>
      </c>
      <c r="C212" s="66"/>
      <c r="D212" s="67"/>
      <c r="E212" s="67"/>
      <c r="F212" s="67"/>
      <c r="G212" s="67"/>
      <c r="H212" s="67"/>
      <c r="I212" s="68"/>
      <c r="J212" s="23">
        <f>H212</f>
        <v>0</v>
      </c>
      <c r="K212" s="10">
        <v>0</v>
      </c>
      <c r="L212" s="9">
        <v>21</v>
      </c>
      <c r="M212" s="8"/>
      <c r="N212" s="7"/>
      <c r="O212" s="7"/>
      <c r="P212" s="6"/>
      <c r="Q212" s="110">
        <f>SUM(K212:P212)</f>
        <v>21</v>
      </c>
      <c r="R212" s="23">
        <f>P212</f>
        <v>0</v>
      </c>
      <c r="S212" s="10">
        <v>0</v>
      </c>
      <c r="T212" s="9"/>
      <c r="U212" s="8"/>
      <c r="V212" s="7"/>
      <c r="W212" s="7"/>
      <c r="X212" s="6"/>
      <c r="Y212" s="110">
        <f>SUM(S212:X212)</f>
        <v>0</v>
      </c>
      <c r="Z212" s="23">
        <f>X212</f>
        <v>0</v>
      </c>
      <c r="AA212" s="10">
        <v>0</v>
      </c>
      <c r="AB212" s="9"/>
      <c r="AC212" s="8"/>
      <c r="AD212" s="7"/>
      <c r="AE212" s="7"/>
      <c r="AF212" s="6"/>
      <c r="AG212" s="5">
        <f>SUM(AA212:AF212)</f>
        <v>0</v>
      </c>
    </row>
    <row r="213" spans="1:33" ht="24" customHeight="1" thickBot="1">
      <c r="A213" s="102"/>
      <c r="B213" s="69" t="s">
        <v>41</v>
      </c>
      <c r="C213" s="317"/>
      <c r="D213" s="318"/>
      <c r="E213" s="70"/>
      <c r="F213" s="70"/>
      <c r="G213" s="70"/>
      <c r="H213" s="70"/>
      <c r="I213" s="71">
        <f>SUM(C213:H213)</f>
        <v>0</v>
      </c>
      <c r="J213" s="308">
        <f>J212+K212-39</f>
        <v>-39</v>
      </c>
      <c r="K213" s="309"/>
      <c r="L213" s="14">
        <f>L212-L211</f>
        <v>21</v>
      </c>
      <c r="M213" s="14">
        <f>M212-M211</f>
        <v>0</v>
      </c>
      <c r="N213" s="14">
        <f>N212-N211</f>
        <v>0</v>
      </c>
      <c r="O213" s="14">
        <f>O212-O211</f>
        <v>0</v>
      </c>
      <c r="P213" s="15">
        <f>P212-P211</f>
        <v>0</v>
      </c>
      <c r="Q213" s="111">
        <f>SUM(J213:O213)</f>
        <v>-18</v>
      </c>
      <c r="R213" s="325">
        <f>R212+S212-39</f>
        <v>-39</v>
      </c>
      <c r="S213" s="309"/>
      <c r="T213" s="14">
        <f>T212-T211</f>
        <v>0</v>
      </c>
      <c r="U213" s="14">
        <f>U212-U211</f>
        <v>0</v>
      </c>
      <c r="V213" s="14">
        <f>V212-V211</f>
        <v>0</v>
      </c>
      <c r="W213" s="14">
        <f>W212-W211</f>
        <v>0</v>
      </c>
      <c r="X213" s="15">
        <f>X212-X211</f>
        <v>0</v>
      </c>
      <c r="Y213" s="111">
        <f>SUM(R213:W213)</f>
        <v>-39</v>
      </c>
      <c r="Z213" s="325">
        <f>Z212+AA212-39</f>
        <v>-39</v>
      </c>
      <c r="AA213" s="309"/>
      <c r="AB213" s="14">
        <f>AB212-AB211</f>
        <v>0</v>
      </c>
      <c r="AC213" s="14">
        <f>AC212-AC211</f>
        <v>0</v>
      </c>
      <c r="AD213" s="14">
        <f>AD212-AD211</f>
        <v>0</v>
      </c>
      <c r="AE213" s="14">
        <f>AE212-AE211</f>
        <v>0</v>
      </c>
      <c r="AF213" s="15">
        <f>AF212-AF211</f>
        <v>0</v>
      </c>
      <c r="AG213" s="16">
        <f>SUM(Z213:AE213)</f>
        <v>-39</v>
      </c>
    </row>
    <row r="214" spans="1:33" ht="24" customHeight="1" thickTop="1">
      <c r="A214" s="129" t="s">
        <v>32</v>
      </c>
      <c r="B214" s="137" t="s">
        <v>43</v>
      </c>
      <c r="C214" s="144"/>
      <c r="D214" s="146">
        <f>39-32</f>
        <v>7</v>
      </c>
      <c r="E214" s="145">
        <v>39</v>
      </c>
      <c r="F214" s="145">
        <v>39</v>
      </c>
      <c r="G214" s="145">
        <v>39</v>
      </c>
      <c r="H214" s="145">
        <v>31</v>
      </c>
      <c r="I214" s="150">
        <f>SUM(D214:H214)</f>
        <v>155</v>
      </c>
      <c r="J214" s="22"/>
      <c r="K214" s="11">
        <f>39-J215</f>
        <v>8</v>
      </c>
      <c r="L214" s="12"/>
      <c r="M214" s="12"/>
      <c r="N214" s="12"/>
      <c r="O214" s="12"/>
      <c r="P214" s="12"/>
      <c r="Q214" s="109">
        <f>SUM(K214:P214)</f>
        <v>8</v>
      </c>
      <c r="R214" s="22"/>
      <c r="S214" s="11">
        <f>39-R215</f>
        <v>39</v>
      </c>
      <c r="T214" s="12"/>
      <c r="U214" s="12"/>
      <c r="V214" s="12"/>
      <c r="W214" s="12"/>
      <c r="X214" s="12"/>
      <c r="Y214" s="109">
        <f>SUM(S214:X214)</f>
        <v>39</v>
      </c>
      <c r="Z214" s="22"/>
      <c r="AA214" s="11">
        <f>39-Z215</f>
        <v>39</v>
      </c>
      <c r="AB214" s="12"/>
      <c r="AC214" s="12"/>
      <c r="AD214" s="12"/>
      <c r="AE214" s="12"/>
      <c r="AF214" s="12"/>
      <c r="AG214" s="13">
        <f>SUM(AA214:AF214)</f>
        <v>39</v>
      </c>
    </row>
    <row r="215" spans="1:33" ht="24" customHeight="1">
      <c r="A215" s="100" t="str">
        <f>"Cumul annuel     "&amp;SUM(I216,Q216)</f>
        <v>Cumul annuel     37,5</v>
      </c>
      <c r="B215" s="35" t="s">
        <v>42</v>
      </c>
      <c r="C215" s="26" t="s">
        <v>38</v>
      </c>
      <c r="D215" s="28">
        <v>0</v>
      </c>
      <c r="E215" s="4">
        <v>37.5</v>
      </c>
      <c r="F215" s="4">
        <v>39</v>
      </c>
      <c r="G215" s="4">
        <v>39</v>
      </c>
      <c r="H215" s="4">
        <v>31</v>
      </c>
      <c r="I215" s="31">
        <v>146.5</v>
      </c>
      <c r="J215" s="23">
        <f>H215</f>
        <v>31</v>
      </c>
      <c r="K215" s="10">
        <v>8</v>
      </c>
      <c r="L215" s="9">
        <v>39</v>
      </c>
      <c r="M215" s="8"/>
      <c r="N215" s="7"/>
      <c r="O215" s="7"/>
      <c r="P215" s="6"/>
      <c r="Q215" s="110">
        <f>SUM(K215:P215)</f>
        <v>47</v>
      </c>
      <c r="R215" s="23">
        <f>P215</f>
        <v>0</v>
      </c>
      <c r="S215" s="10">
        <v>0</v>
      </c>
      <c r="T215" s="9"/>
      <c r="U215" s="8"/>
      <c r="V215" s="7"/>
      <c r="W215" s="7"/>
      <c r="X215" s="6"/>
      <c r="Y215" s="110">
        <f>SUM(S215:X215)</f>
        <v>0</v>
      </c>
      <c r="Z215" s="23">
        <f>X215</f>
        <v>0</v>
      </c>
      <c r="AA215" s="10">
        <v>0</v>
      </c>
      <c r="AB215" s="9"/>
      <c r="AC215" s="8"/>
      <c r="AD215" s="7"/>
      <c r="AE215" s="7"/>
      <c r="AF215" s="6"/>
      <c r="AG215" s="5">
        <f>SUM(AA215:AF215)</f>
        <v>0</v>
      </c>
    </row>
    <row r="216" spans="1:33" ht="24" customHeight="1" thickBot="1">
      <c r="A216" s="134"/>
      <c r="B216" s="118" t="s">
        <v>41</v>
      </c>
      <c r="C216" s="323">
        <v>0</v>
      </c>
      <c r="D216" s="323"/>
      <c r="E216" s="142">
        <f>E215-E214</f>
        <v>-1.5</v>
      </c>
      <c r="F216" s="142">
        <f>F215-F214</f>
        <v>0</v>
      </c>
      <c r="G216" s="142">
        <f>G215-G214</f>
        <v>0</v>
      </c>
      <c r="H216" s="142">
        <v>0</v>
      </c>
      <c r="I216" s="143">
        <f>SUM(C216:H216)</f>
        <v>-1.5</v>
      </c>
      <c r="J216" s="308">
        <f>J215+K215-39</f>
        <v>0</v>
      </c>
      <c r="K216" s="309"/>
      <c r="L216" s="14">
        <f>L215-L214</f>
        <v>39</v>
      </c>
      <c r="M216" s="14">
        <f>M215-M214</f>
        <v>0</v>
      </c>
      <c r="N216" s="14">
        <f>N215-N214</f>
        <v>0</v>
      </c>
      <c r="O216" s="14">
        <f>O215-O214</f>
        <v>0</v>
      </c>
      <c r="P216" s="15">
        <f>P215-P214</f>
        <v>0</v>
      </c>
      <c r="Q216" s="111">
        <f>SUM(J216:O216)</f>
        <v>39</v>
      </c>
      <c r="R216" s="325">
        <f>R215+S215-39</f>
        <v>-39</v>
      </c>
      <c r="S216" s="309"/>
      <c r="T216" s="14">
        <f>T215-T214</f>
        <v>0</v>
      </c>
      <c r="U216" s="14">
        <f>U215-U214</f>
        <v>0</v>
      </c>
      <c r="V216" s="14">
        <f>V215-V214</f>
        <v>0</v>
      </c>
      <c r="W216" s="14">
        <f>W215-W214</f>
        <v>0</v>
      </c>
      <c r="X216" s="15">
        <f>X215-X214</f>
        <v>0</v>
      </c>
      <c r="Y216" s="111">
        <f>SUM(R216:W216)</f>
        <v>-39</v>
      </c>
      <c r="Z216" s="325">
        <f>Z215+AA215-39</f>
        <v>-39</v>
      </c>
      <c r="AA216" s="309"/>
      <c r="AB216" s="14">
        <f>AB215-AB214</f>
        <v>0</v>
      </c>
      <c r="AC216" s="14">
        <f>AC215-AC214</f>
        <v>0</v>
      </c>
      <c r="AD216" s="14">
        <f>AD215-AD214</f>
        <v>0</v>
      </c>
      <c r="AE216" s="14">
        <f>AE215-AE214</f>
        <v>0</v>
      </c>
      <c r="AF216" s="15">
        <f>AF215-AF214</f>
        <v>0</v>
      </c>
      <c r="AG216" s="16">
        <f>SUM(Z216:AE216)</f>
        <v>-39</v>
      </c>
    </row>
    <row r="217" spans="1:33" ht="24" customHeight="1" thickTop="1">
      <c r="A217" s="129" t="s">
        <v>33</v>
      </c>
      <c r="B217" s="137" t="s">
        <v>43</v>
      </c>
      <c r="C217" s="144"/>
      <c r="D217" s="145">
        <f>39-C218</f>
        <v>24</v>
      </c>
      <c r="E217" s="146">
        <v>39</v>
      </c>
      <c r="F217" s="146">
        <v>39</v>
      </c>
      <c r="G217" s="146">
        <v>39</v>
      </c>
      <c r="H217" s="146">
        <v>31</v>
      </c>
      <c r="I217" s="147">
        <f>SUM(D217:H217)</f>
        <v>172</v>
      </c>
      <c r="J217" s="22"/>
      <c r="K217" s="11">
        <f>39-J218</f>
        <v>8</v>
      </c>
      <c r="L217" s="12"/>
      <c r="M217" s="12"/>
      <c r="N217" s="12"/>
      <c r="O217" s="12"/>
      <c r="P217" s="12"/>
      <c r="Q217" s="109">
        <f>SUM(K217:P217)</f>
        <v>8</v>
      </c>
      <c r="R217" s="22"/>
      <c r="S217" s="11">
        <f>39-R218</f>
        <v>39</v>
      </c>
      <c r="T217" s="12"/>
      <c r="U217" s="12"/>
      <c r="V217" s="12"/>
      <c r="W217" s="12"/>
      <c r="X217" s="12"/>
      <c r="Y217" s="109">
        <f>SUM(S217:X217)</f>
        <v>39</v>
      </c>
      <c r="Z217" s="22"/>
      <c r="AA217" s="11">
        <f>39-Z218</f>
        <v>39</v>
      </c>
      <c r="AB217" s="12"/>
      <c r="AC217" s="12"/>
      <c r="AD217" s="12"/>
      <c r="AE217" s="12"/>
      <c r="AF217" s="12"/>
      <c r="AG217" s="13">
        <f>SUM(AA217:AF217)</f>
        <v>39</v>
      </c>
    </row>
    <row r="218" spans="1:33" ht="24" customHeight="1">
      <c r="A218" s="100" t="str">
        <f>"Cumul annuel     "&amp;SUM(I219,Q219)</f>
        <v>Cumul annuel     40</v>
      </c>
      <c r="B218" s="35" t="s">
        <v>42</v>
      </c>
      <c r="C218" s="26">
        <v>15</v>
      </c>
      <c r="D218" s="25">
        <v>24</v>
      </c>
      <c r="E218" s="25">
        <v>39</v>
      </c>
      <c r="F218" s="25">
        <v>39</v>
      </c>
      <c r="G218" s="25">
        <v>39</v>
      </c>
      <c r="H218" s="25">
        <v>31</v>
      </c>
      <c r="I218" s="27">
        <v>172</v>
      </c>
      <c r="J218" s="23">
        <f>H218</f>
        <v>31</v>
      </c>
      <c r="K218" s="10">
        <v>8</v>
      </c>
      <c r="L218" s="9">
        <v>40</v>
      </c>
      <c r="M218" s="8"/>
      <c r="N218" s="7"/>
      <c r="O218" s="7"/>
      <c r="P218" s="6"/>
      <c r="Q218" s="110">
        <f>SUM(K218:P218)</f>
        <v>48</v>
      </c>
      <c r="R218" s="23">
        <f>P218</f>
        <v>0</v>
      </c>
      <c r="S218" s="10">
        <v>0</v>
      </c>
      <c r="T218" s="9"/>
      <c r="U218" s="8"/>
      <c r="V218" s="7"/>
      <c r="W218" s="7"/>
      <c r="X218" s="6"/>
      <c r="Y218" s="110">
        <f>SUM(S218:X218)</f>
        <v>0</v>
      </c>
      <c r="Z218" s="23">
        <f>X218</f>
        <v>0</v>
      </c>
      <c r="AA218" s="10">
        <v>0</v>
      </c>
      <c r="AB218" s="9"/>
      <c r="AC218" s="8"/>
      <c r="AD218" s="7"/>
      <c r="AE218" s="7"/>
      <c r="AF218" s="6"/>
      <c r="AG218" s="5">
        <f>SUM(AA218:AF218)</f>
        <v>0</v>
      </c>
    </row>
    <row r="219" spans="1:33" ht="24" customHeight="1" thickBot="1">
      <c r="A219" s="134"/>
      <c r="B219" s="118" t="s">
        <v>41</v>
      </c>
      <c r="C219" s="323">
        <v>0</v>
      </c>
      <c r="D219" s="323"/>
      <c r="E219" s="148">
        <v>0</v>
      </c>
      <c r="F219" s="148">
        <v>0</v>
      </c>
      <c r="G219" s="148">
        <v>0</v>
      </c>
      <c r="H219" s="148">
        <v>0</v>
      </c>
      <c r="I219" s="149">
        <f>SUM(C219:H219)</f>
        <v>0</v>
      </c>
      <c r="J219" s="308">
        <f>J218+K218-39</f>
        <v>0</v>
      </c>
      <c r="K219" s="309"/>
      <c r="L219" s="14">
        <f>L218-L217</f>
        <v>40</v>
      </c>
      <c r="M219" s="14">
        <f>M218-M217</f>
        <v>0</v>
      </c>
      <c r="N219" s="14">
        <f>N218-N217</f>
        <v>0</v>
      </c>
      <c r="O219" s="14">
        <f>O218-O217</f>
        <v>0</v>
      </c>
      <c r="P219" s="15">
        <f>P218-P217</f>
        <v>0</v>
      </c>
      <c r="Q219" s="111">
        <f>SUM(J219:O219)</f>
        <v>40</v>
      </c>
      <c r="R219" s="325">
        <f>R218+S218-39</f>
        <v>-39</v>
      </c>
      <c r="S219" s="309"/>
      <c r="T219" s="14">
        <f>T218-T217</f>
        <v>0</v>
      </c>
      <c r="U219" s="14">
        <f>U218-U217</f>
        <v>0</v>
      </c>
      <c r="V219" s="14">
        <f>V218-V217</f>
        <v>0</v>
      </c>
      <c r="W219" s="14">
        <f>W218-W217</f>
        <v>0</v>
      </c>
      <c r="X219" s="15">
        <f>X218-X217</f>
        <v>0</v>
      </c>
      <c r="Y219" s="111">
        <f>SUM(R219:W219)</f>
        <v>-39</v>
      </c>
      <c r="Z219" s="325">
        <f>Z218+AA218-39</f>
        <v>-39</v>
      </c>
      <c r="AA219" s="309"/>
      <c r="AB219" s="14">
        <f>AB218-AB217</f>
        <v>0</v>
      </c>
      <c r="AC219" s="14">
        <f>AC218-AC217</f>
        <v>0</v>
      </c>
      <c r="AD219" s="14">
        <f>AD218-AD217</f>
        <v>0</v>
      </c>
      <c r="AE219" s="14">
        <f>AE218-AE217</f>
        <v>0</v>
      </c>
      <c r="AF219" s="15">
        <f>AF218-AF217</f>
        <v>0</v>
      </c>
      <c r="AG219" s="16">
        <f>SUM(Z219:AE219)</f>
        <v>-39</v>
      </c>
    </row>
    <row r="220" spans="1:33" ht="24" customHeight="1" thickTop="1">
      <c r="A220" s="100" t="s">
        <v>98</v>
      </c>
      <c r="B220" s="61" t="s">
        <v>43</v>
      </c>
      <c r="C220" s="62"/>
      <c r="D220" s="63">
        <v>0</v>
      </c>
      <c r="E220" s="63"/>
      <c r="F220" s="63"/>
      <c r="G220" s="63"/>
      <c r="H220" s="63"/>
      <c r="I220" s="64">
        <f>SUM(D220:H220)</f>
        <v>0</v>
      </c>
      <c r="J220" s="22"/>
      <c r="K220" s="11">
        <f>39-J221</f>
        <v>39</v>
      </c>
      <c r="L220" s="12"/>
      <c r="M220" s="12"/>
      <c r="N220" s="12"/>
      <c r="O220" s="12"/>
      <c r="P220" s="12"/>
      <c r="Q220" s="109">
        <f>SUM(K220:P220)</f>
        <v>39</v>
      </c>
      <c r="R220" s="22"/>
      <c r="S220" s="11">
        <f>39-R221</f>
        <v>39</v>
      </c>
      <c r="T220" s="12"/>
      <c r="U220" s="12"/>
      <c r="V220" s="12"/>
      <c r="W220" s="12"/>
      <c r="X220" s="12"/>
      <c r="Y220" s="109">
        <f>SUM(S220:X220)</f>
        <v>39</v>
      </c>
      <c r="Z220" s="22"/>
      <c r="AA220" s="11">
        <f>39-Z221</f>
        <v>39</v>
      </c>
      <c r="AB220" s="12"/>
      <c r="AC220" s="12"/>
      <c r="AD220" s="12"/>
      <c r="AE220" s="12"/>
      <c r="AF220" s="12"/>
      <c r="AG220" s="13">
        <f>SUM(AA220:AF220)</f>
        <v>39</v>
      </c>
    </row>
    <row r="221" spans="1:33" ht="24" customHeight="1">
      <c r="A221" s="100" t="str">
        <f>"Cumul annuel     "&amp;SUM(I222,Q222)</f>
        <v>Cumul annuel     12,5</v>
      </c>
      <c r="B221" s="65" t="s">
        <v>42</v>
      </c>
      <c r="C221" s="66"/>
      <c r="D221" s="67"/>
      <c r="E221" s="67"/>
      <c r="F221" s="67"/>
      <c r="G221" s="67"/>
      <c r="H221" s="67"/>
      <c r="I221" s="68"/>
      <c r="J221" s="23">
        <f>H221</f>
        <v>0</v>
      </c>
      <c r="K221" s="10">
        <v>7</v>
      </c>
      <c r="L221" s="9">
        <v>44.5</v>
      </c>
      <c r="M221" s="8"/>
      <c r="N221" s="7"/>
      <c r="O221" s="7"/>
      <c r="P221" s="6"/>
      <c r="Q221" s="110">
        <f>SUM(K221:P221)</f>
        <v>51.5</v>
      </c>
      <c r="R221" s="23">
        <f>P221</f>
        <v>0</v>
      </c>
      <c r="S221" s="10">
        <v>0</v>
      </c>
      <c r="T221" s="9"/>
      <c r="U221" s="8"/>
      <c r="V221" s="7"/>
      <c r="W221" s="7"/>
      <c r="X221" s="6"/>
      <c r="Y221" s="110">
        <f>SUM(S221:X221)</f>
        <v>0</v>
      </c>
      <c r="Z221" s="23">
        <f>X221</f>
        <v>0</v>
      </c>
      <c r="AA221" s="10">
        <v>0</v>
      </c>
      <c r="AB221" s="9"/>
      <c r="AC221" s="8"/>
      <c r="AD221" s="7"/>
      <c r="AE221" s="7"/>
      <c r="AF221" s="6"/>
      <c r="AG221" s="5">
        <f>SUM(AA221:AF221)</f>
        <v>0</v>
      </c>
    </row>
    <row r="222" spans="1:33" ht="24" customHeight="1" thickBot="1">
      <c r="A222" s="102"/>
      <c r="B222" s="69" t="s">
        <v>41</v>
      </c>
      <c r="C222" s="317"/>
      <c r="D222" s="318"/>
      <c r="E222" s="70"/>
      <c r="F222" s="70"/>
      <c r="G222" s="70"/>
      <c r="H222" s="70"/>
      <c r="I222" s="71">
        <f>SUM(C222:H222)</f>
        <v>0</v>
      </c>
      <c r="J222" s="308">
        <f>J221+K221-39</f>
        <v>-32</v>
      </c>
      <c r="K222" s="309"/>
      <c r="L222" s="14">
        <f>L221-L220</f>
        <v>44.5</v>
      </c>
      <c r="M222" s="14">
        <f>M221-M220</f>
        <v>0</v>
      </c>
      <c r="N222" s="14">
        <f>N221-N220</f>
        <v>0</v>
      </c>
      <c r="O222" s="14">
        <f>O221-O220</f>
        <v>0</v>
      </c>
      <c r="P222" s="15">
        <f>P221-P220</f>
        <v>0</v>
      </c>
      <c r="Q222" s="111">
        <f>SUM(J222:O222)</f>
        <v>12.5</v>
      </c>
      <c r="R222" s="325">
        <f>R221+S221-39</f>
        <v>-39</v>
      </c>
      <c r="S222" s="309"/>
      <c r="T222" s="14">
        <f>T221-T220</f>
        <v>0</v>
      </c>
      <c r="U222" s="14">
        <f>U221-U220</f>
        <v>0</v>
      </c>
      <c r="V222" s="14">
        <f>V221-V220</f>
        <v>0</v>
      </c>
      <c r="W222" s="14">
        <f>W221-W220</f>
        <v>0</v>
      </c>
      <c r="X222" s="15">
        <f>X221-X220</f>
        <v>0</v>
      </c>
      <c r="Y222" s="111">
        <f>SUM(R222:W222)</f>
        <v>-39</v>
      </c>
      <c r="Z222" s="325">
        <f>Z221+AA221-39</f>
        <v>-39</v>
      </c>
      <c r="AA222" s="309"/>
      <c r="AB222" s="14">
        <f>AB221-AB220</f>
        <v>0</v>
      </c>
      <c r="AC222" s="14">
        <f>AC221-AC220</f>
        <v>0</v>
      </c>
      <c r="AD222" s="14">
        <f>AD221-AD220</f>
        <v>0</v>
      </c>
      <c r="AE222" s="14">
        <f>AE221-AE220</f>
        <v>0</v>
      </c>
      <c r="AF222" s="15">
        <f>AF221-AF220</f>
        <v>0</v>
      </c>
      <c r="AG222" s="16">
        <f>SUM(Z222:AE222)</f>
        <v>-39</v>
      </c>
    </row>
    <row r="223" spans="1:33" ht="24" customHeight="1" thickTop="1">
      <c r="A223" s="100" t="s">
        <v>99</v>
      </c>
      <c r="B223" s="61" t="s">
        <v>43</v>
      </c>
      <c r="C223" s="62"/>
      <c r="D223" s="63">
        <v>0</v>
      </c>
      <c r="E223" s="63"/>
      <c r="F223" s="63"/>
      <c r="G223" s="63"/>
      <c r="H223" s="63"/>
      <c r="I223" s="64">
        <f>SUM(D223:H223)</f>
        <v>0</v>
      </c>
      <c r="J223" s="22"/>
      <c r="K223" s="11">
        <f>39-J224</f>
        <v>39</v>
      </c>
      <c r="L223" s="12">
        <v>35</v>
      </c>
      <c r="M223" s="12"/>
      <c r="N223" s="12"/>
      <c r="O223" s="12"/>
      <c r="P223" s="12"/>
      <c r="Q223" s="109">
        <f>SUM(K223:P223)</f>
        <v>74</v>
      </c>
      <c r="R223" s="22"/>
      <c r="S223" s="11">
        <f>39-R224</f>
        <v>39</v>
      </c>
      <c r="T223" s="12"/>
      <c r="U223" s="12"/>
      <c r="V223" s="12"/>
      <c r="W223" s="12"/>
      <c r="X223" s="12"/>
      <c r="Y223" s="109">
        <f>SUM(S223:X223)</f>
        <v>39</v>
      </c>
      <c r="Z223" s="22"/>
      <c r="AA223" s="11">
        <f>39-Z224</f>
        <v>39</v>
      </c>
      <c r="AB223" s="12"/>
      <c r="AC223" s="12"/>
      <c r="AD223" s="12"/>
      <c r="AE223" s="12"/>
      <c r="AF223" s="12"/>
      <c r="AG223" s="13">
        <f>SUM(AA223:AF223)</f>
        <v>39</v>
      </c>
    </row>
    <row r="224" spans="1:33" ht="24" customHeight="1">
      <c r="A224" s="100" t="str">
        <f>"Cumul annuel     "&amp;SUM(I225,Q225)</f>
        <v>Cumul annuel     -39</v>
      </c>
      <c r="B224" s="65" t="s">
        <v>42</v>
      </c>
      <c r="C224" s="66"/>
      <c r="D224" s="67"/>
      <c r="E224" s="67"/>
      <c r="F224" s="67"/>
      <c r="G224" s="67"/>
      <c r="H224" s="67"/>
      <c r="I224" s="68"/>
      <c r="J224" s="23">
        <f>H224</f>
        <v>0</v>
      </c>
      <c r="K224" s="10">
        <v>0</v>
      </c>
      <c r="L224" s="9">
        <v>35</v>
      </c>
      <c r="M224" s="8"/>
      <c r="N224" s="7"/>
      <c r="O224" s="7"/>
      <c r="P224" s="6"/>
      <c r="Q224" s="110">
        <f>SUM(K224:P224)</f>
        <v>35</v>
      </c>
      <c r="R224" s="23">
        <f>P224</f>
        <v>0</v>
      </c>
      <c r="S224" s="10">
        <v>0</v>
      </c>
      <c r="T224" s="9"/>
      <c r="U224" s="8"/>
      <c r="V224" s="7"/>
      <c r="W224" s="7"/>
      <c r="X224" s="6"/>
      <c r="Y224" s="110">
        <f>SUM(S224:X224)</f>
        <v>0</v>
      </c>
      <c r="Z224" s="23">
        <f>X224</f>
        <v>0</v>
      </c>
      <c r="AA224" s="10">
        <v>0</v>
      </c>
      <c r="AB224" s="9"/>
      <c r="AC224" s="8"/>
      <c r="AD224" s="7"/>
      <c r="AE224" s="7"/>
      <c r="AF224" s="6"/>
      <c r="AG224" s="5">
        <f>SUM(AA224:AF224)</f>
        <v>0</v>
      </c>
    </row>
    <row r="225" spans="1:33" ht="24" customHeight="1" thickBot="1">
      <c r="A225" s="102"/>
      <c r="B225" s="69" t="s">
        <v>41</v>
      </c>
      <c r="C225" s="317"/>
      <c r="D225" s="318"/>
      <c r="E225" s="70"/>
      <c r="F225" s="70"/>
      <c r="G225" s="70"/>
      <c r="H225" s="70"/>
      <c r="I225" s="71">
        <f>SUM(C225:H225)</f>
        <v>0</v>
      </c>
      <c r="J225" s="308">
        <f>J224+K224-39</f>
        <v>-39</v>
      </c>
      <c r="K225" s="309"/>
      <c r="L225" s="14">
        <f>L224-L223</f>
        <v>0</v>
      </c>
      <c r="M225" s="14">
        <f>M224-M223</f>
        <v>0</v>
      </c>
      <c r="N225" s="14">
        <f>N224-N223</f>
        <v>0</v>
      </c>
      <c r="O225" s="14">
        <f>O224-O223</f>
        <v>0</v>
      </c>
      <c r="P225" s="15">
        <f>P224-P223</f>
        <v>0</v>
      </c>
      <c r="Q225" s="111">
        <f>SUM(J225:O225)</f>
        <v>-39</v>
      </c>
      <c r="R225" s="325">
        <f>R224+S224-39</f>
        <v>-39</v>
      </c>
      <c r="S225" s="309"/>
      <c r="T225" s="14">
        <f>T224-T223</f>
        <v>0</v>
      </c>
      <c r="U225" s="14">
        <f>U224-U223</f>
        <v>0</v>
      </c>
      <c r="V225" s="14">
        <f>V224-V223</f>
        <v>0</v>
      </c>
      <c r="W225" s="14">
        <f>W224-W223</f>
        <v>0</v>
      </c>
      <c r="X225" s="15">
        <f>X224-X223</f>
        <v>0</v>
      </c>
      <c r="Y225" s="111">
        <f>SUM(R225:W225)</f>
        <v>-39</v>
      </c>
      <c r="Z225" s="325">
        <f>Z224+AA224-39</f>
        <v>-39</v>
      </c>
      <c r="AA225" s="309"/>
      <c r="AB225" s="14">
        <f>AB224-AB223</f>
        <v>0</v>
      </c>
      <c r="AC225" s="14">
        <f>AC224-AC223</f>
        <v>0</v>
      </c>
      <c r="AD225" s="14">
        <f>AD224-AD223</f>
        <v>0</v>
      </c>
      <c r="AE225" s="14">
        <f>AE224-AE223</f>
        <v>0</v>
      </c>
      <c r="AF225" s="15">
        <f>AF224-AF223</f>
        <v>0</v>
      </c>
      <c r="AG225" s="16">
        <f>SUM(Z225:AE225)</f>
        <v>-39</v>
      </c>
    </row>
    <row r="226" spans="1:33" ht="24" customHeight="1" thickTop="1">
      <c r="A226" s="129" t="s">
        <v>34</v>
      </c>
      <c r="B226" s="137" t="s">
        <v>43</v>
      </c>
      <c r="C226" s="144"/>
      <c r="D226" s="145">
        <f>39-C227</f>
        <v>24</v>
      </c>
      <c r="E226" s="145">
        <v>39</v>
      </c>
      <c r="F226" s="145">
        <v>39</v>
      </c>
      <c r="G226" s="145">
        <v>39</v>
      </c>
      <c r="H226" s="145">
        <v>39</v>
      </c>
      <c r="I226" s="150">
        <f>SUM(C226:H226)</f>
        <v>180</v>
      </c>
      <c r="J226" s="22"/>
      <c r="K226" s="11">
        <f>39-J227</f>
        <v>39</v>
      </c>
      <c r="L226" s="12">
        <v>39</v>
      </c>
      <c r="M226" s="12"/>
      <c r="N226" s="12"/>
      <c r="O226" s="12"/>
      <c r="P226" s="12"/>
      <c r="Q226" s="109">
        <f>SUM(K226:P226)</f>
        <v>78</v>
      </c>
      <c r="R226" s="22"/>
      <c r="S226" s="11">
        <f>39-R227</f>
        <v>39</v>
      </c>
      <c r="T226" s="12"/>
      <c r="U226" s="12"/>
      <c r="V226" s="12"/>
      <c r="W226" s="12"/>
      <c r="X226" s="12"/>
      <c r="Y226" s="109">
        <f>SUM(S226:X226)</f>
        <v>39</v>
      </c>
      <c r="Z226" s="22"/>
      <c r="AA226" s="11">
        <f>39-Z227</f>
        <v>39</v>
      </c>
      <c r="AB226" s="12"/>
      <c r="AC226" s="12"/>
      <c r="AD226" s="12"/>
      <c r="AE226" s="12"/>
      <c r="AF226" s="12"/>
      <c r="AG226" s="13">
        <f>SUM(AA226:AF226)</f>
        <v>39</v>
      </c>
    </row>
    <row r="227" spans="1:33" ht="24" customHeight="1">
      <c r="A227" s="100" t="str">
        <f>"Cumul annuel     "&amp;SUM(I228,Q228)</f>
        <v>Cumul annuel     -40,25</v>
      </c>
      <c r="B227" s="35" t="s">
        <v>42</v>
      </c>
      <c r="C227" s="26">
        <v>15</v>
      </c>
      <c r="D227" s="25">
        <v>24</v>
      </c>
      <c r="E227" s="25">
        <v>39</v>
      </c>
      <c r="F227" s="25">
        <v>39</v>
      </c>
      <c r="G227" s="25">
        <v>40.5</v>
      </c>
      <c r="H227" s="28">
        <v>0</v>
      </c>
      <c r="I227" s="27">
        <v>142.5</v>
      </c>
      <c r="J227" s="23">
        <f>H227</f>
        <v>0</v>
      </c>
      <c r="K227" s="10">
        <v>0</v>
      </c>
      <c r="L227" s="9">
        <v>36.25</v>
      </c>
      <c r="M227" s="8"/>
      <c r="N227" s="7"/>
      <c r="O227" s="7"/>
      <c r="P227" s="6"/>
      <c r="Q227" s="110">
        <f>SUM(K227:P227)</f>
        <v>36.25</v>
      </c>
      <c r="R227" s="23">
        <f>P227</f>
        <v>0</v>
      </c>
      <c r="S227" s="10">
        <v>0</v>
      </c>
      <c r="T227" s="9"/>
      <c r="U227" s="8"/>
      <c r="V227" s="7"/>
      <c r="W227" s="7"/>
      <c r="X227" s="6"/>
      <c r="Y227" s="110">
        <f>SUM(S227:X227)</f>
        <v>0</v>
      </c>
      <c r="Z227" s="23">
        <f>X227</f>
        <v>0</v>
      </c>
      <c r="AA227" s="10">
        <v>0</v>
      </c>
      <c r="AB227" s="9"/>
      <c r="AC227" s="8"/>
      <c r="AD227" s="7"/>
      <c r="AE227" s="7"/>
      <c r="AF227" s="6"/>
      <c r="AG227" s="5">
        <f>SUM(AA227:AF227)</f>
        <v>0</v>
      </c>
    </row>
    <row r="228" spans="1:33" ht="24" customHeight="1" thickBot="1">
      <c r="A228" s="134"/>
      <c r="B228" s="118" t="s">
        <v>41</v>
      </c>
      <c r="C228" s="321">
        <v>0</v>
      </c>
      <c r="D228" s="322"/>
      <c r="E228" s="148">
        <f>E227-E226</f>
        <v>0</v>
      </c>
      <c r="F228" s="148">
        <f>F227-F226</f>
        <v>0</v>
      </c>
      <c r="G228" s="148">
        <f>G227-G226</f>
        <v>1.5</v>
      </c>
      <c r="H228" s="148">
        <v>0</v>
      </c>
      <c r="I228" s="149">
        <f>SUM(C228:H228)</f>
        <v>1.5</v>
      </c>
      <c r="J228" s="308">
        <f>J227+K227-39</f>
        <v>-39</v>
      </c>
      <c r="K228" s="309"/>
      <c r="L228" s="14">
        <f>L227-L226</f>
        <v>-2.75</v>
      </c>
      <c r="M228" s="14">
        <f>M227-M226</f>
        <v>0</v>
      </c>
      <c r="N228" s="14">
        <f>N227-N226</f>
        <v>0</v>
      </c>
      <c r="O228" s="14">
        <f>O227-O226</f>
        <v>0</v>
      </c>
      <c r="P228" s="15">
        <f>P227-P226</f>
        <v>0</v>
      </c>
      <c r="Q228" s="111">
        <f>SUM(J228:O228)</f>
        <v>-41.75</v>
      </c>
      <c r="R228" s="325">
        <f>R227+S227-39</f>
        <v>-39</v>
      </c>
      <c r="S228" s="309"/>
      <c r="T228" s="14">
        <f>T227-T226</f>
        <v>0</v>
      </c>
      <c r="U228" s="14">
        <f>U227-U226</f>
        <v>0</v>
      </c>
      <c r="V228" s="14">
        <f>V227-V226</f>
        <v>0</v>
      </c>
      <c r="W228" s="14">
        <f>W227-W226</f>
        <v>0</v>
      </c>
      <c r="X228" s="15">
        <f>X227-X226</f>
        <v>0</v>
      </c>
      <c r="Y228" s="111">
        <f>SUM(R228:W228)</f>
        <v>-39</v>
      </c>
      <c r="Z228" s="325">
        <f>Z227+AA227-39</f>
        <v>-39</v>
      </c>
      <c r="AA228" s="309"/>
      <c r="AB228" s="14">
        <f>AB227-AB226</f>
        <v>0</v>
      </c>
      <c r="AC228" s="14">
        <f>AC227-AC226</f>
        <v>0</v>
      </c>
      <c r="AD228" s="14">
        <f>AD227-AD226</f>
        <v>0</v>
      </c>
      <c r="AE228" s="14">
        <f>AE227-AE226</f>
        <v>0</v>
      </c>
      <c r="AF228" s="15">
        <f>AF227-AF226</f>
        <v>0</v>
      </c>
      <c r="AG228" s="16">
        <f>SUM(Z228:AE228)</f>
        <v>-39</v>
      </c>
    </row>
    <row r="229" spans="1:33" ht="24" customHeight="1" thickTop="1">
      <c r="A229" s="100" t="s">
        <v>100</v>
      </c>
      <c r="B229" s="61" t="s">
        <v>43</v>
      </c>
      <c r="C229" s="62"/>
      <c r="D229" s="63">
        <v>0</v>
      </c>
      <c r="E229" s="63"/>
      <c r="F229" s="63"/>
      <c r="G229" s="63"/>
      <c r="H229" s="63"/>
      <c r="I229" s="64">
        <f>SUM(D229:H229)</f>
        <v>0</v>
      </c>
      <c r="J229" s="22"/>
      <c r="K229" s="11">
        <f>39-J230</f>
        <v>39</v>
      </c>
      <c r="L229" s="12"/>
      <c r="M229" s="12"/>
      <c r="N229" s="12"/>
      <c r="O229" s="12"/>
      <c r="P229" s="12"/>
      <c r="Q229" s="109">
        <f>SUM(K229:P229)</f>
        <v>39</v>
      </c>
      <c r="R229" s="22"/>
      <c r="S229" s="11">
        <f>39-R230</f>
        <v>39</v>
      </c>
      <c r="T229" s="12"/>
      <c r="U229" s="12"/>
      <c r="V229" s="12"/>
      <c r="W229" s="12"/>
      <c r="X229" s="12"/>
      <c r="Y229" s="109">
        <f>SUM(S229:X229)</f>
        <v>39</v>
      </c>
      <c r="Z229" s="22"/>
      <c r="AA229" s="11">
        <f>39-Z230</f>
        <v>39</v>
      </c>
      <c r="AB229" s="12"/>
      <c r="AC229" s="12"/>
      <c r="AD229" s="12"/>
      <c r="AE229" s="12"/>
      <c r="AF229" s="12"/>
      <c r="AG229" s="13">
        <f>SUM(AA229:AF229)</f>
        <v>39</v>
      </c>
    </row>
    <row r="230" spans="1:33" ht="24" customHeight="1">
      <c r="A230" s="100" t="str">
        <f>"Cumul annuel     "&amp;SUM(I231,Q231)</f>
        <v>Cumul annuel     8</v>
      </c>
      <c r="B230" s="65" t="s">
        <v>42</v>
      </c>
      <c r="C230" s="66"/>
      <c r="D230" s="67"/>
      <c r="E230" s="67"/>
      <c r="F230" s="67"/>
      <c r="G230" s="67"/>
      <c r="H230" s="67"/>
      <c r="I230" s="68"/>
      <c r="J230" s="23">
        <f>H230</f>
        <v>0</v>
      </c>
      <c r="K230" s="10">
        <v>8</v>
      </c>
      <c r="L230" s="9">
        <v>39</v>
      </c>
      <c r="M230" s="8"/>
      <c r="N230" s="7"/>
      <c r="O230" s="7"/>
      <c r="P230" s="6"/>
      <c r="Q230" s="110">
        <f>SUM(K230:P230)</f>
        <v>47</v>
      </c>
      <c r="R230" s="23">
        <f>P230</f>
        <v>0</v>
      </c>
      <c r="S230" s="10">
        <v>0</v>
      </c>
      <c r="T230" s="9"/>
      <c r="U230" s="8"/>
      <c r="V230" s="7"/>
      <c r="W230" s="7"/>
      <c r="X230" s="6"/>
      <c r="Y230" s="110">
        <f>SUM(S230:X230)</f>
        <v>0</v>
      </c>
      <c r="Z230" s="23">
        <f>X230</f>
        <v>0</v>
      </c>
      <c r="AA230" s="10">
        <v>0</v>
      </c>
      <c r="AB230" s="9"/>
      <c r="AC230" s="8"/>
      <c r="AD230" s="7"/>
      <c r="AE230" s="7"/>
      <c r="AF230" s="6"/>
      <c r="AG230" s="5">
        <f>SUM(AA230:AF230)</f>
        <v>0</v>
      </c>
    </row>
    <row r="231" spans="1:33" ht="24" customHeight="1" thickBot="1">
      <c r="A231" s="102"/>
      <c r="B231" s="69" t="s">
        <v>41</v>
      </c>
      <c r="C231" s="317"/>
      <c r="D231" s="318"/>
      <c r="E231" s="70"/>
      <c r="F231" s="70"/>
      <c r="G231" s="70"/>
      <c r="H231" s="70"/>
      <c r="I231" s="71">
        <f>SUM(C231:H231)</f>
        <v>0</v>
      </c>
      <c r="J231" s="308">
        <f>J230+K230-39</f>
        <v>-31</v>
      </c>
      <c r="K231" s="309"/>
      <c r="L231" s="14">
        <f>L230-L229</f>
        <v>39</v>
      </c>
      <c r="M231" s="14">
        <f>M230-M229</f>
        <v>0</v>
      </c>
      <c r="N231" s="14">
        <f>N230-N229</f>
        <v>0</v>
      </c>
      <c r="O231" s="14">
        <f>O230-O229</f>
        <v>0</v>
      </c>
      <c r="P231" s="15">
        <f>P230-P229</f>
        <v>0</v>
      </c>
      <c r="Q231" s="111">
        <f>SUM(J231:O231)</f>
        <v>8</v>
      </c>
      <c r="R231" s="325">
        <f>R230+S230-39</f>
        <v>-39</v>
      </c>
      <c r="S231" s="309"/>
      <c r="T231" s="14">
        <f>T230-T229</f>
        <v>0</v>
      </c>
      <c r="U231" s="14">
        <f>U230-U229</f>
        <v>0</v>
      </c>
      <c r="V231" s="14">
        <f>V230-V229</f>
        <v>0</v>
      </c>
      <c r="W231" s="14">
        <f>W230-W229</f>
        <v>0</v>
      </c>
      <c r="X231" s="15">
        <f>X230-X229</f>
        <v>0</v>
      </c>
      <c r="Y231" s="111">
        <f>SUM(R231:W231)</f>
        <v>-39</v>
      </c>
      <c r="Z231" s="325">
        <f>Z230+AA230-39</f>
        <v>-39</v>
      </c>
      <c r="AA231" s="309"/>
      <c r="AB231" s="14">
        <f>AB230-AB229</f>
        <v>0</v>
      </c>
      <c r="AC231" s="14">
        <f>AC230-AC229</f>
        <v>0</v>
      </c>
      <c r="AD231" s="14">
        <f>AD230-AD229</f>
        <v>0</v>
      </c>
      <c r="AE231" s="14">
        <f>AE230-AE229</f>
        <v>0</v>
      </c>
      <c r="AF231" s="15">
        <f>AF230-AF229</f>
        <v>0</v>
      </c>
      <c r="AG231" s="16">
        <f>SUM(Z231:AE231)</f>
        <v>-39</v>
      </c>
    </row>
    <row r="232" spans="1:33" ht="24" customHeight="1" thickTop="1">
      <c r="A232" s="100" t="s">
        <v>101</v>
      </c>
      <c r="B232" s="61" t="s">
        <v>43</v>
      </c>
      <c r="C232" s="62"/>
      <c r="D232" s="63">
        <v>0</v>
      </c>
      <c r="E232" s="63"/>
      <c r="F232" s="63"/>
      <c r="G232" s="63"/>
      <c r="H232" s="63"/>
      <c r="I232" s="64">
        <f>SUM(D232:H232)</f>
        <v>0</v>
      </c>
      <c r="J232" s="22"/>
      <c r="K232" s="11">
        <f>39-J233</f>
        <v>39</v>
      </c>
      <c r="L232" s="12"/>
      <c r="M232" s="12"/>
      <c r="N232" s="12"/>
      <c r="O232" s="12"/>
      <c r="P232" s="12"/>
      <c r="Q232" s="109">
        <f>SUM(K232:P232)</f>
        <v>39</v>
      </c>
      <c r="R232" s="22"/>
      <c r="S232" s="11">
        <f>39-R233</f>
        <v>39</v>
      </c>
      <c r="T232" s="12"/>
      <c r="U232" s="12"/>
      <c r="V232" s="12"/>
      <c r="W232" s="12"/>
      <c r="X232" s="12"/>
      <c r="Y232" s="109">
        <f>SUM(S232:X232)</f>
        <v>39</v>
      </c>
      <c r="Z232" s="22"/>
      <c r="AA232" s="11">
        <f>39-Z233</f>
        <v>39</v>
      </c>
      <c r="AB232" s="12"/>
      <c r="AC232" s="12"/>
      <c r="AD232" s="12"/>
      <c r="AE232" s="12"/>
      <c r="AF232" s="12"/>
      <c r="AG232" s="13">
        <f>SUM(AA232:AF232)</f>
        <v>39</v>
      </c>
    </row>
    <row r="233" spans="1:33" ht="24" customHeight="1">
      <c r="A233" s="100" t="str">
        <f>"Cumul annuel     "&amp;SUM(I234,Q234)</f>
        <v>Cumul annuel     0</v>
      </c>
      <c r="B233" s="65" t="s">
        <v>42</v>
      </c>
      <c r="C233" s="66"/>
      <c r="D233" s="67"/>
      <c r="E233" s="67"/>
      <c r="F233" s="67"/>
      <c r="G233" s="67"/>
      <c r="H233" s="67"/>
      <c r="I233" s="68"/>
      <c r="J233" s="23">
        <f>H233</f>
        <v>0</v>
      </c>
      <c r="K233" s="10">
        <v>0</v>
      </c>
      <c r="L233" s="9">
        <v>39</v>
      </c>
      <c r="M233" s="8"/>
      <c r="N233" s="7"/>
      <c r="O233" s="7"/>
      <c r="P233" s="6"/>
      <c r="Q233" s="110">
        <f>SUM(K233:P233)</f>
        <v>39</v>
      </c>
      <c r="R233" s="23">
        <f>P233</f>
        <v>0</v>
      </c>
      <c r="S233" s="10">
        <v>0</v>
      </c>
      <c r="T233" s="9"/>
      <c r="U233" s="8"/>
      <c r="V233" s="7"/>
      <c r="W233" s="7"/>
      <c r="X233" s="6"/>
      <c r="Y233" s="110">
        <f>SUM(S233:X233)</f>
        <v>0</v>
      </c>
      <c r="Z233" s="23">
        <f>X233</f>
        <v>0</v>
      </c>
      <c r="AA233" s="10">
        <v>0</v>
      </c>
      <c r="AB233" s="9"/>
      <c r="AC233" s="8"/>
      <c r="AD233" s="7"/>
      <c r="AE233" s="7"/>
      <c r="AF233" s="6"/>
      <c r="AG233" s="5">
        <f>SUM(AA233:AF233)</f>
        <v>0</v>
      </c>
    </row>
    <row r="234" spans="1:33" ht="24" customHeight="1" thickBot="1">
      <c r="A234" s="102"/>
      <c r="B234" s="69" t="s">
        <v>41</v>
      </c>
      <c r="C234" s="317"/>
      <c r="D234" s="318"/>
      <c r="E234" s="70"/>
      <c r="F234" s="70"/>
      <c r="G234" s="70"/>
      <c r="H234" s="70"/>
      <c r="I234" s="71">
        <f>SUM(C234:H234)</f>
        <v>0</v>
      </c>
      <c r="J234" s="308">
        <f>J233+K233-39</f>
        <v>-39</v>
      </c>
      <c r="K234" s="309"/>
      <c r="L234" s="14">
        <f>L233-L232</f>
        <v>39</v>
      </c>
      <c r="M234" s="14">
        <f>M233-M232</f>
        <v>0</v>
      </c>
      <c r="N234" s="14">
        <f>N233-N232</f>
        <v>0</v>
      </c>
      <c r="O234" s="14">
        <f>O233-O232</f>
        <v>0</v>
      </c>
      <c r="P234" s="15">
        <f>P233-P232</f>
        <v>0</v>
      </c>
      <c r="Q234" s="111">
        <f>SUM(J234:O234)</f>
        <v>0</v>
      </c>
      <c r="R234" s="325">
        <f>R233+S233-39</f>
        <v>-39</v>
      </c>
      <c r="S234" s="309"/>
      <c r="T234" s="14">
        <f>T233-T232</f>
        <v>0</v>
      </c>
      <c r="U234" s="14">
        <f>U233-U232</f>
        <v>0</v>
      </c>
      <c r="V234" s="14">
        <f>V233-V232</f>
        <v>0</v>
      </c>
      <c r="W234" s="14">
        <f>W233-W232</f>
        <v>0</v>
      </c>
      <c r="X234" s="15">
        <f>X233-X232</f>
        <v>0</v>
      </c>
      <c r="Y234" s="111">
        <f>SUM(R234:W234)</f>
        <v>-39</v>
      </c>
      <c r="Z234" s="325">
        <f>Z233+AA233-39</f>
        <v>-39</v>
      </c>
      <c r="AA234" s="309"/>
      <c r="AB234" s="14">
        <f>AB233-AB232</f>
        <v>0</v>
      </c>
      <c r="AC234" s="14">
        <f>AC233-AC232</f>
        <v>0</v>
      </c>
      <c r="AD234" s="14">
        <f>AD233-AD232</f>
        <v>0</v>
      </c>
      <c r="AE234" s="14">
        <f>AE233-AE232</f>
        <v>0</v>
      </c>
      <c r="AF234" s="15">
        <f>AF233-AF232</f>
        <v>0</v>
      </c>
      <c r="AG234" s="16">
        <f>SUM(Z234:AE234)</f>
        <v>-39</v>
      </c>
    </row>
    <row r="235" spans="1:33" ht="24" customHeight="1" thickTop="1">
      <c r="A235" s="100" t="s">
        <v>102</v>
      </c>
      <c r="B235" s="61" t="s">
        <v>43</v>
      </c>
      <c r="C235" s="62"/>
      <c r="D235" s="63">
        <v>0</v>
      </c>
      <c r="E235" s="63"/>
      <c r="F235" s="63"/>
      <c r="G235" s="63"/>
      <c r="H235" s="63"/>
      <c r="I235" s="64">
        <f>SUM(D235:H235)</f>
        <v>0</v>
      </c>
      <c r="J235" s="22"/>
      <c r="K235" s="11">
        <f>39-J236</f>
        <v>39</v>
      </c>
      <c r="L235" s="12"/>
      <c r="M235" s="12"/>
      <c r="N235" s="12"/>
      <c r="O235" s="12"/>
      <c r="P235" s="12"/>
      <c r="Q235" s="109">
        <f>SUM(K235:P235)</f>
        <v>39</v>
      </c>
      <c r="R235" s="22"/>
      <c r="S235" s="11">
        <f>39-R236</f>
        <v>39</v>
      </c>
      <c r="T235" s="12"/>
      <c r="U235" s="12"/>
      <c r="V235" s="12"/>
      <c r="W235" s="12"/>
      <c r="X235" s="12"/>
      <c r="Y235" s="109">
        <f>SUM(S235:X235)</f>
        <v>39</v>
      </c>
      <c r="Z235" s="22"/>
      <c r="AA235" s="11">
        <f>39-Z236</f>
        <v>39</v>
      </c>
      <c r="AB235" s="12"/>
      <c r="AC235" s="12"/>
      <c r="AD235" s="12"/>
      <c r="AE235" s="12"/>
      <c r="AF235" s="12"/>
      <c r="AG235" s="13">
        <f>SUM(AA235:AF235)</f>
        <v>39</v>
      </c>
    </row>
    <row r="236" spans="1:33" ht="24" customHeight="1">
      <c r="A236" s="100" t="str">
        <f>"Cumul annuel     "&amp;SUM(I237,Q237)</f>
        <v>Cumul annuel     -5</v>
      </c>
      <c r="B236" s="65" t="s">
        <v>42</v>
      </c>
      <c r="C236" s="66"/>
      <c r="D236" s="67"/>
      <c r="E236" s="67"/>
      <c r="F236" s="67"/>
      <c r="G236" s="67"/>
      <c r="H236" s="67"/>
      <c r="I236" s="68"/>
      <c r="J236" s="23">
        <f>H236</f>
        <v>0</v>
      </c>
      <c r="K236" s="10">
        <v>0</v>
      </c>
      <c r="L236" s="9">
        <v>34</v>
      </c>
      <c r="M236" s="8"/>
      <c r="N236" s="7"/>
      <c r="O236" s="7"/>
      <c r="P236" s="6"/>
      <c r="Q236" s="110">
        <f>SUM(K236:P236)</f>
        <v>34</v>
      </c>
      <c r="R236" s="23">
        <f>P236</f>
        <v>0</v>
      </c>
      <c r="S236" s="10">
        <v>0</v>
      </c>
      <c r="T236" s="9"/>
      <c r="U236" s="8"/>
      <c r="V236" s="7"/>
      <c r="W236" s="7"/>
      <c r="X236" s="6"/>
      <c r="Y236" s="110">
        <f>SUM(S236:X236)</f>
        <v>0</v>
      </c>
      <c r="Z236" s="23">
        <f>X236</f>
        <v>0</v>
      </c>
      <c r="AA236" s="10">
        <v>0</v>
      </c>
      <c r="AB236" s="9"/>
      <c r="AC236" s="8"/>
      <c r="AD236" s="7"/>
      <c r="AE236" s="7"/>
      <c r="AF236" s="6"/>
      <c r="AG236" s="5">
        <f>SUM(AA236:AF236)</f>
        <v>0</v>
      </c>
    </row>
    <row r="237" spans="1:33" ht="24" customHeight="1" thickBot="1">
      <c r="A237" s="102"/>
      <c r="B237" s="69" t="s">
        <v>41</v>
      </c>
      <c r="C237" s="317"/>
      <c r="D237" s="318"/>
      <c r="E237" s="70"/>
      <c r="F237" s="70"/>
      <c r="G237" s="70"/>
      <c r="H237" s="70"/>
      <c r="I237" s="71">
        <f>SUM(C237:H237)</f>
        <v>0</v>
      </c>
      <c r="J237" s="308">
        <f>J236+K236-39</f>
        <v>-39</v>
      </c>
      <c r="K237" s="309"/>
      <c r="L237" s="14">
        <f>L236-L235</f>
        <v>34</v>
      </c>
      <c r="M237" s="14">
        <f>M236-M235</f>
        <v>0</v>
      </c>
      <c r="N237" s="14">
        <f>N236-N235</f>
        <v>0</v>
      </c>
      <c r="O237" s="14">
        <f>O236-O235</f>
        <v>0</v>
      </c>
      <c r="P237" s="15">
        <f>P236-P235</f>
        <v>0</v>
      </c>
      <c r="Q237" s="111">
        <f>SUM(J237:O237)</f>
        <v>-5</v>
      </c>
      <c r="R237" s="325">
        <f>R236+S236-39</f>
        <v>-39</v>
      </c>
      <c r="S237" s="309"/>
      <c r="T237" s="14">
        <f>T236-T235</f>
        <v>0</v>
      </c>
      <c r="U237" s="14">
        <f>U236-U235</f>
        <v>0</v>
      </c>
      <c r="V237" s="14">
        <f>V236-V235</f>
        <v>0</v>
      </c>
      <c r="W237" s="14">
        <f>W236-W235</f>
        <v>0</v>
      </c>
      <c r="X237" s="15">
        <f>X236-X235</f>
        <v>0</v>
      </c>
      <c r="Y237" s="111">
        <f>SUM(R237:W237)</f>
        <v>-39</v>
      </c>
      <c r="Z237" s="325">
        <f>Z236+AA236-39</f>
        <v>-39</v>
      </c>
      <c r="AA237" s="309"/>
      <c r="AB237" s="14">
        <f>AB236-AB235</f>
        <v>0</v>
      </c>
      <c r="AC237" s="14">
        <f>AC236-AC235</f>
        <v>0</v>
      </c>
      <c r="AD237" s="14">
        <f>AD236-AD235</f>
        <v>0</v>
      </c>
      <c r="AE237" s="14">
        <f>AE236-AE235</f>
        <v>0</v>
      </c>
      <c r="AF237" s="15">
        <f>AF236-AF235</f>
        <v>0</v>
      </c>
      <c r="AG237" s="16">
        <f>SUM(Z237:AE237)</f>
        <v>-39</v>
      </c>
    </row>
    <row r="238" spans="1:33" ht="24" customHeight="1" thickTop="1">
      <c r="A238" s="129" t="s">
        <v>35</v>
      </c>
      <c r="B238" s="137" t="s">
        <v>43</v>
      </c>
      <c r="C238" s="144"/>
      <c r="D238" s="145">
        <v>0</v>
      </c>
      <c r="E238" s="145">
        <v>39</v>
      </c>
      <c r="F238" s="145">
        <v>39</v>
      </c>
      <c r="G238" s="145">
        <v>39</v>
      </c>
      <c r="H238" s="145">
        <v>30.75</v>
      </c>
      <c r="I238" s="150">
        <v>147.75</v>
      </c>
      <c r="J238" s="22"/>
      <c r="K238" s="11">
        <f>39-J239</f>
        <v>8.25</v>
      </c>
      <c r="L238" s="12"/>
      <c r="M238" s="12"/>
      <c r="N238" s="12"/>
      <c r="O238" s="12"/>
      <c r="P238" s="12"/>
      <c r="Q238" s="109">
        <f>SUM(K238:P238)</f>
        <v>8.25</v>
      </c>
      <c r="R238" s="22"/>
      <c r="S238" s="11">
        <f>39-R239</f>
        <v>39</v>
      </c>
      <c r="T238" s="12"/>
      <c r="U238" s="12"/>
      <c r="V238" s="12"/>
      <c r="W238" s="12"/>
      <c r="X238" s="12"/>
      <c r="Y238" s="109">
        <f>SUM(S238:X238)</f>
        <v>39</v>
      </c>
      <c r="Z238" s="22"/>
      <c r="AA238" s="11">
        <f>39-Z239</f>
        <v>39</v>
      </c>
      <c r="AB238" s="12"/>
      <c r="AC238" s="12"/>
      <c r="AD238" s="12"/>
      <c r="AE238" s="12"/>
      <c r="AF238" s="12"/>
      <c r="AG238" s="13">
        <f>SUM(AA238:AF238)</f>
        <v>39</v>
      </c>
    </row>
    <row r="239" spans="1:33" ht="24" customHeight="1">
      <c r="A239" s="100" t="str">
        <f>"Cumul annuel     "&amp;SUM(I240,Q240)</f>
        <v>Cumul annuel     -8,25</v>
      </c>
      <c r="B239" s="35" t="s">
        <v>42</v>
      </c>
      <c r="C239" s="26"/>
      <c r="D239" s="25">
        <v>0</v>
      </c>
      <c r="E239" s="25">
        <v>39</v>
      </c>
      <c r="F239" s="25">
        <v>39</v>
      </c>
      <c r="G239" s="25">
        <v>39</v>
      </c>
      <c r="H239" s="25">
        <v>30.75</v>
      </c>
      <c r="I239" s="27">
        <v>147.75</v>
      </c>
      <c r="J239" s="23">
        <f>H239</f>
        <v>30.75</v>
      </c>
      <c r="K239" s="10">
        <v>0</v>
      </c>
      <c r="L239" s="9"/>
      <c r="M239" s="8"/>
      <c r="N239" s="7"/>
      <c r="O239" s="7"/>
      <c r="P239" s="6"/>
      <c r="Q239" s="110">
        <f>SUM(K239:P239)</f>
        <v>0</v>
      </c>
      <c r="R239" s="23">
        <f>P239</f>
        <v>0</v>
      </c>
      <c r="S239" s="10">
        <v>0</v>
      </c>
      <c r="T239" s="9"/>
      <c r="U239" s="8"/>
      <c r="V239" s="7"/>
      <c r="W239" s="7"/>
      <c r="X239" s="6"/>
      <c r="Y239" s="110">
        <f>SUM(S239:X239)</f>
        <v>0</v>
      </c>
      <c r="Z239" s="23">
        <f>X239</f>
        <v>0</v>
      </c>
      <c r="AA239" s="10">
        <v>0</v>
      </c>
      <c r="AB239" s="9"/>
      <c r="AC239" s="8"/>
      <c r="AD239" s="7"/>
      <c r="AE239" s="7"/>
      <c r="AF239" s="6"/>
      <c r="AG239" s="5">
        <f>SUM(AA239:AF239)</f>
        <v>0</v>
      </c>
    </row>
    <row r="240" spans="1:33" ht="24" customHeight="1" thickBot="1">
      <c r="A240" s="134"/>
      <c r="B240" s="118" t="s">
        <v>41</v>
      </c>
      <c r="C240" s="323">
        <v>0</v>
      </c>
      <c r="D240" s="323"/>
      <c r="E240" s="148">
        <v>0</v>
      </c>
      <c r="F240" s="148">
        <v>0</v>
      </c>
      <c r="G240" s="148">
        <v>0</v>
      </c>
      <c r="H240" s="148">
        <v>0</v>
      </c>
      <c r="I240" s="149">
        <v>0</v>
      </c>
      <c r="J240" s="308">
        <f>J239+K239-39</f>
        <v>-8.25</v>
      </c>
      <c r="K240" s="309"/>
      <c r="L240" s="14">
        <f>L239-L238</f>
        <v>0</v>
      </c>
      <c r="M240" s="14">
        <f>M239-M238</f>
        <v>0</v>
      </c>
      <c r="N240" s="14">
        <f>N239-N238</f>
        <v>0</v>
      </c>
      <c r="O240" s="14">
        <f>O239-O238</f>
        <v>0</v>
      </c>
      <c r="P240" s="15">
        <f>P239-P238</f>
        <v>0</v>
      </c>
      <c r="Q240" s="111">
        <f>SUM(J240:O240)</f>
        <v>-8.25</v>
      </c>
      <c r="R240" s="325">
        <f>R239+S239-39</f>
        <v>-39</v>
      </c>
      <c r="S240" s="309"/>
      <c r="T240" s="14">
        <f>T239-T238</f>
        <v>0</v>
      </c>
      <c r="U240" s="14">
        <f>U239-U238</f>
        <v>0</v>
      </c>
      <c r="V240" s="14">
        <f>V239-V238</f>
        <v>0</v>
      </c>
      <c r="W240" s="14">
        <f>W239-W238</f>
        <v>0</v>
      </c>
      <c r="X240" s="15">
        <f>X239-X238</f>
        <v>0</v>
      </c>
      <c r="Y240" s="111">
        <f>SUM(R240:W240)</f>
        <v>-39</v>
      </c>
      <c r="Z240" s="325">
        <f>Z239+AA239-39</f>
        <v>-39</v>
      </c>
      <c r="AA240" s="309"/>
      <c r="AB240" s="14">
        <f>AB239-AB238</f>
        <v>0</v>
      </c>
      <c r="AC240" s="14">
        <f>AC239-AC238</f>
        <v>0</v>
      </c>
      <c r="AD240" s="14">
        <f>AD239-AD238</f>
        <v>0</v>
      </c>
      <c r="AE240" s="14">
        <f>AE239-AE238</f>
        <v>0</v>
      </c>
      <c r="AF240" s="15">
        <f>AF239-AF238</f>
        <v>0</v>
      </c>
      <c r="AG240" s="16">
        <f>SUM(Z240:AE240)</f>
        <v>-39</v>
      </c>
    </row>
    <row r="241" spans="1:33" ht="24" customHeight="1" thickTop="1">
      <c r="A241" s="107" t="s">
        <v>36</v>
      </c>
      <c r="B241" s="151" t="s">
        <v>43</v>
      </c>
      <c r="C241" s="144"/>
      <c r="D241" s="146">
        <f>39-C242</f>
        <v>18</v>
      </c>
      <c r="E241" s="145">
        <v>39</v>
      </c>
      <c r="F241" s="145">
        <v>39</v>
      </c>
      <c r="G241" s="145">
        <v>39</v>
      </c>
      <c r="H241" s="145">
        <v>35</v>
      </c>
      <c r="I241" s="150">
        <f>SUM(D241:H241)</f>
        <v>170</v>
      </c>
      <c r="J241" s="22"/>
      <c r="K241" s="11">
        <f>39-J242</f>
        <v>4</v>
      </c>
      <c r="L241" s="12"/>
      <c r="M241" s="12"/>
      <c r="N241" s="12"/>
      <c r="O241" s="12"/>
      <c r="P241" s="12"/>
      <c r="Q241" s="109">
        <f>SUM(K241:P241)</f>
        <v>4</v>
      </c>
      <c r="R241" s="22"/>
      <c r="S241" s="11">
        <f>39-R242</f>
        <v>39</v>
      </c>
      <c r="T241" s="12"/>
      <c r="U241" s="12"/>
      <c r="V241" s="12"/>
      <c r="W241" s="12"/>
      <c r="X241" s="12"/>
      <c r="Y241" s="109">
        <f>SUM(S241:X241)</f>
        <v>39</v>
      </c>
      <c r="Z241" s="22"/>
      <c r="AA241" s="11">
        <f>39-Z242</f>
        <v>39</v>
      </c>
      <c r="AB241" s="12"/>
      <c r="AC241" s="12"/>
      <c r="AD241" s="12"/>
      <c r="AE241" s="12"/>
      <c r="AF241" s="12"/>
      <c r="AG241" s="13">
        <f>SUM(AA241:AF241)</f>
        <v>39</v>
      </c>
    </row>
    <row r="242" spans="1:33" ht="24" customHeight="1">
      <c r="A242" s="100" t="str">
        <f>"Cumul annuel     "&amp;SUM(I243,Q243)</f>
        <v>Cumul annuel     35</v>
      </c>
      <c r="B242" s="99" t="s">
        <v>42</v>
      </c>
      <c r="C242" s="26">
        <v>21</v>
      </c>
      <c r="D242" s="4">
        <v>17</v>
      </c>
      <c r="E242" s="29">
        <v>38</v>
      </c>
      <c r="F242" s="29">
        <v>38</v>
      </c>
      <c r="G242" s="29">
        <v>38</v>
      </c>
      <c r="H242" s="29">
        <v>35</v>
      </c>
      <c r="I242" s="30">
        <v>166</v>
      </c>
      <c r="J242" s="23">
        <f>H242</f>
        <v>35</v>
      </c>
      <c r="K242" s="10">
        <v>3</v>
      </c>
      <c r="L242" s="9">
        <v>40</v>
      </c>
      <c r="M242" s="8"/>
      <c r="N242" s="7"/>
      <c r="O242" s="7"/>
      <c r="P242" s="6"/>
      <c r="Q242" s="110">
        <f>SUM(K242:P242)</f>
        <v>43</v>
      </c>
      <c r="R242" s="23">
        <f>P242</f>
        <v>0</v>
      </c>
      <c r="S242" s="10">
        <v>0</v>
      </c>
      <c r="T242" s="9"/>
      <c r="U242" s="8"/>
      <c r="V242" s="7"/>
      <c r="W242" s="7"/>
      <c r="X242" s="6"/>
      <c r="Y242" s="110">
        <f>SUM(S242:X242)</f>
        <v>0</v>
      </c>
      <c r="Z242" s="23">
        <f>X242</f>
        <v>0</v>
      </c>
      <c r="AA242" s="10">
        <v>0</v>
      </c>
      <c r="AB242" s="9"/>
      <c r="AC242" s="8"/>
      <c r="AD242" s="7"/>
      <c r="AE242" s="7"/>
      <c r="AF242" s="6"/>
      <c r="AG242" s="5">
        <f>SUM(AA242:AF242)</f>
        <v>0</v>
      </c>
    </row>
    <row r="243" spans="1:33" ht="24" customHeight="1" thickBot="1">
      <c r="A243" s="115"/>
      <c r="B243" s="152" t="s">
        <v>41</v>
      </c>
      <c r="C243" s="323">
        <f>38-39</f>
        <v>-1</v>
      </c>
      <c r="D243" s="323"/>
      <c r="E243" s="153">
        <f>E242-E241</f>
        <v>-1</v>
      </c>
      <c r="F243" s="153">
        <f>F242-F241</f>
        <v>-1</v>
      </c>
      <c r="G243" s="153">
        <f>G242-G241</f>
        <v>-1</v>
      </c>
      <c r="H243" s="153">
        <v>0</v>
      </c>
      <c r="I243" s="154">
        <f>SUM(C243:H243)</f>
        <v>-4</v>
      </c>
      <c r="J243" s="308">
        <f>J242+K242-39</f>
        <v>-1</v>
      </c>
      <c r="K243" s="309"/>
      <c r="L243" s="14">
        <f>L242-L241</f>
        <v>40</v>
      </c>
      <c r="M243" s="14">
        <f>M242-M241</f>
        <v>0</v>
      </c>
      <c r="N243" s="14">
        <f>N242-N241</f>
        <v>0</v>
      </c>
      <c r="O243" s="14">
        <f>O242-O241</f>
        <v>0</v>
      </c>
      <c r="P243" s="15">
        <f>P242-P241</f>
        <v>0</v>
      </c>
      <c r="Q243" s="111">
        <f>SUM(J243:O243)</f>
        <v>39</v>
      </c>
      <c r="R243" s="325">
        <f>R242+S242-39</f>
        <v>-39</v>
      </c>
      <c r="S243" s="309"/>
      <c r="T243" s="14">
        <f>T242-T241</f>
        <v>0</v>
      </c>
      <c r="U243" s="14">
        <f>U242-U241</f>
        <v>0</v>
      </c>
      <c r="V243" s="14">
        <f>V242-V241</f>
        <v>0</v>
      </c>
      <c r="W243" s="14">
        <f>W242-W241</f>
        <v>0</v>
      </c>
      <c r="X243" s="15">
        <f>X242-X241</f>
        <v>0</v>
      </c>
      <c r="Y243" s="111">
        <f>SUM(R243:W243)</f>
        <v>-39</v>
      </c>
      <c r="Z243" s="325">
        <f>Z242+AA242-39</f>
        <v>-39</v>
      </c>
      <c r="AA243" s="309"/>
      <c r="AB243" s="14">
        <f>AB242-AB241</f>
        <v>0</v>
      </c>
      <c r="AC243" s="14">
        <f>AC242-AC241</f>
        <v>0</v>
      </c>
      <c r="AD243" s="14">
        <f>AD242-AD241</f>
        <v>0</v>
      </c>
      <c r="AE243" s="14">
        <f>AE242-AE241</f>
        <v>0</v>
      </c>
      <c r="AF243" s="15">
        <f>AF242-AF241</f>
        <v>0</v>
      </c>
      <c r="AG243" s="16">
        <f>SUM(Z243:AE243)</f>
        <v>-39</v>
      </c>
    </row>
    <row r="244" spans="1:33" ht="24" customHeight="1" thickTop="1">
      <c r="A244" s="100" t="s">
        <v>103</v>
      </c>
      <c r="B244" s="61" t="s">
        <v>43</v>
      </c>
      <c r="C244" s="62"/>
      <c r="D244" s="63">
        <v>0</v>
      </c>
      <c r="E244" s="63"/>
      <c r="F244" s="63"/>
      <c r="G244" s="63"/>
      <c r="H244" s="63"/>
      <c r="I244" s="64">
        <f>SUM(D244:H244)</f>
        <v>0</v>
      </c>
      <c r="J244" s="22"/>
      <c r="K244" s="11">
        <f>39-J245</f>
        <v>39</v>
      </c>
      <c r="L244" s="12">
        <v>39</v>
      </c>
      <c r="M244" s="12"/>
      <c r="N244" s="12"/>
      <c r="O244" s="12"/>
      <c r="P244" s="12"/>
      <c r="Q244" s="109">
        <f>SUM(K244:P244)</f>
        <v>78</v>
      </c>
      <c r="R244" s="22"/>
      <c r="S244" s="11">
        <f>39-R245</f>
        <v>39</v>
      </c>
      <c r="T244" s="12"/>
      <c r="U244" s="12"/>
      <c r="V244" s="12"/>
      <c r="W244" s="12"/>
      <c r="X244" s="12"/>
      <c r="Y244" s="109">
        <f>SUM(S244:X244)</f>
        <v>39</v>
      </c>
      <c r="Z244" s="22"/>
      <c r="AA244" s="11">
        <f>39-Z245</f>
        <v>39</v>
      </c>
      <c r="AB244" s="12"/>
      <c r="AC244" s="12"/>
      <c r="AD244" s="12"/>
      <c r="AE244" s="12"/>
      <c r="AF244" s="12"/>
      <c r="AG244" s="13">
        <f>SUM(AA244:AF244)</f>
        <v>39</v>
      </c>
    </row>
    <row r="245" spans="1:33" ht="24" customHeight="1">
      <c r="A245" s="100" t="str">
        <f>"Cumul annuel     "&amp;SUM(I246,Q246)</f>
        <v>Cumul annuel     -78</v>
      </c>
      <c r="B245" s="65" t="s">
        <v>42</v>
      </c>
      <c r="C245" s="66"/>
      <c r="D245" s="67"/>
      <c r="E245" s="67"/>
      <c r="F245" s="67"/>
      <c r="G245" s="67"/>
      <c r="H245" s="67"/>
      <c r="I245" s="68"/>
      <c r="J245" s="23">
        <f>H245</f>
        <v>0</v>
      </c>
      <c r="K245" s="10">
        <v>0</v>
      </c>
      <c r="L245" s="9">
        <v>0</v>
      </c>
      <c r="M245" s="8"/>
      <c r="N245" s="7"/>
      <c r="O245" s="7"/>
      <c r="P245" s="6"/>
      <c r="Q245" s="110">
        <f>SUM(K245:P245)</f>
        <v>0</v>
      </c>
      <c r="R245" s="23">
        <f>P245</f>
        <v>0</v>
      </c>
      <c r="S245" s="10">
        <v>0</v>
      </c>
      <c r="T245" s="9"/>
      <c r="U245" s="8"/>
      <c r="V245" s="7"/>
      <c r="W245" s="7"/>
      <c r="X245" s="6"/>
      <c r="Y245" s="110">
        <f>SUM(S245:X245)</f>
        <v>0</v>
      </c>
      <c r="Z245" s="23">
        <f>X245</f>
        <v>0</v>
      </c>
      <c r="AA245" s="10">
        <v>0</v>
      </c>
      <c r="AB245" s="9"/>
      <c r="AC245" s="8"/>
      <c r="AD245" s="7"/>
      <c r="AE245" s="7"/>
      <c r="AF245" s="6"/>
      <c r="AG245" s="5">
        <f>SUM(AA245:AF245)</f>
        <v>0</v>
      </c>
    </row>
    <row r="246" spans="1:33" ht="24" customHeight="1" thickBot="1">
      <c r="A246" s="102"/>
      <c r="B246" s="69" t="s">
        <v>41</v>
      </c>
      <c r="C246" s="317"/>
      <c r="D246" s="318"/>
      <c r="E246" s="70"/>
      <c r="F246" s="70"/>
      <c r="G246" s="70"/>
      <c r="H246" s="70"/>
      <c r="I246" s="71">
        <f>SUM(C246:H246)</f>
        <v>0</v>
      </c>
      <c r="J246" s="308">
        <f>J245+K245-39</f>
        <v>-39</v>
      </c>
      <c r="K246" s="309"/>
      <c r="L246" s="14">
        <f>L245-L244</f>
        <v>-39</v>
      </c>
      <c r="M246" s="14">
        <f>M245-M244</f>
        <v>0</v>
      </c>
      <c r="N246" s="14">
        <f>N245-N244</f>
        <v>0</v>
      </c>
      <c r="O246" s="14">
        <f>O245-O244</f>
        <v>0</v>
      </c>
      <c r="P246" s="15">
        <f>P245-P244</f>
        <v>0</v>
      </c>
      <c r="Q246" s="111">
        <f>SUM(J246:O246)</f>
        <v>-78</v>
      </c>
      <c r="R246" s="325">
        <f>R245+S245-39</f>
        <v>-39</v>
      </c>
      <c r="S246" s="309"/>
      <c r="T246" s="14">
        <f>T245-T244</f>
        <v>0</v>
      </c>
      <c r="U246" s="14">
        <f>U245-U244</f>
        <v>0</v>
      </c>
      <c r="V246" s="14">
        <f>V245-V244</f>
        <v>0</v>
      </c>
      <c r="W246" s="14">
        <f>W245-W244</f>
        <v>0</v>
      </c>
      <c r="X246" s="15">
        <f>X245-X244</f>
        <v>0</v>
      </c>
      <c r="Y246" s="111">
        <f>SUM(R246:W246)</f>
        <v>-39</v>
      </c>
      <c r="Z246" s="325">
        <f>Z245+AA245-39</f>
        <v>-39</v>
      </c>
      <c r="AA246" s="309"/>
      <c r="AB246" s="14">
        <f>AB245-AB244</f>
        <v>0</v>
      </c>
      <c r="AC246" s="14">
        <f>AC245-AC244</f>
        <v>0</v>
      </c>
      <c r="AD246" s="14">
        <f>AD245-AD244</f>
        <v>0</v>
      </c>
      <c r="AE246" s="14">
        <f>AE245-AE244</f>
        <v>0</v>
      </c>
      <c r="AF246" s="15">
        <f>AF245-AF244</f>
        <v>0</v>
      </c>
      <c r="AG246" s="16">
        <f>SUM(Z246:AE246)</f>
        <v>-39</v>
      </c>
    </row>
    <row r="247" spans="1:33" ht="24" customHeight="1" thickTop="1">
      <c r="A247" s="100" t="s">
        <v>104</v>
      </c>
      <c r="B247" s="61" t="s">
        <v>43</v>
      </c>
      <c r="C247" s="62"/>
      <c r="D247" s="63">
        <v>0</v>
      </c>
      <c r="E247" s="63"/>
      <c r="F247" s="63"/>
      <c r="G247" s="63"/>
      <c r="H247" s="63"/>
      <c r="I247" s="64">
        <f>SUM(D247:H247)</f>
        <v>0</v>
      </c>
      <c r="J247" s="22"/>
      <c r="K247" s="11">
        <f>39-J248</f>
        <v>39</v>
      </c>
      <c r="L247" s="12"/>
      <c r="M247" s="12"/>
      <c r="N247" s="12"/>
      <c r="O247" s="12"/>
      <c r="P247" s="12"/>
      <c r="Q247" s="109">
        <f>SUM(K247:P247)</f>
        <v>39</v>
      </c>
      <c r="R247" s="22"/>
      <c r="S247" s="11">
        <f>39-R248</f>
        <v>39</v>
      </c>
      <c r="T247" s="12"/>
      <c r="U247" s="12"/>
      <c r="V247" s="12"/>
      <c r="W247" s="12"/>
      <c r="X247" s="12"/>
      <c r="Y247" s="109">
        <f>SUM(S247:X247)</f>
        <v>39</v>
      </c>
      <c r="Z247" s="22"/>
      <c r="AA247" s="11">
        <f>39-Z248</f>
        <v>39</v>
      </c>
      <c r="AB247" s="12"/>
      <c r="AC247" s="12"/>
      <c r="AD247" s="12"/>
      <c r="AE247" s="12"/>
      <c r="AF247" s="12"/>
      <c r="AG247" s="13">
        <f>SUM(AA247:AF247)</f>
        <v>39</v>
      </c>
    </row>
    <row r="248" spans="1:33" ht="24" customHeight="1">
      <c r="A248" s="100" t="str">
        <f>"Cumul annuel     "&amp;SUM(I249,Q249)</f>
        <v>Cumul annuel     -7</v>
      </c>
      <c r="B248" s="65" t="s">
        <v>42</v>
      </c>
      <c r="C248" s="66"/>
      <c r="D248" s="67"/>
      <c r="E248" s="67"/>
      <c r="F248" s="67"/>
      <c r="G248" s="67"/>
      <c r="H248" s="67"/>
      <c r="I248" s="68"/>
      <c r="J248" s="23">
        <f>H248</f>
        <v>0</v>
      </c>
      <c r="K248" s="10">
        <v>0</v>
      </c>
      <c r="L248" s="9">
        <v>32</v>
      </c>
      <c r="M248" s="8"/>
      <c r="N248" s="7"/>
      <c r="O248" s="7"/>
      <c r="P248" s="6"/>
      <c r="Q248" s="110">
        <f>SUM(K248:P248)</f>
        <v>32</v>
      </c>
      <c r="R248" s="23">
        <f>P248</f>
        <v>0</v>
      </c>
      <c r="S248" s="10">
        <v>0</v>
      </c>
      <c r="T248" s="9"/>
      <c r="U248" s="8"/>
      <c r="V248" s="7"/>
      <c r="W248" s="7"/>
      <c r="X248" s="6"/>
      <c r="Y248" s="110">
        <f>SUM(S248:X248)</f>
        <v>0</v>
      </c>
      <c r="Z248" s="23">
        <f>X248</f>
        <v>0</v>
      </c>
      <c r="AA248" s="10">
        <v>0</v>
      </c>
      <c r="AB248" s="9"/>
      <c r="AC248" s="8"/>
      <c r="AD248" s="7"/>
      <c r="AE248" s="7"/>
      <c r="AF248" s="6"/>
      <c r="AG248" s="5">
        <f>SUM(AA248:AF248)</f>
        <v>0</v>
      </c>
    </row>
    <row r="249" spans="1:33" ht="24" customHeight="1" thickBot="1">
      <c r="A249" s="102"/>
      <c r="B249" s="69" t="s">
        <v>41</v>
      </c>
      <c r="C249" s="317"/>
      <c r="D249" s="318"/>
      <c r="E249" s="70"/>
      <c r="F249" s="70"/>
      <c r="G249" s="70"/>
      <c r="H249" s="70"/>
      <c r="I249" s="71">
        <f>SUM(C249:H249)</f>
        <v>0</v>
      </c>
      <c r="J249" s="308">
        <f>J248+K248-39</f>
        <v>-39</v>
      </c>
      <c r="K249" s="309"/>
      <c r="L249" s="14">
        <f>L248-L247</f>
        <v>32</v>
      </c>
      <c r="M249" s="14">
        <f>M248-M247</f>
        <v>0</v>
      </c>
      <c r="N249" s="14">
        <f>N248-N247</f>
        <v>0</v>
      </c>
      <c r="O249" s="14">
        <f>O248-O247</f>
        <v>0</v>
      </c>
      <c r="P249" s="15">
        <f>P248-P247</f>
        <v>0</v>
      </c>
      <c r="Q249" s="111">
        <f>SUM(J249:O249)</f>
        <v>-7</v>
      </c>
      <c r="R249" s="325">
        <f>R248+S248-39</f>
        <v>-39</v>
      </c>
      <c r="S249" s="309"/>
      <c r="T249" s="14">
        <f>T248-T247</f>
        <v>0</v>
      </c>
      <c r="U249" s="14">
        <f>U248-U247</f>
        <v>0</v>
      </c>
      <c r="V249" s="14">
        <f>V248-V247</f>
        <v>0</v>
      </c>
      <c r="W249" s="14">
        <f>W248-W247</f>
        <v>0</v>
      </c>
      <c r="X249" s="15">
        <f>X248-X247</f>
        <v>0</v>
      </c>
      <c r="Y249" s="111">
        <f>SUM(R249:W249)</f>
        <v>-39</v>
      </c>
      <c r="Z249" s="325">
        <f>Z248+AA248-39</f>
        <v>-39</v>
      </c>
      <c r="AA249" s="309"/>
      <c r="AB249" s="14">
        <f>AB248-AB247</f>
        <v>0</v>
      </c>
      <c r="AC249" s="14">
        <f>AC248-AC247</f>
        <v>0</v>
      </c>
      <c r="AD249" s="14">
        <f>AD248-AD247</f>
        <v>0</v>
      </c>
      <c r="AE249" s="14">
        <f>AE248-AE247</f>
        <v>0</v>
      </c>
      <c r="AF249" s="15">
        <f>AF248-AF247</f>
        <v>0</v>
      </c>
      <c r="AG249" s="16">
        <f>SUM(Z249:AE249)</f>
        <v>-39</v>
      </c>
    </row>
    <row r="250" spans="1:33" ht="24" customHeight="1" thickTop="1"/>
  </sheetData>
  <mergeCells count="328">
    <mergeCell ref="Z246:AA246"/>
    <mergeCell ref="Z249:AA249"/>
    <mergeCell ref="Z231:AA231"/>
    <mergeCell ref="Z234:AA234"/>
    <mergeCell ref="Z237:AA237"/>
    <mergeCell ref="Z240:AA240"/>
    <mergeCell ref="Z243:AA243"/>
    <mergeCell ref="Z216:AA216"/>
    <mergeCell ref="Z219:AA219"/>
    <mergeCell ref="Z222:AA222"/>
    <mergeCell ref="Z225:AA225"/>
    <mergeCell ref="Z228:AA228"/>
    <mergeCell ref="Z201:AA201"/>
    <mergeCell ref="Z204:AA204"/>
    <mergeCell ref="Z207:AA207"/>
    <mergeCell ref="Z210:AA210"/>
    <mergeCell ref="Z213:AA213"/>
    <mergeCell ref="Z186:AA186"/>
    <mergeCell ref="Z189:AA189"/>
    <mergeCell ref="Z192:AA192"/>
    <mergeCell ref="Z195:AA195"/>
    <mergeCell ref="Z198:AA198"/>
    <mergeCell ref="Z171:AA171"/>
    <mergeCell ref="Z174:AA174"/>
    <mergeCell ref="Z177:AA177"/>
    <mergeCell ref="Z180:AA180"/>
    <mergeCell ref="Z183:AA183"/>
    <mergeCell ref="Z156:AA156"/>
    <mergeCell ref="Z159:AA159"/>
    <mergeCell ref="Z162:AA162"/>
    <mergeCell ref="Z165:AA165"/>
    <mergeCell ref="Z168:AA168"/>
    <mergeCell ref="Z141:AA141"/>
    <mergeCell ref="Z144:AA144"/>
    <mergeCell ref="Z147:AA147"/>
    <mergeCell ref="Z150:AA150"/>
    <mergeCell ref="Z153:AA153"/>
    <mergeCell ref="Z126:AA126"/>
    <mergeCell ref="Z129:AA129"/>
    <mergeCell ref="Z132:AA132"/>
    <mergeCell ref="Z135:AA135"/>
    <mergeCell ref="Z138:AA138"/>
    <mergeCell ref="Z111:AA111"/>
    <mergeCell ref="Z114:AA114"/>
    <mergeCell ref="Z117:AA117"/>
    <mergeCell ref="Z120:AA120"/>
    <mergeCell ref="Z123:AA123"/>
    <mergeCell ref="Z96:AA96"/>
    <mergeCell ref="Z99:AA99"/>
    <mergeCell ref="Z102:AA102"/>
    <mergeCell ref="Z105:AA105"/>
    <mergeCell ref="Z108:AA108"/>
    <mergeCell ref="Z81:AA81"/>
    <mergeCell ref="Z84:AA84"/>
    <mergeCell ref="Z87:AA87"/>
    <mergeCell ref="Z90:AA90"/>
    <mergeCell ref="Z93:AA93"/>
    <mergeCell ref="Z66:AA66"/>
    <mergeCell ref="Z69:AA69"/>
    <mergeCell ref="Z72:AA72"/>
    <mergeCell ref="Z75:AA75"/>
    <mergeCell ref="Z78:AA78"/>
    <mergeCell ref="Z45:AA45"/>
    <mergeCell ref="Z48:AA48"/>
    <mergeCell ref="Z51:AA51"/>
    <mergeCell ref="Z54:AA54"/>
    <mergeCell ref="Z57:AA57"/>
    <mergeCell ref="R243:S243"/>
    <mergeCell ref="R246:S246"/>
    <mergeCell ref="R249:S249"/>
    <mergeCell ref="Z6:AA6"/>
    <mergeCell ref="Z9:AA9"/>
    <mergeCell ref="Z12:AA12"/>
    <mergeCell ref="Z15:AA15"/>
    <mergeCell ref="Z18:AA18"/>
    <mergeCell ref="Z21:AA21"/>
    <mergeCell ref="Z24:AA24"/>
    <mergeCell ref="Z27:AA27"/>
    <mergeCell ref="Z30:AA30"/>
    <mergeCell ref="Z33:AA33"/>
    <mergeCell ref="Z36:AA36"/>
    <mergeCell ref="Z39:AA39"/>
    <mergeCell ref="Z42:AA42"/>
    <mergeCell ref="R228:S228"/>
    <mergeCell ref="R231:S231"/>
    <mergeCell ref="R234:S234"/>
    <mergeCell ref="R195:S195"/>
    <mergeCell ref="R168:S168"/>
    <mergeCell ref="R171:S171"/>
    <mergeCell ref="R174:S174"/>
    <mergeCell ref="R177:S177"/>
    <mergeCell ref="R180:S180"/>
    <mergeCell ref="R237:S237"/>
    <mergeCell ref="R240:S240"/>
    <mergeCell ref="R213:S213"/>
    <mergeCell ref="R216:S216"/>
    <mergeCell ref="R219:S219"/>
    <mergeCell ref="R222:S222"/>
    <mergeCell ref="R225:S225"/>
    <mergeCell ref="R198:S198"/>
    <mergeCell ref="R201:S201"/>
    <mergeCell ref="R204:S204"/>
    <mergeCell ref="R207:S207"/>
    <mergeCell ref="R210:S210"/>
    <mergeCell ref="R138:S138"/>
    <mergeCell ref="R141:S141"/>
    <mergeCell ref="R144:S144"/>
    <mergeCell ref="R147:S147"/>
    <mergeCell ref="R150:S150"/>
    <mergeCell ref="R183:S183"/>
    <mergeCell ref="R186:S186"/>
    <mergeCell ref="R189:S189"/>
    <mergeCell ref="R192:S192"/>
    <mergeCell ref="R60:S60"/>
    <mergeCell ref="R93:S93"/>
    <mergeCell ref="R96:S96"/>
    <mergeCell ref="R99:S99"/>
    <mergeCell ref="R102:S102"/>
    <mergeCell ref="R105:S105"/>
    <mergeCell ref="R78:S78"/>
    <mergeCell ref="R81:S81"/>
    <mergeCell ref="R84:S84"/>
    <mergeCell ref="R87:S87"/>
    <mergeCell ref="R90:S90"/>
    <mergeCell ref="J246:K246"/>
    <mergeCell ref="J183:K183"/>
    <mergeCell ref="C189:D189"/>
    <mergeCell ref="J189:K189"/>
    <mergeCell ref="R63:S63"/>
    <mergeCell ref="R66:S66"/>
    <mergeCell ref="R69:S69"/>
    <mergeCell ref="R72:S72"/>
    <mergeCell ref="R75:S75"/>
    <mergeCell ref="R123:S123"/>
    <mergeCell ref="R126:S126"/>
    <mergeCell ref="R129:S129"/>
    <mergeCell ref="R132:S132"/>
    <mergeCell ref="R135:S135"/>
    <mergeCell ref="R108:S108"/>
    <mergeCell ref="R111:S111"/>
    <mergeCell ref="R114:S114"/>
    <mergeCell ref="R117:S117"/>
    <mergeCell ref="R120:S120"/>
    <mergeCell ref="R153:S153"/>
    <mergeCell ref="R156:S156"/>
    <mergeCell ref="R159:S159"/>
    <mergeCell ref="R162:S162"/>
    <mergeCell ref="R165:S165"/>
    <mergeCell ref="J159:K159"/>
    <mergeCell ref="J165:K165"/>
    <mergeCell ref="J180:K180"/>
    <mergeCell ref="J162:K162"/>
    <mergeCell ref="C249:D249"/>
    <mergeCell ref="J249:K249"/>
    <mergeCell ref="R6:S6"/>
    <mergeCell ref="R9:S9"/>
    <mergeCell ref="R12:S12"/>
    <mergeCell ref="R15:S15"/>
    <mergeCell ref="R18:S18"/>
    <mergeCell ref="R21:S21"/>
    <mergeCell ref="R24:S24"/>
    <mergeCell ref="R27:S27"/>
    <mergeCell ref="R30:S30"/>
    <mergeCell ref="R33:S33"/>
    <mergeCell ref="R36:S36"/>
    <mergeCell ref="R39:S39"/>
    <mergeCell ref="R42:S42"/>
    <mergeCell ref="R45:S45"/>
    <mergeCell ref="J234:K234"/>
    <mergeCell ref="C237:D237"/>
    <mergeCell ref="J237:K237"/>
    <mergeCell ref="C246:D246"/>
    <mergeCell ref="J150:K150"/>
    <mergeCell ref="C153:D153"/>
    <mergeCell ref="J153:K153"/>
    <mergeCell ref="C156:D156"/>
    <mergeCell ref="J156:K156"/>
    <mergeCell ref="J135:K135"/>
    <mergeCell ref="C138:D138"/>
    <mergeCell ref="J138:K138"/>
    <mergeCell ref="C141:D141"/>
    <mergeCell ref="J141:K141"/>
    <mergeCell ref="J144:K144"/>
    <mergeCell ref="J147:K147"/>
    <mergeCell ref="J132:K132"/>
    <mergeCell ref="J87:K87"/>
    <mergeCell ref="C90:D90"/>
    <mergeCell ref="J90:K90"/>
    <mergeCell ref="C93:D93"/>
    <mergeCell ref="J93:K93"/>
    <mergeCell ref="J96:K96"/>
    <mergeCell ref="J99:K99"/>
    <mergeCell ref="J114:K114"/>
    <mergeCell ref="J117:K117"/>
    <mergeCell ref="J123:K123"/>
    <mergeCell ref="J102:K102"/>
    <mergeCell ref="J105:K105"/>
    <mergeCell ref="J108:K108"/>
    <mergeCell ref="J111:K111"/>
    <mergeCell ref="J120:K120"/>
    <mergeCell ref="Z60:AA60"/>
    <mergeCell ref="Z63:AA63"/>
    <mergeCell ref="C45:D45"/>
    <mergeCell ref="J45:K45"/>
    <mergeCell ref="C51:D51"/>
    <mergeCell ref="J51:K51"/>
    <mergeCell ref="C54:D54"/>
    <mergeCell ref="J54:K54"/>
    <mergeCell ref="C30:D30"/>
    <mergeCell ref="J30:K30"/>
    <mergeCell ref="C33:D33"/>
    <mergeCell ref="J33:K33"/>
    <mergeCell ref="C42:D42"/>
    <mergeCell ref="J42:K42"/>
    <mergeCell ref="C36:D36"/>
    <mergeCell ref="C39:D39"/>
    <mergeCell ref="J36:K36"/>
    <mergeCell ref="J39:K39"/>
    <mergeCell ref="J48:K48"/>
    <mergeCell ref="J63:K63"/>
    <mergeCell ref="R48:S48"/>
    <mergeCell ref="R51:S51"/>
    <mergeCell ref="R54:S54"/>
    <mergeCell ref="R57:S57"/>
    <mergeCell ref="C27:D27"/>
    <mergeCell ref="J27:K27"/>
    <mergeCell ref="C228:D228"/>
    <mergeCell ref="C240:D240"/>
    <mergeCell ref="C243:D243"/>
    <mergeCell ref="C210:D210"/>
    <mergeCell ref="C216:D216"/>
    <mergeCell ref="C219:D219"/>
    <mergeCell ref="C213:D213"/>
    <mergeCell ref="C222:D222"/>
    <mergeCell ref="C225:D225"/>
    <mergeCell ref="C231:D231"/>
    <mergeCell ref="C234:D234"/>
    <mergeCell ref="C186:D186"/>
    <mergeCell ref="C195:D195"/>
    <mergeCell ref="C207:D207"/>
    <mergeCell ref="C159:D159"/>
    <mergeCell ref="C165:D165"/>
    <mergeCell ref="C180:D180"/>
    <mergeCell ref="C162:D162"/>
    <mergeCell ref="J126:K126"/>
    <mergeCell ref="C129:D129"/>
    <mergeCell ref="J129:K129"/>
    <mergeCell ref="C132:D132"/>
    <mergeCell ref="C198:D198"/>
    <mergeCell ref="C201:D201"/>
    <mergeCell ref="C204:D204"/>
    <mergeCell ref="C123:D123"/>
    <mergeCell ref="C144:D144"/>
    <mergeCell ref="C147:D147"/>
    <mergeCell ref="C99:D99"/>
    <mergeCell ref="C114:D114"/>
    <mergeCell ref="C117:D117"/>
    <mergeCell ref="C102:D102"/>
    <mergeCell ref="C105:D105"/>
    <mergeCell ref="C108:D108"/>
    <mergeCell ref="C111:D111"/>
    <mergeCell ref="C120:D120"/>
    <mergeCell ref="C126:D126"/>
    <mergeCell ref="C135:D135"/>
    <mergeCell ref="C192:D192"/>
    <mergeCell ref="C150:D150"/>
    <mergeCell ref="C168:D168"/>
    <mergeCell ref="C171:D171"/>
    <mergeCell ref="C174:D174"/>
    <mergeCell ref="C177:D177"/>
    <mergeCell ref="C183:D183"/>
    <mergeCell ref="C72:D72"/>
    <mergeCell ref="C84:D84"/>
    <mergeCell ref="C96:D96"/>
    <mergeCell ref="C48:D48"/>
    <mergeCell ref="C63:D63"/>
    <mergeCell ref="C66:D66"/>
    <mergeCell ref="C57:D57"/>
    <mergeCell ref="C60:D60"/>
    <mergeCell ref="C69:D69"/>
    <mergeCell ref="C75:D75"/>
    <mergeCell ref="C78:D78"/>
    <mergeCell ref="C81:D81"/>
    <mergeCell ref="C87:D87"/>
    <mergeCell ref="C24:D24"/>
    <mergeCell ref="C21:D21"/>
    <mergeCell ref="J6:K6"/>
    <mergeCell ref="J9:K9"/>
    <mergeCell ref="J15:K15"/>
    <mergeCell ref="J21:K21"/>
    <mergeCell ref="C6:D6"/>
    <mergeCell ref="C9:D9"/>
    <mergeCell ref="C15:D15"/>
    <mergeCell ref="J24:K24"/>
    <mergeCell ref="C12:D12"/>
    <mergeCell ref="J12:K12"/>
    <mergeCell ref="C18:D18"/>
    <mergeCell ref="J18:K18"/>
    <mergeCell ref="J66:K66"/>
    <mergeCell ref="J72:K72"/>
    <mergeCell ref="J84:K84"/>
    <mergeCell ref="J57:K57"/>
    <mergeCell ref="J60:K60"/>
    <mergeCell ref="J69:K69"/>
    <mergeCell ref="J75:K75"/>
    <mergeCell ref="J78:K78"/>
    <mergeCell ref="J81:K81"/>
    <mergeCell ref="J168:K168"/>
    <mergeCell ref="J171:K171"/>
    <mergeCell ref="J174:K174"/>
    <mergeCell ref="J177:K177"/>
    <mergeCell ref="J186:K186"/>
    <mergeCell ref="J195:K195"/>
    <mergeCell ref="J240:K240"/>
    <mergeCell ref="J243:K243"/>
    <mergeCell ref="J207:K207"/>
    <mergeCell ref="J210:K210"/>
    <mergeCell ref="J216:K216"/>
    <mergeCell ref="J219:K219"/>
    <mergeCell ref="J228:K228"/>
    <mergeCell ref="J198:K198"/>
    <mergeCell ref="J201:K201"/>
    <mergeCell ref="J204:K204"/>
    <mergeCell ref="J213:K213"/>
    <mergeCell ref="J222:K222"/>
    <mergeCell ref="J225:K225"/>
    <mergeCell ref="J231:K231"/>
    <mergeCell ref="J192:K192"/>
  </mergeCells>
  <conditionalFormatting sqref="J6:Q6">
    <cfRule type="colorScale" priority="3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:Q9">
    <cfRule type="colorScale" priority="2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:Q12">
    <cfRule type="colorScale" priority="2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9:Q69">
    <cfRule type="colorScale" priority="2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:Q15">
    <cfRule type="colorScale" priority="2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:Q18">
    <cfRule type="colorScale" priority="2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:Q21">
    <cfRule type="colorScale" priority="2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:Q24">
    <cfRule type="colorScale" priority="2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7:Q27">
    <cfRule type="colorScale" priority="2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0:Q30">
    <cfRule type="colorScale" priority="2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3:Q33">
    <cfRule type="colorScale" priority="2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6:Q36">
    <cfRule type="colorScale" priority="2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9:Q39">
    <cfRule type="colorScale" priority="2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2:Q42">
    <cfRule type="colorScale" priority="2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5:Q45">
    <cfRule type="colorScale" priority="2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8:Q48">
    <cfRule type="colorScale" priority="2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1:Q51">
    <cfRule type="colorScale" priority="2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4:Q54">
    <cfRule type="colorScale" priority="2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7:Q57">
    <cfRule type="colorScale" priority="2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0:Q60">
    <cfRule type="colorScale" priority="2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3:Q63">
    <cfRule type="colorScale" priority="2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6:Q66">
    <cfRule type="colorScale" priority="2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7:Q87">
    <cfRule type="colorScale" priority="2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2:Q72">
    <cfRule type="colorScale" priority="2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5:Q75">
    <cfRule type="colorScale" priority="2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8:Q78">
    <cfRule type="colorScale" priority="2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1:Q81">
    <cfRule type="colorScale" priority="2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4:Q84">
    <cfRule type="colorScale" priority="2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5:Q105">
    <cfRule type="colorScale" priority="2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0:Q90">
    <cfRule type="colorScale" priority="2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3:Q93">
    <cfRule type="colorScale" priority="2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6:Q96">
    <cfRule type="colorScale" priority="2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9:Q99">
    <cfRule type="colorScale" priority="2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2:Q102">
    <cfRule type="colorScale" priority="2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3:Q123">
    <cfRule type="colorScale" priority="2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8:Q108">
    <cfRule type="colorScale" priority="2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1:Q111">
    <cfRule type="colorScale" priority="2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4:Q114">
    <cfRule type="colorScale" priority="2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7:Q117">
    <cfRule type="colorScale" priority="20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0:Q120">
    <cfRule type="colorScale" priority="20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6:Q126">
    <cfRule type="colorScale" priority="20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9:Q129">
    <cfRule type="colorScale" priority="20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2:Q132">
    <cfRule type="colorScale" priority="20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5:Q135">
    <cfRule type="colorScale" priority="20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8:Q138">
    <cfRule type="colorScale" priority="20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6:Q156">
    <cfRule type="colorScale" priority="20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1:Q141">
    <cfRule type="colorScale" priority="20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4:Q144">
    <cfRule type="colorScale" priority="19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7:Q147">
    <cfRule type="colorScale" priority="19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0:Q150">
    <cfRule type="colorScale" priority="19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3:Q153">
    <cfRule type="colorScale" priority="1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4:Q174">
    <cfRule type="colorScale" priority="19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9:Q159">
    <cfRule type="colorScale" priority="1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2:Q162">
    <cfRule type="colorScale" priority="19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5:Q165">
    <cfRule type="colorScale" priority="19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8:Q168">
    <cfRule type="colorScale" priority="19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1:Q171">
    <cfRule type="colorScale" priority="19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2:Q192">
    <cfRule type="colorScale" priority="18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7:Q177">
    <cfRule type="colorScale" priority="18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0:Q180">
    <cfRule type="colorScale" priority="18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3:Q183">
    <cfRule type="colorScale" priority="18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6:Q186">
    <cfRule type="colorScale" priority="18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9:Q189">
    <cfRule type="colorScale" priority="18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0:Q210">
    <cfRule type="colorScale" priority="1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5:Q195">
    <cfRule type="colorScale" priority="18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8:Q198">
    <cfRule type="colorScale" priority="18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1:Q201">
    <cfRule type="colorScale" priority="18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4:Q204">
    <cfRule type="colorScale" priority="17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7:Q207">
    <cfRule type="colorScale" priority="17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8:Q228">
    <cfRule type="colorScale" priority="17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3:Q213">
    <cfRule type="colorScale" priority="17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6:Q216">
    <cfRule type="colorScale" priority="17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9:Q219">
    <cfRule type="colorScale" priority="17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2:Q222">
    <cfRule type="colorScale" priority="17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5:Q225">
    <cfRule type="colorScale" priority="17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6:Q246">
    <cfRule type="colorScale" priority="17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1:Q231">
    <cfRule type="colorScale" priority="17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4:Q234">
    <cfRule type="colorScale" priority="16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7:Q237">
    <cfRule type="colorScale" priority="16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0:Q240">
    <cfRule type="colorScale" priority="16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3:Q243">
    <cfRule type="colorScale" priority="16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9:Q249">
    <cfRule type="colorScale" priority="16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:Y6">
    <cfRule type="colorScale" priority="16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:Y9">
    <cfRule type="colorScale" priority="16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:Y12">
    <cfRule type="colorScale" priority="16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9:Y69">
    <cfRule type="colorScale" priority="16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:Y15">
    <cfRule type="colorScale" priority="16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:Y18">
    <cfRule type="colorScale" priority="15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:Y21">
    <cfRule type="colorScale" priority="15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:Y24">
    <cfRule type="colorScale" priority="15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7:Y27">
    <cfRule type="colorScale" priority="15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0:Y30">
    <cfRule type="colorScale" priority="15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3:Y33">
    <cfRule type="colorScale" priority="15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6:Y36">
    <cfRule type="colorScale" priority="15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9:Y39">
    <cfRule type="colorScale" priority="15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2:Y42">
    <cfRule type="colorScale" priority="15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5:Y45">
    <cfRule type="colorScale" priority="15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8:Y48">
    <cfRule type="colorScale" priority="14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1:Y51">
    <cfRule type="colorScale" priority="14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4:Y54">
    <cfRule type="colorScale" priority="14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7:Y57">
    <cfRule type="colorScale" priority="14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0:Y60">
    <cfRule type="colorScale" priority="14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3:Y63">
    <cfRule type="colorScale" priority="14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6:Y66">
    <cfRule type="colorScale" priority="1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7:Y87">
    <cfRule type="colorScale" priority="1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2:Y72">
    <cfRule type="colorScale" priority="1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5:Y75">
    <cfRule type="colorScale" priority="1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8:Y78">
    <cfRule type="colorScale" priority="1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1:Y81">
    <cfRule type="colorScale" priority="1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4:Y84">
    <cfRule type="colorScale" priority="1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5:Y105">
    <cfRule type="colorScale" priority="1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0:Y90">
    <cfRule type="colorScale" priority="1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3:Y93">
    <cfRule type="colorScale" priority="1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6:Y96">
    <cfRule type="colorScale" priority="1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9:Y99">
    <cfRule type="colorScale" priority="1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2:Y102">
    <cfRule type="colorScale" priority="1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3:Y123">
    <cfRule type="colorScale" priority="1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8:Y108">
    <cfRule type="colorScale" priority="1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1:Y111">
    <cfRule type="colorScale" priority="1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4:Y114">
    <cfRule type="colorScale" priority="1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7:Y117">
    <cfRule type="colorScale" priority="1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0:Y120">
    <cfRule type="colorScale" priority="1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6:Y126">
    <cfRule type="colorScale" priority="1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9:Y129">
    <cfRule type="colorScale" priority="1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2:Y132">
    <cfRule type="colorScale" priority="1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5:Y135">
    <cfRule type="colorScale" priority="1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8:Y138">
    <cfRule type="colorScale" priority="1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6:Y156">
    <cfRule type="colorScale" priority="1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1:Y141">
    <cfRule type="colorScale" priority="1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4:Y144">
    <cfRule type="colorScale" priority="1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7:Y147">
    <cfRule type="colorScale" priority="1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0:Y150">
    <cfRule type="colorScale" priority="1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3:Y153">
    <cfRule type="colorScale" priority="1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4:Y174">
    <cfRule type="colorScale" priority="1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9:Y159">
    <cfRule type="colorScale" priority="1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2:Y162">
    <cfRule type="colorScale" priority="1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5:Y165">
    <cfRule type="colorScale" priority="1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8:Y168">
    <cfRule type="colorScale" priority="10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1:Y171">
    <cfRule type="colorScale" priority="10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2:Y192">
    <cfRule type="colorScale" priority="10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7:Y177">
    <cfRule type="colorScale" priority="10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0:Y180">
    <cfRule type="colorScale" priority="10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3:Y183">
    <cfRule type="colorScale" priority="10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6:Y186">
    <cfRule type="colorScale" priority="10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9:Y189">
    <cfRule type="colorScale" priority="10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0:Y210">
    <cfRule type="colorScale" priority="10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5:Y195">
    <cfRule type="colorScale" priority="10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8:Y198">
    <cfRule type="colorScale" priority="9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1:Y201">
    <cfRule type="colorScale" priority="9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4:Y204">
    <cfRule type="colorScale" priority="9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7:Y207">
    <cfRule type="colorScale" priority="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8:Y228">
    <cfRule type="colorScale" priority="9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3:Y213">
    <cfRule type="colorScale" priority="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6:Y216">
    <cfRule type="colorScale" priority="9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9:Y219">
    <cfRule type="colorScale" priority="9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2:Y222">
    <cfRule type="colorScale" priority="9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5:Y225">
    <cfRule type="colorScale" priority="9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6:Y246">
    <cfRule type="colorScale" priority="8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1:Y231">
    <cfRule type="colorScale" priority="8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4:Y234">
    <cfRule type="colorScale" priority="8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7:Y237">
    <cfRule type="colorScale" priority="8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0:Y240">
    <cfRule type="colorScale" priority="8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3:Y243">
    <cfRule type="colorScale" priority="8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9:Y249">
    <cfRule type="colorScale" priority="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:AG6">
    <cfRule type="colorScale" priority="8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:AG9">
    <cfRule type="colorScale" priority="8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:AG12">
    <cfRule type="colorScale" priority="8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9:AG69">
    <cfRule type="colorScale" priority="7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:AG15">
    <cfRule type="colorScale" priority="7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:AG18">
    <cfRule type="colorScale" priority="7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:AG21">
    <cfRule type="colorScale" priority="7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:AG24">
    <cfRule type="colorScale" priority="7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7:AG27">
    <cfRule type="colorScale" priority="7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0:AG30">
    <cfRule type="colorScale" priority="7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3:AG33">
    <cfRule type="colorScale" priority="7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6:AG36">
    <cfRule type="colorScale" priority="7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9:AG39">
    <cfRule type="colorScale" priority="7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2:AG42">
    <cfRule type="colorScale" priority="6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5:AG45">
    <cfRule type="colorScale" priority="6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8:AG48">
    <cfRule type="colorScale" priority="6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1:AG51">
    <cfRule type="colorScale" priority="6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4:AG54">
    <cfRule type="colorScale" priority="6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7:AG57">
    <cfRule type="colorScale" priority="6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0:AG60">
    <cfRule type="colorScale" priority="6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3:AG63">
    <cfRule type="colorScale" priority="6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6:AG66">
    <cfRule type="colorScale" priority="6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7:AG87">
    <cfRule type="colorScale" priority="6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2:AG72">
    <cfRule type="colorScale" priority="5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5:AG75">
    <cfRule type="colorScale" priority="5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8:AG78">
    <cfRule type="colorScale" priority="5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1:AG81">
    <cfRule type="colorScale" priority="5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4:AG84">
    <cfRule type="colorScale" priority="5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5:AG105">
    <cfRule type="colorScale" priority="5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0:AG90">
    <cfRule type="colorScale" priority="5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3:AG93">
    <cfRule type="colorScale" priority="5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6:AG96">
    <cfRule type="colorScale" priority="5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9:AG99">
    <cfRule type="colorScale" priority="5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2:AG102">
    <cfRule type="colorScale" priority="4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3:AG123">
    <cfRule type="colorScale" priority="4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8:AG108">
    <cfRule type="colorScale" priority="4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1:AG111">
    <cfRule type="colorScale" priority="4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4:AG114">
    <cfRule type="colorScale" priority="4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7:AG117">
    <cfRule type="colorScale" priority="4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0:AG120">
    <cfRule type="colorScale" priority="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6:AG126">
    <cfRule type="colorScale" priority="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9:AG129">
    <cfRule type="colorScale" priority="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2:AG132">
    <cfRule type="colorScale" priority="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5:AG135">
    <cfRule type="colorScale" priority="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8:AG138">
    <cfRule type="colorScale" priority="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6:AG156">
    <cfRule type="colorScale" priority="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1:AG141">
    <cfRule type="colorScale" priority="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4:AG144">
    <cfRule type="colorScale" priority="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7:AG147">
    <cfRule type="colorScale" priority="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0:AG150">
    <cfRule type="colorScale" priority="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3:AG153">
    <cfRule type="colorScale" priority="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4:AG174">
    <cfRule type="colorScale" priority="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9:AG159">
    <cfRule type="colorScale" priority="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2:AG162">
    <cfRule type="colorScale" priority="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5:AG165">
    <cfRule type="colorScale" priority="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8:AG168">
    <cfRule type="colorScale" priority="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1:AG171">
    <cfRule type="colorScale" priority="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2:AG192">
    <cfRule type="colorScale" priority="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7:AG177">
    <cfRule type="colorScale" priority="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0:AG180">
    <cfRule type="colorScale" priority="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3:AG183">
    <cfRule type="colorScale" priority="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6:AG186">
    <cfRule type="colorScale" priority="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9:AG189">
    <cfRule type="colorScale" priority="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0:AG210">
    <cfRule type="colorScale" priority="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5:AG195">
    <cfRule type="colorScale" priority="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8:AG198">
    <cfRule type="colorScale" priority="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1:AG201">
    <cfRule type="colorScale" priority="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4:AG204">
    <cfRule type="colorScale" priority="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7:AG207">
    <cfRule type="colorScale" priority="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8:AG228">
    <cfRule type="colorScale" priority="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3:AG213">
    <cfRule type="colorScale" priority="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6:AG216">
    <cfRule type="colorScale" priority="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9:AG219">
    <cfRule type="colorScale" priority="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2:AG222">
    <cfRule type="colorScale" priority="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5:AG225">
    <cfRule type="colorScale" priority="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6:AG246">
    <cfRule type="colorScale" priority="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1:AG231">
    <cfRule type="colorScale" priority="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4:AG234">
    <cfRule type="colorScale" priority="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7:AG237">
    <cfRule type="colorScale" priority="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0:AG240">
    <cfRule type="colorScale" priority="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3:AG243">
    <cfRule type="colorScale" priority="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9:AG249">
    <cfRule type="colorScale" priority="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55179-9C72-4676-AC23-C5A8CF80C375}">
  <sheetPr codeName="Feuil1"/>
  <dimension ref="A1:EV27"/>
  <sheetViews>
    <sheetView tabSelected="1" zoomScaleNormal="100" workbookViewId="0">
      <pane xSplit="4" ySplit="3" topLeftCell="CK4" activePane="bottomRight" state="frozen"/>
      <selection pane="topRight" activeCell="C1" sqref="C1"/>
      <selection pane="bottomLeft" activeCell="A4" sqref="A4"/>
      <selection pane="bottomRight" activeCell="CK4" sqref="CK4:CK17"/>
    </sheetView>
  </sheetViews>
  <sheetFormatPr baseColWidth="10" defaultRowHeight="12.75"/>
  <cols>
    <col min="1" max="1" width="12" hidden="1" customWidth="1"/>
    <col min="2" max="2" width="18.5" customWidth="1"/>
    <col min="3" max="3" width="12.1640625" style="207" bestFit="1" customWidth="1"/>
    <col min="4" max="4" width="18.6640625" bestFit="1" customWidth="1"/>
    <col min="5" max="5" width="3.6640625" style="207" customWidth="1"/>
    <col min="6" max="6" width="4.83203125" customWidth="1"/>
    <col min="7" max="7" width="6.83203125" customWidth="1"/>
    <col min="8" max="8" width="4.83203125" style="156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4.83203125" customWidth="1"/>
    <col min="15" max="15" width="6.83203125" customWidth="1"/>
    <col min="16" max="16" width="7.83203125" bestFit="1" customWidth="1"/>
    <col min="17" max="17" width="3.83203125" style="207" customWidth="1"/>
    <col min="18" max="18" width="4.83203125" customWidth="1"/>
    <col min="19" max="19" width="6.83203125" customWidth="1"/>
    <col min="20" max="20" width="4.83203125" customWidth="1"/>
    <col min="21" max="21" width="7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4.83203125" customWidth="1"/>
    <col min="27" max="27" width="6.83203125" customWidth="1"/>
    <col min="28" max="28" width="7.83203125" bestFit="1" customWidth="1"/>
    <col min="29" max="29" width="3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4.83203125" customWidth="1"/>
    <col min="39" max="39" width="6.83203125" customWidth="1"/>
    <col min="40" max="40" width="7.83203125" bestFit="1" customWidth="1"/>
    <col min="41" max="41" width="3.6640625" style="207" customWidth="1"/>
    <col min="42" max="42" width="4.83203125" customWidth="1"/>
    <col min="43" max="43" width="6.83203125" customWidth="1"/>
    <col min="44" max="44" width="4.83203125" style="156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4.83203125" customWidth="1"/>
    <col min="51" max="51" width="6.83203125" customWidth="1"/>
    <col min="52" max="52" width="7.83203125" bestFit="1" customWidth="1"/>
    <col min="53" max="53" width="3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4.83203125" customWidth="1"/>
    <col min="63" max="63" width="6.83203125" customWidth="1"/>
    <col min="64" max="64" width="7.83203125" bestFit="1" customWidth="1"/>
    <col min="65" max="65" width="3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4.83203125" customWidth="1"/>
    <col min="75" max="75" width="6.83203125" customWidth="1"/>
    <col min="76" max="76" width="7.83203125" bestFit="1" customWidth="1"/>
    <col min="77" max="77" width="3.6640625" style="207" customWidth="1"/>
    <col min="78" max="78" width="4.83203125" customWidth="1"/>
    <col min="79" max="79" width="6.83203125" customWidth="1"/>
    <col min="80" max="80" width="4.83203125" style="156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4.83203125" customWidth="1"/>
    <col min="87" max="87" width="6.83203125" customWidth="1"/>
    <col min="88" max="88" width="7.83203125" bestFit="1" customWidth="1"/>
    <col min="89" max="89" width="3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4.83203125" customWidth="1"/>
    <col min="99" max="99" width="6.83203125" customWidth="1"/>
    <col min="100" max="100" width="7.83203125" bestFit="1" customWidth="1"/>
    <col min="101" max="101" width="3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4.83203125" customWidth="1"/>
    <col min="113" max="113" width="6.83203125" customWidth="1"/>
    <col min="114" max="114" width="7.83203125" bestFit="1" customWidth="1"/>
    <col min="115" max="115" width="3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4.83203125" customWidth="1"/>
    <col min="125" max="125" width="6.83203125" customWidth="1"/>
    <col min="126" max="126" width="7.83203125" bestFit="1" customWidth="1"/>
    <col min="127" max="127" width="3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4.83203125" customWidth="1"/>
    <col min="137" max="137" width="6.83203125" customWidth="1"/>
    <col min="138" max="138" width="7.83203125" bestFit="1" customWidth="1"/>
    <col min="139" max="139" width="3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4.83203125" customWidth="1"/>
    <col min="151" max="151" width="6.83203125" customWidth="1"/>
    <col min="152" max="152" width="7.83203125" bestFit="1" customWidth="1"/>
  </cols>
  <sheetData>
    <row r="1" spans="1:152">
      <c r="A1" s="155" t="s">
        <v>135</v>
      </c>
    </row>
    <row r="2" spans="1:152">
      <c r="A2" s="155" t="s">
        <v>134</v>
      </c>
      <c r="B2" s="257" t="s">
        <v>214</v>
      </c>
      <c r="C2" s="207" t="s">
        <v>161</v>
      </c>
      <c r="T2" s="155"/>
    </row>
    <row r="3" spans="1:152" ht="13.5" thickBot="1">
      <c r="A3" s="155" t="s">
        <v>141</v>
      </c>
      <c r="S3" s="207"/>
      <c r="U3" s="207"/>
      <c r="W3" s="207"/>
      <c r="Y3" s="207"/>
      <c r="AA3" s="207"/>
      <c r="AC3" s="207"/>
      <c r="AE3" s="207"/>
      <c r="AG3" s="207"/>
      <c r="AI3" s="207"/>
      <c r="AK3" s="207"/>
      <c r="AM3" s="207"/>
      <c r="AQ3" s="207"/>
    </row>
    <row r="4" spans="1:152" ht="16.5" customHeight="1" thickTop="1">
      <c r="A4" s="155" t="s">
        <v>149</v>
      </c>
      <c r="B4" s="248" t="s">
        <v>207</v>
      </c>
      <c r="C4" s="246"/>
      <c r="D4" s="247" t="s">
        <v>205</v>
      </c>
      <c r="E4" s="328" t="s">
        <v>135</v>
      </c>
      <c r="F4" s="303" t="s">
        <v>120</v>
      </c>
      <c r="G4" s="286"/>
      <c r="H4" s="283" t="s">
        <v>121</v>
      </c>
      <c r="I4" s="284"/>
      <c r="J4" s="285" t="s">
        <v>124</v>
      </c>
      <c r="K4" s="286"/>
      <c r="L4" s="283" t="s">
        <v>122</v>
      </c>
      <c r="M4" s="284"/>
      <c r="N4" s="285" t="s">
        <v>125</v>
      </c>
      <c r="O4" s="286"/>
      <c r="P4" s="225" t="s">
        <v>6</v>
      </c>
      <c r="Q4" s="328" t="s">
        <v>134</v>
      </c>
      <c r="R4" s="299" t="s">
        <v>125</v>
      </c>
      <c r="S4" s="286"/>
      <c r="T4" s="283" t="s">
        <v>126</v>
      </c>
      <c r="U4" s="284"/>
      <c r="V4" s="285" t="s">
        <v>128</v>
      </c>
      <c r="W4" s="286"/>
      <c r="X4" s="283" t="s">
        <v>129</v>
      </c>
      <c r="Y4" s="284"/>
      <c r="Z4" s="285" t="s">
        <v>130</v>
      </c>
      <c r="AA4" s="286"/>
      <c r="AB4" s="201" t="s">
        <v>6</v>
      </c>
      <c r="AC4" s="296" t="s">
        <v>141</v>
      </c>
      <c r="AD4" s="299" t="s">
        <v>130</v>
      </c>
      <c r="AE4" s="286"/>
      <c r="AF4" s="283" t="s">
        <v>137</v>
      </c>
      <c r="AG4" s="284"/>
      <c r="AH4" s="285" t="s">
        <v>138</v>
      </c>
      <c r="AI4" s="286"/>
      <c r="AJ4" s="283" t="s">
        <v>139</v>
      </c>
      <c r="AK4" s="284"/>
      <c r="AL4" s="285" t="s">
        <v>140</v>
      </c>
      <c r="AM4" s="286"/>
      <c r="AN4" s="201" t="s">
        <v>6</v>
      </c>
      <c r="AO4" s="296" t="s">
        <v>149</v>
      </c>
      <c r="AP4" s="303" t="s">
        <v>144</v>
      </c>
      <c r="AQ4" s="286"/>
      <c r="AR4" s="283" t="s">
        <v>145</v>
      </c>
      <c r="AS4" s="284"/>
      <c r="AT4" s="285" t="s">
        <v>146</v>
      </c>
      <c r="AU4" s="286"/>
      <c r="AV4" s="283" t="s">
        <v>147</v>
      </c>
      <c r="AW4" s="284"/>
      <c r="AX4" s="285" t="s">
        <v>148</v>
      </c>
      <c r="AY4" s="286"/>
      <c r="AZ4" s="225" t="s">
        <v>6</v>
      </c>
      <c r="BA4" s="296" t="s">
        <v>150</v>
      </c>
      <c r="BB4" s="299" t="s">
        <v>148</v>
      </c>
      <c r="BC4" s="286"/>
      <c r="BD4" s="283" t="s">
        <v>151</v>
      </c>
      <c r="BE4" s="284"/>
      <c r="BF4" s="285" t="s">
        <v>152</v>
      </c>
      <c r="BG4" s="286"/>
      <c r="BH4" s="283" t="s">
        <v>153</v>
      </c>
      <c r="BI4" s="284"/>
      <c r="BJ4" s="285" t="s">
        <v>154</v>
      </c>
      <c r="BK4" s="286"/>
      <c r="BL4" s="201" t="s">
        <v>6</v>
      </c>
      <c r="BM4" s="296" t="s">
        <v>155</v>
      </c>
      <c r="BN4" s="299" t="s">
        <v>154</v>
      </c>
      <c r="BO4" s="286"/>
      <c r="BP4" s="283" t="s">
        <v>156</v>
      </c>
      <c r="BQ4" s="284"/>
      <c r="BR4" s="285" t="s">
        <v>157</v>
      </c>
      <c r="BS4" s="286"/>
      <c r="BT4" s="283" t="s">
        <v>158</v>
      </c>
      <c r="BU4" s="284"/>
      <c r="BV4" s="285" t="s">
        <v>45</v>
      </c>
      <c r="BW4" s="286"/>
      <c r="BX4" s="201" t="s">
        <v>6</v>
      </c>
      <c r="BY4" s="296" t="s">
        <v>159</v>
      </c>
      <c r="BZ4" s="303" t="s">
        <v>46</v>
      </c>
      <c r="CA4" s="286"/>
      <c r="CB4" s="283" t="s">
        <v>47</v>
      </c>
      <c r="CC4" s="284"/>
      <c r="CD4" s="285" t="s">
        <v>48</v>
      </c>
      <c r="CE4" s="286"/>
      <c r="CF4" s="283" t="s">
        <v>160</v>
      </c>
      <c r="CG4" s="284"/>
      <c r="CH4" s="285" t="s">
        <v>50</v>
      </c>
      <c r="CI4" s="286"/>
      <c r="CJ4" s="225" t="s">
        <v>6</v>
      </c>
      <c r="CK4" s="296" t="s">
        <v>161</v>
      </c>
      <c r="CL4" s="299" t="s">
        <v>50</v>
      </c>
      <c r="CM4" s="286"/>
      <c r="CN4" s="283" t="s">
        <v>162</v>
      </c>
      <c r="CO4" s="284"/>
      <c r="CP4" s="285" t="s">
        <v>163</v>
      </c>
      <c r="CQ4" s="286"/>
      <c r="CR4" s="283" t="s">
        <v>164</v>
      </c>
      <c r="CS4" s="284"/>
      <c r="CT4" s="285" t="s">
        <v>165</v>
      </c>
      <c r="CU4" s="286"/>
      <c r="CV4" s="201" t="s">
        <v>6</v>
      </c>
      <c r="CW4" s="296" t="s">
        <v>170</v>
      </c>
      <c r="CX4" s="299" t="s">
        <v>165</v>
      </c>
      <c r="CY4" s="286"/>
      <c r="CZ4" s="283" t="s">
        <v>166</v>
      </c>
      <c r="DA4" s="284"/>
      <c r="DB4" s="285" t="s">
        <v>167</v>
      </c>
      <c r="DC4" s="286"/>
      <c r="DD4" s="283" t="s">
        <v>168</v>
      </c>
      <c r="DE4" s="284"/>
      <c r="DF4" s="285" t="s">
        <v>169</v>
      </c>
      <c r="DG4" s="286"/>
      <c r="DH4" s="283" t="s">
        <v>171</v>
      </c>
      <c r="DI4" s="284"/>
      <c r="DJ4" s="201" t="s">
        <v>6</v>
      </c>
      <c r="DK4" s="296" t="s">
        <v>181</v>
      </c>
      <c r="DL4" s="299" t="s">
        <v>171</v>
      </c>
      <c r="DM4" s="286"/>
      <c r="DN4" s="283" t="s">
        <v>177</v>
      </c>
      <c r="DO4" s="284"/>
      <c r="DP4" s="285" t="s">
        <v>178</v>
      </c>
      <c r="DQ4" s="286"/>
      <c r="DR4" s="283" t="s">
        <v>179</v>
      </c>
      <c r="DS4" s="284"/>
      <c r="DT4" s="285" t="s">
        <v>180</v>
      </c>
      <c r="DU4" s="286"/>
      <c r="DV4" s="201" t="s">
        <v>6</v>
      </c>
      <c r="DW4" s="296" t="s">
        <v>182</v>
      </c>
      <c r="DX4" s="299" t="s">
        <v>180</v>
      </c>
      <c r="DY4" s="286"/>
      <c r="DZ4" s="283" t="s">
        <v>183</v>
      </c>
      <c r="EA4" s="284"/>
      <c r="EB4" s="285" t="s">
        <v>184</v>
      </c>
      <c r="EC4" s="286"/>
      <c r="ED4" s="283" t="s">
        <v>185</v>
      </c>
      <c r="EE4" s="284"/>
      <c r="EF4" s="285" t="s">
        <v>186</v>
      </c>
      <c r="EG4" s="286"/>
      <c r="EH4" s="201" t="s">
        <v>6</v>
      </c>
      <c r="EI4" s="296" t="s">
        <v>187</v>
      </c>
      <c r="EJ4" s="299" t="s">
        <v>186</v>
      </c>
      <c r="EK4" s="286"/>
      <c r="EL4" s="283" t="s">
        <v>188</v>
      </c>
      <c r="EM4" s="284"/>
      <c r="EN4" s="285" t="s">
        <v>189</v>
      </c>
      <c r="EO4" s="286"/>
      <c r="EP4" s="283" t="s">
        <v>190</v>
      </c>
      <c r="EQ4" s="284"/>
      <c r="ER4" s="285" t="s">
        <v>191</v>
      </c>
      <c r="ES4" s="286"/>
      <c r="ET4" s="283" t="s">
        <v>120</v>
      </c>
      <c r="EU4" s="284"/>
      <c r="EV4" s="201" t="s">
        <v>6</v>
      </c>
    </row>
    <row r="5" spans="1:152" ht="16.5" thickBot="1">
      <c r="A5" s="155" t="s">
        <v>150</v>
      </c>
      <c r="B5" s="249" t="s">
        <v>208</v>
      </c>
      <c r="C5" s="245"/>
      <c r="D5" s="250" t="s">
        <v>206</v>
      </c>
      <c r="E5" s="329"/>
      <c r="F5" s="208" t="s">
        <v>115</v>
      </c>
      <c r="G5" s="177" t="s">
        <v>116</v>
      </c>
      <c r="H5" s="166" t="s">
        <v>115</v>
      </c>
      <c r="I5" s="165" t="s">
        <v>116</v>
      </c>
      <c r="J5" s="176" t="s">
        <v>115</v>
      </c>
      <c r="K5" s="177" t="s">
        <v>116</v>
      </c>
      <c r="L5" s="189" t="s">
        <v>115</v>
      </c>
      <c r="M5" s="165" t="s">
        <v>116</v>
      </c>
      <c r="N5" s="176" t="s">
        <v>115</v>
      </c>
      <c r="O5" s="177" t="s">
        <v>116</v>
      </c>
      <c r="P5" s="226" t="s">
        <v>119</v>
      </c>
      <c r="Q5" s="329"/>
      <c r="R5" s="219" t="s">
        <v>115</v>
      </c>
      <c r="S5" s="177" t="s">
        <v>116</v>
      </c>
      <c r="T5" s="166" t="s">
        <v>115</v>
      </c>
      <c r="U5" s="165" t="s">
        <v>116</v>
      </c>
      <c r="V5" s="176" t="s">
        <v>115</v>
      </c>
      <c r="W5" s="177" t="s">
        <v>116</v>
      </c>
      <c r="X5" s="189" t="s">
        <v>115</v>
      </c>
      <c r="Y5" s="165" t="s">
        <v>116</v>
      </c>
      <c r="Z5" s="176" t="s">
        <v>115</v>
      </c>
      <c r="AA5" s="177" t="s">
        <v>116</v>
      </c>
      <c r="AB5" s="202" t="s">
        <v>127</v>
      </c>
      <c r="AC5" s="297"/>
      <c r="AD5" s="219" t="s">
        <v>115</v>
      </c>
      <c r="AE5" s="177" t="s">
        <v>116</v>
      </c>
      <c r="AF5" s="166" t="s">
        <v>115</v>
      </c>
      <c r="AG5" s="165" t="s">
        <v>116</v>
      </c>
      <c r="AH5" s="176" t="s">
        <v>115</v>
      </c>
      <c r="AI5" s="177" t="s">
        <v>116</v>
      </c>
      <c r="AJ5" s="189" t="s">
        <v>115</v>
      </c>
      <c r="AK5" s="165" t="s">
        <v>116</v>
      </c>
      <c r="AL5" s="176" t="s">
        <v>115</v>
      </c>
      <c r="AM5" s="177" t="s">
        <v>116</v>
      </c>
      <c r="AN5" s="202" t="s">
        <v>142</v>
      </c>
      <c r="AO5" s="297"/>
      <c r="AP5" s="208" t="s">
        <v>115</v>
      </c>
      <c r="AQ5" s="177" t="s">
        <v>116</v>
      </c>
      <c r="AR5" s="166" t="s">
        <v>115</v>
      </c>
      <c r="AS5" s="165" t="s">
        <v>116</v>
      </c>
      <c r="AT5" s="176" t="s">
        <v>115</v>
      </c>
      <c r="AU5" s="177" t="s">
        <v>116</v>
      </c>
      <c r="AV5" s="189" t="s">
        <v>115</v>
      </c>
      <c r="AW5" s="165" t="s">
        <v>116</v>
      </c>
      <c r="AX5" s="176" t="s">
        <v>115</v>
      </c>
      <c r="AY5" s="177" t="s">
        <v>116</v>
      </c>
      <c r="AZ5" s="226" t="s">
        <v>143</v>
      </c>
      <c r="BA5" s="297"/>
      <c r="BB5" s="219" t="s">
        <v>115</v>
      </c>
      <c r="BC5" s="177" t="s">
        <v>116</v>
      </c>
      <c r="BD5" s="166" t="s">
        <v>115</v>
      </c>
      <c r="BE5" s="165" t="s">
        <v>116</v>
      </c>
      <c r="BF5" s="176" t="s">
        <v>115</v>
      </c>
      <c r="BG5" s="177" t="s">
        <v>116</v>
      </c>
      <c r="BH5" s="189" t="s">
        <v>115</v>
      </c>
      <c r="BI5" s="165" t="s">
        <v>116</v>
      </c>
      <c r="BJ5" s="176" t="s">
        <v>115</v>
      </c>
      <c r="BK5" s="177" t="s">
        <v>116</v>
      </c>
      <c r="BL5" s="202" t="s">
        <v>176</v>
      </c>
      <c r="BM5" s="297"/>
      <c r="BN5" s="219" t="s">
        <v>115</v>
      </c>
      <c r="BO5" s="177" t="s">
        <v>116</v>
      </c>
      <c r="BP5" s="166" t="s">
        <v>115</v>
      </c>
      <c r="BQ5" s="165" t="s">
        <v>116</v>
      </c>
      <c r="BR5" s="176" t="s">
        <v>115</v>
      </c>
      <c r="BS5" s="177" t="s">
        <v>116</v>
      </c>
      <c r="BT5" s="189" t="s">
        <v>115</v>
      </c>
      <c r="BU5" s="165" t="s">
        <v>116</v>
      </c>
      <c r="BV5" s="176" t="s">
        <v>115</v>
      </c>
      <c r="BW5" s="177" t="s">
        <v>116</v>
      </c>
      <c r="BX5" s="202" t="s">
        <v>175</v>
      </c>
      <c r="BY5" s="297"/>
      <c r="BZ5" s="208" t="s">
        <v>115</v>
      </c>
      <c r="CA5" s="177" t="s">
        <v>116</v>
      </c>
      <c r="CB5" s="166" t="s">
        <v>115</v>
      </c>
      <c r="CC5" s="165" t="s">
        <v>116</v>
      </c>
      <c r="CD5" s="176" t="s">
        <v>115</v>
      </c>
      <c r="CE5" s="177" t="s">
        <v>116</v>
      </c>
      <c r="CF5" s="189" t="s">
        <v>115</v>
      </c>
      <c r="CG5" s="165" t="s">
        <v>116</v>
      </c>
      <c r="CH5" s="176" t="s">
        <v>115</v>
      </c>
      <c r="CI5" s="177" t="s">
        <v>116</v>
      </c>
      <c r="CJ5" s="226" t="s">
        <v>174</v>
      </c>
      <c r="CK5" s="297"/>
      <c r="CL5" s="219" t="s">
        <v>115</v>
      </c>
      <c r="CM5" s="177" t="s">
        <v>116</v>
      </c>
      <c r="CN5" s="166" t="s">
        <v>115</v>
      </c>
      <c r="CO5" s="165" t="s">
        <v>116</v>
      </c>
      <c r="CP5" s="176" t="s">
        <v>115</v>
      </c>
      <c r="CQ5" s="177" t="s">
        <v>116</v>
      </c>
      <c r="CR5" s="189" t="s">
        <v>115</v>
      </c>
      <c r="CS5" s="165" t="s">
        <v>116</v>
      </c>
      <c r="CT5" s="176" t="s">
        <v>115</v>
      </c>
      <c r="CU5" s="177" t="s">
        <v>116</v>
      </c>
      <c r="CV5" s="202" t="s">
        <v>172</v>
      </c>
      <c r="CW5" s="297"/>
      <c r="CX5" s="219" t="s">
        <v>115</v>
      </c>
      <c r="CY5" s="177" t="s">
        <v>116</v>
      </c>
      <c r="CZ5" s="166" t="s">
        <v>115</v>
      </c>
      <c r="DA5" s="165" t="s">
        <v>116</v>
      </c>
      <c r="DB5" s="176" t="s">
        <v>115</v>
      </c>
      <c r="DC5" s="177" t="s">
        <v>116</v>
      </c>
      <c r="DD5" s="189" t="s">
        <v>115</v>
      </c>
      <c r="DE5" s="165" t="s">
        <v>116</v>
      </c>
      <c r="DF5" s="176" t="s">
        <v>115</v>
      </c>
      <c r="DG5" s="177" t="s">
        <v>116</v>
      </c>
      <c r="DH5" s="166" t="s">
        <v>115</v>
      </c>
      <c r="DI5" s="165" t="s">
        <v>116</v>
      </c>
      <c r="DJ5" s="202" t="s">
        <v>173</v>
      </c>
      <c r="DK5" s="297"/>
      <c r="DL5" s="219" t="s">
        <v>115</v>
      </c>
      <c r="DM5" s="177" t="s">
        <v>116</v>
      </c>
      <c r="DN5" s="166" t="s">
        <v>115</v>
      </c>
      <c r="DO5" s="165" t="s">
        <v>116</v>
      </c>
      <c r="DP5" s="176" t="s">
        <v>115</v>
      </c>
      <c r="DQ5" s="177" t="s">
        <v>116</v>
      </c>
      <c r="DR5" s="189" t="s">
        <v>115</v>
      </c>
      <c r="DS5" s="165" t="s">
        <v>116</v>
      </c>
      <c r="DT5" s="176" t="s">
        <v>115</v>
      </c>
      <c r="DU5" s="177" t="s">
        <v>116</v>
      </c>
      <c r="DV5" s="202" t="s">
        <v>172</v>
      </c>
      <c r="DW5" s="297"/>
      <c r="DX5" s="219" t="s">
        <v>115</v>
      </c>
      <c r="DY5" s="177" t="s">
        <v>116</v>
      </c>
      <c r="DZ5" s="166" t="s">
        <v>115</v>
      </c>
      <c r="EA5" s="165" t="s">
        <v>116</v>
      </c>
      <c r="EB5" s="176" t="s">
        <v>115</v>
      </c>
      <c r="EC5" s="177" t="s">
        <v>116</v>
      </c>
      <c r="ED5" s="189" t="s">
        <v>115</v>
      </c>
      <c r="EE5" s="165" t="s">
        <v>116</v>
      </c>
      <c r="EF5" s="176" t="s">
        <v>115</v>
      </c>
      <c r="EG5" s="177" t="s">
        <v>116</v>
      </c>
      <c r="EH5" s="202" t="s">
        <v>172</v>
      </c>
      <c r="EI5" s="297"/>
      <c r="EJ5" s="219" t="s">
        <v>115</v>
      </c>
      <c r="EK5" s="177" t="s">
        <v>116</v>
      </c>
      <c r="EL5" s="166" t="s">
        <v>115</v>
      </c>
      <c r="EM5" s="165" t="s">
        <v>116</v>
      </c>
      <c r="EN5" s="176" t="s">
        <v>115</v>
      </c>
      <c r="EO5" s="177" t="s">
        <v>116</v>
      </c>
      <c r="EP5" s="189" t="s">
        <v>115</v>
      </c>
      <c r="EQ5" s="165" t="s">
        <v>116</v>
      </c>
      <c r="ER5" s="176" t="s">
        <v>115</v>
      </c>
      <c r="ES5" s="177" t="s">
        <v>116</v>
      </c>
      <c r="ET5" s="166" t="s">
        <v>115</v>
      </c>
      <c r="EU5" s="165" t="s">
        <v>116</v>
      </c>
      <c r="EV5" s="202" t="s">
        <v>173</v>
      </c>
    </row>
    <row r="6" spans="1:152" ht="15">
      <c r="A6" s="155" t="s">
        <v>155</v>
      </c>
      <c r="B6" s="333" t="s">
        <v>113</v>
      </c>
      <c r="C6" s="334"/>
      <c r="D6" s="335"/>
      <c r="E6" s="329"/>
      <c r="F6" s="209"/>
      <c r="G6" s="179"/>
      <c r="H6" s="172"/>
      <c r="I6" s="168"/>
      <c r="J6" s="178"/>
      <c r="K6" s="179"/>
      <c r="L6" s="190"/>
      <c r="M6" s="168"/>
      <c r="N6" s="178"/>
      <c r="O6" s="179"/>
      <c r="P6" s="227"/>
      <c r="Q6" s="329"/>
      <c r="R6" s="220"/>
      <c r="S6" s="179"/>
      <c r="T6" s="172"/>
      <c r="U6" s="168"/>
      <c r="V6" s="178"/>
      <c r="W6" s="179"/>
      <c r="X6" s="190"/>
      <c r="Y6" s="168"/>
      <c r="Z6" s="178"/>
      <c r="AA6" s="179"/>
      <c r="AB6" s="203"/>
      <c r="AC6" s="297"/>
      <c r="AD6" s="220"/>
      <c r="AE6" s="179"/>
      <c r="AF6" s="172"/>
      <c r="AG6" s="168"/>
      <c r="AH6" s="178"/>
      <c r="AI6" s="179"/>
      <c r="AJ6" s="190"/>
      <c r="AK6" s="168"/>
      <c r="AL6" s="178"/>
      <c r="AM6" s="179"/>
      <c r="AN6" s="203"/>
      <c r="AO6" s="297"/>
      <c r="AP6" s="209"/>
      <c r="AQ6" s="179"/>
      <c r="AR6" s="172"/>
      <c r="AS6" s="168"/>
      <c r="AT6" s="178"/>
      <c r="AU6" s="179"/>
      <c r="AV6" s="190"/>
      <c r="AW6" s="168"/>
      <c r="AX6" s="178"/>
      <c r="AY6" s="179"/>
      <c r="AZ6" s="227"/>
      <c r="BA6" s="297"/>
      <c r="BB6" s="220"/>
      <c r="BC6" s="179"/>
      <c r="BD6" s="172"/>
      <c r="BE6" s="168"/>
      <c r="BF6" s="178"/>
      <c r="BG6" s="179"/>
      <c r="BH6" s="190"/>
      <c r="BI6" s="168"/>
      <c r="BJ6" s="178"/>
      <c r="BK6" s="179"/>
      <c r="BL6" s="203"/>
      <c r="BM6" s="297"/>
      <c r="BN6" s="220"/>
      <c r="BO6" s="179"/>
      <c r="BP6" s="172"/>
      <c r="BQ6" s="168"/>
      <c r="BR6" s="178"/>
      <c r="BS6" s="179"/>
      <c r="BT6" s="190"/>
      <c r="BU6" s="168"/>
      <c r="BV6" s="178"/>
      <c r="BW6" s="179"/>
      <c r="BX6" s="203"/>
      <c r="BY6" s="297"/>
      <c r="BZ6" s="209"/>
      <c r="CA6" s="179"/>
      <c r="CB6" s="172"/>
      <c r="CC6" s="168"/>
      <c r="CD6" s="178"/>
      <c r="CE6" s="179"/>
      <c r="CF6" s="190"/>
      <c r="CG6" s="168"/>
      <c r="CH6" s="178"/>
      <c r="CI6" s="179"/>
      <c r="CJ6" s="227"/>
      <c r="CK6" s="297"/>
      <c r="CL6" s="220"/>
      <c r="CM6" s="179"/>
      <c r="CN6" s="172"/>
      <c r="CO6" s="168"/>
      <c r="CP6" s="178"/>
      <c r="CQ6" s="179"/>
      <c r="CR6" s="190"/>
      <c r="CS6" s="168"/>
      <c r="CT6" s="178"/>
      <c r="CU6" s="179"/>
      <c r="CV6" s="203"/>
      <c r="CW6" s="297"/>
      <c r="CX6" s="220"/>
      <c r="CY6" s="179"/>
      <c r="CZ6" s="172"/>
      <c r="DA6" s="168"/>
      <c r="DB6" s="178"/>
      <c r="DC6" s="179"/>
      <c r="DD6" s="190"/>
      <c r="DE6" s="168"/>
      <c r="DF6" s="178"/>
      <c r="DG6" s="179"/>
      <c r="DH6" s="172"/>
      <c r="DI6" s="168"/>
      <c r="DJ6" s="203"/>
      <c r="DK6" s="297"/>
      <c r="DL6" s="220"/>
      <c r="DM6" s="179"/>
      <c r="DN6" s="172"/>
      <c r="DO6" s="168"/>
      <c r="DP6" s="178"/>
      <c r="DQ6" s="179"/>
      <c r="DR6" s="190"/>
      <c r="DS6" s="168"/>
      <c r="DT6" s="178"/>
      <c r="DU6" s="179"/>
      <c r="DV6" s="203"/>
      <c r="DW6" s="297"/>
      <c r="DX6" s="220"/>
      <c r="DY6" s="179"/>
      <c r="DZ6" s="172"/>
      <c r="EA6" s="168"/>
      <c r="EB6" s="178"/>
      <c r="EC6" s="179"/>
      <c r="ED6" s="190"/>
      <c r="EE6" s="168"/>
      <c r="EF6" s="178"/>
      <c r="EG6" s="179"/>
      <c r="EH6" s="203"/>
      <c r="EI6" s="297"/>
      <c r="EJ6" s="220"/>
      <c r="EK6" s="179"/>
      <c r="EL6" s="172"/>
      <c r="EM6" s="168"/>
      <c r="EN6" s="178"/>
      <c r="EO6" s="179"/>
      <c r="EP6" s="190"/>
      <c r="EQ6" s="168"/>
      <c r="ER6" s="178"/>
      <c r="ES6" s="179"/>
      <c r="ET6" s="172"/>
      <c r="EU6" s="168"/>
      <c r="EV6" s="203"/>
    </row>
    <row r="7" spans="1:152" ht="15">
      <c r="A7" s="155" t="s">
        <v>159</v>
      </c>
      <c r="B7" s="336" t="s">
        <v>114</v>
      </c>
      <c r="C7" s="337"/>
      <c r="D7" s="338"/>
      <c r="E7" s="329"/>
      <c r="F7" s="210"/>
      <c r="G7" s="181"/>
      <c r="H7" s="173"/>
      <c r="I7" s="169"/>
      <c r="J7" s="180"/>
      <c r="K7" s="181"/>
      <c r="L7" s="191"/>
      <c r="M7" s="169"/>
      <c r="N7" s="180"/>
      <c r="O7" s="181"/>
      <c r="P7" s="227"/>
      <c r="Q7" s="329"/>
      <c r="R7" s="221"/>
      <c r="S7" s="181"/>
      <c r="T7" s="173"/>
      <c r="U7" s="169"/>
      <c r="V7" s="180"/>
      <c r="W7" s="181"/>
      <c r="X7" s="191"/>
      <c r="Y7" s="169"/>
      <c r="Z7" s="180"/>
      <c r="AA7" s="181"/>
      <c r="AB7" s="203"/>
      <c r="AC7" s="297"/>
      <c r="AD7" s="221"/>
      <c r="AE7" s="181"/>
      <c r="AF7" s="173"/>
      <c r="AG7" s="169"/>
      <c r="AH7" s="180"/>
      <c r="AI7" s="181"/>
      <c r="AJ7" s="191"/>
      <c r="AK7" s="169"/>
      <c r="AL7" s="180"/>
      <c r="AM7" s="181"/>
      <c r="AN7" s="203"/>
      <c r="AO7" s="297"/>
      <c r="AP7" s="210"/>
      <c r="AQ7" s="181"/>
      <c r="AR7" s="173"/>
      <c r="AS7" s="169"/>
      <c r="AT7" s="180"/>
      <c r="AU7" s="181"/>
      <c r="AV7" s="191"/>
      <c r="AW7" s="169"/>
      <c r="AX7" s="180"/>
      <c r="AY7" s="181"/>
      <c r="AZ7" s="227"/>
      <c r="BA7" s="297"/>
      <c r="BB7" s="221"/>
      <c r="BC7" s="181"/>
      <c r="BD7" s="173"/>
      <c r="BE7" s="169"/>
      <c r="BF7" s="180"/>
      <c r="BG7" s="181"/>
      <c r="BH7" s="191"/>
      <c r="BI7" s="169"/>
      <c r="BJ7" s="180"/>
      <c r="BK7" s="181"/>
      <c r="BL7" s="203"/>
      <c r="BM7" s="297"/>
      <c r="BN7" s="221"/>
      <c r="BO7" s="181"/>
      <c r="BP7" s="173"/>
      <c r="BQ7" s="169"/>
      <c r="BR7" s="180"/>
      <c r="BS7" s="181"/>
      <c r="BT7" s="191"/>
      <c r="BU7" s="169"/>
      <c r="BV7" s="180"/>
      <c r="BW7" s="181"/>
      <c r="BX7" s="203"/>
      <c r="BY7" s="297"/>
      <c r="BZ7" s="210"/>
      <c r="CA7" s="181"/>
      <c r="CB7" s="173"/>
      <c r="CC7" s="169"/>
      <c r="CD7" s="180"/>
      <c r="CE7" s="181"/>
      <c r="CF7" s="191"/>
      <c r="CG7" s="169"/>
      <c r="CH7" s="180"/>
      <c r="CI7" s="181"/>
      <c r="CJ7" s="227"/>
      <c r="CK7" s="297"/>
      <c r="CL7" s="221"/>
      <c r="CM7" s="181"/>
      <c r="CN7" s="173"/>
      <c r="CO7" s="169"/>
      <c r="CP7" s="180"/>
      <c r="CQ7" s="181"/>
      <c r="CR7" s="191"/>
      <c r="CS7" s="169"/>
      <c r="CT7" s="180"/>
      <c r="CU7" s="181"/>
      <c r="CV7" s="203"/>
      <c r="CW7" s="297"/>
      <c r="CX7" s="221"/>
      <c r="CY7" s="181"/>
      <c r="CZ7" s="173"/>
      <c r="DA7" s="169"/>
      <c r="DB7" s="180"/>
      <c r="DC7" s="181"/>
      <c r="DD7" s="191"/>
      <c r="DE7" s="169"/>
      <c r="DF7" s="180"/>
      <c r="DG7" s="181"/>
      <c r="DH7" s="173"/>
      <c r="DI7" s="169"/>
      <c r="DJ7" s="203"/>
      <c r="DK7" s="297"/>
      <c r="DL7" s="221"/>
      <c r="DM7" s="181"/>
      <c r="DN7" s="173"/>
      <c r="DO7" s="169"/>
      <c r="DP7" s="180"/>
      <c r="DQ7" s="181"/>
      <c r="DR7" s="191"/>
      <c r="DS7" s="169"/>
      <c r="DT7" s="180"/>
      <c r="DU7" s="181"/>
      <c r="DV7" s="203"/>
      <c r="DW7" s="297"/>
      <c r="DX7" s="221"/>
      <c r="DY7" s="181"/>
      <c r="DZ7" s="173"/>
      <c r="EA7" s="169"/>
      <c r="EB7" s="180"/>
      <c r="EC7" s="181"/>
      <c r="ED7" s="191"/>
      <c r="EE7" s="169"/>
      <c r="EF7" s="180"/>
      <c r="EG7" s="181"/>
      <c r="EH7" s="203"/>
      <c r="EI7" s="297"/>
      <c r="EJ7" s="221"/>
      <c r="EK7" s="181"/>
      <c r="EL7" s="173"/>
      <c r="EM7" s="169"/>
      <c r="EN7" s="180"/>
      <c r="EO7" s="181"/>
      <c r="EP7" s="191"/>
      <c r="EQ7" s="169"/>
      <c r="ER7" s="180"/>
      <c r="ES7" s="181"/>
      <c r="ET7" s="173"/>
      <c r="EU7" s="169"/>
      <c r="EV7" s="203"/>
    </row>
    <row r="8" spans="1:152" ht="15">
      <c r="A8" s="155" t="s">
        <v>161</v>
      </c>
      <c r="B8" s="336" t="s">
        <v>107</v>
      </c>
      <c r="C8" s="337"/>
      <c r="D8" s="338"/>
      <c r="E8" s="329"/>
      <c r="F8" s="210"/>
      <c r="G8" s="181"/>
      <c r="H8" s="173"/>
      <c r="I8" s="169"/>
      <c r="J8" s="180"/>
      <c r="K8" s="181"/>
      <c r="L8" s="191"/>
      <c r="M8" s="169"/>
      <c r="N8" s="180"/>
      <c r="O8" s="181"/>
      <c r="P8" s="227"/>
      <c r="Q8" s="329"/>
      <c r="R8" s="221"/>
      <c r="S8" s="181"/>
      <c r="T8" s="173"/>
      <c r="U8" s="169"/>
      <c r="V8" s="180"/>
      <c r="W8" s="181"/>
      <c r="X8" s="191"/>
      <c r="Y8" s="169"/>
      <c r="Z8" s="180"/>
      <c r="AA8" s="181"/>
      <c r="AB8" s="203"/>
      <c r="AC8" s="297"/>
      <c r="AD8" s="221"/>
      <c r="AE8" s="181"/>
      <c r="AF8" s="173"/>
      <c r="AG8" s="169"/>
      <c r="AH8" s="180"/>
      <c r="AI8" s="181"/>
      <c r="AJ8" s="191"/>
      <c r="AK8" s="169"/>
      <c r="AL8" s="180"/>
      <c r="AM8" s="181"/>
      <c r="AN8" s="203"/>
      <c r="AO8" s="297"/>
      <c r="AP8" s="210"/>
      <c r="AQ8" s="181"/>
      <c r="AR8" s="173"/>
      <c r="AS8" s="169"/>
      <c r="AT8" s="180"/>
      <c r="AU8" s="181"/>
      <c r="AV8" s="191"/>
      <c r="AW8" s="169"/>
      <c r="AX8" s="180"/>
      <c r="AY8" s="181"/>
      <c r="AZ8" s="227"/>
      <c r="BA8" s="297"/>
      <c r="BB8" s="221"/>
      <c r="BC8" s="181"/>
      <c r="BD8" s="173"/>
      <c r="BE8" s="169"/>
      <c r="BF8" s="180"/>
      <c r="BG8" s="181"/>
      <c r="BH8" s="191"/>
      <c r="BI8" s="169"/>
      <c r="BJ8" s="180"/>
      <c r="BK8" s="181"/>
      <c r="BL8" s="203"/>
      <c r="BM8" s="297"/>
      <c r="BN8" s="221"/>
      <c r="BO8" s="181"/>
      <c r="BP8" s="173"/>
      <c r="BQ8" s="169"/>
      <c r="BR8" s="180"/>
      <c r="BS8" s="181"/>
      <c r="BT8" s="191"/>
      <c r="BU8" s="169"/>
      <c r="BV8" s="180"/>
      <c r="BW8" s="181"/>
      <c r="BX8" s="203"/>
      <c r="BY8" s="297"/>
      <c r="BZ8" s="210"/>
      <c r="CA8" s="181"/>
      <c r="CB8" s="173"/>
      <c r="CC8" s="169"/>
      <c r="CD8" s="180"/>
      <c r="CE8" s="181"/>
      <c r="CF8" s="191"/>
      <c r="CG8" s="169"/>
      <c r="CH8" s="180"/>
      <c r="CI8" s="181"/>
      <c r="CJ8" s="227"/>
      <c r="CK8" s="297"/>
      <c r="CL8" s="221"/>
      <c r="CM8" s="181"/>
      <c r="CN8" s="173"/>
      <c r="CO8" s="169"/>
      <c r="CP8" s="180"/>
      <c r="CQ8" s="181"/>
      <c r="CR8" s="191"/>
      <c r="CS8" s="169"/>
      <c r="CT8" s="180"/>
      <c r="CU8" s="181"/>
      <c r="CV8" s="203"/>
      <c r="CW8" s="297"/>
      <c r="CX8" s="221"/>
      <c r="CY8" s="181"/>
      <c r="CZ8" s="173"/>
      <c r="DA8" s="169"/>
      <c r="DB8" s="180"/>
      <c r="DC8" s="181"/>
      <c r="DD8" s="191"/>
      <c r="DE8" s="169"/>
      <c r="DF8" s="180"/>
      <c r="DG8" s="181"/>
      <c r="DH8" s="173"/>
      <c r="DI8" s="169"/>
      <c r="DJ8" s="203"/>
      <c r="DK8" s="297"/>
      <c r="DL8" s="221"/>
      <c r="DM8" s="181"/>
      <c r="DN8" s="173"/>
      <c r="DO8" s="169"/>
      <c r="DP8" s="180"/>
      <c r="DQ8" s="181"/>
      <c r="DR8" s="191"/>
      <c r="DS8" s="169"/>
      <c r="DT8" s="180"/>
      <c r="DU8" s="181"/>
      <c r="DV8" s="203"/>
      <c r="DW8" s="297"/>
      <c r="DX8" s="221"/>
      <c r="DY8" s="181"/>
      <c r="DZ8" s="173"/>
      <c r="EA8" s="169"/>
      <c r="EB8" s="180"/>
      <c r="EC8" s="181"/>
      <c r="ED8" s="191"/>
      <c r="EE8" s="169"/>
      <c r="EF8" s="180"/>
      <c r="EG8" s="181"/>
      <c r="EH8" s="203"/>
      <c r="EI8" s="297"/>
      <c r="EJ8" s="221"/>
      <c r="EK8" s="181"/>
      <c r="EL8" s="173"/>
      <c r="EM8" s="169"/>
      <c r="EN8" s="180"/>
      <c r="EO8" s="181"/>
      <c r="EP8" s="191"/>
      <c r="EQ8" s="169"/>
      <c r="ER8" s="180"/>
      <c r="ES8" s="181"/>
      <c r="ET8" s="173"/>
      <c r="EU8" s="169"/>
      <c r="EV8" s="203"/>
    </row>
    <row r="9" spans="1:152" ht="15.75" thickBot="1">
      <c r="A9" s="155" t="s">
        <v>170</v>
      </c>
      <c r="B9" s="339" t="s">
        <v>136</v>
      </c>
      <c r="C9" s="340"/>
      <c r="D9" s="341"/>
      <c r="E9" s="329"/>
      <c r="F9" s="211"/>
      <c r="G9" s="183"/>
      <c r="H9" s="174"/>
      <c r="I9" s="170"/>
      <c r="J9" s="182"/>
      <c r="K9" s="183"/>
      <c r="L9" s="192"/>
      <c r="M9" s="170"/>
      <c r="N9" s="182"/>
      <c r="O9" s="183"/>
      <c r="P9" s="228"/>
      <c r="Q9" s="329"/>
      <c r="R9" s="222"/>
      <c r="S9" s="183"/>
      <c r="T9" s="174"/>
      <c r="U9" s="170"/>
      <c r="V9" s="182"/>
      <c r="W9" s="183"/>
      <c r="X9" s="192"/>
      <c r="Y9" s="170"/>
      <c r="Z9" s="182"/>
      <c r="AA9" s="183"/>
      <c r="AB9" s="204"/>
      <c r="AC9" s="297"/>
      <c r="AD9" s="222"/>
      <c r="AE9" s="183"/>
      <c r="AF9" s="174"/>
      <c r="AG9" s="170"/>
      <c r="AH9" s="182"/>
      <c r="AI9" s="183"/>
      <c r="AJ9" s="192"/>
      <c r="AK9" s="170"/>
      <c r="AL9" s="182"/>
      <c r="AM9" s="183"/>
      <c r="AN9" s="204"/>
      <c r="AO9" s="297"/>
      <c r="AP9" s="211"/>
      <c r="AQ9" s="183"/>
      <c r="AR9" s="174"/>
      <c r="AS9" s="170"/>
      <c r="AT9" s="182"/>
      <c r="AU9" s="183"/>
      <c r="AV9" s="192"/>
      <c r="AW9" s="170"/>
      <c r="AX9" s="182"/>
      <c r="AY9" s="183"/>
      <c r="AZ9" s="228"/>
      <c r="BA9" s="297"/>
      <c r="BB9" s="222"/>
      <c r="BC9" s="183"/>
      <c r="BD9" s="174"/>
      <c r="BE9" s="170"/>
      <c r="BF9" s="182"/>
      <c r="BG9" s="183"/>
      <c r="BH9" s="192"/>
      <c r="BI9" s="170"/>
      <c r="BJ9" s="182"/>
      <c r="BK9" s="183"/>
      <c r="BL9" s="204"/>
      <c r="BM9" s="297"/>
      <c r="BN9" s="222"/>
      <c r="BO9" s="183"/>
      <c r="BP9" s="174"/>
      <c r="BQ9" s="170"/>
      <c r="BR9" s="182"/>
      <c r="BS9" s="183"/>
      <c r="BT9" s="192"/>
      <c r="BU9" s="170"/>
      <c r="BV9" s="182"/>
      <c r="BW9" s="183"/>
      <c r="BX9" s="204"/>
      <c r="BY9" s="297"/>
      <c r="BZ9" s="211"/>
      <c r="CA9" s="183"/>
      <c r="CB9" s="174"/>
      <c r="CC9" s="170"/>
      <c r="CD9" s="182"/>
      <c r="CE9" s="183"/>
      <c r="CF9" s="192"/>
      <c r="CG9" s="170"/>
      <c r="CH9" s="182"/>
      <c r="CI9" s="183"/>
      <c r="CJ9" s="228"/>
      <c r="CK9" s="297"/>
      <c r="CL9" s="222"/>
      <c r="CM9" s="183"/>
      <c r="CN9" s="174"/>
      <c r="CO9" s="170"/>
      <c r="CP9" s="182"/>
      <c r="CQ9" s="183"/>
      <c r="CR9" s="192"/>
      <c r="CS9" s="170"/>
      <c r="CT9" s="182"/>
      <c r="CU9" s="183"/>
      <c r="CV9" s="204"/>
      <c r="CW9" s="297"/>
      <c r="CX9" s="222"/>
      <c r="CY9" s="183"/>
      <c r="CZ9" s="174"/>
      <c r="DA9" s="170"/>
      <c r="DB9" s="182"/>
      <c r="DC9" s="183"/>
      <c r="DD9" s="192"/>
      <c r="DE9" s="170"/>
      <c r="DF9" s="182"/>
      <c r="DG9" s="183"/>
      <c r="DH9" s="174"/>
      <c r="DI9" s="170"/>
      <c r="DJ9" s="204"/>
      <c r="DK9" s="297"/>
      <c r="DL9" s="222"/>
      <c r="DM9" s="183"/>
      <c r="DN9" s="174"/>
      <c r="DO9" s="170"/>
      <c r="DP9" s="182"/>
      <c r="DQ9" s="183"/>
      <c r="DR9" s="192"/>
      <c r="DS9" s="170"/>
      <c r="DT9" s="182"/>
      <c r="DU9" s="183"/>
      <c r="DV9" s="204"/>
      <c r="DW9" s="297"/>
      <c r="DX9" s="222"/>
      <c r="DY9" s="183"/>
      <c r="DZ9" s="174"/>
      <c r="EA9" s="170"/>
      <c r="EB9" s="182"/>
      <c r="EC9" s="183"/>
      <c r="ED9" s="192"/>
      <c r="EE9" s="170"/>
      <c r="EF9" s="182"/>
      <c r="EG9" s="183"/>
      <c r="EH9" s="204"/>
      <c r="EI9" s="297"/>
      <c r="EJ9" s="222"/>
      <c r="EK9" s="183"/>
      <c r="EL9" s="174"/>
      <c r="EM9" s="170"/>
      <c r="EN9" s="182"/>
      <c r="EO9" s="183"/>
      <c r="EP9" s="192"/>
      <c r="EQ9" s="170"/>
      <c r="ER9" s="182"/>
      <c r="ES9" s="183"/>
      <c r="ET9" s="174"/>
      <c r="EU9" s="170"/>
      <c r="EV9" s="204"/>
    </row>
    <row r="10" spans="1:152" ht="15">
      <c r="A10" s="155" t="s">
        <v>181</v>
      </c>
      <c r="B10" s="342" t="s">
        <v>108</v>
      </c>
      <c r="C10" s="343"/>
      <c r="D10" s="344"/>
      <c r="E10" s="329"/>
      <c r="F10" s="212"/>
      <c r="G10" s="185"/>
      <c r="H10" s="175"/>
      <c r="I10" s="171"/>
      <c r="J10" s="184"/>
      <c r="K10" s="185"/>
      <c r="L10" s="193"/>
      <c r="M10" s="167"/>
      <c r="N10" s="184"/>
      <c r="O10" s="185"/>
      <c r="P10" s="227"/>
      <c r="Q10" s="329"/>
      <c r="R10" s="223"/>
      <c r="S10" s="185"/>
      <c r="T10" s="175"/>
      <c r="U10" s="171"/>
      <c r="V10" s="184"/>
      <c r="W10" s="185"/>
      <c r="X10" s="232"/>
      <c r="Y10" s="231"/>
      <c r="Z10" s="184"/>
      <c r="AA10" s="185"/>
      <c r="AB10" s="203"/>
      <c r="AC10" s="297"/>
      <c r="AD10" s="223"/>
      <c r="AE10" s="185"/>
      <c r="AF10" s="175"/>
      <c r="AG10" s="171"/>
      <c r="AH10" s="184"/>
      <c r="AI10" s="185"/>
      <c r="AJ10" s="232"/>
      <c r="AK10" s="231"/>
      <c r="AL10" s="184"/>
      <c r="AM10" s="185"/>
      <c r="AN10" s="203"/>
      <c r="AO10" s="297"/>
      <c r="AP10" s="212"/>
      <c r="AQ10" s="185"/>
      <c r="AR10" s="175"/>
      <c r="AS10" s="171"/>
      <c r="AT10" s="184"/>
      <c r="AU10" s="185"/>
      <c r="AV10" s="193"/>
      <c r="AW10" s="167"/>
      <c r="AX10" s="184"/>
      <c r="AY10" s="185"/>
      <c r="AZ10" s="227"/>
      <c r="BA10" s="297"/>
      <c r="BB10" s="223"/>
      <c r="BC10" s="185"/>
      <c r="BD10" s="175"/>
      <c r="BE10" s="171"/>
      <c r="BF10" s="184"/>
      <c r="BG10" s="185"/>
      <c r="BH10" s="232"/>
      <c r="BI10" s="231"/>
      <c r="BJ10" s="184"/>
      <c r="BK10" s="185"/>
      <c r="BL10" s="203"/>
      <c r="BM10" s="297"/>
      <c r="BN10" s="223"/>
      <c r="BO10" s="185"/>
      <c r="BP10" s="175"/>
      <c r="BQ10" s="171"/>
      <c r="BR10" s="184"/>
      <c r="BS10" s="185"/>
      <c r="BT10" s="232"/>
      <c r="BU10" s="231"/>
      <c r="BV10" s="184"/>
      <c r="BW10" s="185"/>
      <c r="BX10" s="203"/>
      <c r="BY10" s="297"/>
      <c r="BZ10" s="212"/>
      <c r="CA10" s="185"/>
      <c r="CB10" s="175"/>
      <c r="CC10" s="171"/>
      <c r="CD10" s="184"/>
      <c r="CE10" s="185"/>
      <c r="CF10" s="193"/>
      <c r="CG10" s="167"/>
      <c r="CH10" s="184"/>
      <c r="CI10" s="185"/>
      <c r="CJ10" s="227"/>
      <c r="CK10" s="297"/>
      <c r="CL10" s="223"/>
      <c r="CM10" s="185"/>
      <c r="CN10" s="175"/>
      <c r="CO10" s="171"/>
      <c r="CP10" s="184"/>
      <c r="CQ10" s="185"/>
      <c r="CR10" s="232"/>
      <c r="CS10" s="231"/>
      <c r="CT10" s="184"/>
      <c r="CU10" s="185"/>
      <c r="CV10" s="203"/>
      <c r="CW10" s="297"/>
      <c r="CX10" s="223"/>
      <c r="CY10" s="185"/>
      <c r="CZ10" s="175"/>
      <c r="DA10" s="171"/>
      <c r="DB10" s="184"/>
      <c r="DC10" s="185"/>
      <c r="DD10" s="232"/>
      <c r="DE10" s="231"/>
      <c r="DF10" s="184"/>
      <c r="DG10" s="185"/>
      <c r="DH10" s="175"/>
      <c r="DI10" s="171"/>
      <c r="DJ10" s="203"/>
      <c r="DK10" s="297"/>
      <c r="DL10" s="223"/>
      <c r="DM10" s="185"/>
      <c r="DN10" s="175"/>
      <c r="DO10" s="171"/>
      <c r="DP10" s="184"/>
      <c r="DQ10" s="185"/>
      <c r="DR10" s="232"/>
      <c r="DS10" s="231"/>
      <c r="DT10" s="184"/>
      <c r="DU10" s="185"/>
      <c r="DV10" s="203"/>
      <c r="DW10" s="297"/>
      <c r="DX10" s="223"/>
      <c r="DY10" s="185"/>
      <c r="DZ10" s="175"/>
      <c r="EA10" s="171"/>
      <c r="EB10" s="184"/>
      <c r="EC10" s="185"/>
      <c r="ED10" s="232"/>
      <c r="EE10" s="231"/>
      <c r="EF10" s="184"/>
      <c r="EG10" s="185"/>
      <c r="EH10" s="203"/>
      <c r="EI10" s="297"/>
      <c r="EJ10" s="223"/>
      <c r="EK10" s="185"/>
      <c r="EL10" s="175"/>
      <c r="EM10" s="171"/>
      <c r="EN10" s="184"/>
      <c r="EO10" s="185"/>
      <c r="EP10" s="232"/>
      <c r="EQ10" s="231"/>
      <c r="ER10" s="184"/>
      <c r="ES10" s="185"/>
      <c r="ET10" s="175"/>
      <c r="EU10" s="171"/>
      <c r="EV10" s="203"/>
    </row>
    <row r="11" spans="1:152" ht="15">
      <c r="A11" s="155" t="s">
        <v>182</v>
      </c>
      <c r="B11" s="345" t="s">
        <v>109</v>
      </c>
      <c r="C11" s="346"/>
      <c r="D11" s="347"/>
      <c r="E11" s="329"/>
      <c r="F11" s="210"/>
      <c r="G11" s="181"/>
      <c r="H11" s="173"/>
      <c r="I11" s="169"/>
      <c r="J11" s="180"/>
      <c r="K11" s="181"/>
      <c r="L11" s="193"/>
      <c r="M11" s="167"/>
      <c r="N11" s="180"/>
      <c r="O11" s="181"/>
      <c r="P11" s="227"/>
      <c r="Q11" s="329"/>
      <c r="R11" s="221"/>
      <c r="S11" s="181"/>
      <c r="T11" s="173"/>
      <c r="U11" s="169"/>
      <c r="V11" s="180"/>
      <c r="W11" s="181"/>
      <c r="X11" s="191"/>
      <c r="Y11" s="169"/>
      <c r="Z11" s="180"/>
      <c r="AA11" s="181"/>
      <c r="AB11" s="203"/>
      <c r="AC11" s="297"/>
      <c r="AD11" s="221"/>
      <c r="AE11" s="181"/>
      <c r="AF11" s="173"/>
      <c r="AG11" s="169"/>
      <c r="AH11" s="180"/>
      <c r="AI11" s="181"/>
      <c r="AJ11" s="191"/>
      <c r="AK11" s="169"/>
      <c r="AL11" s="180"/>
      <c r="AM11" s="181"/>
      <c r="AN11" s="203"/>
      <c r="AO11" s="297"/>
      <c r="AP11" s="210"/>
      <c r="AQ11" s="181"/>
      <c r="AR11" s="173"/>
      <c r="AS11" s="169"/>
      <c r="AT11" s="180"/>
      <c r="AU11" s="181"/>
      <c r="AV11" s="193"/>
      <c r="AW11" s="167"/>
      <c r="AX11" s="180"/>
      <c r="AY11" s="181"/>
      <c r="AZ11" s="227"/>
      <c r="BA11" s="297"/>
      <c r="BB11" s="221"/>
      <c r="BC11" s="181"/>
      <c r="BD11" s="173"/>
      <c r="BE11" s="169"/>
      <c r="BF11" s="180"/>
      <c r="BG11" s="181"/>
      <c r="BH11" s="191"/>
      <c r="BI11" s="169"/>
      <c r="BJ11" s="180"/>
      <c r="BK11" s="181"/>
      <c r="BL11" s="203"/>
      <c r="BM11" s="297"/>
      <c r="BN11" s="221"/>
      <c r="BO11" s="181"/>
      <c r="BP11" s="173"/>
      <c r="BQ11" s="169"/>
      <c r="BR11" s="180"/>
      <c r="BS11" s="181"/>
      <c r="BT11" s="191"/>
      <c r="BU11" s="169"/>
      <c r="BV11" s="180"/>
      <c r="BW11" s="181"/>
      <c r="BX11" s="203"/>
      <c r="BY11" s="297"/>
      <c r="BZ11" s="210"/>
      <c r="CA11" s="181"/>
      <c r="CB11" s="173"/>
      <c r="CC11" s="169"/>
      <c r="CD11" s="180"/>
      <c r="CE11" s="181"/>
      <c r="CF11" s="193"/>
      <c r="CG11" s="167"/>
      <c r="CH11" s="180"/>
      <c r="CI11" s="181"/>
      <c r="CJ11" s="227"/>
      <c r="CK11" s="297"/>
      <c r="CL11" s="221"/>
      <c r="CM11" s="181"/>
      <c r="CN11" s="173"/>
      <c r="CO11" s="169"/>
      <c r="CP11" s="180"/>
      <c r="CQ11" s="181"/>
      <c r="CR11" s="191"/>
      <c r="CS11" s="169"/>
      <c r="CT11" s="180"/>
      <c r="CU11" s="181"/>
      <c r="CV11" s="203"/>
      <c r="CW11" s="297"/>
      <c r="CX11" s="221"/>
      <c r="CY11" s="181"/>
      <c r="CZ11" s="173"/>
      <c r="DA11" s="169"/>
      <c r="DB11" s="180"/>
      <c r="DC11" s="181"/>
      <c r="DD11" s="191"/>
      <c r="DE11" s="169"/>
      <c r="DF11" s="180"/>
      <c r="DG11" s="181"/>
      <c r="DH11" s="173"/>
      <c r="DI11" s="169"/>
      <c r="DJ11" s="203"/>
      <c r="DK11" s="297"/>
      <c r="DL11" s="221"/>
      <c r="DM11" s="181"/>
      <c r="DN11" s="173"/>
      <c r="DO11" s="169"/>
      <c r="DP11" s="180"/>
      <c r="DQ11" s="181"/>
      <c r="DR11" s="191"/>
      <c r="DS11" s="169"/>
      <c r="DT11" s="180"/>
      <c r="DU11" s="181"/>
      <c r="DV11" s="203"/>
      <c r="DW11" s="297"/>
      <c r="DX11" s="221"/>
      <c r="DY11" s="181"/>
      <c r="DZ11" s="173"/>
      <c r="EA11" s="169"/>
      <c r="EB11" s="180"/>
      <c r="EC11" s="181"/>
      <c r="ED11" s="191"/>
      <c r="EE11" s="169"/>
      <c r="EF11" s="180"/>
      <c r="EG11" s="181"/>
      <c r="EH11" s="203"/>
      <c r="EI11" s="297"/>
      <c r="EJ11" s="221"/>
      <c r="EK11" s="181"/>
      <c r="EL11" s="173"/>
      <c r="EM11" s="169"/>
      <c r="EN11" s="180"/>
      <c r="EO11" s="181"/>
      <c r="EP11" s="191"/>
      <c r="EQ11" s="169"/>
      <c r="ER11" s="180"/>
      <c r="ES11" s="181"/>
      <c r="ET11" s="173"/>
      <c r="EU11" s="169"/>
      <c r="EV11" s="203"/>
    </row>
    <row r="12" spans="1:152" ht="15.75" thickBot="1">
      <c r="A12" s="155" t="s">
        <v>187</v>
      </c>
      <c r="B12" s="348" t="s">
        <v>110</v>
      </c>
      <c r="C12" s="349"/>
      <c r="D12" s="350"/>
      <c r="E12" s="329"/>
      <c r="F12" s="213"/>
      <c r="G12" s="196"/>
      <c r="H12" s="197"/>
      <c r="I12" s="198"/>
      <c r="J12" s="195"/>
      <c r="K12" s="196"/>
      <c r="L12" s="199"/>
      <c r="M12" s="200"/>
      <c r="N12" s="195"/>
      <c r="O12" s="196"/>
      <c r="P12" s="229"/>
      <c r="Q12" s="329"/>
      <c r="R12" s="224"/>
      <c r="S12" s="196"/>
      <c r="T12" s="197"/>
      <c r="U12" s="198"/>
      <c r="V12" s="195"/>
      <c r="W12" s="196"/>
      <c r="X12" s="199"/>
      <c r="Y12" s="200"/>
      <c r="Z12" s="195"/>
      <c r="AA12" s="196"/>
      <c r="AB12" s="205"/>
      <c r="AC12" s="297"/>
      <c r="AD12" s="224"/>
      <c r="AE12" s="196"/>
      <c r="AF12" s="197"/>
      <c r="AG12" s="198"/>
      <c r="AH12" s="195"/>
      <c r="AI12" s="196"/>
      <c r="AJ12" s="199"/>
      <c r="AK12" s="200"/>
      <c r="AL12" s="195"/>
      <c r="AM12" s="196"/>
      <c r="AN12" s="205"/>
      <c r="AO12" s="297"/>
      <c r="AP12" s="213"/>
      <c r="AQ12" s="196"/>
      <c r="AR12" s="197"/>
      <c r="AS12" s="198"/>
      <c r="AT12" s="195"/>
      <c r="AU12" s="196"/>
      <c r="AV12" s="199"/>
      <c r="AW12" s="200"/>
      <c r="AX12" s="195"/>
      <c r="AY12" s="196"/>
      <c r="AZ12" s="229"/>
      <c r="BA12" s="297"/>
      <c r="BB12" s="224"/>
      <c r="BC12" s="196"/>
      <c r="BD12" s="197"/>
      <c r="BE12" s="198"/>
      <c r="BF12" s="195"/>
      <c r="BG12" s="196"/>
      <c r="BH12" s="199"/>
      <c r="BI12" s="200"/>
      <c r="BJ12" s="195"/>
      <c r="BK12" s="196"/>
      <c r="BL12" s="205"/>
      <c r="BM12" s="297"/>
      <c r="BN12" s="224"/>
      <c r="BO12" s="196"/>
      <c r="BP12" s="197"/>
      <c r="BQ12" s="198"/>
      <c r="BR12" s="195"/>
      <c r="BS12" s="196"/>
      <c r="BT12" s="199"/>
      <c r="BU12" s="200"/>
      <c r="BV12" s="195"/>
      <c r="BW12" s="196"/>
      <c r="BX12" s="205"/>
      <c r="BY12" s="297"/>
      <c r="BZ12" s="213"/>
      <c r="CA12" s="196"/>
      <c r="CB12" s="197"/>
      <c r="CC12" s="198"/>
      <c r="CD12" s="195"/>
      <c r="CE12" s="196"/>
      <c r="CF12" s="199"/>
      <c r="CG12" s="200"/>
      <c r="CH12" s="195"/>
      <c r="CI12" s="196"/>
      <c r="CJ12" s="229"/>
      <c r="CK12" s="297"/>
      <c r="CL12" s="224"/>
      <c r="CM12" s="196"/>
      <c r="CN12" s="197"/>
      <c r="CO12" s="198"/>
      <c r="CP12" s="195"/>
      <c r="CQ12" s="196"/>
      <c r="CR12" s="199"/>
      <c r="CS12" s="200"/>
      <c r="CT12" s="195"/>
      <c r="CU12" s="196"/>
      <c r="CV12" s="205"/>
      <c r="CW12" s="297"/>
      <c r="CX12" s="224"/>
      <c r="CY12" s="196"/>
      <c r="CZ12" s="197"/>
      <c r="DA12" s="198"/>
      <c r="DB12" s="195"/>
      <c r="DC12" s="196"/>
      <c r="DD12" s="199"/>
      <c r="DE12" s="200"/>
      <c r="DF12" s="195"/>
      <c r="DG12" s="196"/>
      <c r="DH12" s="197"/>
      <c r="DI12" s="198"/>
      <c r="DJ12" s="205"/>
      <c r="DK12" s="297"/>
      <c r="DL12" s="224"/>
      <c r="DM12" s="196"/>
      <c r="DN12" s="197"/>
      <c r="DO12" s="198"/>
      <c r="DP12" s="195"/>
      <c r="DQ12" s="196"/>
      <c r="DR12" s="199"/>
      <c r="DS12" s="200"/>
      <c r="DT12" s="195"/>
      <c r="DU12" s="196"/>
      <c r="DV12" s="205"/>
      <c r="DW12" s="297"/>
      <c r="DX12" s="224"/>
      <c r="DY12" s="196"/>
      <c r="DZ12" s="197"/>
      <c r="EA12" s="198"/>
      <c r="EB12" s="195"/>
      <c r="EC12" s="196"/>
      <c r="ED12" s="199"/>
      <c r="EE12" s="200"/>
      <c r="EF12" s="195"/>
      <c r="EG12" s="196"/>
      <c r="EH12" s="205"/>
      <c r="EI12" s="297"/>
      <c r="EJ12" s="224"/>
      <c r="EK12" s="196"/>
      <c r="EL12" s="197"/>
      <c r="EM12" s="198"/>
      <c r="EN12" s="195"/>
      <c r="EO12" s="196"/>
      <c r="EP12" s="199"/>
      <c r="EQ12" s="200"/>
      <c r="ER12" s="195"/>
      <c r="ES12" s="196"/>
      <c r="ET12" s="197"/>
      <c r="EU12" s="198"/>
      <c r="EV12" s="205"/>
    </row>
    <row r="13" spans="1:152" ht="15">
      <c r="B13" s="331" t="s">
        <v>117</v>
      </c>
      <c r="C13" s="332"/>
      <c r="D13" s="241" t="s">
        <v>131</v>
      </c>
      <c r="E13" s="329"/>
      <c r="F13" s="304">
        <f>SUM(G6:G7)</f>
        <v>0</v>
      </c>
      <c r="G13" s="288"/>
      <c r="H13" s="289">
        <f>SUM(I6:I7)</f>
        <v>0</v>
      </c>
      <c r="I13" s="290"/>
      <c r="J13" s="291">
        <f>SUM(K6:K7)</f>
        <v>0</v>
      </c>
      <c r="K13" s="288"/>
      <c r="L13" s="289">
        <f>SUM(M6:M7)</f>
        <v>0</v>
      </c>
      <c r="M13" s="290"/>
      <c r="N13" s="291">
        <f>SUM(O6:O7)</f>
        <v>0</v>
      </c>
      <c r="O13" s="288"/>
      <c r="P13" s="230">
        <f>SUM(F13:O13)</f>
        <v>0</v>
      </c>
      <c r="Q13" s="329"/>
      <c r="R13" s="287">
        <f>SUM(S6:S7)</f>
        <v>0</v>
      </c>
      <c r="S13" s="288"/>
      <c r="T13" s="289">
        <f>SUM(U6:U7)</f>
        <v>0</v>
      </c>
      <c r="U13" s="290"/>
      <c r="V13" s="291">
        <f>SUM(W6:W7)</f>
        <v>0</v>
      </c>
      <c r="W13" s="288"/>
      <c r="X13" s="289">
        <f>SUM(Y6:Y7)</f>
        <v>0</v>
      </c>
      <c r="Y13" s="290"/>
      <c r="Z13" s="291">
        <f>SUM(AA6:AA7)</f>
        <v>0</v>
      </c>
      <c r="AA13" s="288"/>
      <c r="AB13" s="206">
        <f>SUM(R13:AA13)</f>
        <v>0</v>
      </c>
      <c r="AC13" s="297"/>
      <c r="AD13" s="287">
        <f>SUM(AE6:AE7)</f>
        <v>0</v>
      </c>
      <c r="AE13" s="288"/>
      <c r="AF13" s="289">
        <f>SUM(AG6:AG7)</f>
        <v>0</v>
      </c>
      <c r="AG13" s="290"/>
      <c r="AH13" s="291">
        <f>SUM(AI6:AI7)</f>
        <v>0</v>
      </c>
      <c r="AI13" s="288"/>
      <c r="AJ13" s="289">
        <f>SUM(AK6:AK7)</f>
        <v>0</v>
      </c>
      <c r="AK13" s="290"/>
      <c r="AL13" s="291">
        <f>SUM(AM6:AM7)</f>
        <v>0</v>
      </c>
      <c r="AM13" s="288"/>
      <c r="AN13" s="206">
        <f>SUM(AD13:AM13)</f>
        <v>0</v>
      </c>
      <c r="AO13" s="297"/>
      <c r="AP13" s="304">
        <f>SUM(AQ6:AQ7)</f>
        <v>0</v>
      </c>
      <c r="AQ13" s="288"/>
      <c r="AR13" s="289">
        <f>SUM(AS6:AS7)</f>
        <v>0</v>
      </c>
      <c r="AS13" s="290"/>
      <c r="AT13" s="291">
        <f>SUM(AU6:AU7)</f>
        <v>0</v>
      </c>
      <c r="AU13" s="288"/>
      <c r="AV13" s="289">
        <f>SUM(AW6:AW7)</f>
        <v>0</v>
      </c>
      <c r="AW13" s="290"/>
      <c r="AX13" s="291">
        <f>SUM(AY6:AY7)</f>
        <v>0</v>
      </c>
      <c r="AY13" s="288"/>
      <c r="AZ13" s="230">
        <f>SUM(AP13:AY13)</f>
        <v>0</v>
      </c>
      <c r="BA13" s="297"/>
      <c r="BB13" s="287">
        <f>SUM(BC6:BC7)</f>
        <v>0</v>
      </c>
      <c r="BC13" s="288"/>
      <c r="BD13" s="289">
        <f>SUM(BE6:BE7)</f>
        <v>0</v>
      </c>
      <c r="BE13" s="290"/>
      <c r="BF13" s="291">
        <f>SUM(BG6:BG7)</f>
        <v>0</v>
      </c>
      <c r="BG13" s="288"/>
      <c r="BH13" s="289">
        <f>SUM(BI6:BI7)</f>
        <v>0</v>
      </c>
      <c r="BI13" s="290"/>
      <c r="BJ13" s="291">
        <f>SUM(BK6:BK7)</f>
        <v>0</v>
      </c>
      <c r="BK13" s="288"/>
      <c r="BL13" s="206">
        <f>SUM(BB13:BK13)</f>
        <v>0</v>
      </c>
      <c r="BM13" s="297"/>
      <c r="BN13" s="287">
        <f>SUM(BO6:BO7)</f>
        <v>0</v>
      </c>
      <c r="BO13" s="288"/>
      <c r="BP13" s="289">
        <f>SUM(BQ6:BQ7)</f>
        <v>0</v>
      </c>
      <c r="BQ13" s="290"/>
      <c r="BR13" s="291">
        <f>SUM(BS6:BS7)</f>
        <v>0</v>
      </c>
      <c r="BS13" s="288"/>
      <c r="BT13" s="289">
        <f>SUM(BU6:BU7)</f>
        <v>0</v>
      </c>
      <c r="BU13" s="290"/>
      <c r="BV13" s="291">
        <f>SUM(BW6:BW7)</f>
        <v>0</v>
      </c>
      <c r="BW13" s="288"/>
      <c r="BX13" s="206">
        <f>SUM(BN13:BW13)</f>
        <v>0</v>
      </c>
      <c r="BY13" s="297"/>
      <c r="BZ13" s="304">
        <f>SUM(CA6:CA7)</f>
        <v>0</v>
      </c>
      <c r="CA13" s="288"/>
      <c r="CB13" s="289">
        <f>SUM(CC6:CC7)</f>
        <v>0</v>
      </c>
      <c r="CC13" s="290"/>
      <c r="CD13" s="291">
        <f>SUM(CE6:CE7)</f>
        <v>0</v>
      </c>
      <c r="CE13" s="288"/>
      <c r="CF13" s="289">
        <f>SUM(CG6:CG7)</f>
        <v>0</v>
      </c>
      <c r="CG13" s="290"/>
      <c r="CH13" s="291">
        <f>SUM(CI6:CI7)</f>
        <v>0</v>
      </c>
      <c r="CI13" s="288"/>
      <c r="CJ13" s="230">
        <f>SUM(BZ13:CI13)</f>
        <v>0</v>
      </c>
      <c r="CK13" s="297"/>
      <c r="CL13" s="287">
        <f>SUM(CM6:CM7)</f>
        <v>0</v>
      </c>
      <c r="CM13" s="288"/>
      <c r="CN13" s="289">
        <f>SUM(CO6:CO7)</f>
        <v>0</v>
      </c>
      <c r="CO13" s="290"/>
      <c r="CP13" s="291">
        <f>SUM(CQ6:CQ7)</f>
        <v>0</v>
      </c>
      <c r="CQ13" s="288"/>
      <c r="CR13" s="289">
        <f>SUM(CS6:CS7)</f>
        <v>0</v>
      </c>
      <c r="CS13" s="290"/>
      <c r="CT13" s="291">
        <f>SUM(CU6:CU7)</f>
        <v>0</v>
      </c>
      <c r="CU13" s="288"/>
      <c r="CV13" s="206">
        <f>SUM(CL13:CU13)</f>
        <v>0</v>
      </c>
      <c r="CW13" s="297"/>
      <c r="CX13" s="287">
        <f>SUM(CY6:CY7)</f>
        <v>0</v>
      </c>
      <c r="CY13" s="288"/>
      <c r="CZ13" s="289">
        <f>SUM(DA6:DA7)</f>
        <v>0</v>
      </c>
      <c r="DA13" s="290"/>
      <c r="DB13" s="291">
        <f>SUM(DC6:DC7)</f>
        <v>0</v>
      </c>
      <c r="DC13" s="288"/>
      <c r="DD13" s="289">
        <f>SUM(DE6:DE7)</f>
        <v>0</v>
      </c>
      <c r="DE13" s="290"/>
      <c r="DF13" s="291">
        <f>SUM(DG6:DG7)</f>
        <v>0</v>
      </c>
      <c r="DG13" s="288"/>
      <c r="DH13" s="289">
        <f>SUM(DI6:DI7)</f>
        <v>0</v>
      </c>
      <c r="DI13" s="290"/>
      <c r="DJ13" s="206">
        <f>SUM(CX13:DI13)</f>
        <v>0</v>
      </c>
      <c r="DK13" s="297"/>
      <c r="DL13" s="287">
        <f>SUM(DM6:DM7)</f>
        <v>0</v>
      </c>
      <c r="DM13" s="288"/>
      <c r="DN13" s="289">
        <f>SUM(DO6:DO7)</f>
        <v>0</v>
      </c>
      <c r="DO13" s="290"/>
      <c r="DP13" s="291">
        <f>SUM(DQ6:DQ7)</f>
        <v>0</v>
      </c>
      <c r="DQ13" s="288"/>
      <c r="DR13" s="289">
        <f>SUM(DS6:DS7)</f>
        <v>0</v>
      </c>
      <c r="DS13" s="290"/>
      <c r="DT13" s="291">
        <f>SUM(DU6:DU7)</f>
        <v>0</v>
      </c>
      <c r="DU13" s="288"/>
      <c r="DV13" s="206">
        <f>SUM(DL13:DU13)</f>
        <v>0</v>
      </c>
      <c r="DW13" s="297"/>
      <c r="DX13" s="287">
        <f>SUM(DY6:DY7)</f>
        <v>0</v>
      </c>
      <c r="DY13" s="288"/>
      <c r="DZ13" s="289">
        <f>SUM(EA6:EA7)</f>
        <v>0</v>
      </c>
      <c r="EA13" s="290"/>
      <c r="EB13" s="291">
        <f>SUM(EC6:EC7)</f>
        <v>0</v>
      </c>
      <c r="EC13" s="288"/>
      <c r="ED13" s="289">
        <f>SUM(EE6:EE7)</f>
        <v>0</v>
      </c>
      <c r="EE13" s="290"/>
      <c r="EF13" s="291">
        <f>SUM(EG6:EG7)</f>
        <v>0</v>
      </c>
      <c r="EG13" s="288"/>
      <c r="EH13" s="206">
        <f>SUM(DX13:EG13)</f>
        <v>0</v>
      </c>
      <c r="EI13" s="297"/>
      <c r="EJ13" s="287">
        <f>SUM(EK6:EK7)</f>
        <v>0</v>
      </c>
      <c r="EK13" s="288"/>
      <c r="EL13" s="289">
        <f>SUM(EM6:EM7)</f>
        <v>0</v>
      </c>
      <c r="EM13" s="290"/>
      <c r="EN13" s="291">
        <f>SUM(EO6:EO7)</f>
        <v>0</v>
      </c>
      <c r="EO13" s="288"/>
      <c r="EP13" s="289">
        <f>SUM(EQ6:EQ7)</f>
        <v>0</v>
      </c>
      <c r="EQ13" s="290"/>
      <c r="ER13" s="291">
        <f>SUM(ES6:ES7)</f>
        <v>0</v>
      </c>
      <c r="ES13" s="288"/>
      <c r="ET13" s="289">
        <f>SUM(EU6:EU7)</f>
        <v>0</v>
      </c>
      <c r="EU13" s="290"/>
      <c r="EV13" s="206">
        <f>SUM(EJ13:EU13)</f>
        <v>0</v>
      </c>
    </row>
    <row r="14" spans="1:152" ht="15">
      <c r="B14" s="251" t="s">
        <v>192</v>
      </c>
      <c r="C14" s="252">
        <f>P17</f>
        <v>0</v>
      </c>
      <c r="D14" s="61" t="s">
        <v>132</v>
      </c>
      <c r="E14" s="329"/>
      <c r="F14" s="305">
        <f>SUM(G6,G8:G9)</f>
        <v>0</v>
      </c>
      <c r="G14" s="274"/>
      <c r="H14" s="271">
        <f>SUM(I6,I8:I9)</f>
        <v>0</v>
      </c>
      <c r="I14" s="272"/>
      <c r="J14" s="273">
        <f>SUM(K6,K8:K9)</f>
        <v>0</v>
      </c>
      <c r="K14" s="274"/>
      <c r="L14" s="271">
        <f>SUM(M6,M8:M9)</f>
        <v>0</v>
      </c>
      <c r="M14" s="272"/>
      <c r="N14" s="273">
        <f>SUM(O6,O8:O9)</f>
        <v>0</v>
      </c>
      <c r="O14" s="274"/>
      <c r="P14" s="230">
        <f>SUM(F14:O14)</f>
        <v>0</v>
      </c>
      <c r="Q14" s="329"/>
      <c r="R14" s="300">
        <f>SUM(S6,S8:S9)</f>
        <v>0</v>
      </c>
      <c r="S14" s="274"/>
      <c r="T14" s="271">
        <f>SUM(U6,U8:U9)</f>
        <v>0</v>
      </c>
      <c r="U14" s="272"/>
      <c r="V14" s="273">
        <f>SUM(W6,W8:W9)</f>
        <v>0</v>
      </c>
      <c r="W14" s="274"/>
      <c r="X14" s="271">
        <f>SUM(Y6,Y8:Y9)</f>
        <v>0</v>
      </c>
      <c r="Y14" s="272"/>
      <c r="Z14" s="273">
        <f>SUM(AA6,AA8:AA9)</f>
        <v>0</v>
      </c>
      <c r="AA14" s="274"/>
      <c r="AB14" s="206">
        <f>SUM(R14:AA14)</f>
        <v>0</v>
      </c>
      <c r="AC14" s="297"/>
      <c r="AD14" s="300">
        <f>SUM(AE6,AE8:AE9)</f>
        <v>0</v>
      </c>
      <c r="AE14" s="274"/>
      <c r="AF14" s="271">
        <f>SUM(AG6,AG8:AG9)</f>
        <v>0</v>
      </c>
      <c r="AG14" s="272"/>
      <c r="AH14" s="273">
        <f>SUM(AI6,AI8:AI9)</f>
        <v>0</v>
      </c>
      <c r="AI14" s="274"/>
      <c r="AJ14" s="271">
        <f>SUM(AK6,AK8:AK9)</f>
        <v>0</v>
      </c>
      <c r="AK14" s="272"/>
      <c r="AL14" s="273">
        <f>SUM(AM6,AM8:AM9)</f>
        <v>0</v>
      </c>
      <c r="AM14" s="274"/>
      <c r="AN14" s="206">
        <f>SUM(AD14:AM14)</f>
        <v>0</v>
      </c>
      <c r="AO14" s="297"/>
      <c r="AP14" s="305">
        <f>SUM(AQ6,AQ8:AQ9)</f>
        <v>0</v>
      </c>
      <c r="AQ14" s="274"/>
      <c r="AR14" s="271">
        <f>SUM(AS6,AS8:AS9)</f>
        <v>0</v>
      </c>
      <c r="AS14" s="272"/>
      <c r="AT14" s="273">
        <f>SUM(AU6,AU8:AU9)</f>
        <v>0</v>
      </c>
      <c r="AU14" s="274"/>
      <c r="AV14" s="271">
        <f>SUM(AW6,AW8:AW9)</f>
        <v>0</v>
      </c>
      <c r="AW14" s="272"/>
      <c r="AX14" s="273">
        <f>SUM(AY6,AY8:AY9)</f>
        <v>0</v>
      </c>
      <c r="AY14" s="274"/>
      <c r="AZ14" s="230">
        <f>SUM(AP14:AY14)</f>
        <v>0</v>
      </c>
      <c r="BA14" s="297"/>
      <c r="BB14" s="300">
        <f>SUM(BC6,BC8:BC9)</f>
        <v>0</v>
      </c>
      <c r="BC14" s="274"/>
      <c r="BD14" s="271">
        <f>SUM(BE6,BE8:BE9)</f>
        <v>0</v>
      </c>
      <c r="BE14" s="272"/>
      <c r="BF14" s="273">
        <f>SUM(BG6,BG8:BG9)</f>
        <v>0</v>
      </c>
      <c r="BG14" s="274"/>
      <c r="BH14" s="271">
        <f>SUM(BI6,BI8:BI9)</f>
        <v>0</v>
      </c>
      <c r="BI14" s="272"/>
      <c r="BJ14" s="273">
        <f>SUM(BK6,BK8:BK9)</f>
        <v>0</v>
      </c>
      <c r="BK14" s="274"/>
      <c r="BL14" s="206">
        <f>SUM(BB14:BK14)</f>
        <v>0</v>
      </c>
      <c r="BM14" s="297"/>
      <c r="BN14" s="300">
        <f>SUM(BO6,BO8:BO9)</f>
        <v>0</v>
      </c>
      <c r="BO14" s="274"/>
      <c r="BP14" s="271">
        <f>SUM(BQ6,BQ8:BQ9)</f>
        <v>0</v>
      </c>
      <c r="BQ14" s="272"/>
      <c r="BR14" s="273">
        <f>SUM(BS6,BS8:BS9)</f>
        <v>0</v>
      </c>
      <c r="BS14" s="274"/>
      <c r="BT14" s="271">
        <f>SUM(BU6,BU8:BU9)</f>
        <v>0</v>
      </c>
      <c r="BU14" s="272"/>
      <c r="BV14" s="273">
        <f>SUM(BW6,BW8:BW9)</f>
        <v>0</v>
      </c>
      <c r="BW14" s="274"/>
      <c r="BX14" s="206">
        <f>SUM(BN14:BW14)</f>
        <v>0</v>
      </c>
      <c r="BY14" s="297"/>
      <c r="BZ14" s="305">
        <f>SUM(CA6,CA8:CA9)</f>
        <v>0</v>
      </c>
      <c r="CA14" s="274"/>
      <c r="CB14" s="271">
        <f>SUM(CC6,CC8:CC9)</f>
        <v>0</v>
      </c>
      <c r="CC14" s="272"/>
      <c r="CD14" s="273">
        <f>SUM(CE6,CE8:CE9)</f>
        <v>0</v>
      </c>
      <c r="CE14" s="274"/>
      <c r="CF14" s="271">
        <f>SUM(CG6,CG8:CG9)</f>
        <v>0</v>
      </c>
      <c r="CG14" s="272"/>
      <c r="CH14" s="273">
        <f>SUM(CI6,CI8:CI9)</f>
        <v>0</v>
      </c>
      <c r="CI14" s="274"/>
      <c r="CJ14" s="230">
        <f>SUM(BZ14:CI14)</f>
        <v>0</v>
      </c>
      <c r="CK14" s="297"/>
      <c r="CL14" s="300">
        <f>SUM(CM6,CM8:CM9)</f>
        <v>0</v>
      </c>
      <c r="CM14" s="274"/>
      <c r="CN14" s="271">
        <f>SUM(CO6,CO8:CO9)</f>
        <v>0</v>
      </c>
      <c r="CO14" s="272"/>
      <c r="CP14" s="273">
        <f>SUM(CQ6,CQ8:CQ9)</f>
        <v>0</v>
      </c>
      <c r="CQ14" s="274"/>
      <c r="CR14" s="271">
        <f>SUM(CS6,CS8:CS9)</f>
        <v>0</v>
      </c>
      <c r="CS14" s="272"/>
      <c r="CT14" s="273">
        <f>SUM(CU6,CU8:CU9)</f>
        <v>0</v>
      </c>
      <c r="CU14" s="274"/>
      <c r="CV14" s="206">
        <f>SUM(CL14:CU14)</f>
        <v>0</v>
      </c>
      <c r="CW14" s="297"/>
      <c r="CX14" s="300">
        <f>SUM(CY6,CY8:CY9)</f>
        <v>0</v>
      </c>
      <c r="CY14" s="274"/>
      <c r="CZ14" s="271">
        <f>SUM(DA6,DA8:DA9)</f>
        <v>0</v>
      </c>
      <c r="DA14" s="272"/>
      <c r="DB14" s="273">
        <f>SUM(DC6,DC8:DC9)</f>
        <v>0</v>
      </c>
      <c r="DC14" s="274"/>
      <c r="DD14" s="271">
        <f>SUM(DE6,DE8:DE9)</f>
        <v>0</v>
      </c>
      <c r="DE14" s="272"/>
      <c r="DF14" s="273">
        <f>SUM(DG6,DG8:DG9)</f>
        <v>0</v>
      </c>
      <c r="DG14" s="274"/>
      <c r="DH14" s="271">
        <f>SUM(DI6,DI8:DI9)</f>
        <v>0</v>
      </c>
      <c r="DI14" s="272"/>
      <c r="DJ14" s="206">
        <f>SUM(CX14:DI14)</f>
        <v>0</v>
      </c>
      <c r="DK14" s="297"/>
      <c r="DL14" s="300">
        <f>SUM(DM6,DM8:DM9)</f>
        <v>0</v>
      </c>
      <c r="DM14" s="274"/>
      <c r="DN14" s="271">
        <f>SUM(DO6,DO8:DO9)</f>
        <v>0</v>
      </c>
      <c r="DO14" s="272"/>
      <c r="DP14" s="273">
        <f>SUM(DQ6,DQ8:DQ9)</f>
        <v>0</v>
      </c>
      <c r="DQ14" s="274"/>
      <c r="DR14" s="271">
        <f>SUM(DS6,DS8:DS9)</f>
        <v>0</v>
      </c>
      <c r="DS14" s="272"/>
      <c r="DT14" s="273">
        <f>SUM(DU6,DU8:DU9)</f>
        <v>0</v>
      </c>
      <c r="DU14" s="274"/>
      <c r="DV14" s="206">
        <f>SUM(DL14:DU14)</f>
        <v>0</v>
      </c>
      <c r="DW14" s="297"/>
      <c r="DX14" s="300">
        <f>SUM(DY6,DY8:DY9)</f>
        <v>0</v>
      </c>
      <c r="DY14" s="274"/>
      <c r="DZ14" s="271">
        <f>SUM(EA6,EA8:EA9)</f>
        <v>0</v>
      </c>
      <c r="EA14" s="272"/>
      <c r="EB14" s="273">
        <f>SUM(EC6,EC8:EC9)</f>
        <v>0</v>
      </c>
      <c r="EC14" s="274"/>
      <c r="ED14" s="271">
        <f>SUM(EE6,EE8:EE9)</f>
        <v>0</v>
      </c>
      <c r="EE14" s="272"/>
      <c r="EF14" s="273">
        <f>SUM(EG6,EG8:EG9)</f>
        <v>0</v>
      </c>
      <c r="EG14" s="274"/>
      <c r="EH14" s="206">
        <f>SUM(DX14:EG14)</f>
        <v>0</v>
      </c>
      <c r="EI14" s="297"/>
      <c r="EJ14" s="300">
        <f>SUM(EK6,EK8:EK9)</f>
        <v>0</v>
      </c>
      <c r="EK14" s="274"/>
      <c r="EL14" s="271">
        <f>SUM(EM6,EM8:EM9)</f>
        <v>0</v>
      </c>
      <c r="EM14" s="272"/>
      <c r="EN14" s="273">
        <f>SUM(EO6,EO8:EO9)</f>
        <v>0</v>
      </c>
      <c r="EO14" s="274"/>
      <c r="EP14" s="271">
        <f>SUM(EQ6,EQ8:EQ9)</f>
        <v>0</v>
      </c>
      <c r="EQ14" s="272"/>
      <c r="ER14" s="273">
        <f>SUM(ES6,ES8:ES9)</f>
        <v>0</v>
      </c>
      <c r="ES14" s="274"/>
      <c r="ET14" s="271">
        <f>SUM(EU6,EU8:EU9)</f>
        <v>0</v>
      </c>
      <c r="EU14" s="272"/>
      <c r="EV14" s="206">
        <f>SUM(EJ14:EU14)</f>
        <v>0</v>
      </c>
    </row>
    <row r="15" spans="1:152" ht="15">
      <c r="B15" s="251" t="s">
        <v>193</v>
      </c>
      <c r="C15" s="252">
        <f>AB17</f>
        <v>0</v>
      </c>
      <c r="D15" s="242" t="s">
        <v>112</v>
      </c>
      <c r="E15" s="329"/>
      <c r="F15" s="306">
        <f>39-G10-G11-G12</f>
        <v>39</v>
      </c>
      <c r="G15" s="280"/>
      <c r="H15" s="277">
        <f>39-I10-I11-I12</f>
        <v>39</v>
      </c>
      <c r="I15" s="278"/>
      <c r="J15" s="279">
        <f>39-K10-K11-K12</f>
        <v>39</v>
      </c>
      <c r="K15" s="280"/>
      <c r="L15" s="277">
        <f>39-M10-M11-M12</f>
        <v>39</v>
      </c>
      <c r="M15" s="278"/>
      <c r="N15" s="302"/>
      <c r="O15" s="276"/>
      <c r="P15" s="230">
        <f>SUM(F15:O15)</f>
        <v>156</v>
      </c>
      <c r="Q15" s="329"/>
      <c r="R15" s="275"/>
      <c r="S15" s="276"/>
      <c r="T15" s="277">
        <f>39-U10-U11-U12</f>
        <v>39</v>
      </c>
      <c r="U15" s="278"/>
      <c r="V15" s="279">
        <f>39-W10-W11-W12</f>
        <v>39</v>
      </c>
      <c r="W15" s="280"/>
      <c r="X15" s="277">
        <f>39-Y10-Y11-Y12</f>
        <v>39</v>
      </c>
      <c r="Y15" s="278"/>
      <c r="Z15" s="302"/>
      <c r="AA15" s="276"/>
      <c r="AB15" s="206">
        <f>SUM(R15:AA15)</f>
        <v>117</v>
      </c>
      <c r="AC15" s="297"/>
      <c r="AD15" s="275"/>
      <c r="AE15" s="276"/>
      <c r="AF15" s="277">
        <f>39-AG10-AG11-AG12</f>
        <v>39</v>
      </c>
      <c r="AG15" s="278"/>
      <c r="AH15" s="279">
        <f>39-AI10-AI11-AI12</f>
        <v>39</v>
      </c>
      <c r="AI15" s="280"/>
      <c r="AJ15" s="277">
        <f>39-AK10-AK11-AK12</f>
        <v>39</v>
      </c>
      <c r="AK15" s="278"/>
      <c r="AL15" s="302"/>
      <c r="AM15" s="276"/>
      <c r="AN15" s="206">
        <f>SUM(AD15:AM15)</f>
        <v>117</v>
      </c>
      <c r="AO15" s="297"/>
      <c r="AP15" s="306">
        <f>39-AQ10-AQ11-AQ12</f>
        <v>39</v>
      </c>
      <c r="AQ15" s="280"/>
      <c r="AR15" s="277">
        <f>39-AS10-AS11-AS12</f>
        <v>39</v>
      </c>
      <c r="AS15" s="278"/>
      <c r="AT15" s="279">
        <f>39-AU10-AU11-AU12</f>
        <v>39</v>
      </c>
      <c r="AU15" s="280"/>
      <c r="AV15" s="277">
        <f>39-AW10-AW11-AW12</f>
        <v>39</v>
      </c>
      <c r="AW15" s="278"/>
      <c r="AX15" s="302"/>
      <c r="AY15" s="276"/>
      <c r="AZ15" s="230">
        <f>SUM(AP15:AY15)</f>
        <v>156</v>
      </c>
      <c r="BA15" s="297"/>
      <c r="BB15" s="275">
        <v>24</v>
      </c>
      <c r="BC15" s="276"/>
      <c r="BD15" s="277">
        <f>39-BE10-BE11-BE12</f>
        <v>39</v>
      </c>
      <c r="BE15" s="278"/>
      <c r="BF15" s="279">
        <f>39-BG10-BG11-BG12</f>
        <v>39</v>
      </c>
      <c r="BG15" s="280"/>
      <c r="BH15" s="277">
        <f>39-BI10-BI11-BI12</f>
        <v>39</v>
      </c>
      <c r="BI15" s="278"/>
      <c r="BJ15" s="302"/>
      <c r="BK15" s="276"/>
      <c r="BL15" s="206">
        <f>SUM(BB15:BK15)</f>
        <v>141</v>
      </c>
      <c r="BM15" s="297"/>
      <c r="BN15" s="275">
        <v>24</v>
      </c>
      <c r="BO15" s="276"/>
      <c r="BP15" s="277">
        <f>39-BQ10-BQ11-BQ12</f>
        <v>39</v>
      </c>
      <c r="BQ15" s="278"/>
      <c r="BR15" s="279">
        <f>39-BS10-BS11-BS12</f>
        <v>39</v>
      </c>
      <c r="BS15" s="280"/>
      <c r="BT15" s="277">
        <f>39-BU10-BU11-BU12</f>
        <v>39</v>
      </c>
      <c r="BU15" s="278"/>
      <c r="BV15" s="302"/>
      <c r="BW15" s="276"/>
      <c r="BX15" s="206">
        <f>SUM(BN15:BW15)</f>
        <v>141</v>
      </c>
      <c r="BY15" s="297"/>
      <c r="BZ15" s="306">
        <f>39-CA10-CA11-CA12</f>
        <v>39</v>
      </c>
      <c r="CA15" s="280"/>
      <c r="CB15" s="277">
        <f>39-CC10-CC11-CC12</f>
        <v>39</v>
      </c>
      <c r="CC15" s="278"/>
      <c r="CD15" s="279">
        <f>39-CE10-CE11-CE12</f>
        <v>39</v>
      </c>
      <c r="CE15" s="280"/>
      <c r="CF15" s="277">
        <f>39-CG10-CG11-CG12</f>
        <v>39</v>
      </c>
      <c r="CG15" s="278"/>
      <c r="CH15" s="302"/>
      <c r="CI15" s="276"/>
      <c r="CJ15" s="230">
        <f>SUM(BZ15:CI15)</f>
        <v>156</v>
      </c>
      <c r="CK15" s="297"/>
      <c r="CL15" s="275">
        <v>24</v>
      </c>
      <c r="CM15" s="276"/>
      <c r="CN15" s="277">
        <f>39-CO10-CO11-CO12</f>
        <v>39</v>
      </c>
      <c r="CO15" s="278"/>
      <c r="CP15" s="279">
        <f>39-CQ10-CQ11-CQ12</f>
        <v>39</v>
      </c>
      <c r="CQ15" s="280"/>
      <c r="CR15" s="277">
        <f>39-CS10-CS11-CS12</f>
        <v>39</v>
      </c>
      <c r="CS15" s="278"/>
      <c r="CT15" s="302"/>
      <c r="CU15" s="276"/>
      <c r="CV15" s="206">
        <f>SUM(CL15:CU15)</f>
        <v>141</v>
      </c>
      <c r="CW15" s="297"/>
      <c r="CX15" s="275">
        <v>24</v>
      </c>
      <c r="CY15" s="276"/>
      <c r="CZ15" s="277">
        <f>39-DA10-DA11-DA12</f>
        <v>39</v>
      </c>
      <c r="DA15" s="278"/>
      <c r="DB15" s="279">
        <f>39-DC10-DC11-DC12</f>
        <v>39</v>
      </c>
      <c r="DC15" s="280"/>
      <c r="DD15" s="277">
        <f>39-DE10-DE11-DE12</f>
        <v>39</v>
      </c>
      <c r="DE15" s="278"/>
      <c r="DF15" s="279">
        <f>39-DG10-DG11-DG12</f>
        <v>39</v>
      </c>
      <c r="DG15" s="280"/>
      <c r="DH15" s="281"/>
      <c r="DI15" s="282"/>
      <c r="DJ15" s="206">
        <f>SUM(CX15:DI15)</f>
        <v>180</v>
      </c>
      <c r="DK15" s="297"/>
      <c r="DL15" s="275">
        <v>24</v>
      </c>
      <c r="DM15" s="276"/>
      <c r="DN15" s="277">
        <f>39-DO10-DO11-DO12</f>
        <v>39</v>
      </c>
      <c r="DO15" s="278"/>
      <c r="DP15" s="279">
        <f>39-DQ10-DQ11-DQ12</f>
        <v>39</v>
      </c>
      <c r="DQ15" s="280"/>
      <c r="DR15" s="277">
        <f>39-DS10-DS11-DS12</f>
        <v>39</v>
      </c>
      <c r="DS15" s="278"/>
      <c r="DT15" s="302"/>
      <c r="DU15" s="276"/>
      <c r="DV15" s="206">
        <f>SUM(DL15:DU15)</f>
        <v>141</v>
      </c>
      <c r="DW15" s="297"/>
      <c r="DX15" s="275">
        <v>24</v>
      </c>
      <c r="DY15" s="276"/>
      <c r="DZ15" s="277">
        <f>39-EA10-EA11-EA12</f>
        <v>39</v>
      </c>
      <c r="EA15" s="278"/>
      <c r="EB15" s="279">
        <f>39-EC10-EC11-EC12</f>
        <v>39</v>
      </c>
      <c r="EC15" s="280"/>
      <c r="ED15" s="277">
        <f>39-EE10-EE11-EE12</f>
        <v>39</v>
      </c>
      <c r="EE15" s="278"/>
      <c r="EF15" s="302"/>
      <c r="EG15" s="276"/>
      <c r="EH15" s="206">
        <f>SUM(DX15:EG15)</f>
        <v>141</v>
      </c>
      <c r="EI15" s="297"/>
      <c r="EJ15" s="275">
        <v>24</v>
      </c>
      <c r="EK15" s="276"/>
      <c r="EL15" s="277">
        <f>39-EM10-EM11-EM12</f>
        <v>39</v>
      </c>
      <c r="EM15" s="278"/>
      <c r="EN15" s="279">
        <f>39-EO10-EO11-EO12</f>
        <v>39</v>
      </c>
      <c r="EO15" s="280"/>
      <c r="EP15" s="277">
        <f>39-EQ10-EQ11-EQ12</f>
        <v>39</v>
      </c>
      <c r="EQ15" s="278"/>
      <c r="ER15" s="279">
        <f>39-ES10-ES11-ES12</f>
        <v>39</v>
      </c>
      <c r="ES15" s="280"/>
      <c r="ET15" s="281"/>
      <c r="EU15" s="282"/>
      <c r="EV15" s="206">
        <f>SUM(EJ15:EU15)</f>
        <v>180</v>
      </c>
    </row>
    <row r="16" spans="1:152" ht="15">
      <c r="B16" s="251" t="s">
        <v>194</v>
      </c>
      <c r="C16" s="252">
        <f>AN17</f>
        <v>0</v>
      </c>
      <c r="D16" s="61" t="s">
        <v>133</v>
      </c>
      <c r="E16" s="329"/>
      <c r="F16" s="214"/>
      <c r="G16" s="215"/>
      <c r="H16" s="216"/>
      <c r="I16" s="217"/>
      <c r="J16" s="218"/>
      <c r="K16" s="215"/>
      <c r="L16" s="216"/>
      <c r="M16" s="217"/>
      <c r="N16" s="292"/>
      <c r="O16" s="293"/>
      <c r="P16" s="230"/>
      <c r="Q16" s="329"/>
      <c r="R16" s="301"/>
      <c r="S16" s="293"/>
      <c r="T16" s="258"/>
      <c r="U16" s="259"/>
      <c r="V16" s="260"/>
      <c r="W16" s="261"/>
      <c r="X16" s="258"/>
      <c r="Y16" s="259"/>
      <c r="Z16" s="292"/>
      <c r="AA16" s="293"/>
      <c r="AB16" s="206"/>
      <c r="AC16" s="297"/>
      <c r="AD16" s="301"/>
      <c r="AE16" s="293"/>
      <c r="AF16" s="258"/>
      <c r="AG16" s="259"/>
      <c r="AH16" s="260"/>
      <c r="AI16" s="261"/>
      <c r="AJ16" s="258"/>
      <c r="AK16" s="259"/>
      <c r="AL16" s="292"/>
      <c r="AM16" s="293"/>
      <c r="AN16" s="206"/>
      <c r="AO16" s="297"/>
      <c r="AP16" s="214"/>
      <c r="AQ16" s="215"/>
      <c r="AR16" s="216"/>
      <c r="AS16" s="217"/>
      <c r="AT16" s="218"/>
      <c r="AU16" s="215"/>
      <c r="AV16" s="216"/>
      <c r="AW16" s="217"/>
      <c r="AX16" s="292"/>
      <c r="AY16" s="293"/>
      <c r="AZ16" s="230"/>
      <c r="BA16" s="297"/>
      <c r="BB16" s="301"/>
      <c r="BC16" s="293"/>
      <c r="BD16" s="258"/>
      <c r="BE16" s="259"/>
      <c r="BF16" s="260"/>
      <c r="BG16" s="261"/>
      <c r="BH16" s="258"/>
      <c r="BI16" s="259"/>
      <c r="BJ16" s="292"/>
      <c r="BK16" s="293"/>
      <c r="BL16" s="206"/>
      <c r="BM16" s="297"/>
      <c r="BN16" s="301"/>
      <c r="BO16" s="293"/>
      <c r="BP16" s="258"/>
      <c r="BQ16" s="259"/>
      <c r="BR16" s="260"/>
      <c r="BS16" s="261"/>
      <c r="BT16" s="258"/>
      <c r="BU16" s="259"/>
      <c r="BV16" s="292"/>
      <c r="BW16" s="293"/>
      <c r="BX16" s="206"/>
      <c r="BY16" s="297"/>
      <c r="BZ16" s="214"/>
      <c r="CA16" s="215"/>
      <c r="CB16" s="216"/>
      <c r="CC16" s="217"/>
      <c r="CD16" s="218"/>
      <c r="CE16" s="215"/>
      <c r="CF16" s="216"/>
      <c r="CG16" s="217"/>
      <c r="CH16" s="292"/>
      <c r="CI16" s="293"/>
      <c r="CJ16" s="230"/>
      <c r="CK16" s="297"/>
      <c r="CL16" s="301"/>
      <c r="CM16" s="293"/>
      <c r="CN16" s="258"/>
      <c r="CO16" s="259"/>
      <c r="CP16" s="260"/>
      <c r="CQ16" s="261"/>
      <c r="CR16" s="258"/>
      <c r="CS16" s="259"/>
      <c r="CT16" s="292"/>
      <c r="CU16" s="293"/>
      <c r="CV16" s="206"/>
      <c r="CW16" s="297"/>
      <c r="CX16" s="301"/>
      <c r="CY16" s="293"/>
      <c r="CZ16" s="258"/>
      <c r="DA16" s="259"/>
      <c r="DB16" s="260"/>
      <c r="DC16" s="261"/>
      <c r="DD16" s="258"/>
      <c r="DE16" s="259"/>
      <c r="DF16" s="260"/>
      <c r="DG16" s="261"/>
      <c r="DH16" s="262"/>
      <c r="DI16" s="263"/>
      <c r="DJ16" s="206"/>
      <c r="DK16" s="297"/>
      <c r="DL16" s="301"/>
      <c r="DM16" s="293"/>
      <c r="DN16" s="258"/>
      <c r="DO16" s="259"/>
      <c r="DP16" s="260"/>
      <c r="DQ16" s="261"/>
      <c r="DR16" s="258"/>
      <c r="DS16" s="259"/>
      <c r="DT16" s="292"/>
      <c r="DU16" s="293"/>
      <c r="DV16" s="206"/>
      <c r="DW16" s="297"/>
      <c r="DX16" s="301"/>
      <c r="DY16" s="293"/>
      <c r="DZ16" s="258"/>
      <c r="EA16" s="259"/>
      <c r="EB16" s="260"/>
      <c r="EC16" s="261"/>
      <c r="ED16" s="258"/>
      <c r="EE16" s="259"/>
      <c r="EF16" s="292"/>
      <c r="EG16" s="293"/>
      <c r="EH16" s="206"/>
      <c r="EI16" s="297"/>
      <c r="EJ16" s="301"/>
      <c r="EK16" s="293"/>
      <c r="EL16" s="258"/>
      <c r="EM16" s="259"/>
      <c r="EN16" s="260"/>
      <c r="EO16" s="261"/>
      <c r="EP16" s="258"/>
      <c r="EQ16" s="259"/>
      <c r="ER16" s="260"/>
      <c r="ES16" s="261"/>
      <c r="ET16" s="262"/>
      <c r="EU16" s="263"/>
      <c r="EV16" s="206"/>
    </row>
    <row r="17" spans="2:152" s="163" customFormat="1" ht="13.5" thickBot="1">
      <c r="B17" s="251" t="s">
        <v>195</v>
      </c>
      <c r="C17" s="252">
        <f>AZ17</f>
        <v>0</v>
      </c>
      <c r="D17" s="243" t="s">
        <v>117</v>
      </c>
      <c r="E17" s="330"/>
      <c r="F17" s="307">
        <f>IF(COUNT(F6:G12)=0,0,F14-F15+G7)</f>
        <v>0</v>
      </c>
      <c r="G17" s="265" t="s">
        <v>123</v>
      </c>
      <c r="H17" s="266">
        <f>IF(COUNT(H6:I12)=0,0,H14-H15+I7)</f>
        <v>0</v>
      </c>
      <c r="I17" s="267" t="s">
        <v>123</v>
      </c>
      <c r="J17" s="268">
        <f>IF(COUNT(J6:K12)=0,0,J14-J15+K7)</f>
        <v>0</v>
      </c>
      <c r="K17" s="265" t="s">
        <v>123</v>
      </c>
      <c r="L17" s="266">
        <f>IF(COUNT(L6:M12)=0,0,L14-L15+M7)</f>
        <v>0</v>
      </c>
      <c r="M17" s="267" t="s">
        <v>123</v>
      </c>
      <c r="N17" s="294">
        <f>IF(COUNT(N6:O12)=0,0,N14-N15+O7)</f>
        <v>0</v>
      </c>
      <c r="O17" s="295" t="s">
        <v>123</v>
      </c>
      <c r="P17" s="233">
        <f>SUM(E17:O17)</f>
        <v>0</v>
      </c>
      <c r="Q17" s="330"/>
      <c r="R17" s="264">
        <f>IF(COUNT(R6:S12)=0,0,R14-R15+S7)</f>
        <v>0</v>
      </c>
      <c r="S17" s="265" t="s">
        <v>123</v>
      </c>
      <c r="T17" s="266">
        <f>IF(COUNT(T6:U12)=0,0,T14-T15+U7)</f>
        <v>0</v>
      </c>
      <c r="U17" s="267" t="s">
        <v>123</v>
      </c>
      <c r="V17" s="268">
        <f>IF(COUNT(V6:W12)=0,0,V14-V15+W7)</f>
        <v>0</v>
      </c>
      <c r="W17" s="265" t="s">
        <v>123</v>
      </c>
      <c r="X17" s="266">
        <f>IF(COUNT(X6:Y12)=0,0,X14-X15+Y7)</f>
        <v>0</v>
      </c>
      <c r="Y17" s="267" t="s">
        <v>123</v>
      </c>
      <c r="Z17" s="294">
        <f>IF(COUNT(Z6:AA12)=0,0,Z14-Z15+AA7)</f>
        <v>0</v>
      </c>
      <c r="AA17" s="295" t="s">
        <v>123</v>
      </c>
      <c r="AB17" s="244">
        <f>SUM(Q17:AA17)</f>
        <v>0</v>
      </c>
      <c r="AC17" s="298"/>
      <c r="AD17" s="264">
        <f>IF(COUNT(AD6:AE12)=0,0,AD14-AD15+AE7)</f>
        <v>0</v>
      </c>
      <c r="AE17" s="265" t="s">
        <v>123</v>
      </c>
      <c r="AF17" s="266">
        <f>IF(COUNT(AF6:AG12)=0,0,AF14-AF15+AG7)</f>
        <v>0</v>
      </c>
      <c r="AG17" s="267" t="s">
        <v>123</v>
      </c>
      <c r="AH17" s="268">
        <f>IF(COUNT(AH6:AI12)=0,0,AH14-AH15+AI7)</f>
        <v>0</v>
      </c>
      <c r="AI17" s="265" t="s">
        <v>123</v>
      </c>
      <c r="AJ17" s="266">
        <f>IF(COUNT(AJ6:AK12)=0,0,AJ14-AJ15+AK7)</f>
        <v>0</v>
      </c>
      <c r="AK17" s="267" t="s">
        <v>123</v>
      </c>
      <c r="AL17" s="294">
        <f>IF(COUNT(AL6:AM12)=0,0,AL14-AL15+AM7)</f>
        <v>0</v>
      </c>
      <c r="AM17" s="295" t="s">
        <v>123</v>
      </c>
      <c r="AN17" s="244">
        <f>SUM(AC17:AM17)</f>
        <v>0</v>
      </c>
      <c r="AO17" s="298"/>
      <c r="AP17" s="307">
        <f>IF(COUNT(AP6:AQ12)=0,0,AP14-AP15+AQ7)</f>
        <v>0</v>
      </c>
      <c r="AQ17" s="265" t="s">
        <v>123</v>
      </c>
      <c r="AR17" s="266">
        <f>IF(COUNT(AR6:AS12)=0,0,AR14-AR15+AS7)</f>
        <v>0</v>
      </c>
      <c r="AS17" s="267" t="s">
        <v>123</v>
      </c>
      <c r="AT17" s="268">
        <f>IF(COUNT(AT6:AU12)=0,0,AT14-AT15+AU7)</f>
        <v>0</v>
      </c>
      <c r="AU17" s="265" t="s">
        <v>123</v>
      </c>
      <c r="AV17" s="266">
        <f>IF(COUNT(AV6:AW12)=0,0,AV14-AV15+AW7)</f>
        <v>0</v>
      </c>
      <c r="AW17" s="267" t="s">
        <v>123</v>
      </c>
      <c r="AX17" s="294">
        <f>IF(COUNT(AX6:AY12)=0,0,AX14-AX15+AY7)</f>
        <v>0</v>
      </c>
      <c r="AY17" s="295" t="s">
        <v>123</v>
      </c>
      <c r="AZ17" s="233">
        <f>SUM(AO17:AY17)</f>
        <v>0</v>
      </c>
      <c r="BA17" s="298"/>
      <c r="BB17" s="264">
        <f>IF(COUNT(BB6:BC12)=0,0,BB14-BB15+BC7)</f>
        <v>0</v>
      </c>
      <c r="BC17" s="265" t="s">
        <v>123</v>
      </c>
      <c r="BD17" s="266">
        <f>IF(COUNT(BD6:BE12)=0,0,BD14-BD15+BE7)</f>
        <v>0</v>
      </c>
      <c r="BE17" s="267" t="s">
        <v>123</v>
      </c>
      <c r="BF17" s="268">
        <f>IF(COUNT(BF6:BG12)=0,0,BF14-BF15+BG7)</f>
        <v>0</v>
      </c>
      <c r="BG17" s="265" t="s">
        <v>123</v>
      </c>
      <c r="BH17" s="266">
        <f>IF(COUNT(BH6:BI12)=0,0,BH14-BH15+BI7)</f>
        <v>0</v>
      </c>
      <c r="BI17" s="267" t="s">
        <v>123</v>
      </c>
      <c r="BJ17" s="294">
        <f>IF(COUNT(BJ6:BK12)=0,0,BJ14-BJ15+BK7)</f>
        <v>0</v>
      </c>
      <c r="BK17" s="295" t="s">
        <v>123</v>
      </c>
      <c r="BL17" s="244">
        <f>SUM(BA17:BK17)</f>
        <v>0</v>
      </c>
      <c r="BM17" s="298"/>
      <c r="BN17" s="264">
        <f>IF(COUNT(BN6:BO12)=0,0,BN14-BN15+BO7)</f>
        <v>0</v>
      </c>
      <c r="BO17" s="265" t="s">
        <v>123</v>
      </c>
      <c r="BP17" s="266">
        <f>IF(COUNT(BP6:BQ12)=0,0,BP14-BP15+BQ7)</f>
        <v>0</v>
      </c>
      <c r="BQ17" s="267" t="s">
        <v>123</v>
      </c>
      <c r="BR17" s="268">
        <f>IF(COUNT(BR6:BS12)=0,0,BR14-BR15+BS7)</f>
        <v>0</v>
      </c>
      <c r="BS17" s="265" t="s">
        <v>123</v>
      </c>
      <c r="BT17" s="266">
        <f>IF(COUNT(BT6:BU12)=0,0,BT14-BT15+BU7)</f>
        <v>0</v>
      </c>
      <c r="BU17" s="267" t="s">
        <v>123</v>
      </c>
      <c r="BV17" s="294">
        <f>IF(COUNT(BV6:BW12)=0,0,BV14-BV15+BW7)</f>
        <v>0</v>
      </c>
      <c r="BW17" s="295" t="s">
        <v>123</v>
      </c>
      <c r="BX17" s="244">
        <f>SUM(BM17:BW17)</f>
        <v>0</v>
      </c>
      <c r="BY17" s="298"/>
      <c r="BZ17" s="307">
        <f>IF(COUNT(BZ6:CA12)=0,0,BZ14-BZ15+CA7)</f>
        <v>0</v>
      </c>
      <c r="CA17" s="265" t="s">
        <v>123</v>
      </c>
      <c r="CB17" s="266">
        <f>IF(COUNT(CB6:CC12)=0,0,CB14-CB15+CC7)</f>
        <v>0</v>
      </c>
      <c r="CC17" s="267" t="s">
        <v>123</v>
      </c>
      <c r="CD17" s="268">
        <f>IF(COUNT(CD6:CE12)=0,0,CD14-CD15+CE7)</f>
        <v>0</v>
      </c>
      <c r="CE17" s="265" t="s">
        <v>123</v>
      </c>
      <c r="CF17" s="266">
        <f>IF(COUNT(CF6:CG12)=0,0,CF14-CF15+CG7)</f>
        <v>0</v>
      </c>
      <c r="CG17" s="267" t="s">
        <v>123</v>
      </c>
      <c r="CH17" s="294">
        <f>IF(COUNT(CH6:CI12)=0,0,CH14-CH15+CI7)</f>
        <v>0</v>
      </c>
      <c r="CI17" s="295" t="s">
        <v>123</v>
      </c>
      <c r="CJ17" s="233">
        <f>SUM(BY17:CI17)</f>
        <v>0</v>
      </c>
      <c r="CK17" s="298"/>
      <c r="CL17" s="264">
        <f>IF(COUNT(CL6:CM12)=0,0,CL14-CL15+CM7)</f>
        <v>0</v>
      </c>
      <c r="CM17" s="265" t="s">
        <v>123</v>
      </c>
      <c r="CN17" s="266">
        <f>IF(COUNT(CN6:CO12)=0,0,CN14-CN15+CO7)</f>
        <v>0</v>
      </c>
      <c r="CO17" s="267" t="s">
        <v>123</v>
      </c>
      <c r="CP17" s="268">
        <f>IF(COUNT(CP6:CQ12)=0,0,CP14-CP15+CQ7)</f>
        <v>0</v>
      </c>
      <c r="CQ17" s="265" t="s">
        <v>123</v>
      </c>
      <c r="CR17" s="266">
        <f>IF(COUNT(CR6:CS12)=0,0,CR14-CR15+CS7)</f>
        <v>0</v>
      </c>
      <c r="CS17" s="267" t="s">
        <v>123</v>
      </c>
      <c r="CT17" s="294">
        <f>IF(COUNT(CT6:CU12)=0,0,CT14-CT15+CU7)</f>
        <v>0</v>
      </c>
      <c r="CU17" s="295" t="s">
        <v>123</v>
      </c>
      <c r="CV17" s="244">
        <f>SUM(CK17:CU17)</f>
        <v>0</v>
      </c>
      <c r="CW17" s="298"/>
      <c r="CX17" s="264">
        <f>IF(COUNT(CX6:CY12)=0,0,CX14-CX15+CY7)</f>
        <v>0</v>
      </c>
      <c r="CY17" s="265" t="s">
        <v>123</v>
      </c>
      <c r="CZ17" s="266">
        <f>IF(COUNT(CZ6:DA12)=0,0,CZ14-CZ15+DA7)</f>
        <v>0</v>
      </c>
      <c r="DA17" s="267" t="s">
        <v>123</v>
      </c>
      <c r="DB17" s="268">
        <f>IF(COUNT(DB6:DC12)=0,0,DB14-DB15+DC7)</f>
        <v>0</v>
      </c>
      <c r="DC17" s="265" t="s">
        <v>123</v>
      </c>
      <c r="DD17" s="266">
        <f>IF(COUNT(DD6:DE12)=0,0,DD14-DD15+DE7)</f>
        <v>0</v>
      </c>
      <c r="DE17" s="267" t="s">
        <v>123</v>
      </c>
      <c r="DF17" s="268">
        <f>IF(COUNT(DF6:DG12)=0,0,DF14-DF15+DG7)</f>
        <v>0</v>
      </c>
      <c r="DG17" s="265" t="s">
        <v>123</v>
      </c>
      <c r="DH17" s="269">
        <f>IF(COUNT(DH6:DI12)=0,0,DH14-DH15+DI7)</f>
        <v>0</v>
      </c>
      <c r="DI17" s="270" t="s">
        <v>123</v>
      </c>
      <c r="DJ17" s="244">
        <f>SUM(CW17:DG17)</f>
        <v>0</v>
      </c>
      <c r="DK17" s="298"/>
      <c r="DL17" s="264">
        <f>IF(COUNT(DL6:DM12)=0,0,DL14-DL15+DM7)</f>
        <v>0</v>
      </c>
      <c r="DM17" s="265" t="s">
        <v>123</v>
      </c>
      <c r="DN17" s="266">
        <f>IF(COUNT(DN6:DO12)=0,0,DN14-DN15+DO7)</f>
        <v>0</v>
      </c>
      <c r="DO17" s="267" t="s">
        <v>123</v>
      </c>
      <c r="DP17" s="268">
        <f>IF(COUNT(DP6:DQ12)=0,0,DP14-DP15+DQ7)</f>
        <v>0</v>
      </c>
      <c r="DQ17" s="265" t="s">
        <v>123</v>
      </c>
      <c r="DR17" s="266">
        <f>IF(COUNT(DR6:DS12)=0,0,DR14-DR15+DS7)</f>
        <v>0</v>
      </c>
      <c r="DS17" s="267" t="s">
        <v>123</v>
      </c>
      <c r="DT17" s="294">
        <f>IF(COUNT(DT6:DU12)=0,0,DT14-DT15+DU7)</f>
        <v>0</v>
      </c>
      <c r="DU17" s="295" t="s">
        <v>123</v>
      </c>
      <c r="DV17" s="244">
        <f>SUM(DK17:DU17)</f>
        <v>0</v>
      </c>
      <c r="DW17" s="298"/>
      <c r="DX17" s="264">
        <f>IF(COUNT(DX6:DY12)=0,0,DX14-DX15+DY7)</f>
        <v>0</v>
      </c>
      <c r="DY17" s="265" t="s">
        <v>123</v>
      </c>
      <c r="DZ17" s="266">
        <f>IF(COUNT(DZ6:EA12)=0,0,DZ14-DZ15+EA7)</f>
        <v>0</v>
      </c>
      <c r="EA17" s="267" t="s">
        <v>123</v>
      </c>
      <c r="EB17" s="268">
        <f>IF(COUNT(EB6:EC12)=0,0,EB14-EB15+EC7)</f>
        <v>0</v>
      </c>
      <c r="EC17" s="265" t="s">
        <v>123</v>
      </c>
      <c r="ED17" s="266">
        <f>IF(COUNT(ED6:EE12)=0,0,ED14-ED15+EE7)</f>
        <v>0</v>
      </c>
      <c r="EE17" s="267" t="s">
        <v>123</v>
      </c>
      <c r="EF17" s="294">
        <f>IF(COUNT(EF6:EG12)=0,0,EF14-EF15+EG7)</f>
        <v>0</v>
      </c>
      <c r="EG17" s="295" t="s">
        <v>123</v>
      </c>
      <c r="EH17" s="244">
        <f>SUM(DW17:EG17)</f>
        <v>0</v>
      </c>
      <c r="EI17" s="298"/>
      <c r="EJ17" s="264">
        <f>IF(COUNT(EJ6:EK12)=0,0,EJ14-EJ15+EK7)</f>
        <v>0</v>
      </c>
      <c r="EK17" s="265" t="s">
        <v>123</v>
      </c>
      <c r="EL17" s="266">
        <f>IF(COUNT(EL6:EM12)=0,0,EL14-EL15+EM7)</f>
        <v>0</v>
      </c>
      <c r="EM17" s="267" t="s">
        <v>123</v>
      </c>
      <c r="EN17" s="268">
        <f>IF(COUNT(EN6:EO12)=0,0,EN14-EN15+EO7)</f>
        <v>0</v>
      </c>
      <c r="EO17" s="265" t="s">
        <v>123</v>
      </c>
      <c r="EP17" s="266">
        <f>IF(COUNT(EP6:EQ12)=0,0,EP14-EP15+EQ7)</f>
        <v>0</v>
      </c>
      <c r="EQ17" s="267" t="s">
        <v>123</v>
      </c>
      <c r="ER17" s="268">
        <f>IF(COUNT(ER6:ES12)=0,0,ER14-ER15+ES7)</f>
        <v>0</v>
      </c>
      <c r="ES17" s="265" t="s">
        <v>123</v>
      </c>
      <c r="ET17" s="269">
        <f>IF(COUNT(ET6:EU12)=0,0,ET14-ET15+EU7)</f>
        <v>0</v>
      </c>
      <c r="EU17" s="270" t="s">
        <v>123</v>
      </c>
      <c r="EV17" s="244">
        <f>SUM(EI17:ES17)</f>
        <v>0</v>
      </c>
    </row>
    <row r="18" spans="2:152" ht="13.5" thickTop="1">
      <c r="B18" s="251" t="s">
        <v>196</v>
      </c>
      <c r="C18" s="252">
        <f>BL17</f>
        <v>0</v>
      </c>
      <c r="H18" s="157"/>
      <c r="I18" s="158"/>
      <c r="J18" s="157"/>
      <c r="K18" s="158"/>
      <c r="L18" s="157"/>
      <c r="M18" s="158"/>
      <c r="N18" s="157"/>
      <c r="O18" s="158"/>
      <c r="AR18" s="157"/>
      <c r="AS18" s="158"/>
      <c r="AT18" s="157"/>
      <c r="AU18" s="158"/>
      <c r="AV18" s="157"/>
      <c r="AW18" s="158"/>
      <c r="AX18" s="157"/>
      <c r="AY18" s="158"/>
      <c r="BY18"/>
      <c r="CB18"/>
    </row>
    <row r="19" spans="2:152">
      <c r="B19" s="251" t="s">
        <v>197</v>
      </c>
      <c r="C19" s="252">
        <f>BX17</f>
        <v>0</v>
      </c>
      <c r="H19" s="157"/>
      <c r="I19" s="158"/>
      <c r="J19" s="158"/>
      <c r="K19" s="158"/>
      <c r="L19" s="157"/>
      <c r="M19" s="158"/>
      <c r="N19" s="157"/>
      <c r="O19" s="158"/>
      <c r="AR19" s="157"/>
      <c r="AS19" s="158"/>
      <c r="AT19" s="158"/>
      <c r="AU19" s="158"/>
      <c r="AV19" s="157"/>
      <c r="AW19" s="158"/>
      <c r="AX19" s="157"/>
      <c r="AY19" s="158"/>
      <c r="CB19" s="157"/>
      <c r="CC19" s="158"/>
      <c r="CD19" s="158"/>
      <c r="CE19" s="158"/>
      <c r="CF19" s="157"/>
      <c r="CG19" s="158"/>
      <c r="CH19" s="157"/>
      <c r="CI19" s="158"/>
    </row>
    <row r="20" spans="2:152">
      <c r="B20" s="251" t="s">
        <v>198</v>
      </c>
      <c r="C20" s="252">
        <f>CJ17</f>
        <v>0</v>
      </c>
    </row>
    <row r="21" spans="2:152">
      <c r="B21" s="251" t="s">
        <v>199</v>
      </c>
      <c r="C21" s="252">
        <f>CV17</f>
        <v>0</v>
      </c>
    </row>
    <row r="22" spans="2:152">
      <c r="B22" s="251" t="s">
        <v>200</v>
      </c>
      <c r="C22" s="252">
        <f>DJ17</f>
        <v>0</v>
      </c>
      <c r="G22" s="155"/>
      <c r="AQ22" s="155"/>
      <c r="CA22" s="155"/>
    </row>
    <row r="23" spans="2:152">
      <c r="B23" s="251" t="s">
        <v>201</v>
      </c>
      <c r="C23" s="252">
        <f>DV17</f>
        <v>0</v>
      </c>
    </row>
    <row r="24" spans="2:152">
      <c r="B24" s="251" t="s">
        <v>202</v>
      </c>
      <c r="C24" s="252">
        <f>EH17</f>
        <v>0</v>
      </c>
    </row>
    <row r="25" spans="2:152">
      <c r="B25" s="251" t="s">
        <v>203</v>
      </c>
      <c r="C25" s="252">
        <f>EV17</f>
        <v>0</v>
      </c>
    </row>
    <row r="26" spans="2:152">
      <c r="B26" s="253"/>
      <c r="C26" s="254"/>
      <c r="W26" s="3"/>
    </row>
    <row r="27" spans="2:152">
      <c r="B27" s="255" t="s">
        <v>204</v>
      </c>
      <c r="C27" s="256">
        <f>SUM(P17,AB17,AN17,AZ17,BL17,BX17,CJ17,CV17,DJ17,DV17,EH17,EV17)</f>
        <v>0</v>
      </c>
    </row>
  </sheetData>
  <mergeCells count="380">
    <mergeCell ref="B13:C13"/>
    <mergeCell ref="B6:D6"/>
    <mergeCell ref="B7:D7"/>
    <mergeCell ref="B8:D8"/>
    <mergeCell ref="B9:D9"/>
    <mergeCell ref="B10:D10"/>
    <mergeCell ref="B11:D11"/>
    <mergeCell ref="B12:D12"/>
    <mergeCell ref="EL17:EM17"/>
    <mergeCell ref="DH17:DI17"/>
    <mergeCell ref="DL17:DM17"/>
    <mergeCell ref="DN17:DO17"/>
    <mergeCell ref="DP17:DQ17"/>
    <mergeCell ref="DR17:DS17"/>
    <mergeCell ref="DT17:DU17"/>
    <mergeCell ref="CT17:CU17"/>
    <mergeCell ref="CX17:CY17"/>
    <mergeCell ref="CZ17:DA17"/>
    <mergeCell ref="DB17:DC17"/>
    <mergeCell ref="DD17:DE17"/>
    <mergeCell ref="DF17:DG17"/>
    <mergeCell ref="CF17:CG17"/>
    <mergeCell ref="CH17:CI17"/>
    <mergeCell ref="CL17:CM17"/>
    <mergeCell ref="BZ17:CA17"/>
    <mergeCell ref="CB17:CC17"/>
    <mergeCell ref="CD17:CE17"/>
    <mergeCell ref="EN17:EO17"/>
    <mergeCell ref="EP17:EQ17"/>
    <mergeCell ref="ER17:ES17"/>
    <mergeCell ref="ET17:EU17"/>
    <mergeCell ref="DX17:DY17"/>
    <mergeCell ref="DZ17:EA17"/>
    <mergeCell ref="EB17:EC17"/>
    <mergeCell ref="ED17:EE17"/>
    <mergeCell ref="EF17:EG17"/>
    <mergeCell ref="EJ17:EK17"/>
    <mergeCell ref="ET16:EU16"/>
    <mergeCell ref="F17:G17"/>
    <mergeCell ref="H17:I17"/>
    <mergeCell ref="J17:K17"/>
    <mergeCell ref="L17:M17"/>
    <mergeCell ref="N17:O17"/>
    <mergeCell ref="R17:S17"/>
    <mergeCell ref="T17:U17"/>
    <mergeCell ref="V17:W17"/>
    <mergeCell ref="X17:Y17"/>
    <mergeCell ref="EF16:EG16"/>
    <mergeCell ref="EJ16:EK16"/>
    <mergeCell ref="EL16:EM16"/>
    <mergeCell ref="EN16:EO16"/>
    <mergeCell ref="EP16:EQ16"/>
    <mergeCell ref="ER16:ES16"/>
    <mergeCell ref="DR16:DS16"/>
    <mergeCell ref="DT16:DU16"/>
    <mergeCell ref="BD17:BE17"/>
    <mergeCell ref="BF17:BG17"/>
    <mergeCell ref="BH17:BI17"/>
    <mergeCell ref="BJ17:BK17"/>
    <mergeCell ref="BN17:BO17"/>
    <mergeCell ref="BP17:BQ17"/>
    <mergeCell ref="DD16:DE16"/>
    <mergeCell ref="DF16:DG16"/>
    <mergeCell ref="DH16:DI16"/>
    <mergeCell ref="DL16:DM16"/>
    <mergeCell ref="DN16:DO16"/>
    <mergeCell ref="DP16:DQ16"/>
    <mergeCell ref="Z17:AA17"/>
    <mergeCell ref="AD17:AE17"/>
    <mergeCell ref="AF17:AG17"/>
    <mergeCell ref="AH17:AI17"/>
    <mergeCell ref="AJ17:AK17"/>
    <mergeCell ref="AL17:AM17"/>
    <mergeCell ref="AP17:AQ17"/>
    <mergeCell ref="AR17:AS17"/>
    <mergeCell ref="AT17:AU17"/>
    <mergeCell ref="AV17:AW17"/>
    <mergeCell ref="AX17:AY17"/>
    <mergeCell ref="BB17:BC17"/>
    <mergeCell ref="CN17:CO17"/>
    <mergeCell ref="CP17:CQ17"/>
    <mergeCell ref="CR17:CS17"/>
    <mergeCell ref="BR17:BS17"/>
    <mergeCell ref="BT17:BU17"/>
    <mergeCell ref="BV17:BW17"/>
    <mergeCell ref="CX16:CY16"/>
    <mergeCell ref="CZ16:DA16"/>
    <mergeCell ref="DB16:DC16"/>
    <mergeCell ref="BR16:BS16"/>
    <mergeCell ref="BT16:BU16"/>
    <mergeCell ref="BV16:BW16"/>
    <mergeCell ref="CH16:CI16"/>
    <mergeCell ref="CL16:CM16"/>
    <mergeCell ref="CN16:CO16"/>
    <mergeCell ref="CP16:CQ16"/>
    <mergeCell ref="CR16:CS16"/>
    <mergeCell ref="CT16:CU16"/>
    <mergeCell ref="BF16:BG16"/>
    <mergeCell ref="BH16:BI16"/>
    <mergeCell ref="BJ16:BK16"/>
    <mergeCell ref="BN16:BO16"/>
    <mergeCell ref="BP16:BQ16"/>
    <mergeCell ref="AF16:AG16"/>
    <mergeCell ref="AH16:AI16"/>
    <mergeCell ref="AJ16:AK16"/>
    <mergeCell ref="AL16:AM16"/>
    <mergeCell ref="AX16:AY16"/>
    <mergeCell ref="BB16:BC16"/>
    <mergeCell ref="T16:U16"/>
    <mergeCell ref="V16:W16"/>
    <mergeCell ref="X16:Y16"/>
    <mergeCell ref="Z16:AA16"/>
    <mergeCell ref="AD16:AE16"/>
    <mergeCell ref="EJ15:EK15"/>
    <mergeCell ref="EL15:EM15"/>
    <mergeCell ref="EN15:EO15"/>
    <mergeCell ref="DF15:DG15"/>
    <mergeCell ref="DH15:DI15"/>
    <mergeCell ref="DL15:DM15"/>
    <mergeCell ref="DN15:DO15"/>
    <mergeCell ref="DP15:DQ15"/>
    <mergeCell ref="DR15:DS15"/>
    <mergeCell ref="CR15:CS15"/>
    <mergeCell ref="CT15:CU15"/>
    <mergeCell ref="CX15:CY15"/>
    <mergeCell ref="CZ15:DA15"/>
    <mergeCell ref="DB15:DC15"/>
    <mergeCell ref="DD15:DE15"/>
    <mergeCell ref="CD15:CE15"/>
    <mergeCell ref="CF15:CG15"/>
    <mergeCell ref="CH15:CI15"/>
    <mergeCell ref="BD16:BE16"/>
    <mergeCell ref="BZ15:CA15"/>
    <mergeCell ref="CB15:CC15"/>
    <mergeCell ref="EP15:EQ15"/>
    <mergeCell ref="ER15:ES15"/>
    <mergeCell ref="ET15:EU15"/>
    <mergeCell ref="DT15:DU15"/>
    <mergeCell ref="DX15:DY15"/>
    <mergeCell ref="DZ15:EA15"/>
    <mergeCell ref="EB15:EC15"/>
    <mergeCell ref="ED15:EE15"/>
    <mergeCell ref="EF15:EG15"/>
    <mergeCell ref="CK4:CK17"/>
    <mergeCell ref="CL4:CM4"/>
    <mergeCell ref="CN4:CO4"/>
    <mergeCell ref="CP4:CQ4"/>
    <mergeCell ref="CR4:CS4"/>
    <mergeCell ref="CT4:CU4"/>
    <mergeCell ref="CN14:CO14"/>
    <mergeCell ref="CP14:CQ14"/>
    <mergeCell ref="CR14:CS14"/>
    <mergeCell ref="CT14:CU14"/>
    <mergeCell ref="CL15:CM15"/>
    <mergeCell ref="CN15:CO15"/>
    <mergeCell ref="CP15:CQ15"/>
    <mergeCell ref="BB15:BC15"/>
    <mergeCell ref="BD15:BE15"/>
    <mergeCell ref="BF15:BG15"/>
    <mergeCell ref="BH15:BI15"/>
    <mergeCell ref="BJ15:BK15"/>
    <mergeCell ref="BN15:BO15"/>
    <mergeCell ref="AL15:AM15"/>
    <mergeCell ref="AP15:AQ15"/>
    <mergeCell ref="AR15:AS15"/>
    <mergeCell ref="AT15:AU15"/>
    <mergeCell ref="AV15:AW15"/>
    <mergeCell ref="AX15:AY15"/>
    <mergeCell ref="X15:Y15"/>
    <mergeCell ref="Z15:AA15"/>
    <mergeCell ref="AD15:AE15"/>
    <mergeCell ref="AF15:AG15"/>
    <mergeCell ref="AH15:AI15"/>
    <mergeCell ref="AJ15:AK15"/>
    <mergeCell ref="ER14:ES14"/>
    <mergeCell ref="ET14:EU14"/>
    <mergeCell ref="F15:G15"/>
    <mergeCell ref="H15:I15"/>
    <mergeCell ref="J15:K15"/>
    <mergeCell ref="L15:M15"/>
    <mergeCell ref="N15:O15"/>
    <mergeCell ref="R15:S15"/>
    <mergeCell ref="T15:U15"/>
    <mergeCell ref="V15:W15"/>
    <mergeCell ref="DT14:DU14"/>
    <mergeCell ref="DX14:DY14"/>
    <mergeCell ref="DZ14:EA14"/>
    <mergeCell ref="EB14:EC14"/>
    <mergeCell ref="ED14:EE14"/>
    <mergeCell ref="EF14:EG14"/>
    <mergeCell ref="CX14:CY14"/>
    <mergeCell ref="CZ14:DA14"/>
    <mergeCell ref="DB14:DC14"/>
    <mergeCell ref="DD14:DE14"/>
    <mergeCell ref="DF14:DG14"/>
    <mergeCell ref="DH14:DI14"/>
    <mergeCell ref="BZ14:CA14"/>
    <mergeCell ref="CB14:CC14"/>
    <mergeCell ref="CD14:CE14"/>
    <mergeCell ref="CF14:CG14"/>
    <mergeCell ref="CH14:CI14"/>
    <mergeCell ref="CL14:CM14"/>
    <mergeCell ref="CW4:CW17"/>
    <mergeCell ref="CX4:CY4"/>
    <mergeCell ref="CZ4:DA4"/>
    <mergeCell ref="DB4:DC4"/>
    <mergeCell ref="DD4:DE4"/>
    <mergeCell ref="DF4:DG4"/>
    <mergeCell ref="CX13:CY13"/>
    <mergeCell ref="CZ13:DA13"/>
    <mergeCell ref="DB13:DC13"/>
    <mergeCell ref="DD13:DE13"/>
    <mergeCell ref="CF4:CG4"/>
    <mergeCell ref="CH4:CI4"/>
    <mergeCell ref="BZ13:CA13"/>
    <mergeCell ref="CB13:CC13"/>
    <mergeCell ref="BB14:BC14"/>
    <mergeCell ref="BD14:BE14"/>
    <mergeCell ref="BF14:BG14"/>
    <mergeCell ref="BH14:BI14"/>
    <mergeCell ref="BJ14:BK14"/>
    <mergeCell ref="BN14:BO14"/>
    <mergeCell ref="AD14:AE14"/>
    <mergeCell ref="AF14:AG14"/>
    <mergeCell ref="AH14:AI14"/>
    <mergeCell ref="AJ14:AK14"/>
    <mergeCell ref="AL14:AM14"/>
    <mergeCell ref="AP14:AQ14"/>
    <mergeCell ref="BA4:BA17"/>
    <mergeCell ref="BB4:BC4"/>
    <mergeCell ref="BD4:BE4"/>
    <mergeCell ref="BF4:BG4"/>
    <mergeCell ref="BH4:BI4"/>
    <mergeCell ref="BJ4:BK4"/>
    <mergeCell ref="BB13:BC13"/>
    <mergeCell ref="BD13:BE13"/>
    <mergeCell ref="BF13:BG13"/>
    <mergeCell ref="BH13:BI13"/>
    <mergeCell ref="AO4:AO17"/>
    <mergeCell ref="AP4:AQ4"/>
    <mergeCell ref="ER13:ES13"/>
    <mergeCell ref="ET13:EU13"/>
    <mergeCell ref="F14:G14"/>
    <mergeCell ref="H14:I14"/>
    <mergeCell ref="J14:K14"/>
    <mergeCell ref="L14:M14"/>
    <mergeCell ref="N14:O14"/>
    <mergeCell ref="R14:S14"/>
    <mergeCell ref="T14:U14"/>
    <mergeCell ref="V14:W14"/>
    <mergeCell ref="ED13:EE13"/>
    <mergeCell ref="EF13:EG13"/>
    <mergeCell ref="EJ13:EK13"/>
    <mergeCell ref="EL13:EM13"/>
    <mergeCell ref="EN13:EO13"/>
    <mergeCell ref="EP13:EQ13"/>
    <mergeCell ref="DF13:DG13"/>
    <mergeCell ref="DH13:DI13"/>
    <mergeCell ref="DL13:DM13"/>
    <mergeCell ref="DN13:DO13"/>
    <mergeCell ref="DP13:DQ13"/>
    <mergeCell ref="DR13:DS13"/>
    <mergeCell ref="CH13:CI13"/>
    <mergeCell ref="CL13:CM13"/>
    <mergeCell ref="ER4:ES4"/>
    <mergeCell ref="ET4:EU4"/>
    <mergeCell ref="F13:G13"/>
    <mergeCell ref="H13:I13"/>
    <mergeCell ref="J13:K13"/>
    <mergeCell ref="L13:M13"/>
    <mergeCell ref="N13:O13"/>
    <mergeCell ref="R13:S13"/>
    <mergeCell ref="T13:U13"/>
    <mergeCell ref="V13:W13"/>
    <mergeCell ref="EF4:EG4"/>
    <mergeCell ref="EI4:EI17"/>
    <mergeCell ref="EJ4:EK4"/>
    <mergeCell ref="EL4:EM4"/>
    <mergeCell ref="EN4:EO4"/>
    <mergeCell ref="EP4:EQ4"/>
    <mergeCell ref="EJ14:EK14"/>
    <mergeCell ref="EL14:EM14"/>
    <mergeCell ref="CN13:CO13"/>
    <mergeCell ref="CP13:CQ13"/>
    <mergeCell ref="CR13:CS13"/>
    <mergeCell ref="CT13:CU13"/>
    <mergeCell ref="BJ13:BK13"/>
    <mergeCell ref="BN13:BO13"/>
    <mergeCell ref="EN14:EO14"/>
    <mergeCell ref="EP14:EQ14"/>
    <mergeCell ref="DT4:DU4"/>
    <mergeCell ref="DW4:DW17"/>
    <mergeCell ref="DX4:DY4"/>
    <mergeCell ref="DZ4:EA4"/>
    <mergeCell ref="EB4:EC4"/>
    <mergeCell ref="ED4:EE4"/>
    <mergeCell ref="DT13:DU13"/>
    <mergeCell ref="DX13:DY13"/>
    <mergeCell ref="DZ13:EA13"/>
    <mergeCell ref="EB13:EC13"/>
    <mergeCell ref="DX16:DY16"/>
    <mergeCell ref="DZ16:EA16"/>
    <mergeCell ref="EB16:EC16"/>
    <mergeCell ref="ED16:EE16"/>
    <mergeCell ref="DH4:DI4"/>
    <mergeCell ref="DK4:DK17"/>
    <mergeCell ref="DL4:DM4"/>
    <mergeCell ref="DN4:DO4"/>
    <mergeCell ref="DP4:DQ4"/>
    <mergeCell ref="DR4:DS4"/>
    <mergeCell ref="DL14:DM14"/>
    <mergeCell ref="DN14:DO14"/>
    <mergeCell ref="DP14:DQ14"/>
    <mergeCell ref="DR14:DS14"/>
    <mergeCell ref="CD13:CE13"/>
    <mergeCell ref="CF13:CG13"/>
    <mergeCell ref="BM4:BM17"/>
    <mergeCell ref="BN4:BO4"/>
    <mergeCell ref="BP4:BQ4"/>
    <mergeCell ref="BR4:BS4"/>
    <mergeCell ref="BT4:BU4"/>
    <mergeCell ref="BV4:BW4"/>
    <mergeCell ref="BP14:BQ14"/>
    <mergeCell ref="BR14:BS14"/>
    <mergeCell ref="BT14:BU14"/>
    <mergeCell ref="BV14:BW14"/>
    <mergeCell ref="BP13:BQ13"/>
    <mergeCell ref="BR13:BS13"/>
    <mergeCell ref="BT13:BU13"/>
    <mergeCell ref="BV13:BW13"/>
    <mergeCell ref="BY4:BY17"/>
    <mergeCell ref="BZ4:CA4"/>
    <mergeCell ref="CB4:CC4"/>
    <mergeCell ref="CD4:CE4"/>
    <mergeCell ref="BP15:BQ15"/>
    <mergeCell ref="BR15:BS15"/>
    <mergeCell ref="BT15:BU15"/>
    <mergeCell ref="BV15:BW15"/>
    <mergeCell ref="AT4:AU4"/>
    <mergeCell ref="AV4:AW4"/>
    <mergeCell ref="AX4:AY4"/>
    <mergeCell ref="AR14:AS14"/>
    <mergeCell ref="AT14:AU14"/>
    <mergeCell ref="AV14:AW14"/>
    <mergeCell ref="AX14:AY14"/>
    <mergeCell ref="AC4:AC17"/>
    <mergeCell ref="AD4:AE4"/>
    <mergeCell ref="AF4:AG4"/>
    <mergeCell ref="AH4:AI4"/>
    <mergeCell ref="AJ4:AK4"/>
    <mergeCell ref="AL4:AM4"/>
    <mergeCell ref="AD13:AE13"/>
    <mergeCell ref="AF13:AG13"/>
    <mergeCell ref="AH13:AI13"/>
    <mergeCell ref="AJ13:AK13"/>
    <mergeCell ref="AL13:AM13"/>
    <mergeCell ref="AP13:AQ13"/>
    <mergeCell ref="AR13:AS13"/>
    <mergeCell ref="AT13:AU13"/>
    <mergeCell ref="AV13:AW13"/>
    <mergeCell ref="AX13:AY13"/>
    <mergeCell ref="T4:U4"/>
    <mergeCell ref="V4:W4"/>
    <mergeCell ref="X4:Y4"/>
    <mergeCell ref="Z4:AA4"/>
    <mergeCell ref="X13:Y13"/>
    <mergeCell ref="Z13:AA13"/>
    <mergeCell ref="X14:Y14"/>
    <mergeCell ref="Z14:AA14"/>
    <mergeCell ref="AR4:AS4"/>
    <mergeCell ref="E4:E17"/>
    <mergeCell ref="F4:G4"/>
    <mergeCell ref="H4:I4"/>
    <mergeCell ref="J4:K4"/>
    <mergeCell ref="L4:M4"/>
    <mergeCell ref="N4:O4"/>
    <mergeCell ref="N16:O16"/>
    <mergeCell ref="Q4:Q17"/>
    <mergeCell ref="R4:S4"/>
    <mergeCell ref="R16:S16"/>
  </mergeCells>
  <conditionalFormatting sqref="I7">
    <cfRule type="colorScale" priority="1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1161">
      <colorScale>
        <cfvo type="min"/>
        <cfvo type="max"/>
        <color theme="5" tint="0.79998168889431442"/>
        <color theme="3" tint="0.59999389629810485"/>
      </colorScale>
    </cfRule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1156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1155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54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1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1146">
      <colorScale>
        <cfvo type="min"/>
        <cfvo type="max"/>
        <color theme="5" tint="0.79998168889431442"/>
        <color theme="3" tint="0.59999389629810485"/>
      </colorScale>
    </cfRule>
    <cfRule type="colorScale" priority="1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1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1141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1140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39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38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37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136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1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1125">
      <colorScale>
        <cfvo type="min"/>
        <cfvo type="max"/>
        <color theme="5" tint="0.79998168889431442"/>
        <color theme="3" tint="0.59999389629810485"/>
      </colorScale>
    </cfRule>
    <cfRule type="colorScale" priority="1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1120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1119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18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17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16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O7">
    <cfRule type="colorScale" priority="1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O8">
    <cfRule type="colorScale" priority="1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O9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N7:N9">
    <cfRule type="colorScale" priority="1107">
      <colorScale>
        <cfvo type="min"/>
        <cfvo type="max"/>
        <color theme="5" tint="0.79998168889431442"/>
        <color theme="3" tint="0.59999389629810485"/>
      </colorScale>
    </cfRule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N7"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N9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N10">
    <cfRule type="colorScale" priority="1102">
      <colorScale>
        <cfvo type="min"/>
        <cfvo type="max"/>
        <color theme="5" tint="0.79998168889431442"/>
        <color rgb="FFFFFF66"/>
      </colorScale>
    </cfRule>
  </conditionalFormatting>
  <conditionalFormatting sqref="O10">
    <cfRule type="colorScale" priority="1101">
      <colorScale>
        <cfvo type="min"/>
        <cfvo type="max"/>
        <color theme="5" tint="0.79998168889431442"/>
        <color rgb="FFFFFF66"/>
      </colorScale>
    </cfRule>
  </conditionalFormatting>
  <conditionalFormatting sqref="N11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N12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O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O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ellIs" dxfId="23" priority="1092" operator="greaterThan">
      <formula>0</formula>
    </cfRule>
    <cfRule type="cellIs" dxfId="22" priority="1093" operator="lessThan">
      <formula>0</formula>
    </cfRule>
  </conditionalFormatting>
  <conditionalFormatting sqref="G7">
    <cfRule type="colorScale" priority="1091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090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089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1087">
      <colorScale>
        <cfvo type="min"/>
        <cfvo type="max"/>
        <color theme="5" tint="0.79998168889431442"/>
        <color theme="3" tint="0.59999389629810485"/>
      </colorScale>
    </cfRule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84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1082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1081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080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1073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72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71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1069">
      <colorScale>
        <cfvo type="min"/>
        <cfvo type="max"/>
        <color theme="5" tint="0.79998168889431442"/>
        <color theme="3" tint="0.59999389629810485"/>
      </colorScale>
    </cfRule>
    <cfRule type="colorScale" priority="1070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1068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67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66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65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1064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1063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62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61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60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59">
      <colorScale>
        <cfvo type="min"/>
        <cfvo type="max"/>
        <color theme="5" tint="0.79998168889431442"/>
        <color rgb="FFFFFF66"/>
      </colorScale>
    </cfRule>
  </conditionalFormatting>
  <conditionalFormatting sqref="Y7">
    <cfRule type="colorScale" priority="1058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1057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1056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1054">
      <colorScale>
        <cfvo type="min"/>
        <cfvo type="max"/>
        <color theme="5" tint="0.79998168889431442"/>
        <color theme="3" tint="0.59999389629810485"/>
      </colorScale>
    </cfRule>
    <cfRule type="colorScale" priority="1055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1053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2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1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1049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1048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1047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1046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1045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1044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1037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036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035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1033">
      <colorScale>
        <cfvo type="min"/>
        <cfvo type="max"/>
        <color theme="5" tint="0.79998168889431442"/>
        <color theme="3" tint="0.59999389629810485"/>
      </colorScale>
    </cfRule>
    <cfRule type="colorScale" priority="1034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1032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1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1028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1027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26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25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24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23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ellIs" dxfId="21" priority="1018" operator="greaterThan">
      <formula>0</formula>
    </cfRule>
    <cfRule type="cellIs" dxfId="20" priority="1019" operator="lessThan">
      <formula>0</formula>
    </cfRule>
  </conditionalFormatting>
  <conditionalFormatting sqref="S7">
    <cfRule type="colorScale" priority="1017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016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1013">
      <colorScale>
        <cfvo type="min"/>
        <cfvo type="max"/>
        <color theme="5" tint="0.79998168889431442"/>
        <color theme="3" tint="0.59999389629810485"/>
      </colorScale>
    </cfRule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1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1008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1007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N16:O16">
    <cfRule type="colorScale" priority="99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R16:S16">
    <cfRule type="colorScale" priority="9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G7">
    <cfRule type="colorScale" priority="9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993">
      <colorScale>
        <cfvo type="min"/>
        <cfvo type="max"/>
        <color theme="5" tint="0.79998168889431442"/>
        <color theme="3" tint="0.59999389629810485"/>
      </colorScale>
    </cfRule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988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987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6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K7">
    <cfRule type="colorScale" priority="9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9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9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978">
      <colorScale>
        <cfvo type="min"/>
        <cfvo type="max"/>
        <color theme="5" tint="0.79998168889431442"/>
        <color theme="3" tint="0.59999389629810485"/>
      </colorScale>
    </cfRule>
    <cfRule type="colorScale" priority="9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9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973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972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71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70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969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968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9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9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95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957">
      <colorScale>
        <cfvo type="min"/>
        <cfvo type="max"/>
        <color theme="5" tint="0.79998168889431442"/>
        <color theme="3" tint="0.59999389629810485"/>
      </colorScale>
    </cfRule>
    <cfRule type="colorScale" priority="9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952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951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950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949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948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ellIs" dxfId="19" priority="942" operator="greaterThan">
      <formula>0</formula>
    </cfRule>
    <cfRule type="cellIs" dxfId="18" priority="943" operator="lessThan">
      <formula>0</formula>
    </cfRule>
  </conditionalFormatting>
  <conditionalFormatting sqref="AE7">
    <cfRule type="colorScale" priority="9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9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9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937">
      <colorScale>
        <cfvo type="min"/>
        <cfvo type="max"/>
        <color theme="5" tint="0.79998168889431442"/>
        <color theme="3" tint="0.59999389629810485"/>
      </colorScale>
    </cfRule>
    <cfRule type="colorScale" priority="9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9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932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931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930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929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AD16:AE16">
    <cfRule type="colorScale" priority="9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A7">
    <cfRule type="colorScale" priority="9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9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920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918">
      <colorScale>
        <cfvo type="min"/>
        <cfvo type="max"/>
        <color theme="5" tint="0.79998168889431442"/>
        <color theme="3" tint="0.59999389629810485"/>
      </colorScale>
    </cfRule>
    <cfRule type="colorScale" priority="919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914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913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912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911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910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9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M7">
    <cfRule type="colorScale" priority="9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9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9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899">
      <colorScale>
        <cfvo type="min"/>
        <cfvo type="max"/>
        <color theme="5" tint="0.79998168889431442"/>
        <color theme="3" tint="0.59999389629810485"/>
      </colorScale>
    </cfRule>
    <cfRule type="colorScale" priority="9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8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894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893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892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891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L16:AM16">
    <cfRule type="colorScale" priority="88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S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W7">
    <cfRule type="colorScale" priority="8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865">
      <colorScale>
        <cfvo type="min"/>
        <cfvo type="max"/>
        <color theme="5" tint="0.79998168889431442"/>
        <color theme="3" tint="0.59999389629810485"/>
      </colorScale>
    </cfRule>
    <cfRule type="colorScale" priority="8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8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860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859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58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57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56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55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8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844">
      <colorScale>
        <cfvo type="min"/>
        <cfvo type="max"/>
        <color theme="5" tint="0.79998168889431442"/>
        <color theme="3" tint="0.59999389629810485"/>
      </colorScale>
    </cfRule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839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838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37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826">
      <colorScale>
        <cfvo type="min"/>
        <cfvo type="max"/>
        <color theme="5" tint="0.79998168889431442"/>
        <color theme="3" tint="0.59999389629810485"/>
      </colorScale>
    </cfRule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820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819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818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817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ellIs" dxfId="17" priority="811" operator="greaterThan">
      <formula>0</formula>
    </cfRule>
    <cfRule type="cellIs" dxfId="16" priority="812" operator="lessThan">
      <formula>0</formula>
    </cfRule>
  </conditionalFormatting>
  <conditionalFormatting sqref="AQ7">
    <cfRule type="colorScale" priority="8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806">
      <colorScale>
        <cfvo type="min"/>
        <cfvo type="max"/>
        <color theme="5" tint="0.79998168889431442"/>
        <color theme="3" tint="0.59999389629810485"/>
      </colorScale>
    </cfRule>
    <cfRule type="colorScale" priority="8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801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800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799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798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AX16:AY16">
    <cfRule type="colorScale" priority="79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I7">
    <cfRule type="colorScale" priority="7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772">
      <colorScale>
        <cfvo type="min"/>
        <cfvo type="max"/>
        <color theme="5" tint="0.79998168889431442"/>
        <color theme="3" tint="0.59999389629810485"/>
      </colorScale>
    </cfRule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767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766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65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751">
      <colorScale>
        <cfvo type="min"/>
        <cfvo type="max"/>
        <color theme="5" tint="0.79998168889431442"/>
        <color theme="3" tint="0.59999389629810485"/>
      </colorScale>
    </cfRule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43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42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ellIs" dxfId="15" priority="736" operator="greaterThan">
      <formula>0</formula>
    </cfRule>
    <cfRule type="cellIs" dxfId="14" priority="737" operator="lessThan">
      <formula>0</formula>
    </cfRule>
  </conditionalFormatting>
  <conditionalFormatting sqref="BC7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7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7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731">
      <colorScale>
        <cfvo type="min"/>
        <cfvo type="max"/>
        <color theme="5" tint="0.79998168889431442"/>
        <color theme="3" tint="0.59999389629810485"/>
      </colorScale>
    </cfRule>
    <cfRule type="colorScale" priority="7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726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725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24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23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B16:BC16">
    <cfRule type="colorScale" priority="7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7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7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7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712">
      <colorScale>
        <cfvo type="min"/>
        <cfvo type="max"/>
        <color theme="5" tint="0.79998168889431442"/>
        <color theme="3" tint="0.59999389629810485"/>
      </colorScale>
    </cfRule>
    <cfRule type="colorScale" priority="7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707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706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705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704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J16:BK16">
    <cfRule type="colorScale" priority="6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Q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U7">
    <cfRule type="colorScale" priority="6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81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678">
      <colorScale>
        <cfvo type="min"/>
        <cfvo type="max"/>
        <color theme="5" tint="0.79998168889431442"/>
        <color theme="3" tint="0.59999389629810485"/>
      </colorScale>
    </cfRule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673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672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657">
      <colorScale>
        <cfvo type="min"/>
        <cfvo type="max"/>
        <color theme="5" tint="0.79998168889431442"/>
        <color theme="3" tint="0.59999389629810485"/>
      </colorScale>
    </cfRule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48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ellIs" dxfId="13" priority="642" operator="greaterThan">
      <formula>0</formula>
    </cfRule>
    <cfRule type="cellIs" dxfId="12" priority="643" operator="lessThan">
      <formula>0</formula>
    </cfRule>
  </conditionalFormatting>
  <conditionalFormatting sqref="BO7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637">
      <colorScale>
        <cfvo type="min"/>
        <cfvo type="max"/>
        <color theme="5" tint="0.79998168889431442"/>
        <color theme="3" tint="0.59999389629810485"/>
      </colorScale>
    </cfRule>
    <cfRule type="colorScale" priority="6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6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632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631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630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629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N16:BO16">
    <cfRule type="colorScale" priority="6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W7">
    <cfRule type="colorScale" priority="6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6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6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618">
      <colorScale>
        <cfvo type="min"/>
        <cfvo type="max"/>
        <color theme="5" tint="0.79998168889431442"/>
        <color theme="3" tint="0.59999389629810485"/>
      </colorScale>
    </cfRule>
    <cfRule type="colorScale" priority="6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613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612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611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610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V16:BW16">
    <cfRule type="colorScale" priority="6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C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5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584">
      <colorScale>
        <cfvo type="min"/>
        <cfvo type="max"/>
        <color theme="5" tint="0.79998168889431442"/>
        <color theme="3" tint="0.59999389629810485"/>
      </colorScale>
    </cfRule>
    <cfRule type="colorScale" priority="5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579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578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77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76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5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563">
      <colorScale>
        <cfvo type="min"/>
        <cfvo type="max"/>
        <color theme="5" tint="0.79998168889431442"/>
        <color theme="3" tint="0.59999389629810485"/>
      </colorScale>
    </cfRule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545">
      <colorScale>
        <cfvo type="min"/>
        <cfvo type="max"/>
        <color theme="5" tint="0.79998168889431442"/>
        <color theme="3" tint="0.59999389629810485"/>
      </colorScale>
    </cfRule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539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538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537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536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ellIs" dxfId="11" priority="530" operator="greaterThan">
      <formula>0</formula>
    </cfRule>
    <cfRule type="cellIs" dxfId="10" priority="531" operator="lessThan">
      <formula>0</formula>
    </cfRule>
  </conditionalFormatting>
  <conditionalFormatting sqref="CA7">
    <cfRule type="colorScale" priority="5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5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5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525">
      <colorScale>
        <cfvo type="min"/>
        <cfvo type="max"/>
        <color theme="5" tint="0.79998168889431442"/>
        <color theme="3" tint="0.59999389629810485"/>
      </colorScale>
    </cfRule>
    <cfRule type="colorScale" priority="5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520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519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518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517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H16:CI16">
    <cfRule type="colorScale" priority="5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O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4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91">
      <colorScale>
        <cfvo type="min"/>
        <cfvo type="max"/>
        <color theme="5" tint="0.79998168889431442"/>
        <color theme="3" tint="0.59999389629810485"/>
      </colorScale>
    </cfRule>
    <cfRule type="colorScale" priority="4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86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85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84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83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82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470">
      <colorScale>
        <cfvo type="min"/>
        <cfvo type="max"/>
        <color theme="5" tint="0.79998168889431442"/>
        <color theme="3" tint="0.59999389629810485"/>
      </colorScale>
    </cfRule>
    <cfRule type="colorScale" priority="4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9" priority="455" operator="greaterThan">
      <formula>0</formula>
    </cfRule>
    <cfRule type="cellIs" dxfId="8" priority="456" operator="lessThan">
      <formula>0</formula>
    </cfRule>
  </conditionalFormatting>
  <conditionalFormatting sqref="CM7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450">
      <colorScale>
        <cfvo type="min"/>
        <cfvo type="max"/>
        <color theme="5" tint="0.79998168889431442"/>
        <color theme="3" tint="0.59999389629810485"/>
      </colorScale>
    </cfRule>
    <cfRule type="colorScale" priority="4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4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445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444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443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442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L16:CM16">
    <cfRule type="colorScale" priority="4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U7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4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4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431">
      <colorScale>
        <cfvo type="min"/>
        <cfvo type="max"/>
        <color theme="5" tint="0.79998168889431442"/>
        <color theme="3" tint="0.59999389629810485"/>
      </colorScale>
    </cfRule>
    <cfRule type="colorScale" priority="4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426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425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424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423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T16:CU16">
    <cfRule type="colorScale" priority="4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4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4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97">
      <colorScale>
        <cfvo type="min"/>
        <cfvo type="max"/>
        <color theme="5" tint="0.79998168889431442"/>
        <color theme="3" tint="0.59999389629810485"/>
      </colorScale>
    </cfRule>
    <cfRule type="colorScale" priority="3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92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91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90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89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ellIs" dxfId="7" priority="361" operator="greaterThan">
      <formula>0</formula>
    </cfRule>
    <cfRule type="cellIs" dxfId="6" priority="362" operator="lessThan">
      <formula>0</formula>
    </cfRule>
  </conditionalFormatting>
  <conditionalFormatting sqref="CY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356">
      <colorScale>
        <cfvo type="min"/>
        <cfvo type="max"/>
        <color theme="5" tint="0.79998168889431442"/>
        <color theme="3" tint="0.59999389629810485"/>
      </colorScale>
    </cfRule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3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3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350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349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348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347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346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3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F8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G7">
    <cfRule type="colorScale" priority="3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337">
      <colorScale>
        <cfvo type="min"/>
        <cfvo type="max"/>
        <color theme="5" tint="0.79998168889431442"/>
        <color theme="3" tint="0.59999389629810485"/>
      </colorScale>
    </cfRule>
    <cfRule type="colorScale" priority="3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332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331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30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29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I7">
    <cfRule type="colorScale" priority="3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3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3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319">
      <colorScale>
        <cfvo type="min"/>
        <cfvo type="max"/>
        <color theme="5" tint="0.79998168889431442"/>
        <color theme="3" tint="0.59999389629810485"/>
      </colorScale>
    </cfRule>
    <cfRule type="colorScale" priority="3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314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313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312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311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30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O7">
    <cfRule type="colorScale" priority="3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3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300">
      <colorScale>
        <cfvo type="min"/>
        <cfvo type="max"/>
        <color theme="5" tint="0.79998168889431442"/>
        <color theme="3" tint="0.59999389629810485"/>
      </colorScale>
    </cfRule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95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94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S7">
    <cfRule type="colorScale" priority="2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85">
      <colorScale>
        <cfvo type="min"/>
        <cfvo type="max"/>
        <color theme="5" tint="0.79998168889431442"/>
        <color theme="3" tint="0.59999389629810485"/>
      </colorScale>
    </cfRule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80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79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78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64">
      <colorScale>
        <cfvo type="min"/>
        <cfvo type="max"/>
        <color theme="5" tint="0.79998168889431442"/>
        <color theme="3" tint="0.59999389629810485"/>
      </colorScale>
    </cfRule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56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ellIs" dxfId="5" priority="249" operator="greaterThan">
      <formula>0</formula>
    </cfRule>
    <cfRule type="cellIs" dxfId="4" priority="250" operator="lessThan">
      <formula>0</formula>
    </cfRule>
  </conditionalFormatting>
  <conditionalFormatting sqref="DM7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44">
      <colorScale>
        <cfvo type="min"/>
        <cfvo type="max"/>
        <color theme="5" tint="0.79998168889431442"/>
        <color theme="3" tint="0.59999389629810485"/>
      </colorScale>
    </cfRule>
    <cfRule type="colorScale" priority="2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239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238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37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36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L16:DM16">
    <cfRule type="colorScale" priority="23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U7">
    <cfRule type="colorScale" priority="2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2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2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225">
      <colorScale>
        <cfvo type="min"/>
        <cfvo type="max"/>
        <color theme="5" tint="0.79998168889431442"/>
        <color theme="3" tint="0.59999389629810485"/>
      </colorScale>
    </cfRule>
    <cfRule type="colorScale" priority="2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220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219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18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17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2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A7">
    <cfRule type="colorScale" priority="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206">
      <colorScale>
        <cfvo type="min"/>
        <cfvo type="max"/>
        <color theme="5" tint="0.79998168889431442"/>
        <color theme="3" tint="0.59999389629810485"/>
      </colorScale>
    </cfRule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201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200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EE7">
    <cfRule type="colorScale" priority="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91">
      <colorScale>
        <cfvo type="min"/>
        <cfvo type="max"/>
        <color theme="5" tint="0.79998168889431442"/>
        <color theme="3" tint="0.59999389629810485"/>
      </colorScale>
    </cfRule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86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85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70">
      <colorScale>
        <cfvo type="min"/>
        <cfvo type="max"/>
        <color theme="5" tint="0.79998168889431442"/>
        <color theme="3" tint="0.59999389629810485"/>
      </colorScale>
    </cfRule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ellIs" dxfId="3" priority="155" operator="greaterThan">
      <formula>0</formula>
    </cfRule>
    <cfRule type="cellIs" dxfId="2" priority="156" operator="lessThan">
      <formula>0</formula>
    </cfRule>
  </conditionalFormatting>
  <conditionalFormatting sqref="DY7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150">
      <colorScale>
        <cfvo type="min"/>
        <cfvo type="max"/>
        <color theme="5" tint="0.79998168889431442"/>
        <color theme="3" tint="0.59999389629810485"/>
      </colorScale>
    </cfRule>
    <cfRule type="colorScale" priority="1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45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44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43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42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X16:DY16">
    <cfRule type="colorScale" priority="1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G7">
    <cfRule type="colorScale" priority="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G8">
    <cfRule type="colorScale" priority="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G9">
    <cfRule type="colorScale" priority="1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:EF9">
    <cfRule type="colorScale" priority="131">
      <colorScale>
        <cfvo type="min"/>
        <cfvo type="max"/>
        <color theme="5" tint="0.79998168889431442"/>
        <color theme="3" tint="0.59999389629810485"/>
      </colorScale>
    </cfRule>
    <cfRule type="colorScale" priority="1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F9"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EF10">
    <cfRule type="colorScale" priority="126">
      <colorScale>
        <cfvo type="min"/>
        <cfvo type="max"/>
        <color theme="5" tint="0.79998168889431442"/>
        <color rgb="FFFFFF66"/>
      </colorScale>
    </cfRule>
  </conditionalFormatting>
  <conditionalFormatting sqref="EG10">
    <cfRule type="colorScale" priority="125">
      <colorScale>
        <cfvo type="min"/>
        <cfvo type="max"/>
        <color theme="5" tint="0.79998168889431442"/>
        <color rgb="FFFFFF66"/>
      </colorScale>
    </cfRule>
  </conditionalFormatting>
  <conditionalFormatting sqref="EF11">
    <cfRule type="colorScale" priority="124">
      <colorScale>
        <cfvo type="min"/>
        <cfvo type="max"/>
        <color theme="5" tint="0.79998168889431442"/>
        <color rgb="FFFFFF66"/>
      </colorScale>
    </cfRule>
  </conditionalFormatting>
  <conditionalFormatting sqref="EF12">
    <cfRule type="colorScale" priority="123">
      <colorScale>
        <cfvo type="min"/>
        <cfvo type="max"/>
        <color theme="5" tint="0.79998168889431442"/>
        <color rgb="FFFFFF66"/>
      </colorScale>
    </cfRule>
  </conditionalFormatting>
  <conditionalFormatting sqref="EG11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G12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F16:EG16">
    <cfRule type="colorScale" priority="1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M7">
    <cfRule type="colorScale" priority="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1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1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112">
      <colorScale>
        <cfvo type="min"/>
        <cfvo type="max"/>
        <color theme="5" tint="0.79998168889431442"/>
        <color theme="3" tint="0.59999389629810485"/>
      </colorScale>
    </cfRule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107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106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105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Q7">
    <cfRule type="colorScale" priority="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100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9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97">
      <colorScale>
        <cfvo type="min"/>
        <cfvo type="max"/>
        <color theme="5" tint="0.79998168889431442"/>
        <color theme="3" tint="0.59999389629810485"/>
      </colorScale>
    </cfRule>
    <cfRule type="colorScale" priority="98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92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91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90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89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76">
      <colorScale>
        <cfvo type="min"/>
        <cfvo type="max"/>
        <color theme="5" tint="0.79998168889431442"/>
        <color theme="3" tint="0.59999389629810485"/>
      </colorScale>
    </cfRule>
    <cfRule type="colorScale" priority="77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V17">
    <cfRule type="cellIs" dxfId="1" priority="61" operator="greaterThan">
      <formula>0</formula>
    </cfRule>
    <cfRule type="cellIs" dxfId="0" priority="62" operator="lessThan">
      <formula>0</formula>
    </cfRule>
  </conditionalFormatting>
  <conditionalFormatting sqref="EK7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56">
      <colorScale>
        <cfvo type="min"/>
        <cfvo type="max"/>
        <color theme="5" tint="0.79998168889431442"/>
        <color theme="3" tint="0.59999389629810485"/>
      </colorScale>
    </cfRule>
    <cfRule type="colorScale" priority="5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52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51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50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49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48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J16:EK16">
    <cfRule type="colorScale" priority="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R8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S7">
    <cfRule type="colorScale" priority="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40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39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37">
      <colorScale>
        <cfvo type="min"/>
        <cfvo type="max"/>
        <color theme="5" tint="0.79998168889431442"/>
        <color theme="3" tint="0.59999389629810485"/>
      </colorScale>
    </cfRule>
    <cfRule type="colorScale" priority="38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32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31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30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29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U7">
    <cfRule type="colorScale" priority="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U8">
    <cfRule type="colorScale" priority="22">
      <colorScale>
        <cfvo type="min"/>
        <cfvo type="max"/>
        <color theme="5" tint="0.79998168889431442"/>
        <color theme="3" tint="0.79998168889431442"/>
      </colorScale>
    </cfRule>
  </conditionalFormatting>
  <conditionalFormatting sqref="EU9">
    <cfRule type="colorScale" priority="21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:ET9">
    <cfRule type="colorScale" priority="19">
      <colorScale>
        <cfvo type="min"/>
        <cfvo type="max"/>
        <color theme="5" tint="0.79998168889431442"/>
        <color theme="3" tint="0.59999389629810485"/>
      </colorScale>
    </cfRule>
    <cfRule type="colorScale" priority="20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T9"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T10">
    <cfRule type="colorScale" priority="14">
      <colorScale>
        <cfvo type="min"/>
        <cfvo type="max"/>
        <color theme="5" tint="0.79998168889431442"/>
        <color rgb="FFFFFF66"/>
      </colorScale>
    </cfRule>
  </conditionalFormatting>
  <conditionalFormatting sqref="EU10">
    <cfRule type="colorScale" priority="13">
      <colorScale>
        <cfvo type="min"/>
        <cfvo type="max"/>
        <color theme="5" tint="0.79998168889431442"/>
        <color rgb="FFFFFF66"/>
      </colorScale>
    </cfRule>
  </conditionalFormatting>
  <conditionalFormatting sqref="ET11">
    <cfRule type="colorScale" priority="12">
      <colorScale>
        <cfvo type="min"/>
        <cfvo type="max"/>
        <color theme="5" tint="0.79998168889431442"/>
        <color rgb="FFFFFF66"/>
      </colorScale>
    </cfRule>
  </conditionalFormatting>
  <conditionalFormatting sqref="ET12">
    <cfRule type="colorScale" priority="11">
      <colorScale>
        <cfvo type="min"/>
        <cfvo type="max"/>
        <color theme="5" tint="0.79998168889431442"/>
        <color rgb="FFFFFF66"/>
      </colorScale>
    </cfRule>
  </conditionalFormatting>
  <conditionalFormatting sqref="EU11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U12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T16:EU16">
    <cfRule type="colorScale" priority="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14:C27">
    <cfRule type="colorScale" priority="4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N17:O17 R17:S17 V17:W17 Z17:AA17 AD17:AE17 AH17:AI17 AL17:AM17 AP17:AQ17 AT17:AU17 AX17:AY17 BB17:BC17 BF17:BG17 BJ17:BK17 BN17:BO17 BR17:BS17 BV17:BW17 BZ17:CA17 CD17:CE17 CH17:CI17 CL17:CM17 CP17:CQ17 CT17:CU17 CX17:CY17 DB17:DC17 DF17:DG17 DL17:DM17 DP17:DQ17 DT17:DU17 DX17:DY17 EB17:EC17 EF17:EG17 EJ17:EK17 EN17:EO17 ER17:ES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T17:U17 X17:Y17 AF17:AG17 AJ17:AK17 AR17:AS17 AV17:AW17 BD17:BE17 BH17:BI17 BP17:BQ17 BT17:BU17 CB17:CC17 CF17:CG17 CN17:CO17 CR17:CS17 CZ17:DA17 DD17:DE17 DH17:DI17 DN17:DO17 DR17:DS17 DZ17:EA17 ED17:EE17 EL17:EM17 EP17:EQ17 ET17:EU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AC7B242D-9773-4DD8-9D41-B60E699C3FC1}">
      <formula1>$A$1:$A$12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5D0EC-AC2E-4A3E-B855-CBC86079192D}">
  <sheetPr codeName="Feuil5"/>
  <dimension ref="C2:M15"/>
  <sheetViews>
    <sheetView workbookViewId="0">
      <selection activeCell="S20" sqref="S20"/>
    </sheetView>
  </sheetViews>
  <sheetFormatPr baseColWidth="10" defaultRowHeight="12.75"/>
  <cols>
    <col min="13" max="13" width="12" style="156"/>
  </cols>
  <sheetData>
    <row r="2" spans="3:13">
      <c r="C2" s="155" t="s">
        <v>119</v>
      </c>
    </row>
    <row r="3" spans="3:13">
      <c r="C3" s="155" t="s">
        <v>215</v>
      </c>
      <c r="J3">
        <v>8</v>
      </c>
    </row>
    <row r="4" spans="3:13">
      <c r="C4" s="155" t="s">
        <v>142</v>
      </c>
      <c r="J4">
        <v>2</v>
      </c>
      <c r="L4" s="155" t="s">
        <v>119</v>
      </c>
      <c r="M4" s="156">
        <v>2</v>
      </c>
    </row>
    <row r="5" spans="3:13">
      <c r="C5" s="155" t="s">
        <v>143</v>
      </c>
      <c r="L5" s="155" t="s">
        <v>127</v>
      </c>
      <c r="M5" s="156">
        <f>'test (5)'!Q4:Q17</f>
        <v>0</v>
      </c>
    </row>
    <row r="6" spans="3:13">
      <c r="C6" s="155" t="s">
        <v>176</v>
      </c>
      <c r="L6" s="155" t="s">
        <v>142</v>
      </c>
      <c r="M6" s="156">
        <f>'test (5)'!AC4:AC17</f>
        <v>0</v>
      </c>
    </row>
    <row r="7" spans="3:13">
      <c r="C7" s="155" t="s">
        <v>175</v>
      </c>
      <c r="L7" s="155" t="s">
        <v>143</v>
      </c>
    </row>
    <row r="8" spans="3:13">
      <c r="C8" s="155" t="s">
        <v>174</v>
      </c>
      <c r="L8" s="155" t="s">
        <v>176</v>
      </c>
    </row>
    <row r="9" spans="3:13">
      <c r="C9" s="155" t="s">
        <v>209</v>
      </c>
      <c r="L9" s="155" t="s">
        <v>175</v>
      </c>
    </row>
    <row r="10" spans="3:13">
      <c r="C10" s="155" t="s">
        <v>210</v>
      </c>
      <c r="L10" s="155" t="s">
        <v>174</v>
      </c>
    </row>
    <row r="11" spans="3:13">
      <c r="C11" s="155" t="s">
        <v>211</v>
      </c>
      <c r="L11" s="155" t="s">
        <v>209</v>
      </c>
    </row>
    <row r="12" spans="3:13">
      <c r="C12" s="155" t="s">
        <v>212</v>
      </c>
      <c r="L12" s="155" t="s">
        <v>210</v>
      </c>
    </row>
    <row r="13" spans="3:13">
      <c r="C13" s="155" t="s">
        <v>213</v>
      </c>
      <c r="L13" s="155" t="s">
        <v>211</v>
      </c>
    </row>
    <row r="14" spans="3:13">
      <c r="L14" s="155" t="s">
        <v>212</v>
      </c>
    </row>
    <row r="15" spans="3:13">
      <c r="L15" s="155" t="s">
        <v>213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List Box 1">
              <controlPr defaultSize="0" autoLine="0" autoPict="0">
                <anchor moveWithCells="1">
                  <from>
                    <xdr:col>16</xdr:col>
                    <xdr:colOff>66675</xdr:colOff>
                    <xdr:row>8</xdr:row>
                    <xdr:rowOff>142875</xdr:rowOff>
                  </from>
                  <to>
                    <xdr:col>20</xdr:col>
                    <xdr:colOff>66675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Drop Down 2">
              <controlPr defaultSize="0" autoLine="0" autoPict="0" altText="essai 2">
                <anchor moveWithCells="1">
                  <from>
                    <xdr:col>13</xdr:col>
                    <xdr:colOff>28575</xdr:colOff>
                    <xdr:row>20</xdr:row>
                    <xdr:rowOff>38100</xdr:rowOff>
                  </from>
                  <to>
                    <xdr:col>14</xdr:col>
                    <xdr:colOff>647700</xdr:colOff>
                    <xdr:row>21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test (4)</vt:lpstr>
      <vt:lpstr>accueil</vt:lpstr>
      <vt:lpstr>Table 1</vt:lpstr>
      <vt:lpstr>test (5)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Julien Pereira</cp:lastModifiedBy>
  <dcterms:created xsi:type="dcterms:W3CDTF">2018-07-02T13:56:53Z</dcterms:created>
  <dcterms:modified xsi:type="dcterms:W3CDTF">2018-10-18T07:33:45Z</dcterms:modified>
</cp:coreProperties>
</file>