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360" yWindow="780" windowWidth="11340" windowHeight="6300"/>
  </bookViews>
  <sheets>
    <sheet name="Feuil1" sheetId="1" r:id="rId1"/>
    <sheet name="Feuil3" sheetId="3" r:id="rId2"/>
    <sheet name="Feuil2" sheetId="4" r:id="rId3"/>
  </sheets>
  <definedNames>
    <definedName name="_xlnm._FilterDatabase" localSheetId="0">Feuil1!$E$1:$AN$1</definedName>
  </definedNames>
  <calcPr calcId="145621"/>
</workbook>
</file>

<file path=xl/calcChain.xml><?xml version="1.0" encoding="utf-8"?>
<calcChain xmlns="http://schemas.openxmlformats.org/spreadsheetml/2006/main">
  <c r="AA2" i="1" l="1"/>
  <c r="AA3" i="1"/>
  <c r="AA4" i="1"/>
  <c r="AA5" i="1"/>
  <c r="AA6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9" i="1"/>
  <c r="AA10" i="1"/>
  <c r="AA8" i="1"/>
  <c r="AA7" i="1"/>
  <c r="AC10" i="1" l="1"/>
  <c r="AB10" i="1"/>
  <c r="AE10" i="1" l="1"/>
  <c r="AD10" i="1"/>
  <c r="Z10" i="1"/>
  <c r="W10" i="1"/>
  <c r="AB9" i="1"/>
  <c r="AE9" i="1" s="1"/>
  <c r="Z9" i="1"/>
  <c r="O9" i="1"/>
  <c r="AD8" i="1"/>
  <c r="AC8" i="1"/>
  <c r="AB8" i="1"/>
  <c r="AE8" i="1" s="1"/>
  <c r="Z8" i="1"/>
  <c r="O8" i="1"/>
  <c r="AD7" i="1"/>
  <c r="AC7" i="1"/>
  <c r="AB7" i="1"/>
  <c r="AE7" i="1" s="1"/>
  <c r="O7" i="1"/>
  <c r="O6" i="1"/>
  <c r="AD6" i="1"/>
  <c r="AC6" i="1"/>
  <c r="AB6" i="1"/>
  <c r="AE6" i="1" s="1"/>
  <c r="Z2" i="1" l="1"/>
  <c r="Z3" i="1"/>
  <c r="Z4" i="1"/>
  <c r="Z5" i="1"/>
  <c r="AD5" i="1"/>
  <c r="AC5" i="1"/>
  <c r="AB5" i="1"/>
  <c r="AE5" i="1" s="1"/>
  <c r="O5" i="1"/>
  <c r="O4" i="1"/>
  <c r="AD4" i="1"/>
  <c r="AC4" i="1"/>
  <c r="AB4" i="1"/>
  <c r="AE4" i="1" s="1"/>
  <c r="AD3" i="1"/>
  <c r="AC3" i="1"/>
  <c r="AB3" i="1"/>
  <c r="AE3" i="1" s="1"/>
  <c r="O3" i="1"/>
  <c r="AD2" i="1"/>
  <c r="AC2" i="1"/>
  <c r="AB2" i="1"/>
  <c r="AE2" i="1" s="1"/>
  <c r="O2" i="1"/>
  <c r="AC9" i="1" l="1"/>
  <c r="AD9" i="1"/>
  <c r="AB11" i="1"/>
  <c r="AE11" i="1" s="1"/>
  <c r="AC11" i="1"/>
  <c r="AD11" i="1"/>
  <c r="AB12" i="1"/>
  <c r="AE12" i="1" s="1"/>
  <c r="AC12" i="1"/>
  <c r="AD12" i="1"/>
  <c r="AB13" i="1"/>
  <c r="AE13" i="1" s="1"/>
  <c r="AC13" i="1"/>
  <c r="AD13" i="1"/>
  <c r="AB14" i="1"/>
  <c r="AE14" i="1" s="1"/>
  <c r="AC14" i="1"/>
  <c r="AD14" i="1"/>
  <c r="AB15" i="1"/>
  <c r="AE15" i="1" s="1"/>
  <c r="AC15" i="1"/>
  <c r="AD15" i="1"/>
  <c r="AB16" i="1"/>
  <c r="AE16" i="1" s="1"/>
  <c r="AC16" i="1"/>
  <c r="AD16" i="1"/>
  <c r="AB17" i="1"/>
  <c r="AE17" i="1" s="1"/>
  <c r="AC17" i="1"/>
  <c r="AD17" i="1"/>
  <c r="AB18" i="1"/>
  <c r="AE18" i="1" s="1"/>
  <c r="AC18" i="1"/>
  <c r="AD18" i="1"/>
  <c r="AB19" i="1"/>
  <c r="AE19" i="1" s="1"/>
  <c r="AC19" i="1"/>
  <c r="AD19" i="1"/>
  <c r="AB20" i="1"/>
  <c r="AE20" i="1" s="1"/>
  <c r="AC20" i="1"/>
  <c r="AD20" i="1"/>
  <c r="AB21" i="1"/>
  <c r="AE21" i="1" s="1"/>
  <c r="AC21" i="1"/>
  <c r="AD21" i="1"/>
  <c r="AB22" i="1"/>
  <c r="AE22" i="1" s="1"/>
  <c r="AC22" i="1"/>
  <c r="AD22" i="1"/>
  <c r="AB23" i="1"/>
  <c r="AE23" i="1" s="1"/>
  <c r="AC23" i="1"/>
  <c r="AD23" i="1"/>
  <c r="AB24" i="1"/>
  <c r="AE24" i="1" s="1"/>
  <c r="AC24" i="1"/>
  <c r="AD24" i="1"/>
  <c r="AB25" i="1"/>
  <c r="AE25" i="1" s="1"/>
  <c r="AC25" i="1"/>
  <c r="AD25" i="1"/>
  <c r="AB26" i="1"/>
  <c r="AE26" i="1" s="1"/>
  <c r="AC26" i="1"/>
  <c r="AD26" i="1"/>
  <c r="AB27" i="1"/>
  <c r="AE27" i="1" s="1"/>
  <c r="AC27" i="1"/>
  <c r="AD27" i="1"/>
  <c r="AB28" i="1"/>
  <c r="AE28" i="1" s="1"/>
  <c r="AC28" i="1"/>
  <c r="AD28" i="1"/>
  <c r="AB29" i="1"/>
  <c r="AE29" i="1" s="1"/>
  <c r="AC29" i="1"/>
  <c r="AD29" i="1"/>
</calcChain>
</file>

<file path=xl/sharedStrings.xml><?xml version="1.0" encoding="utf-8"?>
<sst xmlns="http://schemas.openxmlformats.org/spreadsheetml/2006/main" count="157" uniqueCount="96">
  <si>
    <t>TITRE</t>
  </si>
  <si>
    <t>NOM</t>
  </si>
  <si>
    <t>PRENOM</t>
  </si>
  <si>
    <t>EMPLOI</t>
  </si>
  <si>
    <t>ECHELON</t>
  </si>
  <si>
    <t>INDICE BRUT</t>
  </si>
  <si>
    <t>INDICE MAJORE</t>
  </si>
  <si>
    <t>ADRESSE</t>
  </si>
  <si>
    <t>CP</t>
  </si>
  <si>
    <t>VILLE</t>
  </si>
  <si>
    <t>DUREE TPS</t>
  </si>
  <si>
    <t>DATE DE DEBUT</t>
  </si>
  <si>
    <t>DATE DE FIN</t>
  </si>
  <si>
    <t>ESSAI</t>
  </si>
  <si>
    <t>MOTIF</t>
  </si>
  <si>
    <t>Madame</t>
  </si>
  <si>
    <t>1er</t>
  </si>
  <si>
    <t>Mademoiselle</t>
  </si>
  <si>
    <t>DEVILLE LES ROUEN</t>
  </si>
  <si>
    <t>MAROMME</t>
  </si>
  <si>
    <t>ROUEN</t>
  </si>
  <si>
    <t xml:space="preserve">1er </t>
  </si>
  <si>
    <t>Stéphanie</t>
  </si>
  <si>
    <t>CANTELEU</t>
  </si>
  <si>
    <t>Monsieur</t>
  </si>
  <si>
    <t>Mélissa</t>
  </si>
  <si>
    <t>DESRUES</t>
  </si>
  <si>
    <t>Mathilde</t>
  </si>
  <si>
    <t>DUREE PREAVIS</t>
  </si>
  <si>
    <t>1 jour</t>
  </si>
  <si>
    <t>8 jours</t>
  </si>
  <si>
    <t>2 jours</t>
  </si>
  <si>
    <t>12 jours</t>
  </si>
  <si>
    <t>DUREE ESSAI</t>
  </si>
  <si>
    <t>n°contrat</t>
  </si>
  <si>
    <t>TALL</t>
  </si>
  <si>
    <t>Youma</t>
  </si>
  <si>
    <t>WAIRY</t>
  </si>
  <si>
    <t>Solène</t>
  </si>
  <si>
    <t>TAILLEUR</t>
  </si>
  <si>
    <t>DATE DE FIN 
CONTRAT PRECEDENT</t>
  </si>
  <si>
    <t>DATE DE DEBUT
CONTRAT PRECEDENT</t>
  </si>
  <si>
    <t>Date entrée</t>
  </si>
  <si>
    <t xml:space="preserve">l'absence d'un agent titulaire </t>
  </si>
  <si>
    <t>MOUSSA</t>
  </si>
  <si>
    <t>mois du contrat</t>
  </si>
  <si>
    <t>unité à 9 ou nom de l'agent remplacé</t>
  </si>
  <si>
    <t>remp week-end ou arrêt</t>
  </si>
  <si>
    <t>AS de Catégorie C</t>
  </si>
  <si>
    <t>ASHQ de Catégorie C</t>
  </si>
  <si>
    <t>si période essai renouvelable</t>
  </si>
  <si>
    <t>0 jour</t>
  </si>
  <si>
    <t>BERTIN</t>
  </si>
  <si>
    <t>RACAPE</t>
  </si>
  <si>
    <t>l'absence d'un agent pour cause de maladie</t>
  </si>
  <si>
    <t>Amandine</t>
  </si>
  <si>
    <t>preavis</t>
  </si>
  <si>
    <t xml:space="preserve">MVONDO MEYANGA </t>
  </si>
  <si>
    <t>Thomas Marcel</t>
  </si>
  <si>
    <t>14 allée Maryse Bastié  Immeuble Erable - Appt 2001</t>
  </si>
  <si>
    <t>MERCHI</t>
  </si>
  <si>
    <t>Ainsi que des primes et indemnités suivantes liées à son grade :la prime spécifique AS et la prime forfaitaire AS et à son activité : l'indemnité de dimanches et jours fériés et la prime d'insalubrité.</t>
  </si>
  <si>
    <t>Ainsi que des primes et indemnités suivantes liées à son grade et à son activité : l'indemnité de dimanches et jours fériés et la prime d'insalubrité.</t>
  </si>
  <si>
    <t>AZEVEDO PEREIRA</t>
  </si>
  <si>
    <t>Héléna</t>
  </si>
  <si>
    <t>18 passage Constantine</t>
  </si>
  <si>
    <t>DATE NAISS LIEU</t>
  </si>
  <si>
    <t>Colonne2</t>
  </si>
  <si>
    <t>7</t>
  </si>
  <si>
    <t>Colonne6</t>
  </si>
  <si>
    <t>13</t>
  </si>
  <si>
    <t>Colonne8</t>
  </si>
  <si>
    <t>DURRE_CONTRAT</t>
  </si>
  <si>
    <t>PRONOM</t>
  </si>
  <si>
    <t>PRIME</t>
  </si>
  <si>
    <t>Année</t>
  </si>
  <si>
    <t>DECAEN</t>
  </si>
  <si>
    <t>Rue des Belges A4004 Tour savoie A</t>
  </si>
  <si>
    <t>Bariza</t>
  </si>
  <si>
    <t>168 impasse mésangère</t>
  </si>
  <si>
    <t>ISNEAUVILLE</t>
  </si>
  <si>
    <t>SOREL</t>
  </si>
  <si>
    <t>42 rue Georges Hébert</t>
  </si>
  <si>
    <t>LECUYER, BENDJIRIOU, RACAPE</t>
  </si>
  <si>
    <t>LECUYER, BENDJIRIOU BOUDET, RACAPE</t>
  </si>
  <si>
    <t>LECUYER, BENDJIRIOU, RACAPE, BOUDET</t>
  </si>
  <si>
    <t>ADEMI</t>
  </si>
  <si>
    <t>Coralie</t>
  </si>
  <si>
    <t>Rue Paul Painlevé  tour Auvergne  Appart L209  8E ETAGE</t>
  </si>
  <si>
    <t>LECUYER, BENDJIRIOU, RACAPE, BOUDET, BERTIN</t>
  </si>
  <si>
    <t>CALLOT</t>
  </si>
  <si>
    <t>Emma-Lou</t>
  </si>
  <si>
    <t>7 avenue des Alpes, le panoramic</t>
  </si>
  <si>
    <t>BONSECOURS</t>
  </si>
  <si>
    <t>DATE_ANNCIENNETE</t>
  </si>
  <si>
    <t>SUPPORT_REGLEMENTAIRE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</si>
</sst>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3" x14ac:knownFonts="1">
    <font>
      <sz val="10"/>
      <name val="Comic Sans MS"/>
    </font>
    <font>
      <sz val="10"/>
      <name val="Calibri"/>
      <family val="2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14" fontId="1" fillId="0" borderId="0" xfId="0" applyNumberFormat="1" applyFont="1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Alignment="1">
      <alignment wrapText="1"/>
    </xf>
    <xf numFmtId="0" fontId="1" fillId="4" borderId="0" xfId="0" applyFont="1" applyFill="1" applyAlignment="1">
      <alignment horizontal="left"/>
    </xf>
    <xf numFmtId="49" fontId="1" fillId="0" borderId="0" xfId="0" applyNumberFormat="1" applyFont="1"/>
    <xf numFmtId="0" fontId="1" fillId="2" borderId="0" xfId="0" applyFont="1" applyFill="1"/>
    <xf numFmtId="0" fontId="1" fillId="0" borderId="0" xfId="0" applyFont="1" applyFill="1"/>
    <xf numFmtId="1" fontId="1" fillId="0" borderId="0" xfId="0" applyNumberFormat="1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3" borderId="0" xfId="0" applyFont="1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1" fontId="1" fillId="0" borderId="0" xfId="0" applyNumberFormat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left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[$-40C]d\ mmmm\ 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[$-40C]d\ mmmm\ 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[$-40C]d\ mmmm\ 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[$-40C]d\ mmmm\ 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indexed="64"/>
          <bgColor indexed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L29" totalsRowShown="0" headerRowDxfId="39" dataDxfId="38">
  <autoFilter ref="A1:AL29"/>
  <tableColumns count="38">
    <tableColumn id="33" name="Année" dataDxfId="37"/>
    <tableColumn id="1" name="n°contrat" dataDxfId="36"/>
    <tableColumn id="2" name="TITRE" dataDxfId="35"/>
    <tableColumn id="3" name="NOM" dataDxfId="34"/>
    <tableColumn id="4" name="PRENOM" dataDxfId="33"/>
    <tableColumn id="5" name="DATE NAISS LIEU" dataDxfId="32"/>
    <tableColumn id="6" name="ADRESSE" dataDxfId="31"/>
    <tableColumn id="7" name="CP" dataDxfId="30"/>
    <tableColumn id="8" name="VILLE" dataDxfId="29"/>
    <tableColumn id="9" name="MOTIF" dataDxfId="28"/>
    <tableColumn id="10" name="SUPPORT_REGLEMENTAIRE" dataDxfId="27"/>
    <tableColumn id="11" name="DATE DE DEBUT" dataDxfId="26"/>
    <tableColumn id="12" name="DATE DE FIN" dataDxfId="25"/>
    <tableColumn id="13" name="ESSAI" dataDxfId="24"/>
    <tableColumn id="14" name="DUREE ESSAI" dataDxfId="23"/>
    <tableColumn id="15" name="DATE DE DEBUT_x000a_CONTRAT PRECEDENT" dataDxfId="22"/>
    <tableColumn id="16" name="DATE DE FIN _x000a_CONTRAT PRECEDENT" dataDxfId="21"/>
    <tableColumn id="17" name="DUREE TPS" dataDxfId="20"/>
    <tableColumn id="18" name="EMPLOI" dataDxfId="19"/>
    <tableColumn id="19" name="ECHELON" dataDxfId="18"/>
    <tableColumn id="20" name="INDICE BRUT" dataDxfId="17"/>
    <tableColumn id="21" name="INDICE MAJORE" dataDxfId="16"/>
    <tableColumn id="22" name="DUREE PREAVIS" dataDxfId="15"/>
    <tableColumn id="23" name="Date entrée" dataDxfId="14"/>
    <tableColumn id="24" name="si période essai renouvelable" dataDxfId="13"/>
    <tableColumn id="25" name="Colonne2" dataDxfId="12"/>
    <tableColumn id="26" name="DATE_ANNCIENNETE" dataDxfId="11"/>
    <tableColumn id="27" name="preavis" dataDxfId="10"/>
    <tableColumn id="28" name="DURRE_CONTRAT" dataDxfId="9"/>
    <tableColumn id="29" name="PRONOM" dataDxfId="8"/>
    <tableColumn id="30" name="7" dataDxfId="7"/>
    <tableColumn id="31" name="PRIME" dataDxfId="6"/>
    <tableColumn id="32" name="Colonne6" dataDxfId="5"/>
    <tableColumn id="36" name="13" dataDxfId="4"/>
    <tableColumn id="37" name="Colonne8" dataDxfId="3"/>
    <tableColumn id="38" name="remp week-end ou arrêt" dataDxfId="2"/>
    <tableColumn id="39" name="unité à 9 ou nom de l'agent remplacé" dataDxfId="1"/>
    <tableColumn id="40" name="mois du contra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29"/>
  <sheetViews>
    <sheetView tabSelected="1" zoomScale="115" zoomScaleNormal="115" workbookViewId="0">
      <pane xSplit="5" topLeftCell="AB1" activePane="topRight" state="frozen"/>
      <selection pane="topRight" activeCell="V12" sqref="V12"/>
    </sheetView>
  </sheetViews>
  <sheetFormatPr baseColWidth="10" defaultColWidth="13.875" defaultRowHeight="15" x14ac:dyDescent="0.3"/>
  <cols>
    <col min="1" max="1" width="7.25" customWidth="1"/>
    <col min="2" max="3" width="8.625" style="3" customWidth="1"/>
    <col min="4" max="4" width="7.875" style="3" customWidth="1"/>
    <col min="5" max="5" width="15" style="3" bestFit="1" customWidth="1"/>
    <col min="6" max="6" width="12.375" style="3" customWidth="1"/>
    <col min="7" max="7" width="16.875" style="11" customWidth="1"/>
    <col min="8" max="8" width="6.625" style="3" customWidth="1"/>
    <col min="9" max="9" width="9.75" style="11" customWidth="1"/>
    <col min="10" max="10" width="23.25" style="3" customWidth="1"/>
    <col min="11" max="11" width="46.125" style="3" bestFit="1" customWidth="1"/>
    <col min="12" max="12" width="22" style="3" customWidth="1"/>
    <col min="13" max="14" width="14" style="4" bestFit="1" customWidth="1"/>
    <col min="15" max="15" width="15.75" style="3" customWidth="1"/>
    <col min="16" max="16" width="14" style="3" bestFit="1" customWidth="1"/>
    <col min="17" max="17" width="15.875" style="4" bestFit="1" customWidth="1"/>
    <col min="18" max="18" width="15.5" style="4" bestFit="1" customWidth="1"/>
    <col min="19" max="19" width="13.75" style="15" customWidth="1"/>
    <col min="20" max="20" width="11.625" style="18" customWidth="1"/>
    <col min="21" max="21" width="10.5" style="3" bestFit="1" customWidth="1"/>
    <col min="22" max="22" width="13.875" style="3" bestFit="1" customWidth="1"/>
    <col min="23" max="23" width="16.375" style="3" bestFit="1" customWidth="1"/>
    <col min="24" max="24" width="15.75" style="3" bestFit="1" customWidth="1"/>
    <col min="25" max="25" width="14" style="3" bestFit="1" customWidth="1"/>
    <col min="26" max="26" width="14.25" style="3" customWidth="1"/>
    <col min="27" max="27" width="15.5" style="3" bestFit="1" customWidth="1"/>
    <col min="28" max="28" width="13.5" style="3" customWidth="1"/>
    <col min="29" max="29" width="16.375" style="3" customWidth="1"/>
    <col min="30" max="30" width="13" style="10" customWidth="1"/>
    <col min="31" max="31" width="9" style="3" customWidth="1"/>
    <col min="32" max="32" width="9.75" style="7" bestFit="1" customWidth="1"/>
    <col min="33" max="33" width="13.75" style="17" customWidth="1"/>
    <col min="34" max="34" width="14.125" style="3" customWidth="1"/>
    <col min="35" max="35" width="24" style="3" bestFit="1" customWidth="1"/>
    <col min="36" max="36" width="9.875" style="3" bestFit="1" customWidth="1"/>
    <col min="37" max="37" width="18.75" style="3" customWidth="1"/>
    <col min="38" max="38" width="27.125" style="3" customWidth="1"/>
    <col min="39" max="40" width="13.875" style="3"/>
  </cols>
  <sheetData>
    <row r="1" spans="1:40" ht="39.75" x14ac:dyDescent="0.3">
      <c r="A1" s="2" t="s">
        <v>75</v>
      </c>
      <c r="B1" s="2" t="s">
        <v>34</v>
      </c>
      <c r="C1" s="3" t="s">
        <v>0</v>
      </c>
      <c r="D1" s="3" t="s">
        <v>1</v>
      </c>
      <c r="E1" s="3" t="s">
        <v>2</v>
      </c>
      <c r="F1" s="11" t="s">
        <v>66</v>
      </c>
      <c r="G1" s="3" t="s">
        <v>7</v>
      </c>
      <c r="H1" s="11" t="s">
        <v>8</v>
      </c>
      <c r="I1" s="3" t="s">
        <v>9</v>
      </c>
      <c r="J1" s="3" t="s">
        <v>14</v>
      </c>
      <c r="K1" s="3" t="s">
        <v>95</v>
      </c>
      <c r="L1" s="14" t="s">
        <v>11</v>
      </c>
      <c r="M1" s="14" t="s">
        <v>12</v>
      </c>
      <c r="N1" s="3" t="s">
        <v>13</v>
      </c>
      <c r="O1" s="3" t="s">
        <v>33</v>
      </c>
      <c r="P1" s="5" t="s">
        <v>41</v>
      </c>
      <c r="Q1" s="5" t="s">
        <v>40</v>
      </c>
      <c r="R1" s="15" t="s">
        <v>10</v>
      </c>
      <c r="S1" s="6" t="s">
        <v>3</v>
      </c>
      <c r="T1" s="9" t="s">
        <v>4</v>
      </c>
      <c r="U1" s="3" t="s">
        <v>5</v>
      </c>
      <c r="V1" s="3" t="s">
        <v>6</v>
      </c>
      <c r="W1" s="3" t="s">
        <v>28</v>
      </c>
      <c r="X1" s="3" t="s">
        <v>42</v>
      </c>
      <c r="Y1" s="3" t="s">
        <v>50</v>
      </c>
      <c r="Z1" s="3" t="s">
        <v>67</v>
      </c>
      <c r="AA1" s="3" t="s">
        <v>94</v>
      </c>
      <c r="AB1" s="3" t="s">
        <v>56</v>
      </c>
      <c r="AC1" s="3" t="s">
        <v>72</v>
      </c>
      <c r="AD1" s="3" t="s">
        <v>73</v>
      </c>
      <c r="AE1" s="7" t="s">
        <v>68</v>
      </c>
      <c r="AF1" s="17" t="s">
        <v>74</v>
      </c>
      <c r="AG1" s="3" t="s">
        <v>69</v>
      </c>
      <c r="AH1" s="3" t="s">
        <v>70</v>
      </c>
      <c r="AI1" s="3" t="s">
        <v>71</v>
      </c>
      <c r="AJ1" s="3" t="s">
        <v>47</v>
      </c>
      <c r="AK1" s="3" t="s">
        <v>46</v>
      </c>
      <c r="AL1" s="3" t="s">
        <v>45</v>
      </c>
      <c r="AN1"/>
    </row>
    <row r="2" spans="1:40" x14ac:dyDescent="0.3">
      <c r="A2" s="8">
        <v>2018</v>
      </c>
      <c r="B2" s="12">
        <v>127</v>
      </c>
      <c r="C2" s="20" t="s">
        <v>15</v>
      </c>
      <c r="D2" s="20" t="s">
        <v>81</v>
      </c>
      <c r="E2" s="20" t="s">
        <v>55</v>
      </c>
      <c r="F2" s="26">
        <v>32057</v>
      </c>
      <c r="G2" s="20" t="s">
        <v>82</v>
      </c>
      <c r="H2" s="21">
        <v>76250</v>
      </c>
      <c r="I2" s="20" t="s">
        <v>18</v>
      </c>
      <c r="J2" s="4" t="s">
        <v>54</v>
      </c>
      <c r="K2" s="20"/>
      <c r="L2" s="22">
        <v>43340</v>
      </c>
      <c r="M2" s="22">
        <v>43341</v>
      </c>
      <c r="N2" s="20" t="s">
        <v>29</v>
      </c>
      <c r="O2" s="20" t="str">
        <f>Tableau1[[#This Row],[ESSAI]]</f>
        <v>1 jour</v>
      </c>
      <c r="P2" s="22">
        <v>43335</v>
      </c>
      <c r="Q2" s="22">
        <v>43336</v>
      </c>
      <c r="R2" s="23">
        <v>100</v>
      </c>
      <c r="S2" s="6" t="s">
        <v>49</v>
      </c>
      <c r="T2" s="13" t="s">
        <v>16</v>
      </c>
      <c r="U2" s="11">
        <v>347</v>
      </c>
      <c r="V2" s="11">
        <v>325</v>
      </c>
      <c r="W2" s="21" t="s">
        <v>30</v>
      </c>
      <c r="X2" s="26">
        <v>43335</v>
      </c>
      <c r="Y2" s="20"/>
      <c r="Z2" s="16">
        <f t="shared" ref="Z2:Z5" si="0">IF(X2=0,"",X2+1)</f>
        <v>43336</v>
      </c>
      <c r="AA2" s="28" t="str">
        <f t="shared" ref="AA2:AA6" si="1">IF(X2="","",DATEDIF(X2,M2,"Y")&amp;IF(DATEDIF(X2,M2,"Y")&gt;1," ans, "," an, ")&amp;IF(DATEDIF(X2,M2,"MD")=30,DATEDIF(X2,M2+1,"YM"),DATEDIF(X2,M2,"YM"))&amp;" mois et "&amp;IF(DATEDIF(X2,M2,"MD")=30,0,DATEDIF(X2,M2,"MD"))&amp;IF(DATEDIF(X2,M2,"MD")&gt;1," jours"," jour"))</f>
        <v>0 an, 0 mois et 6 jours</v>
      </c>
      <c r="AB2" s="27" t="str">
        <f t="shared" ref="AB2" si="2">IF(DATEDIF(X2,M2,"Y")&gt;=2," 2 mois",IF(DATEDIF(X2,M2,"M")&gt;=6," 1 mois ",IF(DATEDIF(X2,M2,"D")&gt;1," 8 jours","jour")))</f>
        <v xml:space="preserve"> 8 jours</v>
      </c>
      <c r="AC2" s="19" t="str">
        <f t="shared" ref="AC2" si="3">IF(L2="","",DATEDIF(L2,M2,"Y")&amp;IF(DATEDIF(L2,M2,"Y")&gt;1," ans, "," an, ")&amp;DATEDIF(L2,M2,"YM")&amp;" mois et "&amp;DATEDIF(L2,M2,"MD")&amp;IF(DATEDIF(L2,M2,"MD")&gt;1," jours"," jour"))</f>
        <v>0 an, 0 mois et 1 jour</v>
      </c>
      <c r="AD2" s="11" t="str">
        <f t="shared" ref="AD2" si="4">IF(C2="Monsieur","il","elle")</f>
        <v>elle</v>
      </c>
      <c r="AE2" s="7" t="str">
        <f t="shared" ref="AE2" si="5">AB2</f>
        <v xml:space="preserve"> 8 jours</v>
      </c>
      <c r="AF2" s="17" t="s">
        <v>62</v>
      </c>
      <c r="AG2" s="20"/>
      <c r="AH2" s="20"/>
      <c r="AI2" s="20"/>
      <c r="AJ2" s="3" t="s">
        <v>84</v>
      </c>
      <c r="AK2" s="20"/>
      <c r="AL2" s="20"/>
      <c r="AN2"/>
    </row>
    <row r="3" spans="1:40" x14ac:dyDescent="0.3">
      <c r="A3" s="8">
        <v>2018</v>
      </c>
      <c r="B3" s="12">
        <v>128</v>
      </c>
      <c r="C3" s="20" t="s">
        <v>15</v>
      </c>
      <c r="D3" s="20" t="s">
        <v>81</v>
      </c>
      <c r="E3" s="20" t="s">
        <v>55</v>
      </c>
      <c r="F3" s="26">
        <v>32057</v>
      </c>
      <c r="G3" s="20" t="s">
        <v>82</v>
      </c>
      <c r="H3" s="21">
        <v>76250</v>
      </c>
      <c r="I3" s="20" t="s">
        <v>18</v>
      </c>
      <c r="J3" s="4" t="s">
        <v>54</v>
      </c>
      <c r="K3" s="20"/>
      <c r="L3" s="22">
        <v>43343</v>
      </c>
      <c r="M3" s="22">
        <v>43345</v>
      </c>
      <c r="N3" s="20" t="s">
        <v>29</v>
      </c>
      <c r="O3" s="20" t="str">
        <f>Tableau1[[#This Row],[ESSAI]]</f>
        <v>1 jour</v>
      </c>
      <c r="P3" s="22">
        <v>43335</v>
      </c>
      <c r="Q3" s="22">
        <v>43336</v>
      </c>
      <c r="R3" s="23">
        <v>100</v>
      </c>
      <c r="S3" s="6" t="s">
        <v>49</v>
      </c>
      <c r="T3" s="13" t="s">
        <v>16</v>
      </c>
      <c r="U3" s="11">
        <v>347</v>
      </c>
      <c r="V3" s="11">
        <v>325</v>
      </c>
      <c r="W3" s="21" t="s">
        <v>30</v>
      </c>
      <c r="X3" s="26">
        <v>43335</v>
      </c>
      <c r="Y3" s="20"/>
      <c r="Z3" s="16">
        <f t="shared" si="0"/>
        <v>43336</v>
      </c>
      <c r="AA3" s="28" t="str">
        <f t="shared" si="1"/>
        <v>0 an, 0 mois et 10 jours</v>
      </c>
      <c r="AB3" s="27" t="str">
        <f t="shared" ref="AB3:AB4" si="6">IF(DATEDIF(X3,M3,"Y")&gt;=2," 2 mois",IF(DATEDIF(X3,M3,"M")&gt;=6," 1 mois ",IF(DATEDIF(X3,M3,"D")&gt;1," 8 jours","jour")))</f>
        <v xml:space="preserve"> 8 jours</v>
      </c>
      <c r="AC3" s="19" t="str">
        <f t="shared" ref="AC3:AC4" si="7">IF(L3="","",DATEDIF(L3,M3,"Y")&amp;IF(DATEDIF(L3,M3,"Y")&gt;1," ans, "," an, ")&amp;DATEDIF(L3,M3,"YM")&amp;" mois et "&amp;DATEDIF(L3,M3,"MD")&amp;IF(DATEDIF(L3,M3,"MD")&gt;1," jours"," jour"))</f>
        <v>0 an, 0 mois et 2 jours</v>
      </c>
      <c r="AD3" s="11" t="str">
        <f t="shared" ref="AD3:AD4" si="8">IF(C3="Monsieur","il","elle")</f>
        <v>elle</v>
      </c>
      <c r="AE3" s="7" t="str">
        <f t="shared" ref="AE3:AE4" si="9">AB3</f>
        <v xml:space="preserve"> 8 jours</v>
      </c>
      <c r="AF3" s="17" t="s">
        <v>62</v>
      </c>
      <c r="AG3" s="20"/>
      <c r="AH3" s="20"/>
      <c r="AI3" s="20"/>
      <c r="AJ3" s="3" t="s">
        <v>83</v>
      </c>
      <c r="AK3" s="20"/>
      <c r="AL3" s="20"/>
      <c r="AN3"/>
    </row>
    <row r="4" spans="1:40" x14ac:dyDescent="0.3">
      <c r="A4" s="8">
        <v>2018</v>
      </c>
      <c r="B4" s="12">
        <v>129</v>
      </c>
      <c r="C4" s="20" t="s">
        <v>15</v>
      </c>
      <c r="D4" s="20" t="s">
        <v>76</v>
      </c>
      <c r="E4" s="20" t="s">
        <v>22</v>
      </c>
      <c r="F4" s="26">
        <v>27255</v>
      </c>
      <c r="G4" s="20" t="s">
        <v>77</v>
      </c>
      <c r="H4" s="21">
        <v>76150</v>
      </c>
      <c r="I4" s="20" t="s">
        <v>19</v>
      </c>
      <c r="J4" s="4" t="s">
        <v>54</v>
      </c>
      <c r="K4" s="20"/>
      <c r="L4" s="22">
        <v>43339</v>
      </c>
      <c r="M4" s="22">
        <v>43343</v>
      </c>
      <c r="N4" s="3" t="s">
        <v>51</v>
      </c>
      <c r="O4" s="20" t="str">
        <f>Tableau1[[#This Row],[ESSAI]]</f>
        <v>0 jour</v>
      </c>
      <c r="P4" s="22">
        <v>43316</v>
      </c>
      <c r="Q4" s="22">
        <v>43317</v>
      </c>
      <c r="R4" s="23">
        <v>100</v>
      </c>
      <c r="S4" s="6" t="s">
        <v>49</v>
      </c>
      <c r="T4" s="13" t="s">
        <v>16</v>
      </c>
      <c r="U4" s="11">
        <v>347</v>
      </c>
      <c r="V4" s="11">
        <v>325</v>
      </c>
      <c r="W4" s="21" t="s">
        <v>30</v>
      </c>
      <c r="X4" s="26">
        <v>43316</v>
      </c>
      <c r="Y4" s="20"/>
      <c r="Z4" s="16">
        <f t="shared" si="0"/>
        <v>43317</v>
      </c>
      <c r="AA4" s="28" t="str">
        <f t="shared" si="1"/>
        <v>0 an, 0 mois et 27 jours</v>
      </c>
      <c r="AB4" s="27" t="str">
        <f t="shared" si="6"/>
        <v xml:space="preserve"> 8 jours</v>
      </c>
      <c r="AC4" s="19" t="str">
        <f t="shared" si="7"/>
        <v>0 an, 0 mois et 4 jours</v>
      </c>
      <c r="AD4" s="11" t="str">
        <f t="shared" si="8"/>
        <v>elle</v>
      </c>
      <c r="AE4" s="7" t="str">
        <f t="shared" si="9"/>
        <v xml:space="preserve"> 8 jours</v>
      </c>
      <c r="AF4" s="17" t="s">
        <v>62</v>
      </c>
      <c r="AG4" s="20"/>
      <c r="AH4" s="20"/>
      <c r="AI4" s="20"/>
      <c r="AJ4" s="3" t="s">
        <v>85</v>
      </c>
      <c r="AK4" s="20"/>
      <c r="AL4" s="20"/>
      <c r="AN4"/>
    </row>
    <row r="5" spans="1:40" x14ac:dyDescent="0.3">
      <c r="A5" s="8">
        <v>2018</v>
      </c>
      <c r="B5" s="12">
        <v>130</v>
      </c>
      <c r="C5" s="3" t="s">
        <v>15</v>
      </c>
      <c r="D5" s="3" t="s">
        <v>86</v>
      </c>
      <c r="E5" s="3" t="s">
        <v>87</v>
      </c>
      <c r="F5" s="26">
        <v>35650</v>
      </c>
      <c r="G5" s="3" t="s">
        <v>88</v>
      </c>
      <c r="H5" s="21">
        <v>76150</v>
      </c>
      <c r="I5" s="3" t="s">
        <v>19</v>
      </c>
      <c r="J5" s="4" t="s">
        <v>54</v>
      </c>
      <c r="K5" s="20"/>
      <c r="L5" s="22">
        <v>43339</v>
      </c>
      <c r="M5" s="22">
        <v>43347</v>
      </c>
      <c r="N5" s="3" t="s">
        <v>31</v>
      </c>
      <c r="O5" s="20" t="str">
        <f>Tableau1[[#This Row],[ESSAI]]</f>
        <v>2 jours</v>
      </c>
      <c r="P5" s="22"/>
      <c r="Q5" s="22"/>
      <c r="R5" s="23">
        <v>100</v>
      </c>
      <c r="S5" s="6" t="s">
        <v>49</v>
      </c>
      <c r="T5" s="13" t="s">
        <v>16</v>
      </c>
      <c r="U5" s="11">
        <v>347</v>
      </c>
      <c r="V5" s="11">
        <v>325</v>
      </c>
      <c r="W5" s="21" t="s">
        <v>30</v>
      </c>
      <c r="X5" s="26">
        <v>43339</v>
      </c>
      <c r="Y5" s="20"/>
      <c r="Z5" s="16">
        <f t="shared" si="0"/>
        <v>43340</v>
      </c>
      <c r="AA5" s="28" t="str">
        <f t="shared" si="1"/>
        <v>0 an, 0 mois et 8 jours</v>
      </c>
      <c r="AB5" s="27" t="str">
        <f t="shared" ref="AB5:AB6" si="10">IF(DATEDIF(X5,M5,"Y")&gt;=2," 2 mois",IF(DATEDIF(X5,M5,"M")&gt;=6," 1 mois ",IF(DATEDIF(X5,M5,"D")&gt;1," 8 jours","jour")))</f>
        <v xml:space="preserve"> 8 jours</v>
      </c>
      <c r="AC5" s="19" t="str">
        <f t="shared" ref="AC5:AC6" si="11">IF(L5="","",DATEDIF(L5,M5,"Y")&amp;IF(DATEDIF(L5,M5,"Y")&gt;1," ans, "," an, ")&amp;DATEDIF(L5,M5,"YM")&amp;" mois et "&amp;DATEDIF(L5,M5,"MD")&amp;IF(DATEDIF(L5,M5,"MD")&gt;1," jours"," jour"))</f>
        <v>0 an, 0 mois et 8 jours</v>
      </c>
      <c r="AD5" s="11" t="str">
        <f t="shared" ref="AD5:AD6" si="12">IF(C5="Monsieur","il","elle")</f>
        <v>elle</v>
      </c>
      <c r="AE5" s="7" t="str">
        <f t="shared" ref="AE5" si="13">AB5</f>
        <v xml:space="preserve"> 8 jours</v>
      </c>
      <c r="AF5" s="17" t="s">
        <v>62</v>
      </c>
      <c r="AG5" s="20"/>
      <c r="AH5" s="20"/>
      <c r="AI5" s="20"/>
      <c r="AJ5" s="3" t="s">
        <v>89</v>
      </c>
      <c r="AK5" s="20"/>
      <c r="AL5" s="20"/>
      <c r="AN5"/>
    </row>
    <row r="6" spans="1:40" x14ac:dyDescent="0.3">
      <c r="A6" s="8">
        <v>2018</v>
      </c>
      <c r="B6" s="12">
        <v>131</v>
      </c>
      <c r="C6" s="20" t="s">
        <v>24</v>
      </c>
      <c r="D6" s="20" t="s">
        <v>57</v>
      </c>
      <c r="E6" s="3" t="s">
        <v>58</v>
      </c>
      <c r="F6" s="16">
        <v>28386</v>
      </c>
      <c r="G6" s="3" t="s">
        <v>59</v>
      </c>
      <c r="H6" s="11">
        <v>76380</v>
      </c>
      <c r="I6" s="3" t="s">
        <v>23</v>
      </c>
      <c r="J6" s="4" t="s">
        <v>54</v>
      </c>
      <c r="K6" s="20"/>
      <c r="L6" s="22">
        <v>43346</v>
      </c>
      <c r="M6" s="22">
        <v>43346</v>
      </c>
      <c r="N6" s="3" t="s">
        <v>29</v>
      </c>
      <c r="O6" s="20" t="str">
        <f>Tableau1[[#This Row],[ESSAI]]</f>
        <v>1 jour</v>
      </c>
      <c r="P6" s="22">
        <v>43281</v>
      </c>
      <c r="Q6" s="22">
        <v>43312</v>
      </c>
      <c r="R6" s="23">
        <v>100</v>
      </c>
      <c r="S6" s="6" t="s">
        <v>48</v>
      </c>
      <c r="T6" s="13" t="s">
        <v>16</v>
      </c>
      <c r="U6" s="11">
        <v>351</v>
      </c>
      <c r="V6" s="11">
        <v>328</v>
      </c>
      <c r="W6" s="11" t="s">
        <v>30</v>
      </c>
      <c r="X6" s="16">
        <v>43169</v>
      </c>
      <c r="Y6" s="20"/>
      <c r="Z6" s="16">
        <v>43169</v>
      </c>
      <c r="AA6" s="28" t="str">
        <f t="shared" si="1"/>
        <v>0 an, 5 mois et 24 jours</v>
      </c>
      <c r="AB6" s="27" t="str">
        <f t="shared" si="10"/>
        <v xml:space="preserve"> 8 jours</v>
      </c>
      <c r="AC6" s="19" t="str">
        <f t="shared" si="11"/>
        <v>0 an, 0 mois et 0 jour</v>
      </c>
      <c r="AD6" s="11" t="str">
        <f t="shared" si="12"/>
        <v>il</v>
      </c>
      <c r="AE6" s="7" t="str">
        <f>AB6</f>
        <v xml:space="preserve"> 8 jours</v>
      </c>
      <c r="AF6" s="17" t="s">
        <v>61</v>
      </c>
      <c r="AG6" s="20"/>
      <c r="AH6" s="20"/>
      <c r="AI6" s="20"/>
      <c r="AJ6" s="3" t="s">
        <v>89</v>
      </c>
      <c r="AK6" s="20"/>
      <c r="AL6" s="20"/>
      <c r="AN6"/>
    </row>
    <row r="7" spans="1:40" x14ac:dyDescent="0.3">
      <c r="A7" s="8">
        <v>2018</v>
      </c>
      <c r="B7" s="12">
        <v>132</v>
      </c>
      <c r="C7" s="20" t="s">
        <v>24</v>
      </c>
      <c r="D7" s="20" t="s">
        <v>57</v>
      </c>
      <c r="E7" s="3" t="s">
        <v>58</v>
      </c>
      <c r="F7" s="16">
        <v>28386</v>
      </c>
      <c r="G7" s="3" t="s">
        <v>59</v>
      </c>
      <c r="H7" s="11">
        <v>76380</v>
      </c>
      <c r="I7" s="3" t="s">
        <v>23</v>
      </c>
      <c r="J7" s="4" t="s">
        <v>54</v>
      </c>
      <c r="K7" s="20"/>
      <c r="L7" s="22">
        <v>43351</v>
      </c>
      <c r="M7" s="22">
        <v>43352</v>
      </c>
      <c r="N7" s="3" t="s">
        <v>29</v>
      </c>
      <c r="O7" s="20" t="str">
        <f>Tableau1[[#This Row],[ESSAI]]</f>
        <v>1 jour</v>
      </c>
      <c r="P7" s="22">
        <v>43281</v>
      </c>
      <c r="Q7" s="22">
        <v>43312</v>
      </c>
      <c r="R7" s="23">
        <v>100</v>
      </c>
      <c r="S7" s="6" t="s">
        <v>48</v>
      </c>
      <c r="T7" s="13" t="s">
        <v>16</v>
      </c>
      <c r="U7" s="11">
        <v>351</v>
      </c>
      <c r="V7" s="11">
        <v>328</v>
      </c>
      <c r="W7" s="11" t="s">
        <v>30</v>
      </c>
      <c r="X7" s="16">
        <v>43169</v>
      </c>
      <c r="Y7" s="20"/>
      <c r="Z7" s="16">
        <v>43169</v>
      </c>
      <c r="AA7" s="28" t="str">
        <f>IF(X7="","",DATEDIF(X7,M7,"Y")&amp;IF(DATEDIF(X7,M7,"Y")&gt;1," ans, "," an, ")&amp;IF(DATEDIF(X7,M7,"MD")=30,DATEDIF(X7,M7+1,"YM"),DATEDIF(X7,M7,"YM"))&amp;" mois et "&amp;IF(DATEDIF(X7,M7,"MD")=30,0,DATEDIF(X7,M7,"MD"))&amp;IF(DATEDIF(X7,M7,"MD")&gt;1," jours"," jour"))</f>
        <v>0 an, 6 mois et 0 jours</v>
      </c>
      <c r="AB7" s="27" t="str">
        <f t="shared" ref="AB7:AB9" si="14">IF(DATEDIF(X7,M7,"Y")&gt;=2," 2 mois",IF(DATEDIF(X7,M7,"M")&gt;=6," 1 mois ",IF(DATEDIF(X7,M7,"D")&gt;1," 8 jours","jour")))</f>
        <v xml:space="preserve"> 8 jours</v>
      </c>
      <c r="AC7" s="19" t="str">
        <f t="shared" ref="AC7:AC8" si="15">IF(L7="","",DATEDIF(L7,M7,"Y")&amp;IF(DATEDIF(L7,M7,"Y")&gt;1," ans, "," an, ")&amp;DATEDIF(L7,M7,"YM")&amp;" mois et "&amp;DATEDIF(L7,M7,"MD")&amp;IF(DATEDIF(L7,M7,"MD")&gt;1," jours"," jour"))</f>
        <v>0 an, 0 mois et 1 jour</v>
      </c>
      <c r="AD7" s="11" t="str">
        <f t="shared" ref="AD7:AD8" si="16">IF(C7="Monsieur","il","elle")</f>
        <v>il</v>
      </c>
      <c r="AE7" s="7" t="str">
        <f>AB7</f>
        <v xml:space="preserve"> 8 jours</v>
      </c>
      <c r="AF7" s="17" t="s">
        <v>61</v>
      </c>
      <c r="AG7" s="20"/>
      <c r="AH7" s="20"/>
      <c r="AI7" s="20"/>
      <c r="AJ7" s="3" t="s">
        <v>52</v>
      </c>
      <c r="AK7" s="20"/>
      <c r="AL7" s="20"/>
      <c r="AN7"/>
    </row>
    <row r="8" spans="1:40" x14ac:dyDescent="0.3">
      <c r="A8" s="8">
        <v>2018</v>
      </c>
      <c r="B8" s="12">
        <v>133</v>
      </c>
      <c r="C8" s="20" t="s">
        <v>15</v>
      </c>
      <c r="D8" s="20" t="s">
        <v>60</v>
      </c>
      <c r="E8" s="20" t="s">
        <v>78</v>
      </c>
      <c r="F8" s="26">
        <v>25273</v>
      </c>
      <c r="G8" s="20" t="s">
        <v>79</v>
      </c>
      <c r="H8" s="21">
        <v>76230</v>
      </c>
      <c r="I8" s="20" t="s">
        <v>80</v>
      </c>
      <c r="J8" s="4" t="s">
        <v>54</v>
      </c>
      <c r="K8" s="20"/>
      <c r="L8" s="22">
        <v>43344</v>
      </c>
      <c r="M8" s="22">
        <v>43345</v>
      </c>
      <c r="N8" s="20" t="s">
        <v>29</v>
      </c>
      <c r="O8" s="20" t="str">
        <f>Tableau1[[#This Row],[ESSAI]]</f>
        <v>1 jour</v>
      </c>
      <c r="P8" s="22">
        <v>43330</v>
      </c>
      <c r="Q8" s="22">
        <v>43331</v>
      </c>
      <c r="R8" s="23">
        <v>100</v>
      </c>
      <c r="S8" s="6" t="s">
        <v>49</v>
      </c>
      <c r="T8" s="13" t="s">
        <v>16</v>
      </c>
      <c r="U8" s="11">
        <v>347</v>
      </c>
      <c r="V8" s="11">
        <v>325</v>
      </c>
      <c r="W8" s="21" t="s">
        <v>30</v>
      </c>
      <c r="X8" s="26">
        <v>43330</v>
      </c>
      <c r="Y8" s="20"/>
      <c r="Z8" s="16">
        <f t="shared" ref="Z8:Z10" si="17">IF(X8=0,"",X8+1)</f>
        <v>43331</v>
      </c>
      <c r="AA8" s="28" t="str">
        <f>IF(X8="","",DATEDIF(X8,M8,"Y")&amp;IF(DATEDIF(X8,M8,"Y")&gt;1," ans, "," an, ")&amp;IF(DATEDIF(X8,M8,"MD")=30,DATEDIF(X8,M8+1,"YM"),DATEDIF(X8,M8,"YM"))&amp;" mois et "&amp;IF(DATEDIF(X8,M8,"MD")=30,0,DATEDIF(X8,M8,"MD"))&amp;IF(DATEDIF(X8,M8,"MD")&gt;1," jours"," jour"))</f>
        <v>0 an, 0 mois et 15 jours</v>
      </c>
      <c r="AB8" s="27" t="str">
        <f t="shared" si="14"/>
        <v xml:space="preserve"> 8 jours</v>
      </c>
      <c r="AC8" s="19" t="str">
        <f t="shared" si="15"/>
        <v>0 an, 0 mois et 1 jour</v>
      </c>
      <c r="AD8" s="11" t="str">
        <f t="shared" si="16"/>
        <v>elle</v>
      </c>
      <c r="AE8" s="7" t="str">
        <f t="shared" ref="AE8:AE10" si="18">AB8</f>
        <v xml:space="preserve"> 8 jours</v>
      </c>
      <c r="AF8" s="17" t="s">
        <v>62</v>
      </c>
      <c r="AG8" s="20"/>
      <c r="AH8" s="20"/>
      <c r="AI8" s="20"/>
      <c r="AJ8" s="3" t="s">
        <v>53</v>
      </c>
      <c r="AK8" s="20"/>
      <c r="AL8" s="20"/>
      <c r="AN8"/>
    </row>
    <row r="9" spans="1:40" x14ac:dyDescent="0.3">
      <c r="A9" s="8">
        <v>2018</v>
      </c>
      <c r="B9" s="12">
        <v>134</v>
      </c>
      <c r="C9" s="3" t="s">
        <v>15</v>
      </c>
      <c r="D9" s="3" t="s">
        <v>90</v>
      </c>
      <c r="E9" s="3" t="s">
        <v>91</v>
      </c>
      <c r="F9" s="26">
        <v>35885</v>
      </c>
      <c r="G9" s="3" t="s">
        <v>92</v>
      </c>
      <c r="H9" s="21">
        <v>76240</v>
      </c>
      <c r="I9" s="3" t="s">
        <v>93</v>
      </c>
      <c r="J9" s="4" t="s">
        <v>54</v>
      </c>
      <c r="K9" s="20"/>
      <c r="L9" s="22">
        <v>43337</v>
      </c>
      <c r="M9" s="4">
        <v>43338</v>
      </c>
      <c r="N9" s="3" t="s">
        <v>29</v>
      </c>
      <c r="O9" s="20" t="str">
        <f>Tableau1[[#This Row],[ESSAI]]</f>
        <v>1 jour</v>
      </c>
      <c r="P9" s="22"/>
      <c r="Q9" s="22"/>
      <c r="R9" s="23">
        <v>100</v>
      </c>
      <c r="S9" s="6" t="s">
        <v>49</v>
      </c>
      <c r="T9" s="13" t="s">
        <v>16</v>
      </c>
      <c r="U9" s="11">
        <v>347</v>
      </c>
      <c r="V9" s="11">
        <v>325</v>
      </c>
      <c r="W9" s="21" t="s">
        <v>30</v>
      </c>
      <c r="X9" s="26">
        <v>43337</v>
      </c>
      <c r="Y9" s="20"/>
      <c r="Z9" s="16">
        <f t="shared" si="17"/>
        <v>43338</v>
      </c>
      <c r="AA9" s="28" t="str">
        <f>IF(X9="","",DATEDIF(X9,M9,"Y")&amp;IF(DATEDIF(X9,M9,"Y")&gt;1," ans, "," an, ")&amp;IF(DATEDIF(X9,M9,"MD")=30,DATEDIF(X9,M9+1,"YM"),DATEDIF(X9,M9,"YM"))&amp;" mois et "&amp;IF(DATEDIF(X9,M9,"MD")=30,0,DATEDIF(X9,M9,"MD"))&amp;IF(DATEDIF(X9,M9,"MD")&gt;1," jours"," jour"))</f>
        <v>0 an, 0 mois et 1 jour</v>
      </c>
      <c r="AB9" s="27" t="str">
        <f t="shared" si="14"/>
        <v>jour</v>
      </c>
      <c r="AC9" s="19" t="str">
        <f t="shared" ref="AC9:AC29" si="19">IF(L9="","",DATEDIF(L9,M9,"Y")&amp;IF(DATEDIF(L9,M9,"Y")&gt;1," ans, "," an, ")&amp;DATEDIF(L9,M9,"YM")&amp;" mois et "&amp;DATEDIF(L9,M9,"MD")&amp;IF(DATEDIF(L9,M9,"MD")&gt;1," jours"," jour"))</f>
        <v>0 an, 0 mois et 1 jour</v>
      </c>
      <c r="AD9" s="11" t="str">
        <f t="shared" ref="AD9:AD29" si="20">IF(C9="Monsieur","il","elle")</f>
        <v>elle</v>
      </c>
      <c r="AE9" s="7" t="str">
        <f t="shared" si="18"/>
        <v>jour</v>
      </c>
      <c r="AF9" s="17" t="s">
        <v>62</v>
      </c>
      <c r="AG9" s="20"/>
      <c r="AH9" s="20"/>
      <c r="AI9" s="20"/>
      <c r="AJ9" s="3" t="s">
        <v>44</v>
      </c>
      <c r="AK9" s="20"/>
      <c r="AL9" s="20"/>
      <c r="AN9"/>
    </row>
    <row r="10" spans="1:40" x14ac:dyDescent="0.3">
      <c r="A10" s="8">
        <v>2018</v>
      </c>
      <c r="B10" s="12">
        <v>135</v>
      </c>
      <c r="C10" s="3" t="s">
        <v>15</v>
      </c>
      <c r="D10" s="3" t="s">
        <v>63</v>
      </c>
      <c r="E10" s="3" t="s">
        <v>64</v>
      </c>
      <c r="F10" s="16">
        <v>32238</v>
      </c>
      <c r="G10" s="3" t="s">
        <v>65</v>
      </c>
      <c r="H10" s="11">
        <v>76000</v>
      </c>
      <c r="I10" s="3" t="s">
        <v>20</v>
      </c>
      <c r="J10" s="4" t="s">
        <v>43</v>
      </c>
      <c r="L10" s="4">
        <v>43344</v>
      </c>
      <c r="M10" s="4">
        <v>43434</v>
      </c>
      <c r="N10" s="3" t="s">
        <v>32</v>
      </c>
      <c r="O10" s="3" t="s">
        <v>32</v>
      </c>
      <c r="P10" s="22">
        <v>43313</v>
      </c>
      <c r="Q10" s="22">
        <v>43343</v>
      </c>
      <c r="R10" s="15">
        <v>100</v>
      </c>
      <c r="S10" s="6" t="s">
        <v>49</v>
      </c>
      <c r="T10" s="13" t="s">
        <v>21</v>
      </c>
      <c r="U10" s="11">
        <v>347</v>
      </c>
      <c r="V10" s="11">
        <v>325</v>
      </c>
      <c r="W10" s="27" t="str">
        <f t="shared" ref="W10" si="21">AB10</f>
        <v xml:space="preserve"> 8 jours</v>
      </c>
      <c r="X10" s="16">
        <v>43313</v>
      </c>
      <c r="Z10" s="16">
        <f t="shared" si="17"/>
        <v>43314</v>
      </c>
      <c r="AA10" s="28" t="str">
        <f>IF(X10="","",DATEDIF(X10,M10,"Y")&amp;IF(DATEDIF(X10,M10,"Y")&gt;1," ans, "," an, ")&amp;IF(DATEDIF(X10,M10,"MD")=30,DATEDIF(X10,M10+1,"YM"),DATEDIF(X10,M10,"YM"))&amp;" mois et "&amp;IF(DATEDIF(X10,M10,"MD")=30,0,DATEDIF(X10,M10,"MD"))&amp;IF(DATEDIF(X10,M10,"MD")&gt;1," jours"," jour"))</f>
        <v>0 an, 3 mois et 29 jours</v>
      </c>
      <c r="AB10" s="27" t="str">
        <f>IF(DATEDIF(X10,M10,"Y")&gt;=2," 2 mois",IF(DATEDIF(X10,M10,"M")&gt;=6," 1 mois ",IF(DATEDIF(X10,M10,"D")&gt;1," 8 jours","jour")))</f>
        <v xml:space="preserve"> 8 jours</v>
      </c>
      <c r="AC10" s="19" t="str">
        <f>IF(L10="","",DATEDIF(L10,M10,"Y")&amp;IF(DATEDIF(L10,M10,"Y")&gt;1," ans, "," an, ")&amp;DATEDIF(L10,M10,"YM")&amp;" mois et "&amp;DATEDIF(L10,M10,"MD")&amp;IF(DATEDIF(L10,M10,"MD")&gt;1," jours"," jour"))</f>
        <v>0 an, 2 mois et 29 jours</v>
      </c>
      <c r="AD10" s="11" t="str">
        <f t="shared" si="20"/>
        <v>elle</v>
      </c>
      <c r="AE10" s="7" t="str">
        <f t="shared" si="18"/>
        <v xml:space="preserve"> 8 jours</v>
      </c>
      <c r="AF10" s="17" t="s">
        <v>62</v>
      </c>
      <c r="AG10" s="3"/>
      <c r="AN10"/>
    </row>
    <row r="11" spans="1:40" x14ac:dyDescent="0.3">
      <c r="A11" s="8">
        <v>2018</v>
      </c>
      <c r="B11" s="12">
        <v>136</v>
      </c>
      <c r="C11" s="20"/>
      <c r="D11" s="20"/>
      <c r="E11" s="20"/>
      <c r="F11" s="21"/>
      <c r="G11" s="20"/>
      <c r="H11" s="21"/>
      <c r="I11" s="20"/>
      <c r="J11" s="20"/>
      <c r="K11" s="20"/>
      <c r="L11" s="22"/>
      <c r="M11" s="22"/>
      <c r="N11" s="20"/>
      <c r="O11" s="20"/>
      <c r="P11" s="22"/>
      <c r="Q11" s="22"/>
      <c r="R11" s="23"/>
      <c r="S11" s="24"/>
      <c r="T11" s="29"/>
      <c r="U11" s="21"/>
      <c r="V11" s="21"/>
      <c r="W11" s="21"/>
      <c r="X11" s="26"/>
      <c r="Y11" s="20"/>
      <c r="Z11" s="26"/>
      <c r="AA11" s="28" t="str">
        <f t="shared" ref="AA11:AA29" si="22">IF(X11="","",DATEDIF(X11,M11,"Y")&amp;IF(DATEDIF(X11,M11,"Y")&gt;1," ans, "," an, ")&amp;IF(DATEDIF(X11,M11,"MD")=30,DATEDIF(X11,M11+1,"YM"),DATEDIF(X11,M11,"YM"))&amp;" mois et "&amp;IF(DATEDIF(X11,M11,"MD")=30,0,DATEDIF(X11,M11,"MD"))&amp;IF(DATEDIF(X11,M11,"MD")&gt;1," jours"," jour"))</f>
        <v/>
      </c>
      <c r="AB11" s="27" t="str">
        <f t="shared" ref="AB11:AB29" si="23">IF(DATEDIF(X11,M11,"Y")&gt;=2," 2 mois",IF(DATEDIF(X11,M11,"M")&gt;=6," 1 mois ",IF(DATEDIF(X11,M11,"D")&gt;1," 8 jours","jour")))</f>
        <v>jour</v>
      </c>
      <c r="AC11" s="19" t="str">
        <f t="shared" si="19"/>
        <v/>
      </c>
      <c r="AD11" s="11" t="str">
        <f t="shared" si="20"/>
        <v>elle</v>
      </c>
      <c r="AE11" s="7" t="str">
        <f t="shared" ref="AE11:AE29" si="24">AB11</f>
        <v>jour</v>
      </c>
      <c r="AF11" s="25"/>
      <c r="AG11" s="20"/>
      <c r="AH11" s="20"/>
      <c r="AI11" s="20"/>
      <c r="AJ11" s="20"/>
      <c r="AK11" s="20"/>
      <c r="AL11" s="20"/>
      <c r="AN11"/>
    </row>
    <row r="12" spans="1:40" x14ac:dyDescent="0.3">
      <c r="A12" s="8">
        <v>2018</v>
      </c>
      <c r="B12" s="12">
        <v>137</v>
      </c>
      <c r="C12" s="20"/>
      <c r="D12" s="20"/>
      <c r="E12" s="20"/>
      <c r="F12" s="21"/>
      <c r="G12" s="20"/>
      <c r="H12" s="21"/>
      <c r="I12" s="20"/>
      <c r="K12" s="20"/>
      <c r="L12" s="22"/>
      <c r="M12" s="22"/>
      <c r="N12" s="20"/>
      <c r="O12" s="20"/>
      <c r="P12" s="22"/>
      <c r="Q12" s="22"/>
      <c r="R12" s="23"/>
      <c r="S12" s="24"/>
      <c r="T12" s="29"/>
      <c r="U12" s="21"/>
      <c r="V12" s="21"/>
      <c r="W12" s="21"/>
      <c r="X12" s="26"/>
      <c r="Y12" s="20"/>
      <c r="Z12" s="26"/>
      <c r="AA12" s="28" t="str">
        <f t="shared" si="22"/>
        <v/>
      </c>
      <c r="AB12" s="27" t="str">
        <f t="shared" si="23"/>
        <v>jour</v>
      </c>
      <c r="AC12" s="19" t="str">
        <f t="shared" si="19"/>
        <v/>
      </c>
      <c r="AD12" s="11" t="str">
        <f t="shared" si="20"/>
        <v>elle</v>
      </c>
      <c r="AE12" s="7" t="str">
        <f t="shared" si="24"/>
        <v>jour</v>
      </c>
      <c r="AF12" s="25"/>
      <c r="AG12" s="20"/>
      <c r="AH12" s="20"/>
      <c r="AI12" s="20"/>
      <c r="AJ12" s="20"/>
      <c r="AK12" s="20"/>
      <c r="AL12" s="20"/>
      <c r="AN12"/>
    </row>
    <row r="13" spans="1:40" x14ac:dyDescent="0.3">
      <c r="A13" s="8">
        <v>2018</v>
      </c>
      <c r="B13" s="12">
        <v>138</v>
      </c>
      <c r="C13" s="20"/>
      <c r="D13" s="20"/>
      <c r="E13" s="20"/>
      <c r="F13" s="21"/>
      <c r="G13" s="20"/>
      <c r="H13" s="21"/>
      <c r="I13" s="20"/>
      <c r="J13" s="20"/>
      <c r="K13" s="20"/>
      <c r="L13" s="22"/>
      <c r="M13" s="22"/>
      <c r="N13" s="20"/>
      <c r="O13" s="20"/>
      <c r="P13" s="22"/>
      <c r="Q13" s="22"/>
      <c r="R13" s="23"/>
      <c r="S13" s="24"/>
      <c r="T13" s="29"/>
      <c r="U13" s="21"/>
      <c r="V13" s="21"/>
      <c r="W13" s="21"/>
      <c r="X13" s="26"/>
      <c r="Y13" s="20"/>
      <c r="Z13" s="26"/>
      <c r="AA13" s="28" t="str">
        <f t="shared" si="22"/>
        <v/>
      </c>
      <c r="AB13" s="27" t="str">
        <f t="shared" si="23"/>
        <v>jour</v>
      </c>
      <c r="AC13" s="19" t="str">
        <f t="shared" si="19"/>
        <v/>
      </c>
      <c r="AD13" s="11" t="str">
        <f t="shared" si="20"/>
        <v>elle</v>
      </c>
      <c r="AE13" s="7" t="str">
        <f t="shared" si="24"/>
        <v>jour</v>
      </c>
      <c r="AF13" s="25"/>
      <c r="AG13" s="20"/>
      <c r="AH13" s="20"/>
      <c r="AI13" s="20"/>
      <c r="AJ13" s="20"/>
      <c r="AK13" s="20"/>
      <c r="AL13" s="20"/>
      <c r="AN13"/>
    </row>
    <row r="14" spans="1:40" x14ac:dyDescent="0.3">
      <c r="A14" s="8">
        <v>2018</v>
      </c>
      <c r="B14" s="12">
        <v>139</v>
      </c>
      <c r="C14" s="20"/>
      <c r="D14" s="20"/>
      <c r="E14" s="20"/>
      <c r="F14" s="21"/>
      <c r="G14" s="20"/>
      <c r="H14" s="21"/>
      <c r="I14" s="20"/>
      <c r="J14" s="20"/>
      <c r="K14" s="20"/>
      <c r="L14" s="22"/>
      <c r="M14" s="22"/>
      <c r="N14" s="20"/>
      <c r="O14" s="20"/>
      <c r="P14" s="22"/>
      <c r="Q14" s="22"/>
      <c r="R14" s="23"/>
      <c r="S14" s="24"/>
      <c r="T14" s="29"/>
      <c r="U14" s="21"/>
      <c r="V14" s="21"/>
      <c r="W14" s="21"/>
      <c r="X14" s="26"/>
      <c r="Y14" s="20"/>
      <c r="Z14" s="26"/>
      <c r="AA14" s="28" t="str">
        <f t="shared" si="22"/>
        <v/>
      </c>
      <c r="AB14" s="27" t="str">
        <f t="shared" si="23"/>
        <v>jour</v>
      </c>
      <c r="AC14" s="19" t="str">
        <f t="shared" si="19"/>
        <v/>
      </c>
      <c r="AD14" s="11" t="str">
        <f t="shared" si="20"/>
        <v>elle</v>
      </c>
      <c r="AE14" s="7" t="str">
        <f t="shared" si="24"/>
        <v>jour</v>
      </c>
      <c r="AF14" s="25"/>
      <c r="AG14" s="20"/>
      <c r="AH14" s="20"/>
      <c r="AI14" s="20"/>
      <c r="AJ14" s="20"/>
      <c r="AK14" s="20"/>
      <c r="AL14" s="20"/>
      <c r="AN14"/>
    </row>
    <row r="15" spans="1:40" x14ac:dyDescent="0.3">
      <c r="A15" s="8">
        <v>2018</v>
      </c>
      <c r="B15" s="12">
        <v>140</v>
      </c>
      <c r="C15" s="20"/>
      <c r="D15" s="20"/>
      <c r="E15" s="20"/>
      <c r="F15" s="21"/>
      <c r="G15" s="20"/>
      <c r="H15" s="21"/>
      <c r="I15" s="20"/>
      <c r="J15" s="20"/>
      <c r="K15" s="20"/>
      <c r="L15" s="22"/>
      <c r="M15" s="22"/>
      <c r="N15" s="20"/>
      <c r="O15" s="20"/>
      <c r="P15" s="22"/>
      <c r="Q15" s="22"/>
      <c r="R15" s="23"/>
      <c r="S15" s="24"/>
      <c r="T15" s="29"/>
      <c r="U15" s="21"/>
      <c r="V15" s="21"/>
      <c r="W15" s="21"/>
      <c r="X15" s="26"/>
      <c r="Y15" s="20"/>
      <c r="Z15" s="26"/>
      <c r="AA15" s="28" t="str">
        <f t="shared" si="22"/>
        <v/>
      </c>
      <c r="AB15" s="27" t="str">
        <f t="shared" si="23"/>
        <v>jour</v>
      </c>
      <c r="AC15" s="19" t="str">
        <f t="shared" si="19"/>
        <v/>
      </c>
      <c r="AD15" s="11" t="str">
        <f t="shared" si="20"/>
        <v>elle</v>
      </c>
      <c r="AE15" s="7" t="str">
        <f t="shared" si="24"/>
        <v>jour</v>
      </c>
      <c r="AF15" s="25"/>
      <c r="AG15" s="20"/>
      <c r="AH15" s="20"/>
      <c r="AI15" s="20"/>
      <c r="AJ15" s="20"/>
      <c r="AK15" s="20"/>
      <c r="AL15" s="20"/>
      <c r="AN15"/>
    </row>
    <row r="16" spans="1:40" x14ac:dyDescent="0.3">
      <c r="A16" s="8">
        <v>2018</v>
      </c>
      <c r="B16" s="12">
        <v>141</v>
      </c>
      <c r="C16" s="20"/>
      <c r="D16" s="20"/>
      <c r="E16" s="20"/>
      <c r="F16" s="21"/>
      <c r="G16" s="20"/>
      <c r="H16" s="21"/>
      <c r="I16" s="20"/>
      <c r="J16" s="20"/>
      <c r="K16" s="20"/>
      <c r="L16" s="22"/>
      <c r="M16" s="22"/>
      <c r="N16" s="20"/>
      <c r="O16" s="20"/>
      <c r="P16" s="22"/>
      <c r="Q16" s="22"/>
      <c r="R16" s="23"/>
      <c r="S16" s="24"/>
      <c r="T16" s="29"/>
      <c r="U16" s="21"/>
      <c r="V16" s="21"/>
      <c r="W16" s="21"/>
      <c r="X16" s="26"/>
      <c r="Y16" s="20"/>
      <c r="Z16" s="26"/>
      <c r="AA16" s="28" t="str">
        <f t="shared" si="22"/>
        <v/>
      </c>
      <c r="AB16" s="27" t="str">
        <f t="shared" si="23"/>
        <v>jour</v>
      </c>
      <c r="AC16" s="19" t="str">
        <f t="shared" si="19"/>
        <v/>
      </c>
      <c r="AD16" s="11" t="str">
        <f t="shared" si="20"/>
        <v>elle</v>
      </c>
      <c r="AE16" s="7" t="str">
        <f t="shared" si="24"/>
        <v>jour</v>
      </c>
      <c r="AF16" s="25"/>
      <c r="AG16" s="20"/>
      <c r="AH16" s="20"/>
      <c r="AI16" s="20"/>
      <c r="AJ16" s="20"/>
      <c r="AK16" s="20"/>
      <c r="AL16" s="20"/>
      <c r="AN16"/>
    </row>
    <row r="17" spans="1:40" x14ac:dyDescent="0.3">
      <c r="A17" s="8">
        <v>2018</v>
      </c>
      <c r="B17" s="12">
        <v>142</v>
      </c>
      <c r="C17" s="20"/>
      <c r="D17" s="20"/>
      <c r="E17" s="20"/>
      <c r="F17" s="21"/>
      <c r="G17" s="20"/>
      <c r="H17" s="21"/>
      <c r="I17" s="20"/>
      <c r="J17" s="20"/>
      <c r="K17" s="20"/>
      <c r="L17" s="22"/>
      <c r="M17" s="22"/>
      <c r="N17" s="20"/>
      <c r="O17" s="20"/>
      <c r="P17" s="22"/>
      <c r="Q17" s="22"/>
      <c r="R17" s="23"/>
      <c r="S17" s="24"/>
      <c r="T17" s="29"/>
      <c r="U17" s="21"/>
      <c r="V17" s="21"/>
      <c r="W17" s="21"/>
      <c r="X17" s="26"/>
      <c r="Y17" s="20"/>
      <c r="Z17" s="26"/>
      <c r="AA17" s="28" t="str">
        <f t="shared" si="22"/>
        <v/>
      </c>
      <c r="AB17" s="27" t="str">
        <f t="shared" si="23"/>
        <v>jour</v>
      </c>
      <c r="AC17" s="19" t="str">
        <f t="shared" si="19"/>
        <v/>
      </c>
      <c r="AD17" s="11" t="str">
        <f t="shared" si="20"/>
        <v>elle</v>
      </c>
      <c r="AE17" s="7" t="str">
        <f t="shared" si="24"/>
        <v>jour</v>
      </c>
      <c r="AF17" s="25"/>
      <c r="AG17" s="20"/>
      <c r="AH17" s="20"/>
      <c r="AI17" s="20"/>
      <c r="AJ17" s="20"/>
      <c r="AK17" s="20"/>
      <c r="AL17" s="20"/>
      <c r="AN17"/>
    </row>
    <row r="18" spans="1:40" x14ac:dyDescent="0.3">
      <c r="A18" s="8">
        <v>2018</v>
      </c>
      <c r="B18" s="12">
        <v>143</v>
      </c>
      <c r="C18" s="20"/>
      <c r="D18" s="20"/>
      <c r="E18" s="20"/>
      <c r="F18" s="21"/>
      <c r="G18" s="20"/>
      <c r="H18" s="21"/>
      <c r="I18" s="20"/>
      <c r="J18" s="20"/>
      <c r="K18" s="20"/>
      <c r="L18" s="22"/>
      <c r="M18" s="22"/>
      <c r="N18" s="20"/>
      <c r="O18" s="20"/>
      <c r="P18" s="22"/>
      <c r="Q18" s="22"/>
      <c r="R18" s="23"/>
      <c r="S18" s="24"/>
      <c r="T18" s="29"/>
      <c r="U18" s="21"/>
      <c r="V18" s="21"/>
      <c r="W18" s="21"/>
      <c r="X18" s="26"/>
      <c r="Y18" s="20"/>
      <c r="Z18" s="26"/>
      <c r="AA18" s="28" t="str">
        <f t="shared" si="22"/>
        <v/>
      </c>
      <c r="AB18" s="27" t="str">
        <f t="shared" si="23"/>
        <v>jour</v>
      </c>
      <c r="AC18" s="19" t="str">
        <f t="shared" si="19"/>
        <v/>
      </c>
      <c r="AD18" s="11" t="str">
        <f t="shared" si="20"/>
        <v>elle</v>
      </c>
      <c r="AE18" s="7" t="str">
        <f t="shared" si="24"/>
        <v>jour</v>
      </c>
      <c r="AF18" s="25"/>
      <c r="AG18" s="20"/>
      <c r="AH18" s="20"/>
      <c r="AI18" s="20"/>
      <c r="AJ18" s="20"/>
      <c r="AK18" s="20"/>
      <c r="AL18" s="20"/>
      <c r="AN18"/>
    </row>
    <row r="19" spans="1:40" x14ac:dyDescent="0.3">
      <c r="A19" s="8">
        <v>2018</v>
      </c>
      <c r="B19" s="12">
        <v>144</v>
      </c>
      <c r="C19" s="20"/>
      <c r="D19" s="20"/>
      <c r="E19" s="20"/>
      <c r="F19" s="21"/>
      <c r="G19" s="20"/>
      <c r="H19" s="21"/>
      <c r="I19" s="20"/>
      <c r="J19" s="20"/>
      <c r="K19" s="20"/>
      <c r="L19" s="22"/>
      <c r="M19" s="22"/>
      <c r="N19" s="20"/>
      <c r="O19" s="20"/>
      <c r="P19" s="22"/>
      <c r="Q19" s="22"/>
      <c r="R19" s="23"/>
      <c r="S19" s="24"/>
      <c r="T19" s="29"/>
      <c r="U19" s="21"/>
      <c r="V19" s="21"/>
      <c r="W19" s="21"/>
      <c r="X19" s="26"/>
      <c r="Y19" s="20"/>
      <c r="Z19" s="26"/>
      <c r="AA19" s="28" t="str">
        <f t="shared" si="22"/>
        <v/>
      </c>
      <c r="AB19" s="27" t="str">
        <f t="shared" si="23"/>
        <v>jour</v>
      </c>
      <c r="AC19" s="19" t="str">
        <f t="shared" si="19"/>
        <v/>
      </c>
      <c r="AD19" s="11" t="str">
        <f t="shared" si="20"/>
        <v>elle</v>
      </c>
      <c r="AE19" s="7" t="str">
        <f t="shared" si="24"/>
        <v>jour</v>
      </c>
      <c r="AF19" s="25"/>
      <c r="AG19" s="20"/>
      <c r="AH19" s="20"/>
      <c r="AI19" s="20"/>
      <c r="AJ19" s="20"/>
      <c r="AK19" s="20"/>
      <c r="AL19" s="20"/>
      <c r="AN19"/>
    </row>
    <row r="20" spans="1:40" x14ac:dyDescent="0.3">
      <c r="A20" s="8">
        <v>2018</v>
      </c>
      <c r="B20" s="12">
        <v>145</v>
      </c>
      <c r="C20" s="20"/>
      <c r="D20" s="20"/>
      <c r="E20" s="20"/>
      <c r="F20" s="21"/>
      <c r="G20" s="20"/>
      <c r="H20" s="21"/>
      <c r="I20" s="20"/>
      <c r="J20" s="20"/>
      <c r="K20" s="20"/>
      <c r="L20" s="22"/>
      <c r="M20" s="22"/>
      <c r="N20" s="20"/>
      <c r="O20" s="20"/>
      <c r="P20" s="22"/>
      <c r="Q20" s="22"/>
      <c r="R20" s="23"/>
      <c r="S20" s="24"/>
      <c r="T20" s="29"/>
      <c r="U20" s="21"/>
      <c r="V20" s="21"/>
      <c r="W20" s="21"/>
      <c r="X20" s="26"/>
      <c r="Y20" s="20"/>
      <c r="Z20" s="26"/>
      <c r="AA20" s="28" t="str">
        <f t="shared" si="22"/>
        <v/>
      </c>
      <c r="AB20" s="27" t="str">
        <f t="shared" si="23"/>
        <v>jour</v>
      </c>
      <c r="AC20" s="19" t="str">
        <f t="shared" si="19"/>
        <v/>
      </c>
      <c r="AD20" s="11" t="str">
        <f t="shared" si="20"/>
        <v>elle</v>
      </c>
      <c r="AE20" s="7" t="str">
        <f t="shared" si="24"/>
        <v>jour</v>
      </c>
      <c r="AF20" s="25"/>
      <c r="AG20" s="20"/>
      <c r="AH20" s="20"/>
      <c r="AI20" s="20"/>
      <c r="AJ20" s="20"/>
      <c r="AK20" s="20"/>
      <c r="AL20" s="20"/>
      <c r="AN20"/>
    </row>
    <row r="21" spans="1:40" x14ac:dyDescent="0.3">
      <c r="A21" s="8">
        <v>2018</v>
      </c>
      <c r="B21" s="12">
        <v>146</v>
      </c>
      <c r="C21" s="20"/>
      <c r="D21" s="20"/>
      <c r="E21" s="20"/>
      <c r="F21" s="21"/>
      <c r="G21" s="20"/>
      <c r="H21" s="21"/>
      <c r="I21" s="20"/>
      <c r="J21" s="20"/>
      <c r="K21" s="20"/>
      <c r="L21" s="22"/>
      <c r="M21" s="22"/>
      <c r="N21" s="20"/>
      <c r="O21" s="20"/>
      <c r="P21" s="22"/>
      <c r="Q21" s="22"/>
      <c r="R21" s="23"/>
      <c r="S21" s="24"/>
      <c r="T21" s="29"/>
      <c r="U21" s="21"/>
      <c r="V21" s="21"/>
      <c r="W21" s="21"/>
      <c r="X21" s="26"/>
      <c r="Y21" s="20"/>
      <c r="Z21" s="26"/>
      <c r="AA21" s="28" t="str">
        <f t="shared" si="22"/>
        <v/>
      </c>
      <c r="AB21" s="27" t="str">
        <f t="shared" si="23"/>
        <v>jour</v>
      </c>
      <c r="AC21" s="19" t="str">
        <f t="shared" si="19"/>
        <v/>
      </c>
      <c r="AD21" s="11" t="str">
        <f t="shared" si="20"/>
        <v>elle</v>
      </c>
      <c r="AE21" s="7" t="str">
        <f t="shared" si="24"/>
        <v>jour</v>
      </c>
      <c r="AF21" s="25"/>
      <c r="AG21" s="20"/>
      <c r="AH21" s="20"/>
      <c r="AI21" s="20"/>
      <c r="AJ21" s="20"/>
      <c r="AK21" s="20"/>
      <c r="AL21" s="20"/>
      <c r="AN21"/>
    </row>
    <row r="22" spans="1:40" x14ac:dyDescent="0.3">
      <c r="A22" s="8">
        <v>2018</v>
      </c>
      <c r="B22" s="12">
        <v>147</v>
      </c>
      <c r="C22" s="20"/>
      <c r="D22" s="20"/>
      <c r="E22" s="20"/>
      <c r="F22" s="21"/>
      <c r="G22" s="20"/>
      <c r="H22" s="21"/>
      <c r="I22" s="20"/>
      <c r="J22" s="20"/>
      <c r="K22" s="20"/>
      <c r="L22" s="22"/>
      <c r="M22" s="22"/>
      <c r="N22" s="20"/>
      <c r="O22" s="20"/>
      <c r="P22" s="22"/>
      <c r="Q22" s="22"/>
      <c r="R22" s="23"/>
      <c r="S22" s="24"/>
      <c r="T22" s="29"/>
      <c r="U22" s="21"/>
      <c r="V22" s="21"/>
      <c r="W22" s="21"/>
      <c r="X22" s="26"/>
      <c r="Y22" s="20"/>
      <c r="Z22" s="26"/>
      <c r="AA22" s="28" t="str">
        <f t="shared" si="22"/>
        <v/>
      </c>
      <c r="AB22" s="27" t="str">
        <f t="shared" si="23"/>
        <v>jour</v>
      </c>
      <c r="AC22" s="19" t="str">
        <f t="shared" si="19"/>
        <v/>
      </c>
      <c r="AD22" s="11" t="str">
        <f t="shared" si="20"/>
        <v>elle</v>
      </c>
      <c r="AE22" s="7" t="str">
        <f t="shared" si="24"/>
        <v>jour</v>
      </c>
      <c r="AF22" s="25"/>
      <c r="AG22" s="20"/>
      <c r="AH22" s="20"/>
      <c r="AI22" s="20"/>
      <c r="AJ22" s="20"/>
      <c r="AK22" s="20"/>
      <c r="AL22" s="20"/>
      <c r="AN22"/>
    </row>
    <row r="23" spans="1:40" x14ac:dyDescent="0.3">
      <c r="A23" s="8">
        <v>2018</v>
      </c>
      <c r="B23" s="12">
        <v>148</v>
      </c>
      <c r="C23" s="20"/>
      <c r="D23" s="20"/>
      <c r="E23" s="20"/>
      <c r="F23" s="21"/>
      <c r="G23" s="20"/>
      <c r="H23" s="21"/>
      <c r="I23" s="20"/>
      <c r="J23" s="20"/>
      <c r="K23" s="20"/>
      <c r="L23" s="22"/>
      <c r="M23" s="22"/>
      <c r="N23" s="20"/>
      <c r="O23" s="20"/>
      <c r="P23" s="22"/>
      <c r="Q23" s="22"/>
      <c r="R23" s="23"/>
      <c r="S23" s="24"/>
      <c r="T23" s="29"/>
      <c r="U23" s="21"/>
      <c r="V23" s="21"/>
      <c r="W23" s="21"/>
      <c r="X23" s="26"/>
      <c r="Y23" s="20"/>
      <c r="Z23" s="26"/>
      <c r="AA23" s="28" t="str">
        <f t="shared" si="22"/>
        <v/>
      </c>
      <c r="AB23" s="27" t="str">
        <f t="shared" si="23"/>
        <v>jour</v>
      </c>
      <c r="AC23" s="19" t="str">
        <f t="shared" si="19"/>
        <v/>
      </c>
      <c r="AD23" s="11" t="str">
        <f t="shared" si="20"/>
        <v>elle</v>
      </c>
      <c r="AE23" s="7" t="str">
        <f t="shared" si="24"/>
        <v>jour</v>
      </c>
      <c r="AF23" s="25"/>
      <c r="AG23" s="20"/>
      <c r="AH23" s="20"/>
      <c r="AI23" s="20"/>
      <c r="AJ23" s="20"/>
      <c r="AK23" s="20"/>
      <c r="AL23" s="20"/>
      <c r="AN23"/>
    </row>
    <row r="24" spans="1:40" x14ac:dyDescent="0.3">
      <c r="A24" s="8">
        <v>2018</v>
      </c>
      <c r="B24" s="12">
        <v>149</v>
      </c>
      <c r="C24" s="20"/>
      <c r="D24" s="20"/>
      <c r="E24" s="20"/>
      <c r="F24" s="21"/>
      <c r="G24" s="20"/>
      <c r="H24" s="21"/>
      <c r="I24" s="20"/>
      <c r="J24" s="20"/>
      <c r="K24" s="20"/>
      <c r="L24" s="22"/>
      <c r="M24" s="22"/>
      <c r="N24" s="20"/>
      <c r="O24" s="20"/>
      <c r="P24" s="22"/>
      <c r="Q24" s="22"/>
      <c r="R24" s="23"/>
      <c r="S24" s="24"/>
      <c r="T24" s="29"/>
      <c r="U24" s="21"/>
      <c r="V24" s="21"/>
      <c r="W24" s="21"/>
      <c r="X24" s="26"/>
      <c r="Y24" s="20"/>
      <c r="Z24" s="26"/>
      <c r="AA24" s="28" t="str">
        <f t="shared" si="22"/>
        <v/>
      </c>
      <c r="AB24" s="27" t="str">
        <f t="shared" si="23"/>
        <v>jour</v>
      </c>
      <c r="AC24" s="19" t="str">
        <f t="shared" si="19"/>
        <v/>
      </c>
      <c r="AD24" s="11" t="str">
        <f t="shared" si="20"/>
        <v>elle</v>
      </c>
      <c r="AE24" s="7" t="str">
        <f t="shared" si="24"/>
        <v>jour</v>
      </c>
      <c r="AF24" s="25"/>
      <c r="AG24" s="20"/>
      <c r="AH24" s="20"/>
      <c r="AI24" s="20"/>
      <c r="AJ24" s="20"/>
      <c r="AK24" s="20"/>
      <c r="AL24" s="20"/>
      <c r="AN24"/>
    </row>
    <row r="25" spans="1:40" x14ac:dyDescent="0.3">
      <c r="A25" s="8">
        <v>2018</v>
      </c>
      <c r="B25" s="12">
        <v>150</v>
      </c>
      <c r="C25" s="20"/>
      <c r="D25" s="20"/>
      <c r="E25" s="20"/>
      <c r="F25" s="21"/>
      <c r="G25" s="20"/>
      <c r="H25" s="21"/>
      <c r="I25" s="20"/>
      <c r="J25" s="20"/>
      <c r="K25" s="20"/>
      <c r="L25" s="22"/>
      <c r="M25" s="22"/>
      <c r="N25" s="20"/>
      <c r="O25" s="20"/>
      <c r="P25" s="22"/>
      <c r="Q25" s="22"/>
      <c r="R25" s="23"/>
      <c r="S25" s="24"/>
      <c r="T25" s="29"/>
      <c r="U25" s="21"/>
      <c r="V25" s="21"/>
      <c r="W25" s="21"/>
      <c r="X25" s="26"/>
      <c r="Y25" s="20"/>
      <c r="Z25" s="26"/>
      <c r="AA25" s="28" t="str">
        <f t="shared" si="22"/>
        <v/>
      </c>
      <c r="AB25" s="27" t="str">
        <f t="shared" si="23"/>
        <v>jour</v>
      </c>
      <c r="AC25" s="19" t="str">
        <f t="shared" si="19"/>
        <v/>
      </c>
      <c r="AD25" s="11" t="str">
        <f t="shared" si="20"/>
        <v>elle</v>
      </c>
      <c r="AE25" s="7" t="str">
        <f t="shared" si="24"/>
        <v>jour</v>
      </c>
      <c r="AF25" s="25"/>
      <c r="AG25" s="20"/>
      <c r="AH25" s="20"/>
      <c r="AI25" s="20"/>
      <c r="AJ25" s="20"/>
      <c r="AK25" s="20"/>
      <c r="AL25" s="20"/>
      <c r="AN25"/>
    </row>
    <row r="26" spans="1:40" x14ac:dyDescent="0.3">
      <c r="A26" s="8">
        <v>2018</v>
      </c>
      <c r="B26" s="12">
        <v>151</v>
      </c>
      <c r="C26" s="20"/>
      <c r="D26" s="20"/>
      <c r="E26" s="20"/>
      <c r="F26" s="21"/>
      <c r="G26" s="20"/>
      <c r="H26" s="21"/>
      <c r="I26" s="20"/>
      <c r="J26" s="20"/>
      <c r="K26" s="20"/>
      <c r="L26" s="22"/>
      <c r="M26" s="22"/>
      <c r="N26" s="20"/>
      <c r="O26" s="20"/>
      <c r="P26" s="22"/>
      <c r="Q26" s="22"/>
      <c r="R26" s="23"/>
      <c r="S26" s="24"/>
      <c r="T26" s="29"/>
      <c r="U26" s="21"/>
      <c r="V26" s="21"/>
      <c r="W26" s="21"/>
      <c r="X26" s="26"/>
      <c r="Y26" s="20"/>
      <c r="Z26" s="26"/>
      <c r="AA26" s="28" t="str">
        <f t="shared" si="22"/>
        <v/>
      </c>
      <c r="AB26" s="27" t="str">
        <f t="shared" si="23"/>
        <v>jour</v>
      </c>
      <c r="AC26" s="19" t="str">
        <f t="shared" si="19"/>
        <v/>
      </c>
      <c r="AD26" s="11" t="str">
        <f t="shared" si="20"/>
        <v>elle</v>
      </c>
      <c r="AE26" s="7" t="str">
        <f t="shared" si="24"/>
        <v>jour</v>
      </c>
      <c r="AF26" s="25"/>
      <c r="AG26" s="20"/>
      <c r="AH26" s="20"/>
      <c r="AI26" s="20"/>
      <c r="AJ26" s="20"/>
      <c r="AK26" s="20"/>
      <c r="AL26" s="20"/>
      <c r="AN26"/>
    </row>
    <row r="27" spans="1:40" x14ac:dyDescent="0.3">
      <c r="A27" s="8">
        <v>2018</v>
      </c>
      <c r="B27" s="12">
        <v>152</v>
      </c>
      <c r="C27" s="20"/>
      <c r="D27" s="20"/>
      <c r="E27" s="20"/>
      <c r="F27" s="21"/>
      <c r="G27" s="20"/>
      <c r="H27" s="21"/>
      <c r="I27" s="20"/>
      <c r="J27" s="20"/>
      <c r="K27" s="20"/>
      <c r="L27" s="22"/>
      <c r="M27" s="22"/>
      <c r="N27" s="20"/>
      <c r="O27" s="20"/>
      <c r="P27" s="22"/>
      <c r="Q27" s="22"/>
      <c r="R27" s="23"/>
      <c r="S27" s="24"/>
      <c r="T27" s="29"/>
      <c r="U27" s="21"/>
      <c r="V27" s="21"/>
      <c r="W27" s="21"/>
      <c r="X27" s="26"/>
      <c r="Y27" s="20"/>
      <c r="Z27" s="26"/>
      <c r="AA27" s="28" t="str">
        <f t="shared" si="22"/>
        <v/>
      </c>
      <c r="AB27" s="27" t="str">
        <f t="shared" si="23"/>
        <v>jour</v>
      </c>
      <c r="AC27" s="19" t="str">
        <f t="shared" si="19"/>
        <v/>
      </c>
      <c r="AD27" s="11" t="str">
        <f t="shared" si="20"/>
        <v>elle</v>
      </c>
      <c r="AE27" s="7" t="str">
        <f t="shared" si="24"/>
        <v>jour</v>
      </c>
      <c r="AF27" s="25"/>
      <c r="AG27" s="20"/>
      <c r="AH27" s="20"/>
      <c r="AI27" s="20"/>
      <c r="AJ27" s="20"/>
      <c r="AK27" s="20"/>
      <c r="AL27" s="20"/>
      <c r="AN27"/>
    </row>
    <row r="28" spans="1:40" x14ac:dyDescent="0.3">
      <c r="A28" s="8">
        <v>2018</v>
      </c>
      <c r="B28" s="12">
        <v>153</v>
      </c>
      <c r="C28" s="20"/>
      <c r="D28" s="20"/>
      <c r="E28" s="20"/>
      <c r="F28" s="21"/>
      <c r="G28" s="20"/>
      <c r="H28" s="21"/>
      <c r="I28" s="20"/>
      <c r="J28" s="20"/>
      <c r="K28" s="20"/>
      <c r="L28" s="22"/>
      <c r="M28" s="22"/>
      <c r="N28" s="20"/>
      <c r="O28" s="20"/>
      <c r="P28" s="22"/>
      <c r="Q28" s="22"/>
      <c r="R28" s="23"/>
      <c r="S28" s="24"/>
      <c r="T28" s="29"/>
      <c r="U28" s="21"/>
      <c r="V28" s="21"/>
      <c r="W28" s="21"/>
      <c r="X28" s="26"/>
      <c r="Y28" s="20"/>
      <c r="Z28" s="26"/>
      <c r="AA28" s="28" t="str">
        <f t="shared" si="22"/>
        <v/>
      </c>
      <c r="AB28" s="27" t="str">
        <f t="shared" si="23"/>
        <v>jour</v>
      </c>
      <c r="AC28" s="19" t="str">
        <f t="shared" si="19"/>
        <v/>
      </c>
      <c r="AD28" s="11" t="str">
        <f t="shared" si="20"/>
        <v>elle</v>
      </c>
      <c r="AE28" s="7" t="str">
        <f t="shared" si="24"/>
        <v>jour</v>
      </c>
      <c r="AF28" s="25"/>
      <c r="AG28" s="20"/>
      <c r="AH28" s="20"/>
      <c r="AI28" s="20"/>
      <c r="AJ28" s="20"/>
      <c r="AK28" s="20"/>
      <c r="AL28" s="20"/>
      <c r="AN28"/>
    </row>
    <row r="29" spans="1:40" x14ac:dyDescent="0.3">
      <c r="A29" s="8">
        <v>2018</v>
      </c>
      <c r="B29" s="12">
        <v>154</v>
      </c>
      <c r="C29" s="20"/>
      <c r="D29" s="20"/>
      <c r="E29" s="20"/>
      <c r="F29" s="21"/>
      <c r="G29" s="20"/>
      <c r="H29" s="21"/>
      <c r="I29" s="20"/>
      <c r="J29" s="20"/>
      <c r="K29" s="20"/>
      <c r="L29" s="22"/>
      <c r="M29" s="22"/>
      <c r="N29" s="20"/>
      <c r="O29" s="20"/>
      <c r="P29" s="22"/>
      <c r="Q29" s="22"/>
      <c r="R29" s="23"/>
      <c r="S29" s="24"/>
      <c r="T29" s="29"/>
      <c r="U29" s="21"/>
      <c r="V29" s="21"/>
      <c r="W29" s="21"/>
      <c r="X29" s="26"/>
      <c r="Y29" s="20"/>
      <c r="Z29" s="26"/>
      <c r="AA29" s="28" t="str">
        <f t="shared" si="22"/>
        <v/>
      </c>
      <c r="AB29" s="27" t="str">
        <f t="shared" si="23"/>
        <v>jour</v>
      </c>
      <c r="AC29" s="19" t="str">
        <f t="shared" si="19"/>
        <v/>
      </c>
      <c r="AD29" s="11" t="str">
        <f t="shared" si="20"/>
        <v>elle</v>
      </c>
      <c r="AE29" s="7" t="str">
        <f t="shared" si="24"/>
        <v>jour</v>
      </c>
      <c r="AF29" s="25"/>
      <c r="AG29" s="20"/>
      <c r="AH29" s="20"/>
      <c r="AI29" s="20"/>
      <c r="AJ29" s="20"/>
      <c r="AK29" s="20"/>
      <c r="AL29" s="20"/>
      <c r="AN29"/>
    </row>
  </sheetData>
  <phoneticPr fontId="0" type="noConversion"/>
  <dataValidations disablePrompts="1" count="1">
    <dataValidation type="list" allowBlank="1" showInputMessage="1" showErrorMessage="1" sqref="J10">
      <formula1>#REF!</formula1>
    </dataValidation>
  </dataValidations>
  <pageMargins left="0.75" right="0.75" top="1" bottom="1" header="0.4921259845" footer="0.4921259845"/>
  <pageSetup paperSize="9" scale="90" orientation="portrait" horizont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>
      <selection activeCell="A4" sqref="A4:C4"/>
    </sheetView>
  </sheetViews>
  <sheetFormatPr baseColWidth="10" defaultColWidth="11" defaultRowHeight="15" x14ac:dyDescent="0.3"/>
  <sheetData>
    <row r="1" spans="1:3" x14ac:dyDescent="0.3">
      <c r="A1" s="1" t="s">
        <v>17</v>
      </c>
      <c r="B1" t="s">
        <v>35</v>
      </c>
      <c r="C1" t="s">
        <v>36</v>
      </c>
    </row>
    <row r="2" spans="1:3" x14ac:dyDescent="0.3">
      <c r="A2" s="1" t="s">
        <v>17</v>
      </c>
      <c r="B2" t="s">
        <v>37</v>
      </c>
      <c r="C2" t="s">
        <v>38</v>
      </c>
    </row>
    <row r="3" spans="1:3" x14ac:dyDescent="0.3">
      <c r="A3" s="1" t="s">
        <v>17</v>
      </c>
      <c r="B3" t="s">
        <v>39</v>
      </c>
      <c r="C3" t="s">
        <v>25</v>
      </c>
    </row>
    <row r="4" spans="1:3" x14ac:dyDescent="0.3">
      <c r="A4" s="1" t="s">
        <v>17</v>
      </c>
      <c r="B4" t="s">
        <v>26</v>
      </c>
      <c r="C4" t="s">
        <v>27</v>
      </c>
    </row>
  </sheetData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Feuil3</vt:lpstr>
      <vt:lpstr>Feuil2</vt:lpstr>
      <vt:lpstr>Feuil1!_FilterDatabase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Julien Pereira</cp:lastModifiedBy>
  <cp:lastPrinted>2015-02-06T15:10:58Z</cp:lastPrinted>
  <dcterms:created xsi:type="dcterms:W3CDTF">2003-10-06T07:33:30Z</dcterms:created>
  <dcterms:modified xsi:type="dcterms:W3CDTF">2018-08-30T09:23:33Z</dcterms:modified>
</cp:coreProperties>
</file>