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120" windowWidth="24000" windowHeight="7890"/>
  </bookViews>
  <sheets>
    <sheet name="modele" sheetId="38" r:id="rId1"/>
    <sheet name="Mice Place" sheetId="8" r:id="rId2"/>
    <sheet name="SBE LYON" sheetId="28" r:id="rId3"/>
    <sheet name="Heavent" sheetId="9" r:id="rId4"/>
  </sheets>
  <definedNames>
    <definedName name="choix">#REF!</definedName>
    <definedName name="choix2">modele!$C$2</definedName>
    <definedName name="liste_ope">modele!$Q$2:$Q$17</definedName>
    <definedName name="mont1">modele!$C$4:$C$28</definedName>
    <definedName name="poste1">modele!$A$4:$A$28</definedName>
    <definedName name="test">modele!#REF!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38" l="1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34" i="38"/>
  <c r="A21" i="38"/>
  <c r="A20" i="38"/>
  <c r="A19" i="38"/>
  <c r="A18" i="38"/>
  <c r="A17" i="38"/>
  <c r="A16" i="38"/>
  <c r="A15" i="38"/>
  <c r="A14" i="38"/>
  <c r="A27" i="38"/>
  <c r="A13" i="38"/>
  <c r="A12" i="38"/>
  <c r="A11" i="38"/>
  <c r="A10" i="38"/>
  <c r="A9" i="38"/>
  <c r="A8" i="38"/>
  <c r="A26" i="38"/>
  <c r="A7" i="38"/>
  <c r="A6" i="38"/>
  <c r="A5" i="38"/>
  <c r="A4" i="38"/>
  <c r="E32" i="38" l="1"/>
  <c r="C7" i="38"/>
  <c r="C17" i="38"/>
  <c r="C16" i="38"/>
  <c r="C21" i="38"/>
  <c r="C18" i="38"/>
  <c r="C13" i="38"/>
  <c r="C12" i="38"/>
  <c r="C9" i="38"/>
  <c r="C15" i="38"/>
  <c r="C10" i="38"/>
  <c r="C5" i="38"/>
  <c r="C26" i="38"/>
  <c r="C14" i="38"/>
  <c r="C6" i="38"/>
  <c r="C27" i="38"/>
  <c r="C4" i="38"/>
  <c r="C28" i="38"/>
  <c r="C11" i="38"/>
  <c r="C20" i="38"/>
  <c r="C8" i="38"/>
  <c r="C19" i="38"/>
  <c r="C29" i="38" l="1"/>
  <c r="E29" i="38" s="1"/>
  <c r="F29" i="38" s="1"/>
  <c r="C22" i="38"/>
  <c r="C30" i="38"/>
</calcChain>
</file>

<file path=xl/sharedStrings.xml><?xml version="1.0" encoding="utf-8"?>
<sst xmlns="http://schemas.openxmlformats.org/spreadsheetml/2006/main" count="360" uniqueCount="120">
  <si>
    <t>Bénévolat</t>
  </si>
  <si>
    <t>Contrôle</t>
  </si>
  <si>
    <t/>
  </si>
  <si>
    <t>615 - Entretien Reparation et Maintenance</t>
  </si>
  <si>
    <t>616 - Assurance</t>
  </si>
  <si>
    <t xml:space="preserve">617 - Etudes et recherche </t>
  </si>
  <si>
    <t xml:space="preserve">625 - Déplacements, missions et réceptions </t>
  </si>
  <si>
    <t>626 - Frais postaux et frais de télécom.</t>
  </si>
  <si>
    <t>628 - Adhésion association</t>
  </si>
  <si>
    <t>641 - Rémunérations de personnel</t>
  </si>
  <si>
    <t>645 - Charges sociales</t>
  </si>
  <si>
    <t>65 - Autres charges de gestion courante</t>
  </si>
  <si>
    <t>661 - Charges d'intérêts</t>
  </si>
  <si>
    <t xml:space="preserve">681 - Dotations aux amortissements </t>
  </si>
  <si>
    <t>Cotisations</t>
  </si>
  <si>
    <t>Prestations de services</t>
  </si>
  <si>
    <t>Ecart</t>
  </si>
  <si>
    <t xml:space="preserve">Intitulé des dépenses </t>
  </si>
  <si>
    <t xml:space="preserve">HT </t>
  </si>
  <si>
    <t>%</t>
  </si>
  <si>
    <t>Ressources</t>
  </si>
  <si>
    <t xml:space="preserve">60 - Achats </t>
  </si>
  <si>
    <t xml:space="preserve">74 - Subventions </t>
  </si>
  <si>
    <t>604 - Etudes et prestations diverses</t>
  </si>
  <si>
    <t xml:space="preserve">605 - Achats de matériels, équipements </t>
  </si>
  <si>
    <t xml:space="preserve">Etat </t>
  </si>
  <si>
    <t>606 - Achats .. fournitures</t>
  </si>
  <si>
    <t>607 - Achats de marchandises</t>
  </si>
  <si>
    <t>Union Européenne</t>
  </si>
  <si>
    <t>61 - Services extérieurs</t>
  </si>
  <si>
    <t>611 - Sous traitance générale</t>
  </si>
  <si>
    <t>Région</t>
  </si>
  <si>
    <t xml:space="preserve">618 - Divers </t>
  </si>
  <si>
    <t xml:space="preserve">Département </t>
  </si>
  <si>
    <t>62 - Autres services extérieurs</t>
  </si>
  <si>
    <t xml:space="preserve">622 - Rémunérations d'intermédiaires </t>
  </si>
  <si>
    <t xml:space="preserve">et honoraires </t>
  </si>
  <si>
    <t xml:space="preserve">623 - Publicité, public., relations publiques </t>
  </si>
  <si>
    <t>EPCI</t>
  </si>
  <si>
    <t>Communes</t>
  </si>
  <si>
    <t>64 - Charges de personnel</t>
  </si>
  <si>
    <t>Autres établissements publics</t>
  </si>
  <si>
    <t>Total des financements publics</t>
  </si>
  <si>
    <t>66- Charges financières</t>
  </si>
  <si>
    <t>Autofinancement</t>
  </si>
  <si>
    <t>Ventes de marchandises</t>
  </si>
  <si>
    <t xml:space="preserve">68 - Dotations </t>
  </si>
  <si>
    <t>aux amortissement et aux provisions</t>
  </si>
  <si>
    <t>Autres fonds propres</t>
  </si>
  <si>
    <t>et aux provisions</t>
  </si>
  <si>
    <t>Contributions en nature</t>
  </si>
  <si>
    <t>Emplois des contributions en nature</t>
  </si>
  <si>
    <t>Valorisation du bénévolat</t>
  </si>
  <si>
    <t>Dons en nature</t>
  </si>
  <si>
    <t>Locaux et métériels</t>
  </si>
  <si>
    <t>Prestations</t>
  </si>
  <si>
    <t xml:space="preserve">Total  dépenses </t>
  </si>
  <si>
    <t>Total  ressources</t>
  </si>
  <si>
    <t xml:space="preserve">613 - Locations </t>
  </si>
  <si>
    <t>63 - impôts et taxes</t>
  </si>
  <si>
    <t>631 - Taxes</t>
  </si>
  <si>
    <t>635- Impôts et taxes</t>
  </si>
  <si>
    <t>IBTM</t>
  </si>
  <si>
    <t>Demarchages europe</t>
  </si>
  <si>
    <t>MP2</t>
  </si>
  <si>
    <t>Workshop Lyon</t>
  </si>
  <si>
    <t>ben</t>
  </si>
  <si>
    <t>Budget prévisionnel Mice Place  2018
PROVENCE COTE D'AZUR EVENTS</t>
  </si>
  <si>
    <t>Budget prévisionnel Heavent Meetings 2018
 PROVENCE COTE D'AZUR EVENTS</t>
  </si>
  <si>
    <t>Budget prévisionnel SBE Lyon 2018
 PROVENCE COTE D'AZUR EVENTS</t>
  </si>
  <si>
    <t>Heavent</t>
  </si>
  <si>
    <t>Imex</t>
  </si>
  <si>
    <t>Mice Place</t>
  </si>
  <si>
    <t>623 - Cadeaux clients</t>
  </si>
  <si>
    <t>CHARGES FIXES                                       HT</t>
  </si>
  <si>
    <t>CHARGES VARIABLES                        HT</t>
  </si>
  <si>
    <t>DEPENSES REELLES</t>
  </si>
  <si>
    <t>PU / HT</t>
  </si>
  <si>
    <t>Qt</t>
  </si>
  <si>
    <t>Total HT</t>
  </si>
  <si>
    <t>Liste des opérations</t>
  </si>
  <si>
    <t>SBE LYON</t>
  </si>
  <si>
    <t>Workshop Allemagne</t>
  </si>
  <si>
    <t>Workshop UK</t>
  </si>
  <si>
    <t>Soutien au dvp international</t>
  </si>
  <si>
    <t>Eductour Belge</t>
  </si>
  <si>
    <t>Application WACAN</t>
  </si>
  <si>
    <t>Eductours 1et 2</t>
  </si>
  <si>
    <t>Operation Paris C12</t>
  </si>
  <si>
    <t>Operation Paris été</t>
  </si>
  <si>
    <t>Poste</t>
  </si>
  <si>
    <t>Montant des dépenses compris entre 50 et 75%</t>
  </si>
  <si>
    <t>Montant des dépenses &gt; à 100%</t>
  </si>
  <si>
    <t>Montant des dépenses compris entre 75 et 100%</t>
  </si>
  <si>
    <t>Montant des dépenses &lt; à 50%</t>
  </si>
  <si>
    <t>604</t>
  </si>
  <si>
    <t>605</t>
  </si>
  <si>
    <t>606</t>
  </si>
  <si>
    <t>607</t>
  </si>
  <si>
    <t>611</t>
  </si>
  <si>
    <t>613</t>
  </si>
  <si>
    <t>615</t>
  </si>
  <si>
    <t>616</t>
  </si>
  <si>
    <t>617</t>
  </si>
  <si>
    <t>618</t>
  </si>
  <si>
    <t>622</t>
  </si>
  <si>
    <t xml:space="preserve">et </t>
  </si>
  <si>
    <t>623</t>
  </si>
  <si>
    <t>625</t>
  </si>
  <si>
    <t>626</t>
  </si>
  <si>
    <t>628</t>
  </si>
  <si>
    <t>631</t>
  </si>
  <si>
    <t>635</t>
  </si>
  <si>
    <t>641</t>
  </si>
  <si>
    <t>645</t>
  </si>
  <si>
    <t xml:space="preserve">65 </t>
  </si>
  <si>
    <t>661</t>
  </si>
  <si>
    <t xml:space="preserve">68 </t>
  </si>
  <si>
    <t>aux</t>
  </si>
  <si>
    <t>681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</si>
</sst>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Times New Roman"/>
      <family val="1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70C0"/>
      <name val="Calibri Light"/>
      <family val="2"/>
      <scheme val="major"/>
    </font>
    <font>
      <sz val="9.9"/>
      <color rgb="FF3F9852"/>
      <name val="Courier New"/>
      <family val="3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B2B2B2"/>
      </left>
      <right/>
      <top/>
      <bottom/>
      <diagonal/>
    </border>
    <border>
      <left style="thin">
        <color indexed="64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 style="thin">
        <color rgb="FFB2B2B2"/>
      </right>
      <top/>
      <bottom style="thin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3" borderId="12" applyNumberFormat="0" applyAlignment="0" applyProtection="0"/>
    <xf numFmtId="0" fontId="3" fillId="4" borderId="13" applyNumberFormat="0" applyAlignment="0" applyProtection="0"/>
    <xf numFmtId="0" fontId="1" fillId="5" borderId="14" applyNumberFormat="0" applyFont="0" applyAlignment="0" applyProtection="0"/>
  </cellStyleXfs>
  <cellXfs count="101">
    <xf numFmtId="0" fontId="0" fillId="0" borderId="0" xfId="0"/>
    <xf numFmtId="0" fontId="6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/>
    </xf>
    <xf numFmtId="10" fontId="6" fillId="0" borderId="0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0" fontId="7" fillId="0" borderId="1" xfId="0" applyNumberFormat="1" applyFont="1" applyBorder="1" applyAlignment="1">
      <alignment horizontal="center" vertical="center"/>
    </xf>
    <xf numFmtId="0" fontId="8" fillId="0" borderId="0" xfId="0" applyFont="1"/>
    <xf numFmtId="0" fontId="7" fillId="0" borderId="7" xfId="0" applyFont="1" applyBorder="1"/>
    <xf numFmtId="1" fontId="7" fillId="0" borderId="8" xfId="2" applyNumberFormat="1" applyFont="1" applyBorder="1"/>
    <xf numFmtId="10" fontId="9" fillId="0" borderId="7" xfId="2" applyNumberFormat="1" applyFont="1" applyBorder="1" applyAlignment="1">
      <alignment horizontal="right"/>
    </xf>
    <xf numFmtId="3" fontId="9" fillId="0" borderId="9" xfId="2" applyNumberFormat="1" applyFont="1" applyFill="1" applyBorder="1"/>
    <xf numFmtId="10" fontId="9" fillId="0" borderId="5" xfId="2" applyNumberFormat="1" applyFont="1" applyFill="1" applyBorder="1" applyAlignment="1">
      <alignment horizontal="right"/>
    </xf>
    <xf numFmtId="0" fontId="8" fillId="0" borderId="5" xfId="0" applyFont="1" applyBorder="1"/>
    <xf numFmtId="10" fontId="7" fillId="0" borderId="5" xfId="2" applyNumberFormat="1" applyFont="1" applyBorder="1"/>
    <xf numFmtId="0" fontId="7" fillId="0" borderId="5" xfId="0" applyFont="1" applyBorder="1"/>
    <xf numFmtId="3" fontId="7" fillId="0" borderId="5" xfId="2" applyNumberFormat="1" applyFont="1" applyBorder="1"/>
    <xf numFmtId="0" fontId="8" fillId="0" borderId="5" xfId="0" applyFont="1" applyBorder="1" applyAlignment="1">
      <alignment horizontal="left" wrapText="1"/>
    </xf>
    <xf numFmtId="10" fontId="0" fillId="0" borderId="5" xfId="0" applyNumberFormat="1" applyBorder="1"/>
    <xf numFmtId="3" fontId="7" fillId="0" borderId="9" xfId="2" applyNumberFormat="1" applyFont="1" applyBorder="1"/>
    <xf numFmtId="9" fontId="7" fillId="0" borderId="5" xfId="2" applyNumberFormat="1" applyFont="1" applyBorder="1"/>
    <xf numFmtId="0" fontId="10" fillId="0" borderId="5" xfId="0" applyFont="1" applyBorder="1"/>
    <xf numFmtId="3" fontId="7" fillId="0" borderId="9" xfId="2" applyNumberFormat="1" applyFont="1" applyFill="1" applyBorder="1"/>
    <xf numFmtId="10" fontId="7" fillId="0" borderId="5" xfId="2" applyNumberFormat="1" applyFont="1" applyFill="1" applyBorder="1"/>
    <xf numFmtId="0" fontId="7" fillId="0" borderId="5" xfId="0" applyFont="1" applyFill="1" applyBorder="1"/>
    <xf numFmtId="0" fontId="8" fillId="0" borderId="5" xfId="0" applyFont="1" applyFill="1" applyBorder="1"/>
    <xf numFmtId="0" fontId="8" fillId="0" borderId="9" xfId="0" applyFont="1" applyFill="1" applyBorder="1"/>
    <xf numFmtId="0" fontId="0" fillId="0" borderId="9" xfId="0" applyBorder="1"/>
    <xf numFmtId="0" fontId="10" fillId="0" borderId="5" xfId="0" applyFont="1" applyFill="1" applyBorder="1"/>
    <xf numFmtId="0" fontId="8" fillId="0" borderId="0" xfId="0" applyFont="1" applyBorder="1"/>
    <xf numFmtId="0" fontId="7" fillId="0" borderId="9" xfId="0" applyFont="1" applyBorder="1"/>
    <xf numFmtId="3" fontId="8" fillId="0" borderId="9" xfId="0" applyNumberFormat="1" applyFont="1" applyBorder="1"/>
    <xf numFmtId="10" fontId="8" fillId="0" borderId="5" xfId="0" applyNumberFormat="1" applyFont="1" applyBorder="1"/>
    <xf numFmtId="165" fontId="7" fillId="0" borderId="5" xfId="0" applyNumberFormat="1" applyFont="1" applyBorder="1"/>
    <xf numFmtId="165" fontId="7" fillId="2" borderId="5" xfId="0" applyNumberFormat="1" applyFont="1" applyFill="1" applyBorder="1"/>
    <xf numFmtId="3" fontId="7" fillId="2" borderId="5" xfId="2" applyNumberFormat="1" applyFont="1" applyFill="1" applyBorder="1"/>
    <xf numFmtId="3" fontId="11" fillId="0" borderId="5" xfId="2" applyNumberFormat="1" applyFont="1" applyBorder="1"/>
    <xf numFmtId="0" fontId="12" fillId="0" borderId="5" xfId="0" applyFont="1" applyBorder="1"/>
    <xf numFmtId="1" fontId="9" fillId="0" borderId="9" xfId="2" applyNumberFormat="1" applyFont="1" applyFill="1" applyBorder="1"/>
    <xf numFmtId="1" fontId="7" fillId="0" borderId="5" xfId="2" applyNumberFormat="1" applyFont="1" applyBorder="1"/>
    <xf numFmtId="1" fontId="7" fillId="0" borderId="9" xfId="2" applyNumberFormat="1" applyFont="1" applyBorder="1"/>
    <xf numFmtId="0" fontId="13" fillId="0" borderId="0" xfId="0" applyFont="1"/>
    <xf numFmtId="0" fontId="8" fillId="0" borderId="6" xfId="0" applyFont="1" applyBorder="1"/>
    <xf numFmtId="1" fontId="7" fillId="0" borderId="10" xfId="2" applyNumberFormat="1" applyFont="1" applyBorder="1"/>
    <xf numFmtId="10" fontId="7" fillId="0" borderId="6" xfId="2" applyNumberFormat="1" applyFont="1" applyBorder="1"/>
    <xf numFmtId="0" fontId="7" fillId="2" borderId="1" xfId="0" applyFont="1" applyFill="1" applyBorder="1" applyAlignment="1">
      <alignment horizontal="right"/>
    </xf>
    <xf numFmtId="3" fontId="7" fillId="2" borderId="4" xfId="2" applyNumberFormat="1" applyFont="1" applyFill="1" applyBorder="1"/>
    <xf numFmtId="10" fontId="7" fillId="2" borderId="1" xfId="2" applyNumberFormat="1" applyFont="1" applyFill="1" applyBorder="1"/>
    <xf numFmtId="3" fontId="7" fillId="2" borderId="1" xfId="2" applyNumberFormat="1" applyFont="1" applyFill="1" applyBorder="1"/>
    <xf numFmtId="1" fontId="8" fillId="0" borderId="0" xfId="0" applyNumberFormat="1" applyFont="1"/>
    <xf numFmtId="10" fontId="8" fillId="0" borderId="0" xfId="0" applyNumberFormat="1" applyFont="1"/>
    <xf numFmtId="10" fontId="7" fillId="0" borderId="0" xfId="2" applyNumberFormat="1" applyFont="1" applyBorder="1"/>
    <xf numFmtId="1" fontId="13" fillId="0" borderId="0" xfId="0" applyNumberFormat="1" applyFont="1"/>
    <xf numFmtId="10" fontId="13" fillId="0" borderId="0" xfId="0" applyNumberFormat="1" applyFont="1"/>
    <xf numFmtId="10" fontId="7" fillId="0" borderId="0" xfId="2" applyNumberFormat="1" applyFont="1" applyFill="1" applyBorder="1"/>
    <xf numFmtId="1" fontId="0" fillId="0" borderId="0" xfId="0" applyNumberFormat="1"/>
    <xf numFmtId="10" fontId="0" fillId="0" borderId="0" xfId="0" applyNumberFormat="1"/>
    <xf numFmtId="9" fontId="7" fillId="0" borderId="5" xfId="2" applyNumberFormat="1" applyFont="1" applyFill="1" applyBorder="1"/>
    <xf numFmtId="9" fontId="9" fillId="0" borderId="5" xfId="2" applyNumberFormat="1" applyFont="1" applyFill="1" applyBorder="1" applyAlignment="1">
      <alignment horizontal="right"/>
    </xf>
    <xf numFmtId="9" fontId="7" fillId="2" borderId="5" xfId="2" applyNumberFormat="1" applyFont="1" applyFill="1" applyBorder="1"/>
    <xf numFmtId="3" fontId="0" fillId="0" borderId="0" xfId="0" applyNumberFormat="1"/>
    <xf numFmtId="3" fontId="6" fillId="0" borderId="0" xfId="0" applyNumberFormat="1" applyFont="1" applyBorder="1" applyAlignment="1">
      <alignment horizontal="center" vertical="center"/>
    </xf>
    <xf numFmtId="3" fontId="7" fillId="0" borderId="4" xfId="0" applyNumberFormat="1" applyFont="1" applyBorder="1" applyAlignment="1">
      <alignment horizontal="center" vertical="center"/>
    </xf>
    <xf numFmtId="3" fontId="7" fillId="0" borderId="8" xfId="2" applyNumberFormat="1" applyFont="1" applyBorder="1"/>
    <xf numFmtId="3" fontId="7" fillId="0" borderId="0" xfId="2" applyNumberFormat="1" applyFont="1" applyBorder="1"/>
    <xf numFmtId="3" fontId="7" fillId="0" borderId="10" xfId="2" applyNumberFormat="1" applyFont="1" applyBorder="1"/>
    <xf numFmtId="3" fontId="8" fillId="0" borderId="0" xfId="0" applyNumberFormat="1" applyFont="1"/>
    <xf numFmtId="3" fontId="13" fillId="0" borderId="0" xfId="0" applyNumberFormat="1" applyFont="1"/>
    <xf numFmtId="0" fontId="7" fillId="0" borderId="1" xfId="0" applyFont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/>
    </xf>
    <xf numFmtId="0" fontId="8" fillId="0" borderId="7" xfId="0" applyFont="1" applyBorder="1"/>
    <xf numFmtId="3" fontId="8" fillId="0" borderId="7" xfId="2" applyNumberFormat="1" applyFont="1" applyBorder="1"/>
    <xf numFmtId="3" fontId="8" fillId="0" borderId="5" xfId="2" applyNumberFormat="1" applyFont="1" applyBorder="1"/>
    <xf numFmtId="3" fontId="8" fillId="0" borderId="6" xfId="2" applyNumberFormat="1" applyFont="1" applyBorder="1"/>
    <xf numFmtId="0" fontId="12" fillId="0" borderId="0" xfId="0" applyFont="1" applyBorder="1"/>
    <xf numFmtId="3" fontId="7" fillId="6" borderId="0" xfId="2" applyNumberFormat="1" applyFont="1" applyFill="1" applyBorder="1"/>
    <xf numFmtId="0" fontId="12" fillId="0" borderId="6" xfId="0" applyFont="1" applyBorder="1"/>
    <xf numFmtId="0" fontId="17" fillId="0" borderId="0" xfId="3" applyFont="1"/>
    <xf numFmtId="0" fontId="0" fillId="0" borderId="15" xfId="0" applyBorder="1"/>
    <xf numFmtId="0" fontId="0" fillId="0" borderId="16" xfId="0" applyBorder="1"/>
    <xf numFmtId="3" fontId="0" fillId="0" borderId="1" xfId="0" applyNumberFormat="1" applyBorder="1" applyAlignment="1">
      <alignment horizontal="center"/>
    </xf>
    <xf numFmtId="3" fontId="0" fillId="0" borderId="17" xfId="0" applyNumberFormat="1" applyBorder="1"/>
    <xf numFmtId="3" fontId="0" fillId="0" borderId="18" xfId="0" applyNumberFormat="1" applyBorder="1"/>
    <xf numFmtId="3" fontId="3" fillId="4" borderId="13" xfId="6" applyNumberFormat="1"/>
    <xf numFmtId="3" fontId="15" fillId="0" borderId="11" xfId="4" applyNumberFormat="1" applyFill="1"/>
    <xf numFmtId="3" fontId="0" fillId="0" borderId="17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0" fontId="2" fillId="0" borderId="0" xfId="0" applyFont="1"/>
    <xf numFmtId="0" fontId="18" fillId="0" borderId="0" xfId="0" applyFont="1"/>
    <xf numFmtId="0" fontId="8" fillId="0" borderId="0" xfId="0" applyFont="1" applyFill="1" applyBorder="1" applyAlignment="1">
      <alignment horizontal="right"/>
    </xf>
    <xf numFmtId="9" fontId="21" fillId="0" borderId="0" xfId="1" applyFont="1" applyAlignment="1">
      <alignment horizontal="center"/>
    </xf>
    <xf numFmtId="0" fontId="20" fillId="0" borderId="0" xfId="0" applyFont="1"/>
    <xf numFmtId="0" fontId="3" fillId="0" borderId="0" xfId="5" applyFont="1" applyFill="1" applyBorder="1"/>
    <xf numFmtId="3" fontId="0" fillId="5" borderId="14" xfId="7" applyNumberFormat="1" applyFont="1" applyAlignment="1">
      <alignment horizontal="center"/>
    </xf>
    <xf numFmtId="3" fontId="2" fillId="5" borderId="20" xfId="7" applyNumberFormat="1" applyFont="1" applyBorder="1" applyAlignment="1">
      <alignment vertical="center" wrapText="1"/>
    </xf>
    <xf numFmtId="3" fontId="2" fillId="5" borderId="21" xfId="7" applyNumberFormat="1" applyFont="1" applyBorder="1" applyAlignment="1">
      <alignment vertical="center" wrapText="1"/>
    </xf>
    <xf numFmtId="3" fontId="19" fillId="0" borderId="19" xfId="0" applyNumberFormat="1" applyFont="1" applyBorder="1" applyAlignment="1">
      <alignment vertical="center" wrapText="1"/>
    </xf>
    <xf numFmtId="3" fontId="19" fillId="0" borderId="0" xfId="0" applyNumberFormat="1" applyFont="1" applyBorder="1" applyAlignment="1">
      <alignment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</cellXfs>
  <cellStyles count="8">
    <cellStyle name="Calcul" xfId="5" builtinId="22"/>
    <cellStyle name="Commentaire" xfId="7" builtinId="10"/>
    <cellStyle name="Euro" xfId="2"/>
    <cellStyle name="Normal" xfId="0" builtinId="0"/>
    <cellStyle name="Pourcentage" xfId="1" builtinId="5"/>
    <cellStyle name="Titre" xfId="3" builtinId="15"/>
    <cellStyle name="Titre 2" xfId="4" builtinId="17"/>
    <cellStyle name="Vérification" xfId="6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361950</xdr:colOff>
      <xdr:row>19</xdr:row>
      <xdr:rowOff>180975</xdr:rowOff>
    </xdr:from>
    <xdr:to>
      <xdr:col>4</xdr:col>
      <xdr:colOff>662549</xdr:colOff>
      <xdr:row>24</xdr:row>
      <xdr:rowOff>114154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05400" y="3848100"/>
          <a:ext cx="1062599" cy="895204"/>
        </a:xfrm>
        <a:prstGeom prst="rect">
          <a:avLst/>
        </a:prstGeom>
      </xdr:spPr>
    </xdr:pic>
    <xdr:clientData/>
  </xdr:twoCellAnchor>
  <xdr:twoCellAnchor>
    <xdr:from>
      <xdr:col>3</xdr:col>
      <xdr:colOff>161925</xdr:colOff>
      <xdr:row>1</xdr:row>
      <xdr:rowOff>57150</xdr:rowOff>
    </xdr:from>
    <xdr:to>
      <xdr:col>6</xdr:col>
      <xdr:colOff>295275</xdr:colOff>
      <xdr:row>4</xdr:row>
      <xdr:rowOff>142875</xdr:rowOff>
    </xdr:to>
    <xdr:sp macro="" textlink="">
      <xdr:nvSpPr>
        <xdr:cNvPr id="6" name="ZoneTexte 5"/>
        <xdr:cNvSpPr txBox="1"/>
      </xdr:nvSpPr>
      <xdr:spPr>
        <a:xfrm>
          <a:off x="4905375" y="247650"/>
          <a:ext cx="2419350" cy="7048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 ====   Choix du budget avec le "Menu Déroulant"</a:t>
          </a:r>
          <a:r>
            <a:rPr lang="fr-FR" sz="1400"/>
            <a:t> </a:t>
          </a:r>
        </a:p>
      </xdr:txBody>
    </xdr:sp>
    <xdr:clientData/>
  </xdr:twoCellAnchor>
  <xdr:twoCellAnchor editAs="oneCell">
    <xdr:from>
      <xdr:col>5</xdr:col>
      <xdr:colOff>400050</xdr:colOff>
      <xdr:row>2</xdr:row>
      <xdr:rowOff>76200</xdr:rowOff>
    </xdr:from>
    <xdr:to>
      <xdr:col>6</xdr:col>
      <xdr:colOff>9525</xdr:colOff>
      <xdr:row>4</xdr:row>
      <xdr:rowOff>46037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67500" y="647700"/>
          <a:ext cx="371475" cy="35083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57150</xdr:rowOff>
        </xdr:from>
        <xdr:to>
          <xdr:col>6</xdr:col>
          <xdr:colOff>28575</xdr:colOff>
          <xdr:row>9</xdr:row>
          <xdr:rowOff>180975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budget réel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Q52"/>
  <sheetViews>
    <sheetView showGridLines="0" tabSelected="1" workbookViewId="0">
      <selection activeCell="B33" sqref="B33"/>
    </sheetView>
  </sheetViews>
  <sheetFormatPr baseColWidth="10" defaultRowHeight="15" x14ac:dyDescent="0.25"/>
  <cols>
    <col min="1" max="1" width="4" bestFit="1" customWidth="1"/>
    <col min="2" max="2" width="52" customWidth="1"/>
    <col min="3" max="3" width="15.140625" style="60" customWidth="1"/>
    <col min="4" max="5" width="11.42578125" style="60"/>
    <col min="12" max="12" width="6.140625" customWidth="1"/>
    <col min="13" max="13" width="18.85546875" bestFit="1" customWidth="1"/>
    <col min="17" max="17" width="0" hidden="1" customWidth="1"/>
  </cols>
  <sheetData>
    <row r="1" spans="1:17" x14ac:dyDescent="0.25">
      <c r="F1" s="88"/>
      <c r="Q1" s="92" t="s">
        <v>80</v>
      </c>
    </row>
    <row r="2" spans="1:17" ht="18.75" x14ac:dyDescent="0.25">
      <c r="B2" s="69" t="s">
        <v>74</v>
      </c>
      <c r="C2" s="94" t="s">
        <v>72</v>
      </c>
      <c r="D2" s="96"/>
      <c r="E2" s="97"/>
      <c r="F2" s="97"/>
      <c r="Q2" s="91" t="s">
        <v>86</v>
      </c>
    </row>
    <row r="3" spans="1:17" ht="15" customHeight="1" x14ac:dyDescent="0.25">
      <c r="B3" s="68" t="s">
        <v>17</v>
      </c>
      <c r="C3" s="95"/>
      <c r="D3" s="96"/>
      <c r="E3" s="97"/>
      <c r="F3" s="97"/>
      <c r="Q3" s="91" t="s">
        <v>63</v>
      </c>
    </row>
    <row r="4" spans="1:17" x14ac:dyDescent="0.25">
      <c r="A4" t="str">
        <f t="shared" ref="A4:A21" si="0">LEFT(B4,3)</f>
        <v>604</v>
      </c>
      <c r="B4" s="70" t="s">
        <v>23</v>
      </c>
      <c r="C4" s="71">
        <f t="shared" ref="C4:C21" ca="1" si="1">SUMIF(INDIRECT("'"&amp;choix2&amp;"'!A:A"),A4,INDIRECT("'"&amp;choix2&amp;"'!C:C"))</f>
        <v>0</v>
      </c>
      <c r="F4" s="88"/>
      <c r="Q4" s="91" t="s">
        <v>87</v>
      </c>
    </row>
    <row r="5" spans="1:17" x14ac:dyDescent="0.25">
      <c r="A5" t="str">
        <f t="shared" si="0"/>
        <v>605</v>
      </c>
      <c r="B5" s="17" t="s">
        <v>24</v>
      </c>
      <c r="C5" s="72">
        <f t="shared" ca="1" si="1"/>
        <v>10.833333333333334</v>
      </c>
      <c r="F5" s="88"/>
      <c r="Q5" s="91" t="s">
        <v>85</v>
      </c>
    </row>
    <row r="6" spans="1:17" x14ac:dyDescent="0.25">
      <c r="A6" t="str">
        <f t="shared" si="0"/>
        <v>606</v>
      </c>
      <c r="B6" s="17" t="s">
        <v>26</v>
      </c>
      <c r="C6" s="72">
        <f t="shared" ca="1" si="1"/>
        <v>48.750000000000007</v>
      </c>
      <c r="F6" s="88"/>
      <c r="Q6" s="91" t="s">
        <v>70</v>
      </c>
    </row>
    <row r="7" spans="1:17" x14ac:dyDescent="0.25">
      <c r="A7" t="str">
        <f t="shared" si="0"/>
        <v>607</v>
      </c>
      <c r="B7" s="13" t="s">
        <v>27</v>
      </c>
      <c r="C7" s="72">
        <f t="shared" ca="1" si="1"/>
        <v>0</v>
      </c>
      <c r="E7"/>
      <c r="Q7" s="91" t="s">
        <v>62</v>
      </c>
    </row>
    <row r="8" spans="1:17" x14ac:dyDescent="0.25">
      <c r="A8" t="str">
        <f t="shared" si="0"/>
        <v>613</v>
      </c>
      <c r="B8" s="13" t="s">
        <v>58</v>
      </c>
      <c r="C8" s="72">
        <f t="shared" ca="1" si="1"/>
        <v>170.83333333333334</v>
      </c>
      <c r="Q8" s="91" t="s">
        <v>71</v>
      </c>
    </row>
    <row r="9" spans="1:17" x14ac:dyDescent="0.25">
      <c r="A9" t="str">
        <f t="shared" si="0"/>
        <v>615</v>
      </c>
      <c r="B9" s="13" t="s">
        <v>3</v>
      </c>
      <c r="C9" s="72">
        <f t="shared" ca="1" si="1"/>
        <v>52.5</v>
      </c>
      <c r="Q9" s="91" t="s">
        <v>72</v>
      </c>
    </row>
    <row r="10" spans="1:17" x14ac:dyDescent="0.25">
      <c r="A10" t="str">
        <f t="shared" si="0"/>
        <v>616</v>
      </c>
      <c r="B10" s="13" t="s">
        <v>4</v>
      </c>
      <c r="C10" s="72">
        <f t="shared" ca="1" si="1"/>
        <v>33.5</v>
      </c>
      <c r="Q10" s="91" t="s">
        <v>64</v>
      </c>
    </row>
    <row r="11" spans="1:17" x14ac:dyDescent="0.25">
      <c r="A11" t="str">
        <f t="shared" si="0"/>
        <v>617</v>
      </c>
      <c r="B11" s="13" t="s">
        <v>5</v>
      </c>
      <c r="C11" s="72">
        <f t="shared" ca="1" si="1"/>
        <v>0</v>
      </c>
      <c r="Q11" s="91" t="s">
        <v>88</v>
      </c>
    </row>
    <row r="12" spans="1:17" x14ac:dyDescent="0.25">
      <c r="A12" t="str">
        <f t="shared" si="0"/>
        <v>618</v>
      </c>
      <c r="B12" s="13" t="s">
        <v>32</v>
      </c>
      <c r="C12" s="72">
        <f t="shared" ca="1" si="1"/>
        <v>13.333333333333336</v>
      </c>
      <c r="Q12" s="91" t="s">
        <v>89</v>
      </c>
    </row>
    <row r="13" spans="1:17" x14ac:dyDescent="0.25">
      <c r="A13" t="str">
        <f t="shared" si="0"/>
        <v>622</v>
      </c>
      <c r="B13" s="13" t="s">
        <v>35</v>
      </c>
      <c r="C13" s="72">
        <f t="shared" ca="1" si="1"/>
        <v>169.16666666666669</v>
      </c>
      <c r="Q13" s="91" t="s">
        <v>81</v>
      </c>
    </row>
    <row r="14" spans="1:17" x14ac:dyDescent="0.25">
      <c r="A14" t="str">
        <f t="shared" si="0"/>
        <v>626</v>
      </c>
      <c r="B14" s="13" t="s">
        <v>7</v>
      </c>
      <c r="C14" s="72">
        <f t="shared" ca="1" si="1"/>
        <v>49.166666666666671</v>
      </c>
      <c r="Q14" s="91" t="s">
        <v>84</v>
      </c>
    </row>
    <row r="15" spans="1:17" x14ac:dyDescent="0.25">
      <c r="A15" t="str">
        <f t="shared" si="0"/>
        <v>628</v>
      </c>
      <c r="B15" s="13" t="s">
        <v>8</v>
      </c>
      <c r="C15" s="72">
        <f t="shared" ca="1" si="1"/>
        <v>28.750000000000004</v>
      </c>
      <c r="Q15" s="91" t="s">
        <v>82</v>
      </c>
    </row>
    <row r="16" spans="1:17" x14ac:dyDescent="0.25">
      <c r="A16" t="str">
        <f t="shared" si="0"/>
        <v>631</v>
      </c>
      <c r="B16" s="13" t="s">
        <v>60</v>
      </c>
      <c r="C16" s="72">
        <f t="shared" ca="1" si="1"/>
        <v>41.25</v>
      </c>
      <c r="Q16" s="91" t="s">
        <v>65</v>
      </c>
    </row>
    <row r="17" spans="1:17" x14ac:dyDescent="0.25">
      <c r="A17" t="str">
        <f t="shared" si="0"/>
        <v>635</v>
      </c>
      <c r="B17" s="13" t="s">
        <v>61</v>
      </c>
      <c r="C17" s="72">
        <f t="shared" ca="1" si="1"/>
        <v>8.8916666666666675</v>
      </c>
      <c r="Q17" s="91" t="s">
        <v>83</v>
      </c>
    </row>
    <row r="18" spans="1:17" x14ac:dyDescent="0.25">
      <c r="A18" t="str">
        <f t="shared" si="0"/>
        <v>641</v>
      </c>
      <c r="B18" s="13" t="s">
        <v>9</v>
      </c>
      <c r="C18" s="72">
        <f t="shared" ca="1" si="1"/>
        <v>2659.3770666666665</v>
      </c>
    </row>
    <row r="19" spans="1:17" x14ac:dyDescent="0.25">
      <c r="A19" t="str">
        <f t="shared" si="0"/>
        <v>645</v>
      </c>
      <c r="B19" s="13" t="s">
        <v>10</v>
      </c>
      <c r="C19" s="72">
        <f t="shared" ca="1" si="1"/>
        <v>5.8333333333333339</v>
      </c>
    </row>
    <row r="20" spans="1:17" x14ac:dyDescent="0.25">
      <c r="A20" t="str">
        <f t="shared" si="0"/>
        <v>661</v>
      </c>
      <c r="B20" s="13" t="s">
        <v>12</v>
      </c>
      <c r="C20" s="72">
        <f t="shared" ca="1" si="1"/>
        <v>0</v>
      </c>
    </row>
    <row r="21" spans="1:17" x14ac:dyDescent="0.25">
      <c r="A21" t="str">
        <f t="shared" si="0"/>
        <v>681</v>
      </c>
      <c r="B21" s="76" t="s">
        <v>13</v>
      </c>
      <c r="C21" s="73">
        <f t="shared" ca="1" si="1"/>
        <v>0</v>
      </c>
      <c r="F21" t="s">
        <v>92</v>
      </c>
    </row>
    <row r="22" spans="1:17" x14ac:dyDescent="0.25">
      <c r="B22" s="74"/>
      <c r="C22" s="75">
        <f ca="1">SUM(C4:C21)</f>
        <v>3292.1853999999998</v>
      </c>
      <c r="F22" t="s">
        <v>93</v>
      </c>
    </row>
    <row r="23" spans="1:17" x14ac:dyDescent="0.25">
      <c r="F23" t="s">
        <v>91</v>
      </c>
    </row>
    <row r="24" spans="1:17" ht="15.75" x14ac:dyDescent="0.25">
      <c r="B24" s="69" t="s">
        <v>75</v>
      </c>
      <c r="F24" t="s">
        <v>94</v>
      </c>
    </row>
    <row r="25" spans="1:17" x14ac:dyDescent="0.25">
      <c r="B25" s="68" t="s">
        <v>17</v>
      </c>
    </row>
    <row r="26" spans="1:17" x14ac:dyDescent="0.25">
      <c r="A26" t="str">
        <f>LEFT(B26,3)</f>
        <v>611</v>
      </c>
      <c r="B26" s="70" t="s">
        <v>30</v>
      </c>
      <c r="C26" s="71">
        <f ca="1">SUMIF(INDIRECT("'"&amp;choix2&amp;"'!A:A"),A26,INDIRECT("'"&amp;choix2&amp;"'!C:C"))</f>
        <v>35130</v>
      </c>
    </row>
    <row r="27" spans="1:17" x14ac:dyDescent="0.25">
      <c r="A27" t="str">
        <f>LEFT(B27,3)</f>
        <v>625</v>
      </c>
      <c r="B27" s="13" t="s">
        <v>6</v>
      </c>
      <c r="C27" s="72">
        <f ca="1">SUMIF(INDIRECT("'"&amp;choix2&amp;"'!A:A"),A27,INDIRECT("'"&amp;choix2&amp;"'!C:C"))</f>
        <v>240.8333333333334</v>
      </c>
      <c r="H27" s="87"/>
    </row>
    <row r="28" spans="1:17" x14ac:dyDescent="0.25">
      <c r="A28">
        <v>623</v>
      </c>
      <c r="B28" s="42" t="s">
        <v>73</v>
      </c>
      <c r="C28" s="73">
        <f ca="1">SUMIF(INDIRECT("'"&amp;choix2&amp;"'!A:A"),A28,INDIRECT("'"&amp;choix2&amp;"'!C:C"))</f>
        <v>65.000000000000014</v>
      </c>
      <c r="E28" s="93" t="s">
        <v>16</v>
      </c>
      <c r="H28" s="87"/>
    </row>
    <row r="29" spans="1:17" ht="19.5" thickBot="1" x14ac:dyDescent="0.35">
      <c r="C29" s="75">
        <f ca="1">SUM(C26:C28)</f>
        <v>35435.833333333336</v>
      </c>
      <c r="E29" s="84">
        <f ca="1">C29-E32</f>
        <v>35435.833333333336</v>
      </c>
      <c r="F29" s="90">
        <f ca="1">1-(E29/C29)</f>
        <v>0</v>
      </c>
      <c r="H29" s="87"/>
    </row>
    <row r="30" spans="1:17" ht="15.75" thickTop="1" x14ac:dyDescent="0.25">
      <c r="B30" s="89" t="s">
        <v>1</v>
      </c>
      <c r="C30" s="60">
        <f ca="1">(C29+C22)-(INDIRECT("'"&amp;choix2&amp;"'!c55"))</f>
        <v>0</v>
      </c>
      <c r="H30" s="87"/>
    </row>
    <row r="31" spans="1:17" ht="24" thickBot="1" x14ac:dyDescent="0.4">
      <c r="A31" s="77" t="s">
        <v>76</v>
      </c>
      <c r="H31" s="87"/>
    </row>
    <row r="32" spans="1:17" ht="17.25" thickTop="1" thickBot="1" x14ac:dyDescent="0.3">
      <c r="B32" s="69" t="s">
        <v>75</v>
      </c>
      <c r="E32" s="83">
        <f>SUM(E34:E52)</f>
        <v>0</v>
      </c>
      <c r="H32" s="87"/>
    </row>
    <row r="33" spans="1:8" ht="15.75" thickTop="1" x14ac:dyDescent="0.25">
      <c r="A33" s="68" t="s">
        <v>90</v>
      </c>
      <c r="B33" s="68" t="s">
        <v>17</v>
      </c>
      <c r="C33" s="80" t="s">
        <v>77</v>
      </c>
      <c r="D33" s="80" t="s">
        <v>78</v>
      </c>
      <c r="E33" s="80" t="s">
        <v>79</v>
      </c>
      <c r="H33" s="87"/>
    </row>
    <row r="34" spans="1:8" x14ac:dyDescent="0.25">
      <c r="B34" s="78"/>
      <c r="C34" s="81"/>
      <c r="D34" s="85"/>
      <c r="E34" s="81">
        <f>D34*C34</f>
        <v>0</v>
      </c>
    </row>
    <row r="35" spans="1:8" x14ac:dyDescent="0.25">
      <c r="B35" s="79"/>
      <c r="C35" s="82"/>
      <c r="D35" s="86"/>
      <c r="E35" s="82">
        <f t="shared" ref="E35:E52" si="2">D35*C35</f>
        <v>0</v>
      </c>
    </row>
    <row r="36" spans="1:8" x14ac:dyDescent="0.25">
      <c r="B36" s="79"/>
      <c r="C36" s="82"/>
      <c r="D36" s="86"/>
      <c r="E36" s="82">
        <f t="shared" si="2"/>
        <v>0</v>
      </c>
    </row>
    <row r="37" spans="1:8" x14ac:dyDescent="0.25">
      <c r="B37" s="79"/>
      <c r="C37" s="82"/>
      <c r="D37" s="86"/>
      <c r="E37" s="82">
        <f t="shared" si="2"/>
        <v>0</v>
      </c>
    </row>
    <row r="38" spans="1:8" x14ac:dyDescent="0.25">
      <c r="B38" s="79"/>
      <c r="C38" s="82"/>
      <c r="D38" s="86"/>
      <c r="E38" s="82">
        <f t="shared" si="2"/>
        <v>0</v>
      </c>
    </row>
    <row r="39" spans="1:8" x14ac:dyDescent="0.25">
      <c r="B39" s="79"/>
      <c r="C39" s="82"/>
      <c r="D39" s="86"/>
      <c r="E39" s="82">
        <f t="shared" si="2"/>
        <v>0</v>
      </c>
    </row>
    <row r="40" spans="1:8" x14ac:dyDescent="0.25">
      <c r="B40" s="79"/>
      <c r="C40" s="82"/>
      <c r="D40" s="86"/>
      <c r="E40" s="82">
        <f t="shared" si="2"/>
        <v>0</v>
      </c>
    </row>
    <row r="41" spans="1:8" x14ac:dyDescent="0.25">
      <c r="B41" s="79"/>
      <c r="C41" s="82"/>
      <c r="D41" s="86"/>
      <c r="E41" s="82">
        <f t="shared" si="2"/>
        <v>0</v>
      </c>
    </row>
    <row r="42" spans="1:8" x14ac:dyDescent="0.25">
      <c r="B42" s="79"/>
      <c r="C42" s="82"/>
      <c r="D42" s="86"/>
      <c r="E42" s="82">
        <f t="shared" si="2"/>
        <v>0</v>
      </c>
    </row>
    <row r="43" spans="1:8" x14ac:dyDescent="0.25">
      <c r="B43" s="79"/>
      <c r="C43" s="82"/>
      <c r="D43" s="86"/>
      <c r="E43" s="82">
        <f t="shared" si="2"/>
        <v>0</v>
      </c>
    </row>
    <row r="44" spans="1:8" x14ac:dyDescent="0.25">
      <c r="B44" s="79"/>
      <c r="C44" s="82"/>
      <c r="D44" s="86"/>
      <c r="E44" s="82">
        <f t="shared" si="2"/>
        <v>0</v>
      </c>
    </row>
    <row r="45" spans="1:8" x14ac:dyDescent="0.25">
      <c r="B45" s="79"/>
      <c r="C45" s="82"/>
      <c r="D45" s="86"/>
      <c r="E45" s="82">
        <f t="shared" si="2"/>
        <v>0</v>
      </c>
    </row>
    <row r="46" spans="1:8" x14ac:dyDescent="0.25">
      <c r="B46" s="79"/>
      <c r="C46" s="82"/>
      <c r="D46" s="86"/>
      <c r="E46" s="82">
        <f t="shared" si="2"/>
        <v>0</v>
      </c>
    </row>
    <row r="47" spans="1:8" x14ac:dyDescent="0.25">
      <c r="B47" s="79"/>
      <c r="C47" s="82"/>
      <c r="D47" s="86"/>
      <c r="E47" s="82">
        <f t="shared" si="2"/>
        <v>0</v>
      </c>
    </row>
    <row r="48" spans="1:8" x14ac:dyDescent="0.25">
      <c r="B48" s="79"/>
      <c r="C48" s="82"/>
      <c r="D48" s="86"/>
      <c r="E48" s="82">
        <f t="shared" si="2"/>
        <v>0</v>
      </c>
    </row>
    <row r="49" spans="2:5" x14ac:dyDescent="0.25">
      <c r="B49" s="79"/>
      <c r="C49" s="82"/>
      <c r="D49" s="86"/>
      <c r="E49" s="82">
        <f t="shared" si="2"/>
        <v>0</v>
      </c>
    </row>
    <row r="50" spans="2:5" x14ac:dyDescent="0.25">
      <c r="B50" s="79"/>
      <c r="C50" s="82"/>
      <c r="D50" s="86"/>
      <c r="E50" s="82">
        <f t="shared" si="2"/>
        <v>0</v>
      </c>
    </row>
    <row r="51" spans="2:5" x14ac:dyDescent="0.25">
      <c r="B51" s="79"/>
      <c r="C51" s="82"/>
      <c r="D51" s="86"/>
      <c r="E51" s="82">
        <f t="shared" si="2"/>
        <v>0</v>
      </c>
    </row>
    <row r="52" spans="2:5" x14ac:dyDescent="0.25">
      <c r="B52" s="79"/>
      <c r="C52" s="82"/>
      <c r="D52" s="86"/>
      <c r="E52" s="82">
        <f t="shared" si="2"/>
        <v>0</v>
      </c>
    </row>
  </sheetData>
  <sortState ref="Q2:Q17">
    <sortCondition ref="Q2"/>
  </sortState>
  <dataValidations count="1">
    <dataValidation type="list" allowBlank="1" showInputMessage="1" showErrorMessage="1" sqref="C2:C3">
      <formula1>liste_ope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8" r:id="rId4" name="Button 14">
              <controlPr defaultSize="0" print="0" autoFill="0" autoPict="0" macro="[0]!Macro3">
                <anchor moveWithCells="1" sizeWithCells="1">
                  <from>
                    <xdr:col>4</xdr:col>
                    <xdr:colOff>66675</xdr:colOff>
                    <xdr:row>7</xdr:row>
                    <xdr:rowOff>57150</xdr:rowOff>
                  </from>
                  <to>
                    <xdr:col>6</xdr:col>
                    <xdr:colOff>28575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2CBA4D4-23CE-4CF7-8B45-47529AB9CC5C}">
            <x14:iconSet iconSet="4Arrow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Arrows" iconId="2"/>
              <x14:cfIcon iconSet="4Arrows" iconId="2"/>
              <x14:cfIcon iconSet="4Arrows" iconId="1"/>
              <x14:cfIcon iconSet="4RedToBlack" iconId="3"/>
            </x14:iconSet>
          </x14:cfRule>
          <xm:sqref>F29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499984740745262"/>
  </sheetPr>
  <dimension ref="A1:H59"/>
  <sheetViews>
    <sheetView workbookViewId="0">
      <selection sqref="A1:XFD1048576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1.25" customHeight="1" x14ac:dyDescent="0.25">
      <c r="B1" s="98" t="s">
        <v>67</v>
      </c>
      <c r="C1" s="99"/>
      <c r="D1" s="99"/>
      <c r="E1" s="99"/>
      <c r="F1" s="99"/>
      <c r="G1" s="99"/>
      <c r="H1" s="100"/>
    </row>
    <row r="2" spans="1:8" x14ac:dyDescent="0.35">
      <c r="B2" s="1"/>
      <c r="C2" s="2"/>
      <c r="D2" s="3"/>
      <c r="E2" s="2"/>
      <c r="F2" s="2"/>
      <c r="G2" s="2"/>
      <c r="H2" s="3"/>
    </row>
    <row r="3" spans="1:8" x14ac:dyDescent="0.25">
      <c r="B3" s="4" t="s">
        <v>17</v>
      </c>
      <c r="C3" s="5" t="s">
        <v>18</v>
      </c>
      <c r="D3" s="6" t="s">
        <v>19</v>
      </c>
      <c r="E3" s="7"/>
      <c r="F3" s="4" t="s">
        <v>20</v>
      </c>
      <c r="G3" s="4" t="s">
        <v>18</v>
      </c>
      <c r="H3" s="6" t="s">
        <v>19</v>
      </c>
    </row>
    <row r="4" spans="1:8" ht="14.45" x14ac:dyDescent="0.35">
      <c r="B4" s="8" t="s">
        <v>21</v>
      </c>
      <c r="C4" s="9"/>
      <c r="D4" s="10"/>
      <c r="E4" s="7"/>
      <c r="F4" s="8" t="s">
        <v>22</v>
      </c>
      <c r="G4" s="11"/>
      <c r="H4" s="12"/>
    </row>
    <row r="5" spans="1:8" ht="14.45" x14ac:dyDescent="0.35">
      <c r="A5" t="s">
        <v>95</v>
      </c>
      <c r="B5" s="13" t="s">
        <v>23</v>
      </c>
      <c r="C5" s="16">
        <v>0</v>
      </c>
      <c r="D5" s="20">
        <v>0</v>
      </c>
      <c r="E5" s="7"/>
      <c r="F5" s="15"/>
      <c r="G5" s="16"/>
      <c r="H5" s="14"/>
    </row>
    <row r="6" spans="1:8" x14ac:dyDescent="0.25">
      <c r="A6" t="s">
        <v>96</v>
      </c>
      <c r="B6" s="17" t="s">
        <v>24</v>
      </c>
      <c r="C6" s="16">
        <v>10.833333333333334</v>
      </c>
      <c r="D6" s="20">
        <v>2.7972857088113948E-4</v>
      </c>
      <c r="E6" s="7"/>
      <c r="F6" s="15" t="s">
        <v>25</v>
      </c>
      <c r="G6" s="16"/>
      <c r="H6" s="18"/>
    </row>
    <row r="7" spans="1:8" x14ac:dyDescent="0.25">
      <c r="A7" t="s">
        <v>97</v>
      </c>
      <c r="B7" s="17" t="s">
        <v>26</v>
      </c>
      <c r="C7" s="16">
        <v>48.750000000000007</v>
      </c>
      <c r="D7" s="20">
        <v>1.2587785689651277E-3</v>
      </c>
      <c r="E7" s="7"/>
      <c r="F7" s="21"/>
      <c r="G7" s="16"/>
      <c r="H7" s="14"/>
    </row>
    <row r="8" spans="1:8" ht="14.45" x14ac:dyDescent="0.35">
      <c r="A8" t="s">
        <v>98</v>
      </c>
      <c r="B8" s="13" t="s">
        <v>27</v>
      </c>
      <c r="C8" s="19"/>
      <c r="D8" s="20"/>
      <c r="E8" s="7"/>
      <c r="F8" s="21"/>
      <c r="G8" s="16"/>
      <c r="H8" s="14"/>
    </row>
    <row r="9" spans="1:8" ht="14.45" x14ac:dyDescent="0.35">
      <c r="A9" t="s">
        <v>2</v>
      </c>
      <c r="B9" s="13"/>
      <c r="C9" s="19"/>
      <c r="D9" s="20"/>
      <c r="E9" s="7"/>
      <c r="F9" s="21"/>
      <c r="G9" s="16"/>
      <c r="H9" s="14"/>
    </row>
    <row r="10" spans="1:8" x14ac:dyDescent="0.25">
      <c r="A10" t="s">
        <v>2</v>
      </c>
      <c r="B10" s="21"/>
      <c r="C10" s="22"/>
      <c r="D10" s="20"/>
      <c r="E10" s="7"/>
      <c r="F10" s="24" t="s">
        <v>28</v>
      </c>
      <c r="G10" s="16"/>
      <c r="H10" s="23"/>
    </row>
    <row r="11" spans="1:8" x14ac:dyDescent="0.25">
      <c r="B11" s="15" t="s">
        <v>29</v>
      </c>
      <c r="C11" s="11"/>
      <c r="D11" s="20"/>
      <c r="E11" s="7"/>
      <c r="F11" s="25"/>
      <c r="G11" s="16"/>
      <c r="H11" s="23"/>
    </row>
    <row r="12" spans="1:8" x14ac:dyDescent="0.25">
      <c r="A12" t="s">
        <v>99</v>
      </c>
      <c r="B12" s="13" t="s">
        <v>30</v>
      </c>
      <c r="C12" s="16">
        <v>35130</v>
      </c>
      <c r="D12" s="20">
        <v>0.90709520262040888</v>
      </c>
      <c r="E12" s="7"/>
      <c r="F12" s="26"/>
      <c r="G12" s="16"/>
      <c r="H12" s="23"/>
    </row>
    <row r="13" spans="1:8" ht="14.45" x14ac:dyDescent="0.35">
      <c r="A13" t="s">
        <v>100</v>
      </c>
      <c r="B13" s="13" t="s">
        <v>58</v>
      </c>
      <c r="C13" s="16">
        <v>170.83333333333334</v>
      </c>
      <c r="D13" s="20">
        <v>4.4111043869718147E-3</v>
      </c>
      <c r="E13" s="7"/>
      <c r="F13" s="27"/>
      <c r="G13" s="16"/>
      <c r="H13" s="23"/>
    </row>
    <row r="14" spans="1:8" ht="14.45" x14ac:dyDescent="0.35">
      <c r="A14" t="s">
        <v>101</v>
      </c>
      <c r="B14" s="13" t="s">
        <v>3</v>
      </c>
      <c r="C14" s="16">
        <v>52.5</v>
      </c>
      <c r="D14" s="20">
        <v>1.3556076896547528E-3</v>
      </c>
      <c r="E14" s="7"/>
      <c r="F14" s="27"/>
      <c r="G14" s="16"/>
      <c r="H14" s="23"/>
    </row>
    <row r="15" spans="1:8" x14ac:dyDescent="0.25">
      <c r="A15" t="s">
        <v>102</v>
      </c>
      <c r="B15" s="13" t="s">
        <v>4</v>
      </c>
      <c r="C15" s="16">
        <v>33.5</v>
      </c>
      <c r="D15" s="20">
        <v>8.6500681149398505E-4</v>
      </c>
      <c r="E15" s="7"/>
      <c r="F15" s="15" t="s">
        <v>31</v>
      </c>
      <c r="G15" s="16">
        <v>14334.418733333343</v>
      </c>
      <c r="H15" s="57">
        <v>0.37013044307881565</v>
      </c>
    </row>
    <row r="16" spans="1:8" ht="14.45" x14ac:dyDescent="0.35">
      <c r="A16" t="s">
        <v>103</v>
      </c>
      <c r="B16" s="13" t="s">
        <v>5</v>
      </c>
      <c r="C16" s="16">
        <v>0</v>
      </c>
      <c r="D16" s="20">
        <v>0</v>
      </c>
      <c r="E16" s="7"/>
      <c r="F16" s="28"/>
      <c r="G16" s="16"/>
      <c r="H16" s="23"/>
    </row>
    <row r="17" spans="1:8" ht="14.45" x14ac:dyDescent="0.35">
      <c r="A17" t="s">
        <v>104</v>
      </c>
      <c r="B17" s="13" t="s">
        <v>32</v>
      </c>
      <c r="C17" s="16">
        <v>13.333333333333336</v>
      </c>
      <c r="D17" s="20">
        <v>3.4428131800755632E-4</v>
      </c>
      <c r="E17" s="7"/>
      <c r="F17" s="28"/>
      <c r="G17" s="16"/>
      <c r="H17" s="23"/>
    </row>
    <row r="18" spans="1:8" ht="14.45" x14ac:dyDescent="0.35">
      <c r="A18" t="s">
        <v>2</v>
      </c>
      <c r="B18" s="13"/>
      <c r="C18" s="22"/>
      <c r="D18" s="20"/>
      <c r="E18" s="7"/>
      <c r="F18" s="27"/>
      <c r="G18" s="16"/>
      <c r="H18" s="23"/>
    </row>
    <row r="19" spans="1:8" x14ac:dyDescent="0.25">
      <c r="A19" t="s">
        <v>2</v>
      </c>
      <c r="B19" s="13"/>
      <c r="C19" s="22"/>
      <c r="D19" s="20"/>
      <c r="E19" s="29"/>
      <c r="F19" s="30" t="s">
        <v>33</v>
      </c>
      <c r="G19" s="16"/>
      <c r="H19" s="23"/>
    </row>
    <row r="20" spans="1:8" x14ac:dyDescent="0.25">
      <c r="B20" s="15" t="s">
        <v>34</v>
      </c>
      <c r="C20" s="11"/>
      <c r="D20" s="20"/>
      <c r="E20" s="7"/>
      <c r="F20" s="21"/>
      <c r="G20" s="16"/>
      <c r="H20" s="23"/>
    </row>
    <row r="21" spans="1:8" ht="14.45" x14ac:dyDescent="0.35">
      <c r="A21" t="s">
        <v>2</v>
      </c>
      <c r="B21" s="15"/>
      <c r="C21" s="11"/>
      <c r="D21" s="20"/>
      <c r="E21" s="7"/>
      <c r="F21" s="21"/>
      <c r="G21" s="16"/>
      <c r="H21" s="23"/>
    </row>
    <row r="22" spans="1:8" x14ac:dyDescent="0.25">
      <c r="A22" t="s">
        <v>105</v>
      </c>
      <c r="B22" s="13" t="s">
        <v>35</v>
      </c>
      <c r="C22" s="16">
        <v>169.16666666666669</v>
      </c>
      <c r="D22" s="20">
        <v>4.3680692222208706E-3</v>
      </c>
      <c r="E22" s="7"/>
      <c r="F22" s="28"/>
      <c r="G22" s="16"/>
      <c r="H22" s="23"/>
    </row>
    <row r="23" spans="1:8" x14ac:dyDescent="0.25">
      <c r="A23" t="s">
        <v>106</v>
      </c>
      <c r="B23" s="13" t="s">
        <v>36</v>
      </c>
      <c r="C23" s="22"/>
      <c r="D23" s="20"/>
      <c r="E23" s="7"/>
      <c r="F23" s="15"/>
      <c r="G23" s="16"/>
      <c r="H23" s="23"/>
    </row>
    <row r="24" spans="1:8" x14ac:dyDescent="0.25">
      <c r="A24" t="s">
        <v>107</v>
      </c>
      <c r="B24" s="13" t="s">
        <v>37</v>
      </c>
      <c r="C24" s="16">
        <v>65.000000000000014</v>
      </c>
      <c r="D24" s="20">
        <v>1.6783714252868371E-3</v>
      </c>
      <c r="E24" s="7"/>
      <c r="F24" s="15" t="s">
        <v>38</v>
      </c>
      <c r="G24" s="16"/>
      <c r="H24" s="23"/>
    </row>
    <row r="25" spans="1:8" x14ac:dyDescent="0.25">
      <c r="A25" t="s">
        <v>108</v>
      </c>
      <c r="B25" s="13" t="s">
        <v>6</v>
      </c>
      <c r="C25" s="16">
        <v>240.8333333333334</v>
      </c>
      <c r="D25" s="20">
        <v>6.2185813065114863E-3</v>
      </c>
      <c r="E25" s="7"/>
      <c r="F25" s="21"/>
      <c r="G25" s="16"/>
      <c r="H25" s="23"/>
    </row>
    <row r="26" spans="1:8" x14ac:dyDescent="0.25">
      <c r="A26" t="s">
        <v>109</v>
      </c>
      <c r="B26" s="13" t="s">
        <v>7</v>
      </c>
      <c r="C26" s="16">
        <v>49.166666666666671</v>
      </c>
      <c r="D26" s="20">
        <v>1.2695373601528637E-3</v>
      </c>
      <c r="E26" s="7"/>
      <c r="F26" s="21"/>
      <c r="G26" s="16"/>
      <c r="H26" s="23"/>
    </row>
    <row r="27" spans="1:8" x14ac:dyDescent="0.25">
      <c r="A27" t="s">
        <v>110</v>
      </c>
      <c r="B27" s="13" t="s">
        <v>8</v>
      </c>
      <c r="C27" s="16">
        <v>28.750000000000004</v>
      </c>
      <c r="D27" s="20">
        <v>7.4235659195379328E-4</v>
      </c>
      <c r="E27" s="7"/>
      <c r="F27" s="21"/>
      <c r="G27" s="16"/>
      <c r="H27" s="23"/>
    </row>
    <row r="28" spans="1:8" x14ac:dyDescent="0.25">
      <c r="A28" t="s">
        <v>2</v>
      </c>
      <c r="B28" s="13"/>
      <c r="C28" s="22"/>
      <c r="D28" s="20"/>
      <c r="E28" s="7"/>
      <c r="F28" s="15" t="s">
        <v>39</v>
      </c>
      <c r="G28" s="16"/>
      <c r="H28" s="23"/>
    </row>
    <row r="29" spans="1:8" x14ac:dyDescent="0.25">
      <c r="B29" s="15" t="s">
        <v>59</v>
      </c>
      <c r="C29" s="22"/>
      <c r="D29" s="20"/>
      <c r="E29" s="7"/>
      <c r="F29" s="15"/>
      <c r="G29" s="16"/>
      <c r="H29" s="23"/>
    </row>
    <row r="30" spans="1:8" x14ac:dyDescent="0.25">
      <c r="A30" t="s">
        <v>111</v>
      </c>
      <c r="B30" s="13" t="s">
        <v>60</v>
      </c>
      <c r="C30" s="16">
        <v>41.25</v>
      </c>
      <c r="D30" s="20">
        <v>1.0651203275858772E-3</v>
      </c>
      <c r="E30" s="7"/>
      <c r="F30" s="15"/>
      <c r="G30" s="16"/>
      <c r="H30" s="23"/>
    </row>
    <row r="31" spans="1:8" x14ac:dyDescent="0.25">
      <c r="A31" t="s">
        <v>112</v>
      </c>
      <c r="B31" s="13" t="s">
        <v>61</v>
      </c>
      <c r="C31" s="16">
        <v>8.8916666666666675</v>
      </c>
      <c r="D31" s="20">
        <v>2.2959260394628909E-4</v>
      </c>
      <c r="E31" s="7"/>
      <c r="F31" s="15"/>
      <c r="G31" s="16"/>
      <c r="H31" s="23"/>
    </row>
    <row r="32" spans="1:8" x14ac:dyDescent="0.25">
      <c r="B32" s="15" t="s">
        <v>40</v>
      </c>
      <c r="C32" s="31"/>
      <c r="D32" s="20"/>
      <c r="E32" s="7"/>
      <c r="F32" s="21"/>
      <c r="G32" s="16"/>
      <c r="H32" s="23"/>
    </row>
    <row r="33" spans="1:8" x14ac:dyDescent="0.25">
      <c r="A33" t="s">
        <v>113</v>
      </c>
      <c r="B33" s="13" t="s">
        <v>9</v>
      </c>
      <c r="C33" s="16">
        <v>2659.3770666666665</v>
      </c>
      <c r="D33" s="20">
        <v>6.8668038119330158E-2</v>
      </c>
      <c r="E33" s="7"/>
      <c r="F33" s="21"/>
      <c r="G33" s="16"/>
      <c r="H33" s="23"/>
    </row>
    <row r="34" spans="1:8" x14ac:dyDescent="0.25">
      <c r="A34" t="s">
        <v>114</v>
      </c>
      <c r="B34" s="13" t="s">
        <v>10</v>
      </c>
      <c r="C34" s="16">
        <v>5.8333333333333339</v>
      </c>
      <c r="D34" s="20">
        <v>1.5062307662830587E-4</v>
      </c>
      <c r="E34" s="7"/>
      <c r="F34" s="21"/>
      <c r="G34" s="16"/>
      <c r="H34" s="23"/>
    </row>
    <row r="35" spans="1:8" x14ac:dyDescent="0.25">
      <c r="A35" t="s">
        <v>2</v>
      </c>
      <c r="B35" s="13"/>
      <c r="C35" s="22"/>
      <c r="D35" s="20"/>
      <c r="E35" s="7"/>
      <c r="F35" s="15" t="s">
        <v>41</v>
      </c>
      <c r="G35" s="16"/>
      <c r="H35" s="23"/>
    </row>
    <row r="36" spans="1:8" x14ac:dyDescent="0.25">
      <c r="A36" t="s">
        <v>2</v>
      </c>
      <c r="B36" s="13"/>
      <c r="C36" s="22"/>
      <c r="D36" s="20"/>
      <c r="E36" s="7"/>
      <c r="F36" s="33"/>
      <c r="G36" s="16"/>
      <c r="H36" s="23"/>
    </row>
    <row r="37" spans="1:8" x14ac:dyDescent="0.25">
      <c r="A37" t="s">
        <v>115</v>
      </c>
      <c r="B37" s="13" t="s">
        <v>11</v>
      </c>
      <c r="C37" s="16">
        <v>0</v>
      </c>
      <c r="D37" s="20">
        <v>0</v>
      </c>
      <c r="E37" s="7"/>
      <c r="F37" s="33"/>
      <c r="G37" s="16"/>
      <c r="H37" s="23"/>
    </row>
    <row r="38" spans="1:8" x14ac:dyDescent="0.25">
      <c r="A38" t="s">
        <v>2</v>
      </c>
      <c r="B38" s="15"/>
      <c r="C38" s="11"/>
      <c r="D38" s="20"/>
      <c r="E38" s="7"/>
      <c r="F38" s="33"/>
      <c r="G38" s="16"/>
      <c r="H38" s="23"/>
    </row>
    <row r="39" spans="1:8" x14ac:dyDescent="0.25">
      <c r="A39" t="s">
        <v>2</v>
      </c>
      <c r="B39" s="13"/>
      <c r="C39" s="22"/>
      <c r="D39" s="20"/>
      <c r="E39" s="7"/>
      <c r="F39" s="34" t="s">
        <v>42</v>
      </c>
      <c r="G39" s="35">
        <v>14334.418733333343</v>
      </c>
      <c r="H39" s="59">
        <v>0.37013044307881565</v>
      </c>
    </row>
    <row r="40" spans="1:8" x14ac:dyDescent="0.25">
      <c r="B40" s="15" t="s">
        <v>43</v>
      </c>
      <c r="C40" s="22"/>
      <c r="D40" s="20"/>
      <c r="E40" s="7"/>
      <c r="F40" s="13"/>
      <c r="G40" s="16"/>
      <c r="H40" s="14"/>
    </row>
    <row r="41" spans="1:8" x14ac:dyDescent="0.25">
      <c r="A41" t="s">
        <v>116</v>
      </c>
      <c r="B41" s="13" t="s">
        <v>12</v>
      </c>
      <c r="C41" s="16">
        <v>0</v>
      </c>
      <c r="D41" s="20">
        <v>0</v>
      </c>
      <c r="E41" s="7"/>
      <c r="F41" s="15" t="s">
        <v>44</v>
      </c>
      <c r="G41" s="11">
        <v>24393.600000000002</v>
      </c>
      <c r="H41" s="58">
        <v>0.6298695569211844</v>
      </c>
    </row>
    <row r="42" spans="1:8" x14ac:dyDescent="0.25">
      <c r="A42" t="s">
        <v>2</v>
      </c>
      <c r="B42" s="13"/>
      <c r="C42" s="22"/>
      <c r="D42" s="20"/>
      <c r="E42" s="7"/>
      <c r="F42" s="13" t="s">
        <v>15</v>
      </c>
      <c r="G42" s="16">
        <v>24393.600000000002</v>
      </c>
      <c r="H42" s="23"/>
    </row>
    <row r="43" spans="1:8" x14ac:dyDescent="0.25">
      <c r="A43" t="s">
        <v>2</v>
      </c>
      <c r="B43" s="13"/>
      <c r="C43" s="22"/>
      <c r="D43" s="20"/>
      <c r="E43" s="7"/>
      <c r="F43" s="13" t="s">
        <v>45</v>
      </c>
      <c r="G43" s="36"/>
      <c r="H43" s="23"/>
    </row>
    <row r="44" spans="1:8" x14ac:dyDescent="0.25">
      <c r="A44" t="s">
        <v>117</v>
      </c>
      <c r="B44" s="15" t="s">
        <v>46</v>
      </c>
      <c r="C44" s="22"/>
      <c r="D44" s="20"/>
      <c r="E44" s="7"/>
      <c r="F44" s="13" t="s">
        <v>14</v>
      </c>
      <c r="G44" s="16"/>
      <c r="H44" s="23"/>
    </row>
    <row r="45" spans="1:8" x14ac:dyDescent="0.25">
      <c r="A45" t="s">
        <v>118</v>
      </c>
      <c r="B45" s="15" t="s">
        <v>47</v>
      </c>
      <c r="C45" s="19"/>
      <c r="D45" s="20"/>
      <c r="E45" s="7"/>
      <c r="F45" s="13" t="s">
        <v>48</v>
      </c>
      <c r="G45" s="16"/>
      <c r="H45" s="23"/>
    </row>
    <row r="46" spans="1:8" x14ac:dyDescent="0.25">
      <c r="A46" t="s">
        <v>119</v>
      </c>
      <c r="B46" s="37" t="s">
        <v>13</v>
      </c>
      <c r="C46" s="16">
        <v>0</v>
      </c>
      <c r="D46" s="20">
        <v>0</v>
      </c>
      <c r="E46" s="7"/>
      <c r="F46" s="13"/>
      <c r="G46" s="16"/>
      <c r="H46" s="23"/>
    </row>
    <row r="47" spans="1:8" x14ac:dyDescent="0.25">
      <c r="B47" s="13" t="s">
        <v>49</v>
      </c>
      <c r="C47" s="19"/>
      <c r="D47" s="20"/>
      <c r="E47" s="7"/>
      <c r="F47" s="13"/>
      <c r="G47" s="16"/>
      <c r="H47" s="14"/>
    </row>
    <row r="48" spans="1:8" x14ac:dyDescent="0.25">
      <c r="B48" s="37"/>
      <c r="C48" s="19"/>
      <c r="D48" s="20"/>
      <c r="E48" s="7"/>
      <c r="F48" s="15"/>
      <c r="G48" s="16"/>
      <c r="H48" s="14"/>
    </row>
    <row r="49" spans="1:8" x14ac:dyDescent="0.25">
      <c r="B49" s="37"/>
      <c r="C49" s="19"/>
      <c r="D49" s="20"/>
      <c r="E49" s="7"/>
      <c r="F49" s="15" t="s">
        <v>50</v>
      </c>
      <c r="G49" s="38"/>
      <c r="H49" s="12"/>
    </row>
    <row r="50" spans="1:8" x14ac:dyDescent="0.25">
      <c r="B50" s="15" t="s">
        <v>51</v>
      </c>
      <c r="C50" s="11"/>
      <c r="D50" s="20"/>
      <c r="E50" s="7"/>
      <c r="F50" s="13" t="s">
        <v>52</v>
      </c>
      <c r="G50" s="39"/>
      <c r="H50" s="14"/>
    </row>
    <row r="51" spans="1:8" ht="15.75" x14ac:dyDescent="0.25">
      <c r="A51" t="s">
        <v>66</v>
      </c>
      <c r="B51" s="37" t="s">
        <v>0</v>
      </c>
      <c r="C51" s="40">
        <v>0</v>
      </c>
      <c r="D51" s="20">
        <v>0</v>
      </c>
      <c r="E51" s="41"/>
      <c r="F51" s="13" t="s">
        <v>53</v>
      </c>
      <c r="G51" s="39"/>
      <c r="H51" s="14"/>
    </row>
    <row r="52" spans="1:8" ht="15.75" x14ac:dyDescent="0.25">
      <c r="B52" s="13" t="s">
        <v>54</v>
      </c>
      <c r="C52" s="16">
        <v>0</v>
      </c>
      <c r="D52" s="20">
        <v>0</v>
      </c>
      <c r="E52" s="41"/>
      <c r="F52" s="13" t="s">
        <v>55</v>
      </c>
      <c r="G52" s="39"/>
      <c r="H52" s="14"/>
    </row>
    <row r="53" spans="1:8" x14ac:dyDescent="0.25">
      <c r="B53" s="13" t="s">
        <v>55</v>
      </c>
      <c r="C53" s="16">
        <v>0</v>
      </c>
      <c r="D53" s="20">
        <v>0</v>
      </c>
      <c r="F53" s="13"/>
      <c r="G53" s="39"/>
      <c r="H53" s="14"/>
    </row>
    <row r="54" spans="1:8" x14ac:dyDescent="0.25">
      <c r="B54" s="42"/>
      <c r="C54" s="43"/>
      <c r="D54" s="44"/>
      <c r="F54" s="13"/>
      <c r="G54" s="39"/>
      <c r="H54" s="14"/>
    </row>
    <row r="55" spans="1:8" x14ac:dyDescent="0.25">
      <c r="B55" s="45" t="s">
        <v>56</v>
      </c>
      <c r="C55" s="46">
        <v>38728.018733333345</v>
      </c>
      <c r="D55" s="47"/>
      <c r="F55" s="45" t="s">
        <v>57</v>
      </c>
      <c r="G55" s="48">
        <v>38728.018733333345</v>
      </c>
      <c r="H55" s="47"/>
    </row>
    <row r="56" spans="1:8" x14ac:dyDescent="0.25">
      <c r="B56" s="7"/>
      <c r="C56" s="49">
        <v>0</v>
      </c>
      <c r="D56" s="50"/>
      <c r="F56" s="7"/>
      <c r="G56" s="49"/>
      <c r="H56" s="51"/>
    </row>
    <row r="57" spans="1:8" ht="15.75" x14ac:dyDescent="0.25">
      <c r="B57" s="7"/>
      <c r="C57" s="52"/>
      <c r="D57" s="53"/>
      <c r="F57" s="41"/>
      <c r="G57" s="52"/>
      <c r="H57" s="54"/>
    </row>
    <row r="58" spans="1:8" ht="15.75" x14ac:dyDescent="0.25">
      <c r="B58" s="41"/>
      <c r="C58" s="52"/>
      <c r="D58" s="53"/>
      <c r="F58" s="41"/>
      <c r="G58" s="52"/>
      <c r="H58" s="50"/>
    </row>
    <row r="59" spans="1:8" ht="15.75" x14ac:dyDescent="0.25">
      <c r="C59" s="55"/>
      <c r="D59" s="56"/>
      <c r="G59" s="55"/>
      <c r="H59" s="53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499984740745262"/>
  </sheetPr>
  <dimension ref="A1:H59"/>
  <sheetViews>
    <sheetView workbookViewId="0">
      <selection sqref="A1:XFD1048576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60"/>
    <col min="5" max="5" width="5.42578125" customWidth="1"/>
    <col min="6" max="6" width="33" bestFit="1" customWidth="1"/>
  </cols>
  <sheetData>
    <row r="1" spans="1:8" ht="34.5" customHeight="1" x14ac:dyDescent="0.25">
      <c r="B1" s="98" t="s">
        <v>69</v>
      </c>
      <c r="C1" s="99"/>
      <c r="D1" s="99"/>
      <c r="E1" s="99"/>
      <c r="F1" s="99"/>
      <c r="G1" s="99"/>
      <c r="H1" s="100"/>
    </row>
    <row r="2" spans="1:8" x14ac:dyDescent="0.35">
      <c r="B2" s="1"/>
      <c r="C2" s="61"/>
      <c r="D2" s="3"/>
      <c r="E2" s="2"/>
      <c r="F2" s="2"/>
      <c r="G2" s="2"/>
      <c r="H2" s="3"/>
    </row>
    <row r="3" spans="1:8" x14ac:dyDescent="0.25">
      <c r="B3" s="4" t="s">
        <v>17</v>
      </c>
      <c r="C3" s="62" t="s">
        <v>18</v>
      </c>
      <c r="D3" s="6" t="s">
        <v>19</v>
      </c>
      <c r="E3" s="7"/>
      <c r="F3" s="4" t="s">
        <v>20</v>
      </c>
      <c r="G3" s="4" t="s">
        <v>18</v>
      </c>
      <c r="H3" s="6" t="s">
        <v>19</v>
      </c>
    </row>
    <row r="4" spans="1:8" ht="14.45" x14ac:dyDescent="0.35">
      <c r="B4" s="8" t="s">
        <v>21</v>
      </c>
      <c r="C4" s="63"/>
      <c r="D4" s="10"/>
      <c r="E4" s="7"/>
      <c r="F4" s="8" t="s">
        <v>22</v>
      </c>
      <c r="G4" s="11"/>
      <c r="H4" s="12"/>
    </row>
    <row r="5" spans="1:8" ht="14.45" x14ac:dyDescent="0.35">
      <c r="A5" t="s">
        <v>95</v>
      </c>
      <c r="B5" s="13" t="s">
        <v>23</v>
      </c>
      <c r="C5" s="64">
        <v>0</v>
      </c>
      <c r="D5" s="14">
        <v>0</v>
      </c>
      <c r="E5" s="7"/>
      <c r="F5" s="15"/>
      <c r="G5" s="16"/>
      <c r="H5" s="14"/>
    </row>
    <row r="6" spans="1:8" x14ac:dyDescent="0.25">
      <c r="A6" t="s">
        <v>96</v>
      </c>
      <c r="B6" s="17" t="s">
        <v>24</v>
      </c>
      <c r="C6" s="64">
        <v>30.333333333333332</v>
      </c>
      <c r="D6" s="14">
        <v>1.2204420797420974E-3</v>
      </c>
      <c r="E6" s="7"/>
      <c r="F6" s="15" t="s">
        <v>25</v>
      </c>
      <c r="G6" s="16"/>
      <c r="H6" s="18"/>
    </row>
    <row r="7" spans="1:8" x14ac:dyDescent="0.25">
      <c r="A7" t="s">
        <v>97</v>
      </c>
      <c r="B7" s="17" t="s">
        <v>26</v>
      </c>
      <c r="C7" s="64">
        <v>136.5</v>
      </c>
      <c r="D7" s="14">
        <v>5.4919893588394383E-3</v>
      </c>
      <c r="E7" s="7"/>
      <c r="F7" s="21"/>
      <c r="G7" s="16"/>
      <c r="H7" s="14"/>
    </row>
    <row r="8" spans="1:8" ht="14.45" x14ac:dyDescent="0.35">
      <c r="A8" t="s">
        <v>98</v>
      </c>
      <c r="B8" s="13" t="s">
        <v>27</v>
      </c>
      <c r="C8" s="19"/>
      <c r="D8" s="14"/>
      <c r="E8" s="7"/>
      <c r="F8" s="21"/>
      <c r="G8" s="16"/>
      <c r="H8" s="14"/>
    </row>
    <row r="9" spans="1:8" ht="14.45" x14ac:dyDescent="0.35">
      <c r="A9" t="s">
        <v>2</v>
      </c>
      <c r="B9" s="13"/>
      <c r="C9" s="19"/>
      <c r="D9" s="14"/>
      <c r="E9" s="7"/>
      <c r="F9" s="21"/>
      <c r="G9" s="16"/>
      <c r="H9" s="14"/>
    </row>
    <row r="10" spans="1:8" x14ac:dyDescent="0.25">
      <c r="A10" t="s">
        <v>2</v>
      </c>
      <c r="B10" s="21"/>
      <c r="C10" s="22"/>
      <c r="D10" s="23"/>
      <c r="E10" s="7"/>
      <c r="F10" s="24" t="s">
        <v>28</v>
      </c>
      <c r="G10" s="16"/>
      <c r="H10" s="23"/>
    </row>
    <row r="11" spans="1:8" x14ac:dyDescent="0.25">
      <c r="B11" s="15" t="s">
        <v>29</v>
      </c>
      <c r="C11" s="11"/>
      <c r="D11" s="12"/>
      <c r="E11" s="7"/>
      <c r="F11" s="25"/>
      <c r="G11" s="16"/>
      <c r="H11" s="23"/>
    </row>
    <row r="12" spans="1:8" x14ac:dyDescent="0.25">
      <c r="A12" t="s">
        <v>99</v>
      </c>
      <c r="B12" s="13" t="s">
        <v>30</v>
      </c>
      <c r="C12" s="64">
        <v>15703</v>
      </c>
      <c r="D12" s="14">
        <v>0.63180006521506016</v>
      </c>
      <c r="E12" s="7"/>
      <c r="F12" s="26"/>
      <c r="G12" s="16"/>
      <c r="H12" s="23"/>
    </row>
    <row r="13" spans="1:8" ht="14.45" x14ac:dyDescent="0.35">
      <c r="A13" t="s">
        <v>100</v>
      </c>
      <c r="B13" s="13" t="s">
        <v>58</v>
      </c>
      <c r="C13" s="64">
        <v>478.33333333333331</v>
      </c>
      <c r="D13" s="14">
        <v>1.9245432795933076E-2</v>
      </c>
      <c r="E13" s="7"/>
      <c r="F13" s="27"/>
      <c r="G13" s="16"/>
      <c r="H13" s="23"/>
    </row>
    <row r="14" spans="1:8" ht="14.45" x14ac:dyDescent="0.35">
      <c r="A14" t="s">
        <v>101</v>
      </c>
      <c r="B14" s="13" t="s">
        <v>3</v>
      </c>
      <c r="C14" s="64">
        <v>146.99999999999997</v>
      </c>
      <c r="D14" s="14">
        <v>5.9144500787501634E-3</v>
      </c>
      <c r="E14" s="7"/>
      <c r="F14" s="27"/>
      <c r="G14" s="16"/>
      <c r="H14" s="23"/>
    </row>
    <row r="15" spans="1:8" x14ac:dyDescent="0.25">
      <c r="A15" t="s">
        <v>102</v>
      </c>
      <c r="B15" s="13" t="s">
        <v>4</v>
      </c>
      <c r="C15" s="64">
        <v>93.8</v>
      </c>
      <c r="D15" s="14">
        <v>3.773982431202486E-3</v>
      </c>
      <c r="E15" s="7"/>
      <c r="F15" s="15" t="s">
        <v>31</v>
      </c>
      <c r="G15" s="16">
        <v>5854.3817333333354</v>
      </c>
      <c r="H15" s="57">
        <v>0.23554726873297191</v>
      </c>
    </row>
    <row r="16" spans="1:8" ht="14.45" x14ac:dyDescent="0.35">
      <c r="A16" t="s">
        <v>103</v>
      </c>
      <c r="B16" s="13" t="s">
        <v>5</v>
      </c>
      <c r="C16" s="64">
        <v>0</v>
      </c>
      <c r="D16" s="14">
        <v>0</v>
      </c>
      <c r="E16" s="7"/>
      <c r="F16" s="28"/>
      <c r="G16" s="16"/>
      <c r="H16" s="23"/>
    </row>
    <row r="17" spans="1:8" ht="14.45" x14ac:dyDescent="0.35">
      <c r="A17" t="s">
        <v>104</v>
      </c>
      <c r="B17" s="13" t="s">
        <v>32</v>
      </c>
      <c r="C17" s="64">
        <v>37.333333333333336</v>
      </c>
      <c r="D17" s="14">
        <v>1.5020825596825816E-3</v>
      </c>
      <c r="E17" s="7"/>
      <c r="F17" s="28"/>
      <c r="G17" s="16"/>
      <c r="H17" s="23"/>
    </row>
    <row r="18" spans="1:8" ht="14.45" x14ac:dyDescent="0.35">
      <c r="A18" t="s">
        <v>2</v>
      </c>
      <c r="B18" s="13"/>
      <c r="C18" s="22"/>
      <c r="D18" s="23"/>
      <c r="E18" s="7"/>
      <c r="F18" s="27"/>
      <c r="G18" s="16"/>
      <c r="H18" s="23"/>
    </row>
    <row r="19" spans="1:8" x14ac:dyDescent="0.25">
      <c r="A19" t="s">
        <v>2</v>
      </c>
      <c r="B19" s="13"/>
      <c r="C19" s="22"/>
      <c r="D19" s="23"/>
      <c r="E19" s="29"/>
      <c r="F19" s="30" t="s">
        <v>33</v>
      </c>
      <c r="G19" s="30" t="s">
        <v>33</v>
      </c>
      <c r="H19" s="23"/>
    </row>
    <row r="20" spans="1:8" x14ac:dyDescent="0.25">
      <c r="B20" s="15" t="s">
        <v>34</v>
      </c>
      <c r="C20" s="11"/>
      <c r="D20" s="12"/>
      <c r="E20" s="7"/>
      <c r="F20" s="21"/>
      <c r="G20" s="16"/>
      <c r="H20" s="23"/>
    </row>
    <row r="21" spans="1:8" ht="14.45" x14ac:dyDescent="0.35">
      <c r="A21" t="s">
        <v>2</v>
      </c>
      <c r="B21" s="15"/>
      <c r="C21" s="11"/>
      <c r="D21" s="12"/>
      <c r="E21" s="7"/>
      <c r="F21" s="21"/>
      <c r="G21" s="16"/>
      <c r="H21" s="23"/>
    </row>
    <row r="22" spans="1:8" x14ac:dyDescent="0.25">
      <c r="A22" t="s">
        <v>105</v>
      </c>
      <c r="B22" s="13" t="s">
        <v>35</v>
      </c>
      <c r="C22" s="64">
        <v>473.66666666666663</v>
      </c>
      <c r="D22" s="14">
        <v>1.9057672475972752E-2</v>
      </c>
      <c r="E22" s="7"/>
      <c r="F22" s="28"/>
      <c r="G22" s="16"/>
      <c r="H22" s="23"/>
    </row>
    <row r="23" spans="1:8" ht="14.45" x14ac:dyDescent="0.35">
      <c r="A23" t="s">
        <v>106</v>
      </c>
      <c r="B23" s="13" t="s">
        <v>36</v>
      </c>
      <c r="C23" s="22"/>
      <c r="D23" s="23"/>
      <c r="E23" s="7"/>
      <c r="F23" s="15"/>
      <c r="G23" s="16"/>
      <c r="H23" s="23"/>
    </row>
    <row r="24" spans="1:8" x14ac:dyDescent="0.25">
      <c r="A24" t="s">
        <v>107</v>
      </c>
      <c r="B24" s="13" t="s">
        <v>37</v>
      </c>
      <c r="C24" s="64">
        <v>182</v>
      </c>
      <c r="D24" s="14">
        <v>7.3226524784525846E-3</v>
      </c>
      <c r="E24" s="7"/>
      <c r="F24" s="15" t="s">
        <v>38</v>
      </c>
      <c r="G24" s="16"/>
      <c r="H24" s="23"/>
    </row>
    <row r="25" spans="1:8" x14ac:dyDescent="0.25">
      <c r="A25" t="s">
        <v>108</v>
      </c>
      <c r="B25" s="13" t="s">
        <v>6</v>
      </c>
      <c r="C25" s="64">
        <v>1124.3333333333333</v>
      </c>
      <c r="D25" s="14">
        <v>4.5236825659012027E-2</v>
      </c>
      <c r="E25" s="7"/>
      <c r="F25" s="21"/>
      <c r="G25" s="16"/>
      <c r="H25" s="23"/>
    </row>
    <row r="26" spans="1:8" x14ac:dyDescent="0.25">
      <c r="A26" t="s">
        <v>109</v>
      </c>
      <c r="B26" s="13" t="s">
        <v>7</v>
      </c>
      <c r="C26" s="64">
        <v>137.66666666666666</v>
      </c>
      <c r="D26" s="14">
        <v>5.5389294388295193E-3</v>
      </c>
      <c r="E26" s="7"/>
      <c r="F26" s="21"/>
      <c r="G26" s="16"/>
      <c r="H26" s="23"/>
    </row>
    <row r="27" spans="1:8" x14ac:dyDescent="0.25">
      <c r="A27" t="s">
        <v>110</v>
      </c>
      <c r="B27" s="13" t="s">
        <v>8</v>
      </c>
      <c r="C27" s="64">
        <v>80.5</v>
      </c>
      <c r="D27" s="14">
        <v>3.2388655193155663E-3</v>
      </c>
      <c r="E27" s="7"/>
      <c r="F27" s="21"/>
      <c r="G27" s="16"/>
      <c r="H27" s="23"/>
    </row>
    <row r="28" spans="1:8" ht="14.45" x14ac:dyDescent="0.35">
      <c r="A28" t="s">
        <v>2</v>
      </c>
      <c r="B28" s="13"/>
      <c r="C28" s="22"/>
      <c r="D28" s="23"/>
      <c r="E28" s="7"/>
      <c r="F28" s="15" t="s">
        <v>39</v>
      </c>
      <c r="G28" s="16"/>
      <c r="H28" s="23"/>
    </row>
    <row r="29" spans="1:8" x14ac:dyDescent="0.25">
      <c r="B29" s="15" t="s">
        <v>59</v>
      </c>
      <c r="C29" s="22"/>
      <c r="D29" s="23"/>
      <c r="E29" s="7"/>
      <c r="F29" s="15"/>
      <c r="G29" s="16"/>
      <c r="H29" s="23"/>
    </row>
    <row r="30" spans="1:8" ht="14.45" x14ac:dyDescent="0.35">
      <c r="A30" t="s">
        <v>111</v>
      </c>
      <c r="B30" s="13" t="s">
        <v>60</v>
      </c>
      <c r="C30" s="64">
        <v>115.5</v>
      </c>
      <c r="D30" s="14">
        <v>4.6470679190179862E-3</v>
      </c>
      <c r="E30" s="7"/>
      <c r="F30" s="15"/>
      <c r="G30" s="16"/>
      <c r="H30" s="23"/>
    </row>
    <row r="31" spans="1:8" x14ac:dyDescent="0.25">
      <c r="A31" t="s">
        <v>112</v>
      </c>
      <c r="B31" s="13" t="s">
        <v>61</v>
      </c>
      <c r="C31" s="64">
        <v>24.896666666666668</v>
      </c>
      <c r="D31" s="14">
        <v>1.0017013069883215E-3</v>
      </c>
      <c r="E31" s="7"/>
      <c r="F31" s="15"/>
      <c r="G31" s="16"/>
      <c r="H31" s="23"/>
    </row>
    <row r="32" spans="1:8" ht="14.45" x14ac:dyDescent="0.35">
      <c r="B32" s="15" t="s">
        <v>40</v>
      </c>
      <c r="C32" s="31"/>
      <c r="D32" s="32"/>
      <c r="E32" s="7"/>
      <c r="F32" s="21"/>
      <c r="G32" s="16"/>
      <c r="H32" s="23"/>
    </row>
    <row r="33" spans="1:8" x14ac:dyDescent="0.25">
      <c r="A33" t="s">
        <v>113</v>
      </c>
      <c r="B33" s="13" t="s">
        <v>9</v>
      </c>
      <c r="C33" s="64">
        <v>6073.1850666666678</v>
      </c>
      <c r="D33" s="14">
        <v>0.24435067956334011</v>
      </c>
      <c r="E33" s="7"/>
      <c r="F33" s="21"/>
      <c r="G33" s="16"/>
      <c r="H33" s="23"/>
    </row>
    <row r="34" spans="1:8" ht="14.45" x14ac:dyDescent="0.35">
      <c r="A34" t="s">
        <v>114</v>
      </c>
      <c r="B34" s="13" t="s">
        <v>10</v>
      </c>
      <c r="C34" s="64">
        <v>16.333333333333336</v>
      </c>
      <c r="D34" s="14">
        <v>6.5716111986112945E-4</v>
      </c>
      <c r="E34" s="7"/>
      <c r="F34" s="21"/>
      <c r="G34" s="16"/>
      <c r="H34" s="23"/>
    </row>
    <row r="35" spans="1:8" x14ac:dyDescent="0.25">
      <c r="A35" t="s">
        <v>2</v>
      </c>
      <c r="B35" s="13"/>
      <c r="C35" s="22"/>
      <c r="D35" s="23"/>
      <c r="E35" s="7"/>
      <c r="F35" s="15" t="s">
        <v>41</v>
      </c>
      <c r="G35" s="16"/>
      <c r="H35" s="23"/>
    </row>
    <row r="36" spans="1:8" x14ac:dyDescent="0.25">
      <c r="A36" t="s">
        <v>2</v>
      </c>
      <c r="B36" s="13"/>
      <c r="C36" s="22"/>
      <c r="D36" s="23"/>
      <c r="E36" s="7"/>
      <c r="F36" s="33"/>
      <c r="G36" s="16"/>
      <c r="H36" s="23"/>
    </row>
    <row r="37" spans="1:8" x14ac:dyDescent="0.25">
      <c r="A37" t="s">
        <v>115</v>
      </c>
      <c r="B37" s="13" t="s">
        <v>11</v>
      </c>
      <c r="C37" s="64">
        <v>0</v>
      </c>
      <c r="D37" s="14">
        <v>0</v>
      </c>
      <c r="E37" s="7"/>
      <c r="F37" s="33"/>
      <c r="G37" s="16"/>
      <c r="H37" s="23"/>
    </row>
    <row r="38" spans="1:8" x14ac:dyDescent="0.25">
      <c r="A38" t="s">
        <v>2</v>
      </c>
      <c r="B38" s="15"/>
      <c r="C38" s="11"/>
      <c r="D38" s="12"/>
      <c r="E38" s="7"/>
      <c r="F38" s="33"/>
      <c r="G38" s="16"/>
      <c r="H38" s="23"/>
    </row>
    <row r="39" spans="1:8" x14ac:dyDescent="0.25">
      <c r="A39" t="s">
        <v>2</v>
      </c>
      <c r="B39" s="13"/>
      <c r="C39" s="22"/>
      <c r="D39" s="23"/>
      <c r="E39" s="7"/>
      <c r="F39" s="34" t="s">
        <v>42</v>
      </c>
      <c r="G39" s="35">
        <v>5854.3817333333354</v>
      </c>
      <c r="H39" s="59">
        <v>0.23554726873297191</v>
      </c>
    </row>
    <row r="40" spans="1:8" x14ac:dyDescent="0.25">
      <c r="B40" s="15" t="s">
        <v>43</v>
      </c>
      <c r="C40" s="22"/>
      <c r="D40" s="23"/>
      <c r="E40" s="7"/>
      <c r="F40" s="13"/>
      <c r="G40" s="16"/>
      <c r="H40" s="14"/>
    </row>
    <row r="41" spans="1:8" x14ac:dyDescent="0.25">
      <c r="A41" t="s">
        <v>116</v>
      </c>
      <c r="B41" s="13" t="s">
        <v>12</v>
      </c>
      <c r="C41" s="64">
        <v>0</v>
      </c>
      <c r="D41" s="14">
        <v>0</v>
      </c>
      <c r="E41" s="7"/>
      <c r="F41" s="15" t="s">
        <v>44</v>
      </c>
      <c r="G41" s="11">
        <v>19000</v>
      </c>
      <c r="H41" s="58">
        <v>0.76445273126702806</v>
      </c>
    </row>
    <row r="42" spans="1:8" x14ac:dyDescent="0.25">
      <c r="A42" t="s">
        <v>2</v>
      </c>
      <c r="B42" s="13"/>
      <c r="C42" s="22"/>
      <c r="D42" s="23"/>
      <c r="E42" s="7"/>
      <c r="F42" s="13" t="s">
        <v>15</v>
      </c>
      <c r="G42" s="16">
        <v>19000</v>
      </c>
      <c r="H42" s="23"/>
    </row>
    <row r="43" spans="1:8" x14ac:dyDescent="0.25">
      <c r="A43" t="s">
        <v>2</v>
      </c>
      <c r="B43" s="13"/>
      <c r="C43" s="22"/>
      <c r="D43" s="23"/>
      <c r="E43" s="7"/>
      <c r="F43" s="13" t="s">
        <v>45</v>
      </c>
      <c r="G43" s="36"/>
      <c r="H43" s="23"/>
    </row>
    <row r="44" spans="1:8" x14ac:dyDescent="0.25">
      <c r="A44" t="s">
        <v>117</v>
      </c>
      <c r="B44" s="15" t="s">
        <v>46</v>
      </c>
      <c r="C44" s="22"/>
      <c r="D44" s="23"/>
      <c r="E44" s="7"/>
      <c r="F44" s="13" t="s">
        <v>14</v>
      </c>
      <c r="G44" s="16"/>
      <c r="H44" s="23"/>
    </row>
    <row r="45" spans="1:8" x14ac:dyDescent="0.25">
      <c r="A45" t="s">
        <v>118</v>
      </c>
      <c r="B45" s="15" t="s">
        <v>47</v>
      </c>
      <c r="C45" s="19"/>
      <c r="D45" s="14"/>
      <c r="E45" s="7"/>
      <c r="F45" s="13" t="s">
        <v>48</v>
      </c>
      <c r="G45" s="16"/>
      <c r="H45" s="23"/>
    </row>
    <row r="46" spans="1:8" x14ac:dyDescent="0.25">
      <c r="A46" t="s">
        <v>119</v>
      </c>
      <c r="B46" s="37" t="s">
        <v>13</v>
      </c>
      <c r="C46" s="64">
        <v>0</v>
      </c>
      <c r="D46" s="14">
        <v>0</v>
      </c>
      <c r="E46" s="7"/>
      <c r="F46" s="13"/>
      <c r="G46" s="16"/>
      <c r="H46" s="23"/>
    </row>
    <row r="47" spans="1:8" x14ac:dyDescent="0.25">
      <c r="B47" s="13" t="s">
        <v>49</v>
      </c>
      <c r="C47" s="19"/>
      <c r="D47" s="14"/>
      <c r="E47" s="7"/>
      <c r="F47" s="13"/>
      <c r="G47" s="16"/>
      <c r="H47" s="14"/>
    </row>
    <row r="48" spans="1:8" x14ac:dyDescent="0.25">
      <c r="B48" s="37"/>
      <c r="C48" s="19"/>
      <c r="D48" s="14"/>
      <c r="E48" s="7"/>
      <c r="F48" s="15"/>
      <c r="G48" s="16"/>
      <c r="H48" s="14"/>
    </row>
    <row r="49" spans="1:8" x14ac:dyDescent="0.25">
      <c r="B49" s="37"/>
      <c r="C49" s="19"/>
      <c r="D49" s="14"/>
      <c r="E49" s="7"/>
      <c r="F49" s="15" t="s">
        <v>50</v>
      </c>
      <c r="G49" s="38"/>
      <c r="H49" s="12"/>
    </row>
    <row r="50" spans="1:8" x14ac:dyDescent="0.25">
      <c r="B50" s="15" t="s">
        <v>51</v>
      </c>
      <c r="C50" s="11"/>
      <c r="D50" s="12"/>
      <c r="E50" s="7"/>
      <c r="F50" s="13" t="s">
        <v>52</v>
      </c>
      <c r="G50" s="39"/>
      <c r="H50" s="14"/>
    </row>
    <row r="51" spans="1:8" ht="15.75" x14ac:dyDescent="0.25">
      <c r="A51" t="s">
        <v>66</v>
      </c>
      <c r="B51" s="37" t="s">
        <v>0</v>
      </c>
      <c r="C51" s="64">
        <v>0</v>
      </c>
      <c r="D51" s="14">
        <v>0</v>
      </c>
      <c r="E51" s="41"/>
      <c r="F51" s="13" t="s">
        <v>53</v>
      </c>
      <c r="G51" s="39"/>
      <c r="H51" s="14"/>
    </row>
    <row r="52" spans="1:8" ht="15.75" x14ac:dyDescent="0.25">
      <c r="B52" s="13" t="s">
        <v>54</v>
      </c>
      <c r="C52" s="64">
        <v>0</v>
      </c>
      <c r="D52" s="14">
        <v>0</v>
      </c>
      <c r="E52" s="41"/>
      <c r="F52" s="13" t="s">
        <v>55</v>
      </c>
      <c r="G52" s="39"/>
      <c r="H52" s="14"/>
    </row>
    <row r="53" spans="1:8" x14ac:dyDescent="0.25">
      <c r="B53" s="13" t="s">
        <v>55</v>
      </c>
      <c r="C53" s="64">
        <v>0</v>
      </c>
      <c r="D53" s="14">
        <v>0</v>
      </c>
      <c r="F53" s="13"/>
      <c r="G53" s="39"/>
      <c r="H53" s="14"/>
    </row>
    <row r="54" spans="1:8" x14ac:dyDescent="0.25">
      <c r="B54" s="42"/>
      <c r="C54" s="65"/>
      <c r="D54" s="44"/>
      <c r="F54" s="13"/>
      <c r="G54" s="39"/>
      <c r="H54" s="14"/>
    </row>
    <row r="55" spans="1:8" x14ac:dyDescent="0.25">
      <c r="B55" s="45" t="s">
        <v>56</v>
      </c>
      <c r="C55" s="46">
        <v>24854.381733333335</v>
      </c>
      <c r="D55" s="47"/>
      <c r="F55" s="45" t="s">
        <v>57</v>
      </c>
      <c r="G55" s="48">
        <v>24854.381733333335</v>
      </c>
      <c r="H55" s="47"/>
    </row>
    <row r="56" spans="1:8" x14ac:dyDescent="0.25">
      <c r="B56" s="7"/>
      <c r="C56" s="66">
        <v>0</v>
      </c>
      <c r="D56" s="50"/>
      <c r="F56" s="7"/>
      <c r="G56" s="49"/>
      <c r="H56" s="51"/>
    </row>
    <row r="57" spans="1:8" ht="15.75" x14ac:dyDescent="0.25">
      <c r="B57" s="7"/>
      <c r="C57" s="67"/>
      <c r="D57" s="53"/>
      <c r="F57" s="41"/>
      <c r="G57" s="52"/>
      <c r="H57" s="54"/>
    </row>
    <row r="58" spans="1:8" ht="15.75" x14ac:dyDescent="0.25">
      <c r="B58" s="41"/>
      <c r="C58" s="67"/>
      <c r="D58" s="53"/>
      <c r="F58" s="41"/>
      <c r="G58" s="52"/>
      <c r="H58" s="50"/>
    </row>
    <row r="59" spans="1:8" ht="15.75" x14ac:dyDescent="0.25">
      <c r="D59" s="56"/>
      <c r="G59" s="55"/>
      <c r="H59" s="53"/>
    </row>
  </sheetData>
  <mergeCells count="1">
    <mergeCell ref="B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-0.499984740745262"/>
  </sheetPr>
  <dimension ref="A1:H59"/>
  <sheetViews>
    <sheetView workbookViewId="0">
      <selection activeCell="B36" sqref="B36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60"/>
    <col min="5" max="5" width="5.42578125" customWidth="1"/>
    <col min="6" max="6" width="33" bestFit="1" customWidth="1"/>
  </cols>
  <sheetData>
    <row r="1" spans="1:8" ht="32.25" customHeight="1" x14ac:dyDescent="0.25">
      <c r="B1" s="98" t="s">
        <v>68</v>
      </c>
      <c r="C1" s="99"/>
      <c r="D1" s="99"/>
      <c r="E1" s="99"/>
      <c r="F1" s="99"/>
      <c r="G1" s="99"/>
      <c r="H1" s="100"/>
    </row>
    <row r="2" spans="1:8" x14ac:dyDescent="0.35">
      <c r="B2" s="1"/>
      <c r="C2" s="61"/>
      <c r="D2" s="3"/>
      <c r="E2" s="2"/>
      <c r="F2" s="2"/>
      <c r="G2" s="2"/>
      <c r="H2" s="3"/>
    </row>
    <row r="3" spans="1:8" x14ac:dyDescent="0.25">
      <c r="B3" s="4" t="s">
        <v>17</v>
      </c>
      <c r="C3" s="62" t="s">
        <v>18</v>
      </c>
      <c r="D3" s="6" t="s">
        <v>19</v>
      </c>
      <c r="E3" s="7"/>
      <c r="F3" s="4" t="s">
        <v>20</v>
      </c>
      <c r="G3" s="4" t="s">
        <v>18</v>
      </c>
      <c r="H3" s="6" t="s">
        <v>19</v>
      </c>
    </row>
    <row r="4" spans="1:8" ht="14.45" x14ac:dyDescent="0.35">
      <c r="B4" s="8" t="s">
        <v>21</v>
      </c>
      <c r="C4" s="63"/>
      <c r="D4" s="10"/>
      <c r="E4" s="7"/>
      <c r="F4" s="8" t="s">
        <v>22</v>
      </c>
      <c r="G4" s="11"/>
      <c r="H4" s="12"/>
    </row>
    <row r="5" spans="1:8" ht="14.45" x14ac:dyDescent="0.35">
      <c r="A5" t="s">
        <v>95</v>
      </c>
      <c r="B5" s="13" t="s">
        <v>23</v>
      </c>
      <c r="C5" s="64">
        <v>0</v>
      </c>
      <c r="D5" s="14">
        <v>0</v>
      </c>
      <c r="E5" s="7"/>
      <c r="F5" s="15"/>
      <c r="G5" s="16"/>
      <c r="H5" s="14"/>
    </row>
    <row r="6" spans="1:8" x14ac:dyDescent="0.25">
      <c r="A6" t="s">
        <v>96</v>
      </c>
      <c r="B6" s="17" t="s">
        <v>24</v>
      </c>
      <c r="C6" s="64">
        <v>67.166666666666671</v>
      </c>
      <c r="D6" s="14">
        <v>4.2853966194864637E-4</v>
      </c>
      <c r="E6" s="7"/>
      <c r="F6" s="15" t="s">
        <v>25</v>
      </c>
      <c r="G6" s="16"/>
      <c r="H6" s="18"/>
    </row>
    <row r="7" spans="1:8" x14ac:dyDescent="0.25">
      <c r="A7" t="s">
        <v>97</v>
      </c>
      <c r="B7" s="17" t="s">
        <v>26</v>
      </c>
      <c r="C7" s="64">
        <v>302.25</v>
      </c>
      <c r="D7" s="14">
        <v>1.9284284787689085E-3</v>
      </c>
      <c r="E7" s="7"/>
      <c r="F7" s="21"/>
      <c r="G7" s="16"/>
      <c r="H7" s="14"/>
    </row>
    <row r="8" spans="1:8" ht="14.45" x14ac:dyDescent="0.35">
      <c r="A8" t="s">
        <v>98</v>
      </c>
      <c r="B8" s="13" t="s">
        <v>27</v>
      </c>
      <c r="C8" s="19"/>
      <c r="D8" s="14"/>
      <c r="E8" s="7"/>
      <c r="F8" s="21"/>
      <c r="G8" s="16"/>
      <c r="H8" s="14"/>
    </row>
    <row r="9" spans="1:8" ht="14.45" x14ac:dyDescent="0.35">
      <c r="A9" t="s">
        <v>2</v>
      </c>
      <c r="B9" s="13"/>
      <c r="C9" s="19"/>
      <c r="D9" s="14"/>
      <c r="E9" s="7"/>
      <c r="F9" s="21"/>
      <c r="G9" s="16"/>
      <c r="H9" s="14"/>
    </row>
    <row r="10" spans="1:8" x14ac:dyDescent="0.25">
      <c r="A10" t="s">
        <v>2</v>
      </c>
      <c r="B10" s="21"/>
      <c r="C10" s="22"/>
      <c r="D10" s="23"/>
      <c r="E10" s="7"/>
      <c r="F10" s="24" t="s">
        <v>28</v>
      </c>
      <c r="G10" s="16"/>
      <c r="H10" s="23"/>
    </row>
    <row r="11" spans="1:8" x14ac:dyDescent="0.25">
      <c r="B11" s="15" t="s">
        <v>29</v>
      </c>
      <c r="C11" s="11"/>
      <c r="D11" s="12"/>
      <c r="E11" s="7"/>
      <c r="F11" s="25"/>
      <c r="G11" s="16"/>
      <c r="H11" s="23"/>
    </row>
    <row r="12" spans="1:8" x14ac:dyDescent="0.25">
      <c r="A12" t="s">
        <v>99</v>
      </c>
      <c r="B12" s="13" t="s">
        <v>30</v>
      </c>
      <c r="C12" s="64">
        <v>136114.20000000001</v>
      </c>
      <c r="D12" s="14">
        <v>0.86844168616988249</v>
      </c>
      <c r="E12" s="7"/>
      <c r="F12" s="26"/>
      <c r="G12" s="16"/>
      <c r="H12" s="23"/>
    </row>
    <row r="13" spans="1:8" ht="14.45" x14ac:dyDescent="0.35">
      <c r="A13" t="s">
        <v>100</v>
      </c>
      <c r="B13" s="13" t="s">
        <v>58</v>
      </c>
      <c r="C13" s="64">
        <v>1059.1666666666665</v>
      </c>
      <c r="D13" s="14">
        <v>6.7577408230363447E-3</v>
      </c>
      <c r="E13" s="7"/>
      <c r="F13" s="27"/>
      <c r="G13" s="16"/>
      <c r="H13" s="23"/>
    </row>
    <row r="14" spans="1:8" ht="14.45" x14ac:dyDescent="0.35">
      <c r="A14" t="s">
        <v>101</v>
      </c>
      <c r="B14" s="13" t="s">
        <v>3</v>
      </c>
      <c r="C14" s="64">
        <v>325.5</v>
      </c>
      <c r="D14" s="14">
        <v>2.0767691309819016E-3</v>
      </c>
      <c r="E14" s="7"/>
      <c r="F14" s="27"/>
      <c r="G14" s="16"/>
      <c r="H14" s="23"/>
    </row>
    <row r="15" spans="1:8" x14ac:dyDescent="0.25">
      <c r="A15" t="s">
        <v>102</v>
      </c>
      <c r="B15" s="13" t="s">
        <v>4</v>
      </c>
      <c r="C15" s="64">
        <v>207.7</v>
      </c>
      <c r="D15" s="14">
        <v>1.325176493102737E-3</v>
      </c>
      <c r="E15" s="7"/>
      <c r="F15" s="15" t="s">
        <v>31</v>
      </c>
      <c r="G15" s="16">
        <v>48077.589666666667</v>
      </c>
      <c r="H15" s="57">
        <v>0.30674671002073051</v>
      </c>
    </row>
    <row r="16" spans="1:8" ht="14.45" x14ac:dyDescent="0.35">
      <c r="A16" t="s">
        <v>103</v>
      </c>
      <c r="B16" s="13" t="s">
        <v>5</v>
      </c>
      <c r="C16" s="64">
        <v>0</v>
      </c>
      <c r="D16" s="14">
        <v>0</v>
      </c>
      <c r="E16" s="7"/>
      <c r="F16" s="28"/>
      <c r="G16" s="16"/>
      <c r="H16" s="23"/>
    </row>
    <row r="17" spans="1:8" ht="14.45" x14ac:dyDescent="0.35">
      <c r="A17" t="s">
        <v>104</v>
      </c>
      <c r="B17" s="13" t="s">
        <v>32</v>
      </c>
      <c r="C17" s="64">
        <v>82.666666666666671</v>
      </c>
      <c r="D17" s="14">
        <v>5.2743343009064171E-4</v>
      </c>
      <c r="E17" s="7"/>
      <c r="F17" s="28"/>
      <c r="G17" s="16"/>
      <c r="H17" s="23"/>
    </row>
    <row r="18" spans="1:8" ht="14.45" x14ac:dyDescent="0.35">
      <c r="A18" t="s">
        <v>2</v>
      </c>
      <c r="B18" s="13"/>
      <c r="C18" s="22"/>
      <c r="D18" s="23"/>
      <c r="E18" s="7"/>
      <c r="F18" s="27"/>
      <c r="G18" s="16"/>
      <c r="H18" s="23"/>
    </row>
    <row r="19" spans="1:8" x14ac:dyDescent="0.25">
      <c r="A19" t="s">
        <v>2</v>
      </c>
      <c r="B19" s="13"/>
      <c r="C19" s="22"/>
      <c r="D19" s="23"/>
      <c r="E19" s="29"/>
      <c r="F19" s="30" t="s">
        <v>33</v>
      </c>
      <c r="G19" s="16"/>
      <c r="H19" s="23"/>
    </row>
    <row r="20" spans="1:8" x14ac:dyDescent="0.25">
      <c r="B20" s="15" t="s">
        <v>34</v>
      </c>
      <c r="C20" s="11"/>
      <c r="D20" s="12"/>
      <c r="E20" s="7"/>
      <c r="F20" s="21"/>
      <c r="G20" s="16"/>
      <c r="H20" s="23"/>
    </row>
    <row r="21" spans="1:8" ht="14.45" x14ac:dyDescent="0.35">
      <c r="A21" t="s">
        <v>2</v>
      </c>
      <c r="B21" s="15"/>
      <c r="C21" s="11"/>
      <c r="D21" s="12"/>
      <c r="E21" s="7"/>
      <c r="F21" s="21"/>
      <c r="G21" s="16"/>
      <c r="H21" s="23"/>
    </row>
    <row r="22" spans="1:8" x14ac:dyDescent="0.25">
      <c r="A22" t="s">
        <v>105</v>
      </c>
      <c r="B22" s="13" t="s">
        <v>35</v>
      </c>
      <c r="C22" s="64">
        <v>1048.8333333333335</v>
      </c>
      <c r="D22" s="14">
        <v>6.6918116442750168E-3</v>
      </c>
      <c r="E22" s="7"/>
      <c r="F22" s="28"/>
      <c r="G22" s="16"/>
      <c r="H22" s="23"/>
    </row>
    <row r="23" spans="1:8" ht="14.45" x14ac:dyDescent="0.35">
      <c r="A23" t="s">
        <v>106</v>
      </c>
      <c r="B23" s="13" t="s">
        <v>36</v>
      </c>
      <c r="C23" s="64"/>
      <c r="D23" s="14"/>
      <c r="E23" s="7"/>
      <c r="F23" s="15"/>
      <c r="G23" s="16"/>
      <c r="H23" s="23"/>
    </row>
    <row r="24" spans="1:8" x14ac:dyDescent="0.25">
      <c r="A24" t="s">
        <v>107</v>
      </c>
      <c r="B24" s="13" t="s">
        <v>37</v>
      </c>
      <c r="C24" s="64">
        <v>403</v>
      </c>
      <c r="D24" s="14">
        <v>2.5712379716918781E-3</v>
      </c>
      <c r="E24" s="7"/>
      <c r="F24" s="15" t="s">
        <v>38</v>
      </c>
      <c r="G24" s="16"/>
      <c r="H24" s="23"/>
    </row>
    <row r="25" spans="1:8" x14ac:dyDescent="0.25">
      <c r="A25" t="s">
        <v>108</v>
      </c>
      <c r="B25" s="13" t="s">
        <v>6</v>
      </c>
      <c r="C25" s="64">
        <v>2693.166666666667</v>
      </c>
      <c r="D25" s="14">
        <v>1.7183058058134432E-2</v>
      </c>
      <c r="E25" s="7"/>
      <c r="F25" s="21"/>
      <c r="G25" s="16"/>
      <c r="H25" s="23"/>
    </row>
    <row r="26" spans="1:8" x14ac:dyDescent="0.25">
      <c r="A26" t="s">
        <v>109</v>
      </c>
      <c r="B26" s="13" t="s">
        <v>7</v>
      </c>
      <c r="C26" s="64">
        <v>304.83333333333331</v>
      </c>
      <c r="D26" s="14">
        <v>1.9449107734592409E-3</v>
      </c>
      <c r="E26" s="7"/>
      <c r="F26" s="21"/>
      <c r="G26" s="16"/>
      <c r="H26" s="23"/>
    </row>
    <row r="27" spans="1:8" x14ac:dyDescent="0.25">
      <c r="A27" t="s">
        <v>110</v>
      </c>
      <c r="B27" s="13" t="s">
        <v>8</v>
      </c>
      <c r="C27" s="64">
        <v>178.25</v>
      </c>
      <c r="D27" s="14">
        <v>1.137278333632946E-3</v>
      </c>
      <c r="E27" s="7"/>
      <c r="F27" s="21"/>
      <c r="G27" s="16"/>
      <c r="H27" s="23"/>
    </row>
    <row r="28" spans="1:8" ht="14.45" x14ac:dyDescent="0.35">
      <c r="A28" t="s">
        <v>2</v>
      </c>
      <c r="B28" s="13"/>
      <c r="C28" s="22"/>
      <c r="D28" s="23"/>
      <c r="E28" s="7"/>
      <c r="F28" s="15" t="s">
        <v>39</v>
      </c>
      <c r="G28" s="16"/>
      <c r="H28" s="23"/>
    </row>
    <row r="29" spans="1:8" x14ac:dyDescent="0.25">
      <c r="B29" s="15" t="s">
        <v>59</v>
      </c>
      <c r="C29" s="22"/>
      <c r="D29" s="23"/>
      <c r="E29" s="7"/>
      <c r="F29" s="15"/>
      <c r="G29" s="16"/>
      <c r="H29" s="23"/>
    </row>
    <row r="30" spans="1:8" ht="14.45" x14ac:dyDescent="0.35">
      <c r="A30" t="s">
        <v>111</v>
      </c>
      <c r="B30" s="13" t="s">
        <v>60</v>
      </c>
      <c r="C30" s="64">
        <v>255.75</v>
      </c>
      <c r="D30" s="14">
        <v>1.6317471743429225E-3</v>
      </c>
      <c r="E30" s="7"/>
      <c r="F30" s="15"/>
      <c r="G30" s="16"/>
      <c r="H30" s="23"/>
    </row>
    <row r="31" spans="1:8" x14ac:dyDescent="0.25">
      <c r="A31" t="s">
        <v>112</v>
      </c>
      <c r="B31" s="13" t="s">
        <v>61</v>
      </c>
      <c r="C31" s="64">
        <v>55.128333333333337</v>
      </c>
      <c r="D31" s="14">
        <v>3.5173216869169668E-4</v>
      </c>
      <c r="E31" s="7"/>
      <c r="F31" s="15"/>
      <c r="G31" s="16"/>
      <c r="H31" s="23"/>
    </row>
    <row r="32" spans="1:8" ht="14.45" x14ac:dyDescent="0.35">
      <c r="B32" s="15" t="s">
        <v>40</v>
      </c>
      <c r="C32" s="31"/>
      <c r="D32" s="32"/>
      <c r="E32" s="7"/>
      <c r="F32" s="21"/>
      <c r="G32" s="16"/>
      <c r="H32" s="23"/>
    </row>
    <row r="33" spans="1:8" x14ac:dyDescent="0.25">
      <c r="A33" t="s">
        <v>113</v>
      </c>
      <c r="B33" s="13" t="s">
        <v>9</v>
      </c>
      <c r="C33" s="64">
        <v>13600.061333333333</v>
      </c>
      <c r="D33" s="14">
        <v>8.6771697562295622E-2</v>
      </c>
      <c r="E33" s="7"/>
      <c r="F33" s="21"/>
      <c r="G33" s="16"/>
      <c r="H33" s="23"/>
    </row>
    <row r="34" spans="1:8" x14ac:dyDescent="0.25">
      <c r="A34" t="s">
        <v>114</v>
      </c>
      <c r="B34" s="13" t="s">
        <v>10</v>
      </c>
      <c r="C34" s="64">
        <v>36.166666666666671</v>
      </c>
      <c r="D34" s="14">
        <v>2.3075212566465574E-4</v>
      </c>
      <c r="E34" s="7"/>
      <c r="F34" s="21"/>
      <c r="G34" s="16"/>
      <c r="H34" s="23"/>
    </row>
    <row r="35" spans="1:8" x14ac:dyDescent="0.25">
      <c r="A35" t="s">
        <v>2</v>
      </c>
      <c r="B35" s="13"/>
      <c r="C35" s="22"/>
      <c r="D35" s="23"/>
      <c r="E35" s="7"/>
      <c r="F35" s="15" t="s">
        <v>41</v>
      </c>
      <c r="G35" s="16"/>
      <c r="H35" s="23"/>
    </row>
    <row r="36" spans="1:8" x14ac:dyDescent="0.25">
      <c r="A36" t="s">
        <v>2</v>
      </c>
      <c r="B36" s="13"/>
      <c r="C36" s="22"/>
      <c r="D36" s="23"/>
      <c r="E36" s="7"/>
      <c r="F36" s="33"/>
      <c r="G36" s="16"/>
      <c r="H36" s="23"/>
    </row>
    <row r="37" spans="1:8" x14ac:dyDescent="0.25">
      <c r="A37" t="s">
        <v>115</v>
      </c>
      <c r="B37" s="13" t="s">
        <v>11</v>
      </c>
      <c r="C37" s="64">
        <v>0</v>
      </c>
      <c r="D37" s="14">
        <v>0</v>
      </c>
      <c r="E37" s="7"/>
      <c r="F37" s="33"/>
      <c r="G37" s="16"/>
      <c r="H37" s="23"/>
    </row>
    <row r="38" spans="1:8" x14ac:dyDescent="0.25">
      <c r="A38" t="s">
        <v>2</v>
      </c>
      <c r="B38" s="15"/>
      <c r="C38" s="11"/>
      <c r="D38" s="12"/>
      <c r="E38" s="7"/>
      <c r="F38" s="33"/>
      <c r="G38" s="16"/>
      <c r="H38" s="23"/>
    </row>
    <row r="39" spans="1:8" x14ac:dyDescent="0.25">
      <c r="A39" t="s">
        <v>2</v>
      </c>
      <c r="B39" s="13"/>
      <c r="C39" s="22"/>
      <c r="D39" s="23"/>
      <c r="E39" s="7"/>
      <c r="F39" s="34" t="s">
        <v>42</v>
      </c>
      <c r="G39" s="35">
        <v>48077.589666666667</v>
      </c>
      <c r="H39" s="59">
        <v>0.30674671002073051</v>
      </c>
    </row>
    <row r="40" spans="1:8" x14ac:dyDescent="0.25">
      <c r="B40" s="15" t="s">
        <v>43</v>
      </c>
      <c r="C40" s="22"/>
      <c r="D40" s="23"/>
      <c r="E40" s="7"/>
      <c r="F40" s="13"/>
      <c r="G40" s="16"/>
      <c r="H40" s="14"/>
    </row>
    <row r="41" spans="1:8" x14ac:dyDescent="0.25">
      <c r="A41" t="s">
        <v>116</v>
      </c>
      <c r="B41" s="13" t="s">
        <v>12</v>
      </c>
      <c r="C41" s="64">
        <v>0</v>
      </c>
      <c r="D41" s="14">
        <v>0</v>
      </c>
      <c r="E41" s="7"/>
      <c r="F41" s="15" t="s">
        <v>44</v>
      </c>
      <c r="G41" s="11">
        <v>108656.25</v>
      </c>
      <c r="H41" s="58">
        <v>0.69325328997926949</v>
      </c>
    </row>
    <row r="42" spans="1:8" x14ac:dyDescent="0.25">
      <c r="A42" t="s">
        <v>2</v>
      </c>
      <c r="B42" s="13"/>
      <c r="C42" s="22"/>
      <c r="D42" s="23"/>
      <c r="E42" s="7"/>
      <c r="F42" s="13" t="s">
        <v>15</v>
      </c>
      <c r="G42" s="16">
        <v>108656.25</v>
      </c>
      <c r="H42" s="23"/>
    </row>
    <row r="43" spans="1:8" x14ac:dyDescent="0.25">
      <c r="A43" t="s">
        <v>2</v>
      </c>
      <c r="B43" s="13"/>
      <c r="C43" s="22"/>
      <c r="D43" s="23"/>
      <c r="E43" s="7"/>
      <c r="F43" s="13" t="s">
        <v>45</v>
      </c>
      <c r="G43" s="36"/>
      <c r="H43" s="23"/>
    </row>
    <row r="44" spans="1:8" x14ac:dyDescent="0.25">
      <c r="A44" t="s">
        <v>117</v>
      </c>
      <c r="B44" s="15" t="s">
        <v>46</v>
      </c>
      <c r="C44" s="22"/>
      <c r="D44" s="23"/>
      <c r="E44" s="7"/>
      <c r="F44" s="13" t="s">
        <v>14</v>
      </c>
      <c r="G44" s="16"/>
      <c r="H44" s="23"/>
    </row>
    <row r="45" spans="1:8" x14ac:dyDescent="0.25">
      <c r="A45" t="s">
        <v>118</v>
      </c>
      <c r="B45" s="15" t="s">
        <v>47</v>
      </c>
      <c r="C45" s="19"/>
      <c r="D45" s="14"/>
      <c r="E45" s="7"/>
      <c r="F45" s="13" t="s">
        <v>48</v>
      </c>
      <c r="G45" s="16"/>
      <c r="H45" s="23"/>
    </row>
    <row r="46" spans="1:8" x14ac:dyDescent="0.25">
      <c r="A46" t="s">
        <v>119</v>
      </c>
      <c r="B46" s="37" t="s">
        <v>13</v>
      </c>
      <c r="C46" s="64">
        <v>0</v>
      </c>
      <c r="D46" s="14">
        <v>0</v>
      </c>
      <c r="E46" s="7"/>
      <c r="F46" s="13"/>
      <c r="G46" s="16"/>
      <c r="H46" s="23"/>
    </row>
    <row r="47" spans="1:8" x14ac:dyDescent="0.25">
      <c r="B47" s="13" t="s">
        <v>49</v>
      </c>
      <c r="C47" s="19"/>
      <c r="D47" s="14"/>
      <c r="E47" s="7"/>
      <c r="F47" s="13"/>
      <c r="G47" s="16"/>
      <c r="H47" s="14"/>
    </row>
    <row r="48" spans="1:8" x14ac:dyDescent="0.25">
      <c r="B48" s="37"/>
      <c r="C48" s="19"/>
      <c r="D48" s="14"/>
      <c r="E48" s="7"/>
      <c r="F48" s="15"/>
      <c r="G48" s="16"/>
      <c r="H48" s="14"/>
    </row>
    <row r="49" spans="1:8" x14ac:dyDescent="0.25">
      <c r="B49" s="37"/>
      <c r="C49" s="19"/>
      <c r="D49" s="14"/>
      <c r="E49" s="7"/>
      <c r="F49" s="15" t="s">
        <v>50</v>
      </c>
      <c r="G49" s="38"/>
      <c r="H49" s="12"/>
    </row>
    <row r="50" spans="1:8" x14ac:dyDescent="0.25">
      <c r="B50" s="15" t="s">
        <v>51</v>
      </c>
      <c r="C50" s="11"/>
      <c r="D50" s="12"/>
      <c r="E50" s="7"/>
      <c r="F50" s="13" t="s">
        <v>52</v>
      </c>
      <c r="G50" s="39"/>
      <c r="H50" s="14"/>
    </row>
    <row r="51" spans="1:8" ht="15.75" x14ac:dyDescent="0.25">
      <c r="A51" t="s">
        <v>66</v>
      </c>
      <c r="B51" s="37" t="s">
        <v>0</v>
      </c>
      <c r="C51" s="64">
        <v>0</v>
      </c>
      <c r="D51" s="14">
        <v>0</v>
      </c>
      <c r="E51" s="41"/>
      <c r="F51" s="13" t="s">
        <v>53</v>
      </c>
      <c r="G51" s="39"/>
      <c r="H51" s="14"/>
    </row>
    <row r="52" spans="1:8" ht="15.75" x14ac:dyDescent="0.25">
      <c r="B52" s="13" t="s">
        <v>54</v>
      </c>
      <c r="C52" s="64">
        <v>0</v>
      </c>
      <c r="D52" s="14">
        <v>0</v>
      </c>
      <c r="E52" s="41"/>
      <c r="F52" s="13" t="s">
        <v>55</v>
      </c>
      <c r="G52" s="39"/>
      <c r="H52" s="14"/>
    </row>
    <row r="53" spans="1:8" x14ac:dyDescent="0.25">
      <c r="B53" s="13" t="s">
        <v>55</v>
      </c>
      <c r="C53" s="64">
        <v>0</v>
      </c>
      <c r="D53" s="14">
        <v>0</v>
      </c>
      <c r="F53" s="13"/>
      <c r="G53" s="39"/>
      <c r="H53" s="14"/>
    </row>
    <row r="54" spans="1:8" x14ac:dyDescent="0.25">
      <c r="B54" s="42"/>
      <c r="C54" s="65"/>
      <c r="D54" s="44"/>
      <c r="F54" s="13"/>
      <c r="G54" s="39"/>
      <c r="H54" s="14"/>
    </row>
    <row r="55" spans="1:8" x14ac:dyDescent="0.25">
      <c r="B55" s="45" t="s">
        <v>56</v>
      </c>
      <c r="C55" s="46">
        <v>156733.83966666667</v>
      </c>
      <c r="D55" s="47"/>
      <c r="F55" s="45" t="s">
        <v>57</v>
      </c>
      <c r="G55" s="48">
        <v>156733.83966666667</v>
      </c>
      <c r="H55" s="47"/>
    </row>
    <row r="56" spans="1:8" x14ac:dyDescent="0.25">
      <c r="B56" s="7"/>
      <c r="C56" s="66">
        <v>0</v>
      </c>
      <c r="D56" s="50"/>
      <c r="F56" s="7"/>
      <c r="G56" s="49"/>
      <c r="H56" s="51"/>
    </row>
    <row r="57" spans="1:8" ht="15.75" x14ac:dyDescent="0.25">
      <c r="B57" s="7"/>
      <c r="C57" s="67"/>
      <c r="D57" s="53"/>
      <c r="F57" s="41"/>
      <c r="G57" s="52"/>
      <c r="H57" s="54"/>
    </row>
    <row r="58" spans="1:8" ht="15.75" x14ac:dyDescent="0.25">
      <c r="B58" s="41"/>
      <c r="C58" s="67"/>
      <c r="D58" s="53"/>
      <c r="F58" s="41"/>
      <c r="G58" s="52"/>
      <c r="H58" s="50"/>
    </row>
    <row r="59" spans="1:8" ht="15.75" x14ac:dyDescent="0.25">
      <c r="D59" s="56"/>
      <c r="G59" s="55"/>
      <c r="H59" s="53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modele</vt:lpstr>
      <vt:lpstr>Mice Place</vt:lpstr>
      <vt:lpstr>SBE LYON</vt:lpstr>
      <vt:lpstr>Heavent</vt:lpstr>
      <vt:lpstr>choix2</vt:lpstr>
      <vt:lpstr>liste_ope</vt:lpstr>
      <vt:lpstr>mont1</vt:lpstr>
      <vt:lpstr>poste1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DEHEZ Jean-Paul</cp:lastModifiedBy>
  <cp:lastPrinted>2016-07-21T09:02:28Z</cp:lastPrinted>
  <dcterms:created xsi:type="dcterms:W3CDTF">2015-05-25T07:10:09Z</dcterms:created>
  <dcterms:modified xsi:type="dcterms:W3CDTF">2017-11-28T13:53:00Z</dcterms:modified>
</cp:coreProperties>
</file>