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6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dr\Desktop\Services\Divers\excel pratique\"/>
    </mc:Choice>
  </mc:AlternateContent>
  <bookViews>
    <workbookView xWindow="0" yWindow="0" windowWidth="23040" windowHeight="9744"/>
  </bookViews>
  <sheets>
    <sheet name="Somme" sheetId="7" r:id="rId1"/>
    <sheet name="billets de 20dt" sheetId="5" r:id="rId2"/>
    <sheet name="Billets 30dt" sheetId="1" r:id="rId3"/>
    <sheet name="Billets 50dt" sheetId="2" state="hidden" r:id="rId4"/>
    <sheet name="billets de 50dt" sheetId="3" r:id="rId5"/>
    <sheet name="billets de 100dt" sheetId="4" r:id="rId6"/>
  </sheets>
  <definedNames>
    <definedName name="_xlnm.Print_Area" localSheetId="2">'Billets 30dt'!$A$1:$I$43</definedName>
  </definedNames>
  <calcPr calcId="162913"/>
</workbook>
</file>

<file path=xl/calcChain.xml><?xml version="1.0" encoding="utf-8"?>
<calcChain xmlns="http://schemas.openxmlformats.org/spreadsheetml/2006/main">
  <c r="F25" i="5" l="1"/>
  <c r="G25" i="5" s="1"/>
  <c r="I25" i="5" s="1"/>
  <c r="F29" i="5"/>
  <c r="G29" i="5" s="1"/>
  <c r="I29" i="5" s="1"/>
  <c r="F33" i="5"/>
  <c r="G33" i="5" s="1"/>
  <c r="I33" i="5" s="1"/>
  <c r="F37" i="5"/>
  <c r="G37" i="5" s="1"/>
  <c r="I37" i="5" s="1"/>
  <c r="E24" i="5"/>
  <c r="F24" i="5" s="1"/>
  <c r="E25" i="5"/>
  <c r="E26" i="5"/>
  <c r="F26" i="5" s="1"/>
  <c r="G26" i="5" s="1"/>
  <c r="I26" i="5" s="1"/>
  <c r="E27" i="5"/>
  <c r="F27" i="5" s="1"/>
  <c r="G27" i="5" s="1"/>
  <c r="I27" i="5" s="1"/>
  <c r="E28" i="5"/>
  <c r="F28" i="5" s="1"/>
  <c r="G28" i="5" s="1"/>
  <c r="I28" i="5" s="1"/>
  <c r="E29" i="5"/>
  <c r="E30" i="5"/>
  <c r="F30" i="5" s="1"/>
  <c r="G30" i="5" s="1"/>
  <c r="I30" i="5" s="1"/>
  <c r="E31" i="5"/>
  <c r="F31" i="5" s="1"/>
  <c r="G31" i="5" s="1"/>
  <c r="I31" i="5" s="1"/>
  <c r="E32" i="5"/>
  <c r="F32" i="5" s="1"/>
  <c r="G32" i="5" s="1"/>
  <c r="I32" i="5" s="1"/>
  <c r="E33" i="5"/>
  <c r="E34" i="5"/>
  <c r="F34" i="5" s="1"/>
  <c r="G34" i="5" s="1"/>
  <c r="I34" i="5" s="1"/>
  <c r="E35" i="5"/>
  <c r="F35" i="5" s="1"/>
  <c r="G35" i="5" s="1"/>
  <c r="I35" i="5" s="1"/>
  <c r="E36" i="5"/>
  <c r="F36" i="5" s="1"/>
  <c r="G36" i="5" s="1"/>
  <c r="I36" i="5" s="1"/>
  <c r="E37" i="5"/>
  <c r="E38" i="5"/>
  <c r="F38" i="5" s="1"/>
  <c r="G38" i="5" s="1"/>
  <c r="I38" i="5" s="1"/>
  <c r="E39" i="5"/>
  <c r="F39" i="5" s="1"/>
  <c r="G39" i="5" s="1"/>
  <c r="I39" i="5" s="1"/>
  <c r="E40" i="5"/>
  <c r="F40" i="5" s="1"/>
  <c r="G40" i="5" s="1"/>
  <c r="I40" i="5" s="1"/>
  <c r="H41" i="5"/>
  <c r="E41" i="5"/>
  <c r="D41" i="5"/>
  <c r="C41" i="5"/>
  <c r="I22" i="1"/>
  <c r="I23" i="1"/>
  <c r="F24" i="1"/>
  <c r="G24" i="1" s="1"/>
  <c r="F28" i="1"/>
  <c r="G28" i="1" s="1"/>
  <c r="I28" i="1" s="1"/>
  <c r="F32" i="1"/>
  <c r="G32" i="1" s="1"/>
  <c r="I32" i="1" s="1"/>
  <c r="F36" i="1"/>
  <c r="G36" i="1" s="1"/>
  <c r="I36" i="1" s="1"/>
  <c r="F40" i="1"/>
  <c r="G40" i="1" s="1"/>
  <c r="I40" i="1" s="1"/>
  <c r="E24" i="1"/>
  <c r="E25" i="1"/>
  <c r="F25" i="1" s="1"/>
  <c r="E26" i="1"/>
  <c r="F26" i="1" s="1"/>
  <c r="G26" i="1" s="1"/>
  <c r="I26" i="1" s="1"/>
  <c r="E27" i="1"/>
  <c r="F27" i="1" s="1"/>
  <c r="G27" i="1" s="1"/>
  <c r="I27" i="1" s="1"/>
  <c r="E28" i="1"/>
  <c r="E29" i="1"/>
  <c r="F29" i="1" s="1"/>
  <c r="G29" i="1" s="1"/>
  <c r="I29" i="1" s="1"/>
  <c r="E30" i="1"/>
  <c r="F30" i="1" s="1"/>
  <c r="G30" i="1" s="1"/>
  <c r="I30" i="1" s="1"/>
  <c r="E31" i="1"/>
  <c r="F31" i="1" s="1"/>
  <c r="G31" i="1" s="1"/>
  <c r="I31" i="1" s="1"/>
  <c r="E32" i="1"/>
  <c r="E33" i="1"/>
  <c r="F33" i="1" s="1"/>
  <c r="G33" i="1" s="1"/>
  <c r="I33" i="1" s="1"/>
  <c r="E34" i="1"/>
  <c r="F34" i="1" s="1"/>
  <c r="G34" i="1" s="1"/>
  <c r="I34" i="1" s="1"/>
  <c r="E35" i="1"/>
  <c r="F35" i="1" s="1"/>
  <c r="G35" i="1" s="1"/>
  <c r="I35" i="1" s="1"/>
  <c r="E36" i="1"/>
  <c r="E37" i="1"/>
  <c r="F37" i="1" s="1"/>
  <c r="G37" i="1" s="1"/>
  <c r="I37" i="1" s="1"/>
  <c r="E38" i="1"/>
  <c r="F38" i="1" s="1"/>
  <c r="G38" i="1" s="1"/>
  <c r="I38" i="1" s="1"/>
  <c r="E39" i="1"/>
  <c r="F39" i="1" s="1"/>
  <c r="G39" i="1" s="1"/>
  <c r="I39" i="1" s="1"/>
  <c r="E40" i="1"/>
  <c r="H41" i="1"/>
  <c r="D41" i="1"/>
  <c r="C41" i="1"/>
  <c r="I22" i="3"/>
  <c r="I23" i="3"/>
  <c r="F25" i="3"/>
  <c r="G25" i="3" s="1"/>
  <c r="I25" i="3" s="1"/>
  <c r="F29" i="3"/>
  <c r="G29" i="3" s="1"/>
  <c r="I29" i="3" s="1"/>
  <c r="F33" i="3"/>
  <c r="G33" i="3" s="1"/>
  <c r="I33" i="3" s="1"/>
  <c r="F37" i="3"/>
  <c r="G37" i="3" s="1"/>
  <c r="I37" i="3" s="1"/>
  <c r="E24" i="3"/>
  <c r="E25" i="3"/>
  <c r="E26" i="3"/>
  <c r="F26" i="3" s="1"/>
  <c r="G26" i="3" s="1"/>
  <c r="I26" i="3" s="1"/>
  <c r="E27" i="3"/>
  <c r="F27" i="3" s="1"/>
  <c r="G27" i="3" s="1"/>
  <c r="I27" i="3" s="1"/>
  <c r="E28" i="3"/>
  <c r="F28" i="3" s="1"/>
  <c r="G28" i="3" s="1"/>
  <c r="I28" i="3" s="1"/>
  <c r="E29" i="3"/>
  <c r="E30" i="3"/>
  <c r="F30" i="3" s="1"/>
  <c r="G30" i="3" s="1"/>
  <c r="I30" i="3" s="1"/>
  <c r="E31" i="3"/>
  <c r="F31" i="3" s="1"/>
  <c r="G31" i="3" s="1"/>
  <c r="I31" i="3" s="1"/>
  <c r="E32" i="3"/>
  <c r="F32" i="3" s="1"/>
  <c r="G32" i="3" s="1"/>
  <c r="I32" i="3" s="1"/>
  <c r="E33" i="3"/>
  <c r="E34" i="3"/>
  <c r="F34" i="3" s="1"/>
  <c r="G34" i="3" s="1"/>
  <c r="I34" i="3" s="1"/>
  <c r="E35" i="3"/>
  <c r="F35" i="3" s="1"/>
  <c r="G35" i="3" s="1"/>
  <c r="I35" i="3" s="1"/>
  <c r="E36" i="3"/>
  <c r="F36" i="3" s="1"/>
  <c r="G36" i="3" s="1"/>
  <c r="I36" i="3" s="1"/>
  <c r="E37" i="3"/>
  <c r="E38" i="3"/>
  <c r="F38" i="3" s="1"/>
  <c r="G38" i="3" s="1"/>
  <c r="I38" i="3" s="1"/>
  <c r="E39" i="3"/>
  <c r="F39" i="3" s="1"/>
  <c r="G39" i="3" s="1"/>
  <c r="I39" i="3" s="1"/>
  <c r="E40" i="3"/>
  <c r="F40" i="3" s="1"/>
  <c r="G40" i="3" s="1"/>
  <c r="I40" i="3" s="1"/>
  <c r="H41" i="3"/>
  <c r="D41" i="3"/>
  <c r="C41" i="3"/>
  <c r="H41" i="4"/>
  <c r="C41" i="4"/>
  <c r="C42" i="4" s="1"/>
  <c r="I22" i="4"/>
  <c r="I23" i="4"/>
  <c r="F25" i="4"/>
  <c r="G25" i="4" s="1"/>
  <c r="I25" i="4" s="1"/>
  <c r="F29" i="4"/>
  <c r="G29" i="4" s="1"/>
  <c r="I29" i="4" s="1"/>
  <c r="F33" i="4"/>
  <c r="G33" i="4" s="1"/>
  <c r="I33" i="4" s="1"/>
  <c r="F37" i="4"/>
  <c r="G37" i="4" s="1"/>
  <c r="I37" i="4" s="1"/>
  <c r="E24" i="4"/>
  <c r="E41" i="4" s="1"/>
  <c r="E42" i="4" s="1"/>
  <c r="E25" i="4"/>
  <c r="E26" i="4"/>
  <c r="F26" i="4" s="1"/>
  <c r="G26" i="4" s="1"/>
  <c r="I26" i="4" s="1"/>
  <c r="E27" i="4"/>
  <c r="F27" i="4" s="1"/>
  <c r="G27" i="4" s="1"/>
  <c r="I27" i="4" s="1"/>
  <c r="E28" i="4"/>
  <c r="F28" i="4" s="1"/>
  <c r="G28" i="4" s="1"/>
  <c r="I28" i="4" s="1"/>
  <c r="E29" i="4"/>
  <c r="E30" i="4"/>
  <c r="F30" i="4" s="1"/>
  <c r="G30" i="4" s="1"/>
  <c r="I30" i="4" s="1"/>
  <c r="E31" i="4"/>
  <c r="F31" i="4" s="1"/>
  <c r="G31" i="4" s="1"/>
  <c r="I31" i="4" s="1"/>
  <c r="E32" i="4"/>
  <c r="F32" i="4" s="1"/>
  <c r="G32" i="4" s="1"/>
  <c r="I32" i="4" s="1"/>
  <c r="E33" i="4"/>
  <c r="E34" i="4"/>
  <c r="F34" i="4" s="1"/>
  <c r="G34" i="4" s="1"/>
  <c r="I34" i="4" s="1"/>
  <c r="E35" i="4"/>
  <c r="F35" i="4" s="1"/>
  <c r="G35" i="4" s="1"/>
  <c r="I35" i="4" s="1"/>
  <c r="E36" i="4"/>
  <c r="F36" i="4" s="1"/>
  <c r="G36" i="4" s="1"/>
  <c r="I36" i="4" s="1"/>
  <c r="E37" i="4"/>
  <c r="E38" i="4"/>
  <c r="F38" i="4" s="1"/>
  <c r="G38" i="4" s="1"/>
  <c r="I38" i="4" s="1"/>
  <c r="E39" i="4"/>
  <c r="F39" i="4" s="1"/>
  <c r="G39" i="4" s="1"/>
  <c r="I39" i="4" s="1"/>
  <c r="E40" i="4"/>
  <c r="F40" i="4" s="1"/>
  <c r="G40" i="4" s="1"/>
  <c r="I40" i="4" s="1"/>
  <c r="B40" i="4"/>
  <c r="A40" i="4"/>
  <c r="B39" i="4"/>
  <c r="A39" i="4"/>
  <c r="B38" i="4"/>
  <c r="A38" i="4"/>
  <c r="B37" i="4"/>
  <c r="A37" i="4"/>
  <c r="B36" i="4"/>
  <c r="A36" i="4"/>
  <c r="B35" i="4"/>
  <c r="A35" i="4"/>
  <c r="B34" i="4"/>
  <c r="A34" i="4"/>
  <c r="B33" i="4"/>
  <c r="A33" i="4"/>
  <c r="B32" i="4"/>
  <c r="A32" i="4"/>
  <c r="B31" i="4"/>
  <c r="A31" i="4"/>
  <c r="B30" i="4"/>
  <c r="A30" i="4"/>
  <c r="B29" i="4"/>
  <c r="A29" i="4"/>
  <c r="B28" i="4"/>
  <c r="A28" i="4"/>
  <c r="B27" i="4"/>
  <c r="A27" i="4"/>
  <c r="B26" i="4"/>
  <c r="A26" i="4"/>
  <c r="B25" i="4"/>
  <c r="A25" i="4"/>
  <c r="B24" i="4"/>
  <c r="A24" i="4"/>
  <c r="A23" i="4"/>
  <c r="A22" i="4"/>
  <c r="B21" i="4"/>
  <c r="A21" i="4"/>
  <c r="B20" i="4"/>
  <c r="A20" i="4"/>
  <c r="B19" i="4"/>
  <c r="A19" i="4"/>
  <c r="B18" i="4"/>
  <c r="A18" i="4"/>
  <c r="B17" i="4"/>
  <c r="A17" i="4"/>
  <c r="B16" i="4"/>
  <c r="A16" i="4"/>
  <c r="B15" i="4"/>
  <c r="A15" i="4"/>
  <c r="B14" i="4"/>
  <c r="A14" i="4"/>
  <c r="B13" i="4"/>
  <c r="A13" i="4"/>
  <c r="B12" i="4"/>
  <c r="A12" i="4"/>
  <c r="B11" i="4"/>
  <c r="A11" i="4"/>
  <c r="B10" i="4"/>
  <c r="A10" i="4"/>
  <c r="B9" i="4"/>
  <c r="A9" i="4"/>
  <c r="B8" i="4"/>
  <c r="A8" i="4"/>
  <c r="B7" i="4"/>
  <c r="A7" i="4"/>
  <c r="B6" i="4"/>
  <c r="A6" i="4"/>
  <c r="B5" i="4"/>
  <c r="A5" i="4"/>
  <c r="B40" i="3"/>
  <c r="A40" i="3"/>
  <c r="B39" i="3"/>
  <c r="A39" i="3"/>
  <c r="B38" i="3"/>
  <c r="A38" i="3"/>
  <c r="B37" i="3"/>
  <c r="A37" i="3"/>
  <c r="B36" i="3"/>
  <c r="A36" i="3"/>
  <c r="B35" i="3"/>
  <c r="A35" i="3"/>
  <c r="B34" i="3"/>
  <c r="A34" i="3"/>
  <c r="B33" i="3"/>
  <c r="A33" i="3"/>
  <c r="B32" i="3"/>
  <c r="A32" i="3"/>
  <c r="B31" i="3"/>
  <c r="A31" i="3"/>
  <c r="B30" i="3"/>
  <c r="A30" i="3"/>
  <c r="B29" i="3"/>
  <c r="A29" i="3"/>
  <c r="B28" i="3"/>
  <c r="A28" i="3"/>
  <c r="B27" i="3"/>
  <c r="A27" i="3"/>
  <c r="B26" i="3"/>
  <c r="A26" i="3"/>
  <c r="B25" i="3"/>
  <c r="A25" i="3"/>
  <c r="B24" i="3"/>
  <c r="A24" i="3"/>
  <c r="A23" i="3"/>
  <c r="A22" i="3"/>
  <c r="B21" i="3"/>
  <c r="A21" i="3"/>
  <c r="B20" i="3"/>
  <c r="A20" i="3"/>
  <c r="B19" i="3"/>
  <c r="A19" i="3"/>
  <c r="B18" i="3"/>
  <c r="A18" i="3"/>
  <c r="B17" i="3"/>
  <c r="A17" i="3"/>
  <c r="B16" i="3"/>
  <c r="A16" i="3"/>
  <c r="B15" i="3"/>
  <c r="A15" i="3"/>
  <c r="B14" i="3"/>
  <c r="A14" i="3"/>
  <c r="B13" i="3"/>
  <c r="A13" i="3"/>
  <c r="B12" i="3"/>
  <c r="A12" i="3"/>
  <c r="B11" i="3"/>
  <c r="A11" i="3"/>
  <c r="B10" i="3"/>
  <c r="A10" i="3"/>
  <c r="B9" i="3"/>
  <c r="A9" i="3"/>
  <c r="B8" i="3"/>
  <c r="A8" i="3"/>
  <c r="B7" i="3"/>
  <c r="A7" i="3"/>
  <c r="B6" i="3"/>
  <c r="A6" i="3"/>
  <c r="B5" i="3"/>
  <c r="A5" i="3"/>
  <c r="B40" i="1"/>
  <c r="A40" i="1"/>
  <c r="B39" i="1"/>
  <c r="A39" i="1"/>
  <c r="B38" i="1"/>
  <c r="A38" i="1"/>
  <c r="B37" i="1"/>
  <c r="A37" i="1"/>
  <c r="B36" i="1"/>
  <c r="A36" i="1"/>
  <c r="B35" i="1"/>
  <c r="A35" i="1"/>
  <c r="B34" i="1"/>
  <c r="A34" i="1"/>
  <c r="B33" i="1"/>
  <c r="A33" i="1"/>
  <c r="B32" i="1"/>
  <c r="A32" i="1"/>
  <c r="B31" i="1"/>
  <c r="A31" i="1"/>
  <c r="B30" i="1"/>
  <c r="A30" i="1"/>
  <c r="B29" i="1"/>
  <c r="A29" i="1"/>
  <c r="B28" i="1"/>
  <c r="A28" i="1"/>
  <c r="B27" i="1"/>
  <c r="A27" i="1"/>
  <c r="B26" i="1"/>
  <c r="A26" i="1"/>
  <c r="B25" i="1"/>
  <c r="A25" i="1"/>
  <c r="B24" i="1"/>
  <c r="A24" i="1"/>
  <c r="A23" i="1"/>
  <c r="A22" i="1"/>
  <c r="B21" i="1"/>
  <c r="A21" i="1"/>
  <c r="B20" i="1"/>
  <c r="A20" i="1"/>
  <c r="B19" i="1"/>
  <c r="A19" i="1"/>
  <c r="B18" i="1"/>
  <c r="A18" i="1"/>
  <c r="B17" i="1"/>
  <c r="A17" i="1"/>
  <c r="B16" i="1"/>
  <c r="A16" i="1"/>
  <c r="B15" i="1"/>
  <c r="A15" i="1"/>
  <c r="B14" i="1"/>
  <c r="A14" i="1"/>
  <c r="B13" i="1"/>
  <c r="A13" i="1"/>
  <c r="B12" i="1"/>
  <c r="A12" i="1"/>
  <c r="B11" i="1"/>
  <c r="A11" i="1"/>
  <c r="B10" i="1"/>
  <c r="A10" i="1"/>
  <c r="B9" i="1"/>
  <c r="A9" i="1"/>
  <c r="B8" i="1"/>
  <c r="A8" i="1"/>
  <c r="B7" i="1"/>
  <c r="A7" i="1"/>
  <c r="B6" i="1"/>
  <c r="A6" i="1"/>
  <c r="B5" i="1"/>
  <c r="A5" i="1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33" i="5"/>
  <c r="B33" i="5"/>
  <c r="A34" i="5"/>
  <c r="B34" i="5"/>
  <c r="A35" i="5"/>
  <c r="B35" i="5"/>
  <c r="A36" i="5"/>
  <c r="B36" i="5"/>
  <c r="A37" i="5"/>
  <c r="B37" i="5"/>
  <c r="A38" i="5"/>
  <c r="B38" i="5"/>
  <c r="A39" i="5"/>
  <c r="B39" i="5"/>
  <c r="A40" i="5"/>
  <c r="B40" i="5"/>
  <c r="B24" i="5"/>
  <c r="A24" i="5"/>
  <c r="A23" i="5"/>
  <c r="A22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B5" i="5"/>
  <c r="A5" i="5"/>
  <c r="F24" i="4" l="1"/>
  <c r="G25" i="1"/>
  <c r="I25" i="1" s="1"/>
  <c r="F41" i="1"/>
  <c r="I24" i="1"/>
  <c r="E41" i="1"/>
  <c r="I41" i="1"/>
  <c r="G24" i="5"/>
  <c r="F41" i="5"/>
  <c r="E41" i="3"/>
  <c r="F24" i="3"/>
  <c r="D6" i="7"/>
  <c r="D7" i="7"/>
  <c r="D8" i="7"/>
  <c r="D9" i="7"/>
  <c r="D10" i="7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E22" i="5"/>
  <c r="G24" i="4" l="1"/>
  <c r="F41" i="4"/>
  <c r="G41" i="1"/>
  <c r="I24" i="5"/>
  <c r="I41" i="5" s="1"/>
  <c r="G41" i="5"/>
  <c r="G24" i="3"/>
  <c r="F41" i="3"/>
  <c r="H7" i="7"/>
  <c r="H8" i="7"/>
  <c r="H9" i="7"/>
  <c r="H10" i="7"/>
  <c r="C7" i="7"/>
  <c r="C8" i="7"/>
  <c r="C9" i="7"/>
  <c r="C10" i="7"/>
  <c r="E7" i="3"/>
  <c r="F7" i="3" s="1"/>
  <c r="G7" i="3" s="1"/>
  <c r="I7" i="3" s="1"/>
  <c r="E8" i="3"/>
  <c r="F8" i="3" s="1"/>
  <c r="G8" i="3" s="1"/>
  <c r="I8" i="3" s="1"/>
  <c r="E9" i="3"/>
  <c r="F9" i="3" s="1"/>
  <c r="G9" i="3" s="1"/>
  <c r="I9" i="3" s="1"/>
  <c r="E10" i="3"/>
  <c r="F10" i="3" s="1"/>
  <c r="G10" i="3" s="1"/>
  <c r="I10" i="3" s="1"/>
  <c r="E7" i="1"/>
  <c r="F7" i="1" s="1"/>
  <c r="G7" i="1" s="1"/>
  <c r="I7" i="1" s="1"/>
  <c r="E8" i="1"/>
  <c r="F8" i="1" s="1"/>
  <c r="G8" i="1" s="1"/>
  <c r="I8" i="1" s="1"/>
  <c r="E9" i="1"/>
  <c r="F9" i="1" s="1"/>
  <c r="G9" i="1" s="1"/>
  <c r="I9" i="1" s="1"/>
  <c r="E10" i="1"/>
  <c r="E7" i="5"/>
  <c r="E7" i="7" s="1"/>
  <c r="E8" i="5"/>
  <c r="F8" i="5" s="1"/>
  <c r="E9" i="5"/>
  <c r="E10" i="5"/>
  <c r="F10" i="5" s="1"/>
  <c r="G10" i="5" s="1"/>
  <c r="I10" i="5" s="1"/>
  <c r="E7" i="4"/>
  <c r="F7" i="4" s="1"/>
  <c r="G7" i="4" s="1"/>
  <c r="I7" i="4" s="1"/>
  <c r="E8" i="4"/>
  <c r="F8" i="4" s="1"/>
  <c r="G8" i="4" s="1"/>
  <c r="I8" i="4" s="1"/>
  <c r="E9" i="4"/>
  <c r="F9" i="4" s="1"/>
  <c r="G9" i="4" s="1"/>
  <c r="I9" i="4" s="1"/>
  <c r="E10" i="4"/>
  <c r="F10" i="4" s="1"/>
  <c r="G10" i="4" s="1"/>
  <c r="I10" i="4" s="1"/>
  <c r="H17" i="7"/>
  <c r="C17" i="7"/>
  <c r="E17" i="5"/>
  <c r="F17" i="5" s="1"/>
  <c r="E17" i="1"/>
  <c r="F17" i="1" s="1"/>
  <c r="G17" i="1" s="1"/>
  <c r="I17" i="1" s="1"/>
  <c r="E17" i="3"/>
  <c r="F17" i="3" s="1"/>
  <c r="G17" i="3" s="1"/>
  <c r="I17" i="3" s="1"/>
  <c r="E17" i="4"/>
  <c r="F17" i="4" s="1"/>
  <c r="G17" i="4" s="1"/>
  <c r="I17" i="4" s="1"/>
  <c r="G41" i="4" l="1"/>
  <c r="I24" i="4"/>
  <c r="I41" i="4" s="1"/>
  <c r="J41" i="4" s="1"/>
  <c r="H42" i="4" s="1"/>
  <c r="I24" i="3"/>
  <c r="I41" i="3" s="1"/>
  <c r="G41" i="3"/>
  <c r="F7" i="5"/>
  <c r="F8" i="7"/>
  <c r="G8" i="5"/>
  <c r="F7" i="7"/>
  <c r="G7" i="5"/>
  <c r="E10" i="7"/>
  <c r="E8" i="7"/>
  <c r="E9" i="7"/>
  <c r="F10" i="1"/>
  <c r="F9" i="5"/>
  <c r="G17" i="5"/>
  <c r="F17" i="7"/>
  <c r="E17" i="7"/>
  <c r="H6" i="7"/>
  <c r="H11" i="7"/>
  <c r="H12" i="7"/>
  <c r="H13" i="7"/>
  <c r="H14" i="7"/>
  <c r="H15" i="7"/>
  <c r="H16" i="7"/>
  <c r="H18" i="7"/>
  <c r="H19" i="7"/>
  <c r="H20" i="7"/>
  <c r="H21" i="7"/>
  <c r="H22" i="7"/>
  <c r="H23" i="7"/>
  <c r="H5" i="7"/>
  <c r="D5" i="7"/>
  <c r="E13" i="7"/>
  <c r="C6" i="7"/>
  <c r="C11" i="7"/>
  <c r="C12" i="7"/>
  <c r="C13" i="7"/>
  <c r="C14" i="7"/>
  <c r="C15" i="7"/>
  <c r="C16" i="7"/>
  <c r="C18" i="7"/>
  <c r="C19" i="7"/>
  <c r="C20" i="7"/>
  <c r="C21" i="7"/>
  <c r="C22" i="7"/>
  <c r="C23" i="7"/>
  <c r="C5" i="7"/>
  <c r="I7" i="5" l="1"/>
  <c r="I7" i="7" s="1"/>
  <c r="G7" i="7"/>
  <c r="I8" i="5"/>
  <c r="I8" i="7" s="1"/>
  <c r="G8" i="7"/>
  <c r="F10" i="7"/>
  <c r="G10" i="1"/>
  <c r="F9" i="7"/>
  <c r="G9" i="5"/>
  <c r="G17" i="7"/>
  <c r="I17" i="5"/>
  <c r="I17" i="7" s="1"/>
  <c r="H41" i="7"/>
  <c r="E23" i="5"/>
  <c r="F23" i="5" s="1"/>
  <c r="G23" i="5" s="1"/>
  <c r="I23" i="5" s="1"/>
  <c r="I23" i="7" s="1"/>
  <c r="E21" i="5"/>
  <c r="E20" i="5"/>
  <c r="E19" i="5"/>
  <c r="E18" i="5"/>
  <c r="E16" i="5"/>
  <c r="F16" i="5" s="1"/>
  <c r="E15" i="5"/>
  <c r="E14" i="5"/>
  <c r="F13" i="5"/>
  <c r="G13" i="5" s="1"/>
  <c r="I13" i="5" s="1"/>
  <c r="E12" i="5"/>
  <c r="F12" i="5" s="1"/>
  <c r="E11" i="5"/>
  <c r="F11" i="5" s="1"/>
  <c r="G11" i="5" s="1"/>
  <c r="E6" i="5"/>
  <c r="F6" i="5" s="1"/>
  <c r="G6" i="5" s="1"/>
  <c r="E5" i="5"/>
  <c r="E23" i="4"/>
  <c r="E22" i="4"/>
  <c r="F22" i="4" s="1"/>
  <c r="G22" i="4" s="1"/>
  <c r="E21" i="4"/>
  <c r="F21" i="4" s="1"/>
  <c r="G21" i="4" s="1"/>
  <c r="E20" i="4"/>
  <c r="F20" i="4" s="1"/>
  <c r="G20" i="4" s="1"/>
  <c r="E19" i="4"/>
  <c r="F19" i="4" s="1"/>
  <c r="G19" i="4" s="1"/>
  <c r="E18" i="4"/>
  <c r="F18" i="4" s="1"/>
  <c r="E16" i="4"/>
  <c r="F16" i="4" s="1"/>
  <c r="G16" i="4" s="1"/>
  <c r="E15" i="4"/>
  <c r="F15" i="4" s="1"/>
  <c r="G15" i="4" s="1"/>
  <c r="E14" i="4"/>
  <c r="F14" i="4" s="1"/>
  <c r="G14" i="4" s="1"/>
  <c r="F13" i="4"/>
  <c r="E12" i="4"/>
  <c r="E11" i="4"/>
  <c r="E6" i="4"/>
  <c r="E5" i="4"/>
  <c r="F5" i="4" s="1"/>
  <c r="G5" i="4" s="1"/>
  <c r="C42" i="3"/>
  <c r="E23" i="3"/>
  <c r="F23" i="3" s="1"/>
  <c r="G23" i="3" s="1"/>
  <c r="E22" i="3"/>
  <c r="F22" i="3" s="1"/>
  <c r="G22" i="3" s="1"/>
  <c r="E21" i="3"/>
  <c r="F21" i="3" s="1"/>
  <c r="E20" i="3"/>
  <c r="F20" i="3" s="1"/>
  <c r="G20" i="3" s="1"/>
  <c r="E19" i="3"/>
  <c r="F19" i="3" s="1"/>
  <c r="E18" i="3"/>
  <c r="E16" i="3"/>
  <c r="F16" i="3" s="1"/>
  <c r="G16" i="3" s="1"/>
  <c r="E15" i="3"/>
  <c r="F15" i="3" s="1"/>
  <c r="G15" i="3" s="1"/>
  <c r="E14" i="3"/>
  <c r="F14" i="3" s="1"/>
  <c r="G14" i="3" s="1"/>
  <c r="F13" i="3"/>
  <c r="G13" i="3" s="1"/>
  <c r="I13" i="3" s="1"/>
  <c r="E12" i="3"/>
  <c r="F12" i="3" s="1"/>
  <c r="G12" i="3" s="1"/>
  <c r="E11" i="3"/>
  <c r="F11" i="3" s="1"/>
  <c r="E6" i="3"/>
  <c r="F6" i="3" s="1"/>
  <c r="G6" i="3" s="1"/>
  <c r="E5" i="3"/>
  <c r="F5" i="3" s="1"/>
  <c r="G5" i="3" s="1"/>
  <c r="C42" i="5" l="1"/>
  <c r="C41" i="7"/>
  <c r="D42" i="5"/>
  <c r="G9" i="7"/>
  <c r="I9" i="5"/>
  <c r="I9" i="7" s="1"/>
  <c r="I10" i="1"/>
  <c r="I10" i="7" s="1"/>
  <c r="G10" i="7"/>
  <c r="F5" i="5"/>
  <c r="F18" i="3"/>
  <c r="F11" i="4"/>
  <c r="F12" i="4"/>
  <c r="G13" i="4"/>
  <c r="F6" i="4"/>
  <c r="G6" i="4" s="1"/>
  <c r="F23" i="4"/>
  <c r="F14" i="5"/>
  <c r="F18" i="5"/>
  <c r="F19" i="5"/>
  <c r="G19" i="5" s="1"/>
  <c r="F15" i="5"/>
  <c r="G15" i="5" s="1"/>
  <c r="F21" i="5"/>
  <c r="F22" i="5"/>
  <c r="F20" i="5"/>
  <c r="G11" i="3"/>
  <c r="I11" i="3" s="1"/>
  <c r="G21" i="3"/>
  <c r="I21" i="3" s="1"/>
  <c r="I15" i="3"/>
  <c r="I15" i="4"/>
  <c r="I14" i="3"/>
  <c r="G18" i="4"/>
  <c r="I18" i="4" s="1"/>
  <c r="G19" i="3"/>
  <c r="I19" i="3" s="1"/>
  <c r="I16" i="3"/>
  <c r="I6" i="5"/>
  <c r="G16" i="5"/>
  <c r="I16" i="5" s="1"/>
  <c r="I11" i="5"/>
  <c r="G12" i="5"/>
  <c r="I20" i="3"/>
  <c r="I6" i="3"/>
  <c r="I12" i="3"/>
  <c r="I14" i="4"/>
  <c r="I19" i="4"/>
  <c r="I16" i="4"/>
  <c r="I21" i="4"/>
  <c r="I20" i="4"/>
  <c r="I5" i="4"/>
  <c r="I5" i="3"/>
  <c r="E42" i="3"/>
  <c r="G5" i="5" l="1"/>
  <c r="G18" i="3"/>
  <c r="G23" i="4"/>
  <c r="G12" i="4"/>
  <c r="G11" i="4"/>
  <c r="I6" i="4"/>
  <c r="I13" i="4"/>
  <c r="G14" i="5"/>
  <c r="I15" i="5"/>
  <c r="G18" i="5"/>
  <c r="I19" i="5"/>
  <c r="G21" i="5"/>
  <c r="G22" i="5"/>
  <c r="G20" i="5"/>
  <c r="I20" i="5" s="1"/>
  <c r="I12" i="5"/>
  <c r="D41" i="7"/>
  <c r="D42" i="1" l="1"/>
  <c r="I5" i="5"/>
  <c r="I18" i="3"/>
  <c r="I11" i="4"/>
  <c r="I12" i="4"/>
  <c r="I14" i="5"/>
  <c r="I22" i="5"/>
  <c r="I22" i="7" s="1"/>
  <c r="I18" i="5"/>
  <c r="I21" i="5"/>
  <c r="E6" i="1"/>
  <c r="E6" i="7" s="1"/>
  <c r="E11" i="1"/>
  <c r="E11" i="7" s="1"/>
  <c r="E12" i="1"/>
  <c r="E12" i="7" s="1"/>
  <c r="E14" i="1"/>
  <c r="E14" i="7" s="1"/>
  <c r="E15" i="1"/>
  <c r="E15" i="7" s="1"/>
  <c r="E16" i="1"/>
  <c r="E16" i="7" s="1"/>
  <c r="E18" i="1"/>
  <c r="E19" i="1"/>
  <c r="E19" i="7" s="1"/>
  <c r="E20" i="1"/>
  <c r="E20" i="7" s="1"/>
  <c r="E21" i="1"/>
  <c r="E21" i="7" s="1"/>
  <c r="E22" i="1"/>
  <c r="E22" i="7" s="1"/>
  <c r="E23" i="1"/>
  <c r="E23" i="7" s="1"/>
  <c r="E5" i="1"/>
  <c r="F5" i="1" l="1"/>
  <c r="F5" i="7" s="1"/>
  <c r="E5" i="7"/>
  <c r="E18" i="7"/>
  <c r="J41" i="3"/>
  <c r="H42" i="3" s="1"/>
  <c r="J41" i="5"/>
  <c r="H42" i="5" s="1"/>
  <c r="F20" i="1"/>
  <c r="G20" i="1" l="1"/>
  <c r="F20" i="7"/>
  <c r="F16" i="1"/>
  <c r="F16" i="7" s="1"/>
  <c r="I20" i="1" l="1"/>
  <c r="I20" i="7" s="1"/>
  <c r="G20" i="7"/>
  <c r="G16" i="1"/>
  <c r="F6" i="1"/>
  <c r="F11" i="1"/>
  <c r="F12" i="1"/>
  <c r="F13" i="1"/>
  <c r="F14" i="1"/>
  <c r="F15" i="1"/>
  <c r="F18" i="1"/>
  <c r="F19" i="1"/>
  <c r="F21" i="1"/>
  <c r="F22" i="1"/>
  <c r="F23" i="1"/>
  <c r="G5" i="1"/>
  <c r="G5" i="7" s="1"/>
  <c r="C42" i="1"/>
  <c r="G21" i="1" l="1"/>
  <c r="F21" i="7"/>
  <c r="G14" i="1"/>
  <c r="F14" i="7"/>
  <c r="G6" i="1"/>
  <c r="F6" i="7"/>
  <c r="G22" i="1"/>
  <c r="G22" i="7" s="1"/>
  <c r="F22" i="7"/>
  <c r="G15" i="1"/>
  <c r="F15" i="7"/>
  <c r="G19" i="1"/>
  <c r="F19" i="7"/>
  <c r="G13" i="1"/>
  <c r="F13" i="7"/>
  <c r="G23" i="1"/>
  <c r="G23" i="7" s="1"/>
  <c r="F23" i="7"/>
  <c r="F18" i="7"/>
  <c r="G12" i="1"/>
  <c r="F12" i="7"/>
  <c r="G11" i="1"/>
  <c r="F11" i="7"/>
  <c r="E41" i="7"/>
  <c r="I16" i="1"/>
  <c r="I16" i="7" s="1"/>
  <c r="G16" i="7"/>
  <c r="G18" i="1"/>
  <c r="F41" i="7"/>
  <c r="I5" i="1"/>
  <c r="I5" i="7" s="1"/>
  <c r="I15" i="1" l="1"/>
  <c r="I15" i="7" s="1"/>
  <c r="G15" i="7"/>
  <c r="I6" i="1"/>
  <c r="I6" i="7" s="1"/>
  <c r="G6" i="7"/>
  <c r="I12" i="1"/>
  <c r="I12" i="7" s="1"/>
  <c r="G12" i="7"/>
  <c r="I19" i="1"/>
  <c r="I19" i="7" s="1"/>
  <c r="G19" i="7"/>
  <c r="I14" i="1"/>
  <c r="I14" i="7" s="1"/>
  <c r="G14" i="7"/>
  <c r="I18" i="1"/>
  <c r="G18" i="7"/>
  <c r="I11" i="1"/>
  <c r="I11" i="7" s="1"/>
  <c r="G11" i="7"/>
  <c r="I13" i="1"/>
  <c r="I13" i="7" s="1"/>
  <c r="G13" i="7"/>
  <c r="I21" i="1"/>
  <c r="I21" i="7" s="1"/>
  <c r="G21" i="7"/>
  <c r="J41" i="1" l="1"/>
  <c r="H42" i="1" s="1"/>
  <c r="G41" i="7"/>
  <c r="I18" i="7"/>
  <c r="I41" i="7" l="1"/>
  <c r="J41" i="7" s="1"/>
  <c r="H42" i="7" s="1"/>
</calcChain>
</file>

<file path=xl/sharedStrings.xml><?xml version="1.0" encoding="utf-8"?>
<sst xmlns="http://schemas.openxmlformats.org/spreadsheetml/2006/main" count="93" uniqueCount="51">
  <si>
    <t>Nom &amp; Prénom</t>
  </si>
  <si>
    <t>montant</t>
  </si>
  <si>
    <t>reste</t>
  </si>
  <si>
    <t>AYADI</t>
  </si>
  <si>
    <t>Raoudha</t>
  </si>
  <si>
    <t>ELLOUMI</t>
  </si>
  <si>
    <t>Tarak</t>
  </si>
  <si>
    <t>ESSAFI</t>
  </si>
  <si>
    <t>Maher</t>
  </si>
  <si>
    <t>MAGROUN</t>
  </si>
  <si>
    <t>Khaled</t>
  </si>
  <si>
    <t>MESTIRI</t>
  </si>
  <si>
    <t>Lassaad</t>
  </si>
  <si>
    <t>TRABELSI</t>
  </si>
  <si>
    <t>Mahmoud</t>
  </si>
  <si>
    <t>EL BAH</t>
  </si>
  <si>
    <t>Karim</t>
  </si>
  <si>
    <t>BARHOUMI</t>
  </si>
  <si>
    <t>Slim</t>
  </si>
  <si>
    <t>Maha</t>
  </si>
  <si>
    <t>tiklik</t>
  </si>
  <si>
    <t>Total</t>
  </si>
  <si>
    <t>Reçu</t>
  </si>
  <si>
    <t>Afef</t>
  </si>
  <si>
    <t>Gharbi</t>
  </si>
  <si>
    <t>Khouja</t>
  </si>
  <si>
    <t>Billets Recus</t>
  </si>
  <si>
    <t>retour billets</t>
  </si>
  <si>
    <t>billets vendus</t>
  </si>
  <si>
    <t>Asma</t>
  </si>
  <si>
    <t>ventes</t>
  </si>
  <si>
    <t>Malouch</t>
  </si>
  <si>
    <t xml:space="preserve"> BILETS DE 30 TND</t>
  </si>
  <si>
    <t xml:space="preserve"> BILETS DE 100 TND</t>
  </si>
  <si>
    <t>Pièce de théatre</t>
  </si>
  <si>
    <t xml:space="preserve"> BILETS DE 20 TND</t>
  </si>
  <si>
    <t>guichet théatre Municipal</t>
  </si>
  <si>
    <t>Dabbreya</t>
  </si>
  <si>
    <t>henda</t>
  </si>
  <si>
    <t xml:space="preserve"> BILETS DE 50 TND</t>
  </si>
  <si>
    <t>Bel Hadh Taher</t>
  </si>
  <si>
    <t>eya</t>
  </si>
  <si>
    <t>Ben Rayana</t>
  </si>
  <si>
    <t>Ahmed</t>
  </si>
  <si>
    <t>Gueblaoui</t>
  </si>
  <si>
    <t>Khamaies</t>
  </si>
  <si>
    <t>Aymonier</t>
  </si>
  <si>
    <t>Benoit</t>
  </si>
  <si>
    <t>Snoussi</t>
  </si>
  <si>
    <t>Khadija</t>
  </si>
  <si>
    <t>Reste nbr billets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</si>
</sst>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[$TND]"/>
  </numFmts>
  <fonts count="14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u/>
      <sz val="12"/>
      <color indexed="18"/>
      <name val="Arial"/>
      <family val="2"/>
    </font>
    <font>
      <b/>
      <sz val="14"/>
      <name val="Arial"/>
      <family val="2"/>
    </font>
    <font>
      <b/>
      <sz val="14"/>
      <color rgb="FFFF0000"/>
      <name val="Arial"/>
      <family val="2"/>
    </font>
    <font>
      <b/>
      <sz val="16"/>
      <color rgb="FFFF0000"/>
      <name val="Arial"/>
      <family val="2"/>
    </font>
    <font>
      <sz val="28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8"/>
      <color rgb="FFFF0000"/>
      <name val="Arial"/>
      <family val="2"/>
    </font>
    <font>
      <sz val="16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auto="1"/>
        <bgColor auto="1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2">
    <xf numFmtId="0" fontId="0" fillId="0" borderId="0" xfId="0"/>
    <xf numFmtId="3" fontId="2" fillId="0" borderId="2" xfId="0" applyNumberFormat="1" applyFont="1" applyFill="1" applyBorder="1" applyAlignment="1">
      <alignment horizontal="center" vertical="center" wrapText="1"/>
    </xf>
    <xf numFmtId="3" fontId="2" fillId="0" borderId="9" xfId="0" applyNumberFormat="1" applyFont="1" applyFill="1" applyBorder="1" applyAlignment="1">
      <alignment horizontal="center" vertical="center" wrapText="1"/>
    </xf>
    <xf numFmtId="3" fontId="2" fillId="0" borderId="10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3" fontId="2" fillId="0" borderId="0" xfId="0" applyNumberFormat="1" applyFont="1" applyFill="1" applyBorder="1" applyAlignment="1">
      <alignment horizontal="center" vertical="center" wrapText="1"/>
    </xf>
    <xf numFmtId="3" fontId="6" fillId="0" borderId="5" xfId="0" applyNumberFormat="1" applyFont="1" applyFill="1" applyBorder="1" applyAlignment="1">
      <alignment horizontal="center" vertical="center" wrapText="1"/>
    </xf>
    <xf numFmtId="3" fontId="6" fillId="0" borderId="15" xfId="0" applyNumberFormat="1" applyFont="1" applyFill="1" applyBorder="1" applyAlignment="1">
      <alignment horizontal="center" vertical="center" wrapText="1"/>
    </xf>
    <xf numFmtId="3" fontId="2" fillId="3" borderId="9" xfId="0" applyNumberFormat="1" applyFont="1" applyFill="1" applyBorder="1" applyAlignment="1">
      <alignment horizontal="center" vertical="center" wrapText="1"/>
    </xf>
    <xf numFmtId="3" fontId="2" fillId="0" borderId="4" xfId="0" applyNumberFormat="1" applyFont="1" applyFill="1" applyBorder="1" applyAlignment="1">
      <alignment horizontal="center" vertical="center" wrapText="1"/>
    </xf>
    <xf numFmtId="3" fontId="4" fillId="0" borderId="17" xfId="1" applyNumberFormat="1" applyFont="1" applyFill="1" applyBorder="1" applyAlignment="1" applyProtection="1">
      <alignment horizontal="center" vertical="center" wrapText="1"/>
    </xf>
    <xf numFmtId="0" fontId="4" fillId="0" borderId="0" xfId="1" applyFont="1" applyFill="1" applyBorder="1" applyAlignment="1" applyProtection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3" fontId="6" fillId="0" borderId="15" xfId="0" applyNumberFormat="1" applyFont="1" applyFill="1" applyBorder="1" applyAlignment="1">
      <alignment horizontal="center" vertical="center" wrapText="1"/>
    </xf>
    <xf numFmtId="0" fontId="8" fillId="0" borderId="18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4" fillId="0" borderId="13" xfId="1" applyFont="1" applyFill="1" applyBorder="1" applyAlignment="1" applyProtection="1">
      <alignment horizontal="center" vertical="center" wrapText="1"/>
    </xf>
    <xf numFmtId="3" fontId="6" fillId="0" borderId="19" xfId="0" applyNumberFormat="1" applyFont="1" applyFill="1" applyBorder="1" applyAlignment="1">
      <alignment horizontal="center" vertical="center" wrapText="1"/>
    </xf>
    <xf numFmtId="164" fontId="6" fillId="0" borderId="20" xfId="0" applyNumberFormat="1" applyFont="1" applyFill="1" applyBorder="1" applyAlignment="1">
      <alignment horizontal="center" vertical="center" wrapText="1"/>
    </xf>
    <xf numFmtId="164" fontId="4" fillId="0" borderId="3" xfId="1" applyNumberFormat="1" applyFont="1" applyFill="1" applyBorder="1" applyAlignment="1" applyProtection="1">
      <alignment horizontal="center" vertical="center" wrapText="1"/>
    </xf>
    <xf numFmtId="164" fontId="4" fillId="0" borderId="4" xfId="1" applyNumberFormat="1" applyFont="1" applyFill="1" applyBorder="1" applyAlignment="1" applyProtection="1">
      <alignment horizontal="center" vertical="center" wrapText="1"/>
    </xf>
    <xf numFmtId="164" fontId="4" fillId="0" borderId="2" xfId="1" applyNumberFormat="1" applyFont="1" applyFill="1" applyBorder="1" applyAlignment="1" applyProtection="1">
      <alignment horizontal="center" vertical="center" wrapText="1"/>
    </xf>
    <xf numFmtId="0" fontId="8" fillId="0" borderId="21" xfId="0" applyFont="1" applyBorder="1" applyAlignment="1">
      <alignment vertical="center"/>
    </xf>
    <xf numFmtId="3" fontId="10" fillId="3" borderId="0" xfId="0" applyNumberFormat="1" applyFont="1" applyFill="1" applyBorder="1" applyAlignment="1">
      <alignment vertical="center" wrapText="1"/>
    </xf>
    <xf numFmtId="3" fontId="10" fillId="3" borderId="1" xfId="0" applyNumberFormat="1" applyFont="1" applyFill="1" applyBorder="1" applyAlignment="1">
      <alignment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3" fontId="2" fillId="4" borderId="2" xfId="0" applyNumberFormat="1" applyFont="1" applyFill="1" applyBorder="1" applyAlignment="1">
      <alignment horizontal="center" vertical="center" wrapText="1"/>
    </xf>
    <xf numFmtId="3" fontId="2" fillId="4" borderId="9" xfId="0" applyNumberFormat="1" applyFont="1" applyFill="1" applyBorder="1" applyAlignment="1">
      <alignment horizontal="center" vertical="center" wrapText="1"/>
    </xf>
    <xf numFmtId="3" fontId="2" fillId="4" borderId="4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 shrinkToFi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 shrinkToFit="1"/>
    </xf>
    <xf numFmtId="0" fontId="1" fillId="4" borderId="0" xfId="0" applyFont="1" applyFill="1" applyBorder="1" applyAlignment="1">
      <alignment horizontal="center" vertical="center" wrapText="1" shrinkToFit="1"/>
    </xf>
    <xf numFmtId="0" fontId="1" fillId="4" borderId="0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 shrinkToFit="1"/>
    </xf>
    <xf numFmtId="164" fontId="11" fillId="0" borderId="22" xfId="0" applyNumberFormat="1" applyFont="1" applyBorder="1" applyAlignment="1">
      <alignment vertical="center"/>
    </xf>
    <xf numFmtId="164" fontId="11" fillId="0" borderId="1" xfId="0" applyNumberFormat="1" applyFont="1" applyBorder="1" applyAlignment="1">
      <alignment vertical="center"/>
    </xf>
    <xf numFmtId="164" fontId="9" fillId="0" borderId="21" xfId="0" applyNumberFormat="1" applyFont="1" applyBorder="1" applyAlignment="1">
      <alignment horizontal="center" vertical="center"/>
    </xf>
    <xf numFmtId="164" fontId="9" fillId="0" borderId="14" xfId="0" applyNumberFormat="1" applyFont="1" applyBorder="1" applyAlignment="1">
      <alignment horizontal="center" vertical="center"/>
    </xf>
    <xf numFmtId="164" fontId="11" fillId="2" borderId="11" xfId="0" applyNumberFormat="1" applyFont="1" applyFill="1" applyBorder="1" applyAlignment="1">
      <alignment horizontal="center" vertical="center"/>
    </xf>
    <xf numFmtId="164" fontId="11" fillId="2" borderId="12" xfId="0" applyNumberFormat="1" applyFont="1" applyFill="1" applyBorder="1" applyAlignment="1">
      <alignment horizontal="center" vertical="center"/>
    </xf>
    <xf numFmtId="164" fontId="11" fillId="2" borderId="14" xfId="0" applyNumberFormat="1" applyFont="1" applyFill="1" applyBorder="1" applyAlignment="1">
      <alignment horizontal="center" vertical="center"/>
    </xf>
    <xf numFmtId="164" fontId="11" fillId="2" borderId="8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 shrinkToFit="1"/>
    </xf>
    <xf numFmtId="0" fontId="7" fillId="0" borderId="14" xfId="0" applyFont="1" applyFill="1" applyBorder="1" applyAlignment="1">
      <alignment horizontal="center" vertical="center" wrapText="1" shrinkToFit="1"/>
    </xf>
    <xf numFmtId="0" fontId="7" fillId="0" borderId="16" xfId="0" applyFont="1" applyFill="1" applyBorder="1" applyAlignment="1">
      <alignment horizontal="center" vertical="center" wrapText="1" shrinkToFit="1"/>
    </xf>
    <xf numFmtId="164" fontId="11" fillId="0" borderId="21" xfId="0" applyNumberFormat="1" applyFont="1" applyBorder="1" applyAlignment="1">
      <alignment horizontal="center" vertical="center"/>
    </xf>
    <xf numFmtId="164" fontId="11" fillId="0" borderId="14" xfId="0" applyNumberFormat="1" applyFont="1" applyBorder="1" applyAlignment="1">
      <alignment horizontal="center" vertical="center"/>
    </xf>
    <xf numFmtId="0" fontId="9" fillId="0" borderId="21" xfId="0" applyNumberFormat="1" applyFont="1" applyBorder="1" applyAlignment="1">
      <alignment horizontal="center" vertical="center"/>
    </xf>
    <xf numFmtId="0" fontId="9" fillId="0" borderId="14" xfId="0" applyNumberFormat="1" applyFont="1" applyBorder="1" applyAlignment="1">
      <alignment horizontal="center" vertical="center"/>
    </xf>
    <xf numFmtId="0" fontId="13" fillId="0" borderId="21" xfId="0" applyNumberFormat="1" applyFont="1" applyBorder="1" applyAlignment="1">
      <alignment horizontal="center" vertical="center"/>
    </xf>
    <xf numFmtId="0" fontId="13" fillId="0" borderId="14" xfId="0" applyNumberFormat="1" applyFont="1" applyBorder="1" applyAlignment="1">
      <alignment horizontal="center" vertical="center"/>
    </xf>
    <xf numFmtId="3" fontId="9" fillId="0" borderId="21" xfId="0" applyNumberFormat="1" applyFont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164" fontId="9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164" fontId="11" fillId="2" borderId="0" xfId="0" applyNumberFormat="1" applyFont="1" applyFill="1" applyBorder="1" applyAlignment="1">
      <alignment horizontal="center" vertical="center"/>
    </xf>
    <xf numFmtId="164" fontId="4" fillId="0" borderId="0" xfId="1" applyNumberFormat="1" applyFont="1" applyFill="1" applyBorder="1" applyAlignment="1" applyProtection="1">
      <alignment horizontal="center" vertical="center" wrapText="1"/>
    </xf>
  </cellXfs>
  <cellStyles count="2">
    <cellStyle name="Lien hypertexte" xfId="1" builtinId="8"/>
    <cellStyle name="Normal" xfId="0" builtinId="0"/>
  </cellStyles>
  <dxfs count="4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"/>
  <sheetViews>
    <sheetView tabSelected="1" workbookViewId="0">
      <selection activeCell="B24" sqref="B24"/>
    </sheetView>
  </sheetViews>
  <sheetFormatPr baseColWidth="10" defaultRowHeight="14.4" x14ac:dyDescent="0.3"/>
  <cols>
    <col min="1" max="1" width="14.44140625" customWidth="1"/>
    <col min="2" max="2" width="9.33203125" customWidth="1"/>
    <col min="3" max="3" width="13.5546875" customWidth="1"/>
    <col min="4" max="4" width="11.88671875" customWidth="1"/>
    <col min="5" max="5" width="13.6640625" customWidth="1"/>
    <col min="6" max="6" width="13.109375" customWidth="1"/>
    <col min="7" max="7" width="15.88671875" bestFit="1" customWidth="1"/>
    <col min="8" max="8" width="15.109375" customWidth="1"/>
    <col min="9" max="9" width="13.88671875" customWidth="1"/>
  </cols>
  <sheetData>
    <row r="1" spans="1:12" ht="15" customHeight="1" x14ac:dyDescent="0.3">
      <c r="C1" s="52" t="s">
        <v>34</v>
      </c>
      <c r="D1" s="52"/>
      <c r="E1" s="52"/>
      <c r="F1" s="52"/>
      <c r="G1" s="52"/>
      <c r="H1" s="52"/>
    </row>
    <row r="2" spans="1:12" ht="15" customHeight="1" x14ac:dyDescent="0.3">
      <c r="C2" s="52"/>
      <c r="D2" s="52"/>
      <c r="E2" s="52"/>
      <c r="F2" s="52"/>
      <c r="G2" s="52"/>
      <c r="H2" s="52"/>
    </row>
    <row r="3" spans="1:12" ht="18.600000000000001" thickBot="1" x14ac:dyDescent="0.35">
      <c r="D3" s="53" t="s">
        <v>35</v>
      </c>
      <c r="E3" s="53"/>
      <c r="F3" s="53"/>
    </row>
    <row r="4" spans="1:12" ht="35.4" thickBot="1" x14ac:dyDescent="0.35">
      <c r="A4" s="54" t="s">
        <v>0</v>
      </c>
      <c r="B4" s="55"/>
      <c r="C4" s="32" t="s">
        <v>26</v>
      </c>
      <c r="D4" s="32" t="s">
        <v>30</v>
      </c>
      <c r="E4" s="14" t="s">
        <v>27</v>
      </c>
      <c r="F4" s="14" t="s">
        <v>28</v>
      </c>
      <c r="G4" s="14" t="s">
        <v>1</v>
      </c>
      <c r="H4" s="31" t="s">
        <v>22</v>
      </c>
      <c r="I4" s="14" t="s">
        <v>2</v>
      </c>
      <c r="J4" s="5"/>
      <c r="K4" s="5"/>
    </row>
    <row r="5" spans="1:12" ht="19.5" customHeight="1" x14ac:dyDescent="0.3">
      <c r="A5" s="36" t="s">
        <v>3</v>
      </c>
      <c r="B5" s="36" t="s">
        <v>4</v>
      </c>
      <c r="C5" s="3">
        <f>'billets de 20dt'!C5+'Billets 30dt'!C5+'billets de 50dt'!C5+'billets de 100dt'!C5</f>
        <v>0</v>
      </c>
      <c r="D5" s="3">
        <f>'billets de 20dt'!D5+'Billets 30dt'!D5+'billets de 50dt'!D5+'billets de 100dt'!D5</f>
        <v>0</v>
      </c>
      <c r="E5" s="3">
        <f>'billets de 20dt'!E5+'Billets 30dt'!E5+'billets de 50dt'!E5+'billets de 100dt'!E5</f>
        <v>0</v>
      </c>
      <c r="F5" s="3">
        <f>'billets de 20dt'!F5+'Billets 30dt'!F5+'billets de 50dt'!F5+'billets de 100dt'!F5</f>
        <v>0</v>
      </c>
      <c r="G5" s="24">
        <f>'billets de 20dt'!G5+'Billets 30dt'!G5+'billets de 50dt'!G5+'billets de 100dt'!G5</f>
        <v>0</v>
      </c>
      <c r="H5" s="23">
        <f>'billets de 20dt'!H5+'Billets 30dt'!H5+'billets de 50dt'!H5+'billets de 100dt'!H5</f>
        <v>0</v>
      </c>
      <c r="I5" s="11">
        <f>'billets de 20dt'!I5+'Billets 30dt'!I5+'billets de 50dt'!I5+'billets de 100dt'!I5</f>
        <v>0</v>
      </c>
      <c r="J5" s="12"/>
      <c r="K5" s="12"/>
    </row>
    <row r="6" spans="1:12" ht="15" x14ac:dyDescent="0.3">
      <c r="A6" s="36" t="s">
        <v>5</v>
      </c>
      <c r="B6" s="36" t="s">
        <v>6</v>
      </c>
      <c r="C6" s="3">
        <f>'billets de 20dt'!C6+'Billets 30dt'!C6+'billets de 50dt'!C6+'billets de 100dt'!C6</f>
        <v>5</v>
      </c>
      <c r="D6" s="3">
        <f>'billets de 20dt'!D6+'Billets 30dt'!D6+'billets de 50dt'!D6+'billets de 100dt'!D6</f>
        <v>5</v>
      </c>
      <c r="E6" s="3">
        <f>'billets de 20dt'!E6+'Billets 30dt'!E6+'billets de 50dt'!E6+'billets de 100dt'!E6</f>
        <v>0</v>
      </c>
      <c r="F6" s="3">
        <f>'billets de 20dt'!F6+'Billets 30dt'!F6+'billets de 50dt'!F6+'billets de 100dt'!F6</f>
        <v>5</v>
      </c>
      <c r="G6" s="24">
        <f>'billets de 20dt'!G6+'Billets 30dt'!G6+'billets de 50dt'!G6+'billets de 100dt'!G6</f>
        <v>500</v>
      </c>
      <c r="H6" s="23">
        <f>'billets de 20dt'!H6+'Billets 30dt'!H6+'billets de 50dt'!H6+'billets de 100dt'!H6</f>
        <v>500</v>
      </c>
      <c r="I6" s="11">
        <f>'billets de 20dt'!I6+'Billets 30dt'!I6+'billets de 50dt'!I6+'billets de 100dt'!I6</f>
        <v>0</v>
      </c>
      <c r="J6" s="6"/>
      <c r="K6" s="6"/>
    </row>
    <row r="7" spans="1:12" ht="15" x14ac:dyDescent="0.3">
      <c r="A7" s="36" t="s">
        <v>42</v>
      </c>
      <c r="B7" s="36" t="s">
        <v>43</v>
      </c>
      <c r="C7" s="3">
        <f>'billets de 20dt'!C7+'Billets 30dt'!C7+'billets de 50dt'!C7+'billets de 100dt'!C7</f>
        <v>0</v>
      </c>
      <c r="D7" s="3">
        <f>'billets de 20dt'!D7+'Billets 30dt'!D7+'billets de 50dt'!D7+'billets de 100dt'!D7</f>
        <v>0</v>
      </c>
      <c r="E7" s="3">
        <f>'billets de 20dt'!E7+'Billets 30dt'!E7+'billets de 50dt'!E7+'billets de 100dt'!E7</f>
        <v>0</v>
      </c>
      <c r="F7" s="3">
        <f>'billets de 20dt'!F7+'Billets 30dt'!F7+'billets de 50dt'!F7+'billets de 100dt'!F7</f>
        <v>0</v>
      </c>
      <c r="G7" s="24">
        <f>'billets de 20dt'!G7+'Billets 30dt'!G7+'billets de 50dt'!G7+'billets de 100dt'!G7</f>
        <v>0</v>
      </c>
      <c r="H7" s="23">
        <f>'billets de 20dt'!H7+'Billets 30dt'!H7+'billets de 50dt'!H7+'billets de 100dt'!H7</f>
        <v>0</v>
      </c>
      <c r="I7" s="11">
        <f>'billets de 20dt'!I7+'Billets 30dt'!I7+'billets de 50dt'!I7+'billets de 100dt'!I7</f>
        <v>0</v>
      </c>
      <c r="J7" s="6"/>
      <c r="K7" s="6"/>
    </row>
    <row r="8" spans="1:12" ht="15" x14ac:dyDescent="0.3">
      <c r="A8" s="36" t="s">
        <v>48</v>
      </c>
      <c r="B8" s="36" t="s">
        <v>49</v>
      </c>
      <c r="C8" s="3">
        <f>'billets de 20dt'!C8+'Billets 30dt'!C8+'billets de 50dt'!C8+'billets de 100dt'!C8</f>
        <v>0</v>
      </c>
      <c r="D8" s="3">
        <f>'billets de 20dt'!D8+'Billets 30dt'!D8+'billets de 50dt'!D8+'billets de 100dt'!D8</f>
        <v>0</v>
      </c>
      <c r="E8" s="3">
        <f>'billets de 20dt'!E8+'Billets 30dt'!E8+'billets de 50dt'!E8+'billets de 100dt'!E8</f>
        <v>0</v>
      </c>
      <c r="F8" s="3">
        <f>'billets de 20dt'!F8+'Billets 30dt'!F8+'billets de 50dt'!F8+'billets de 100dt'!F8</f>
        <v>0</v>
      </c>
      <c r="G8" s="24">
        <f>'billets de 20dt'!G8+'Billets 30dt'!G8+'billets de 50dt'!G8+'billets de 100dt'!G8</f>
        <v>0</v>
      </c>
      <c r="H8" s="23">
        <f>'billets de 20dt'!H8+'Billets 30dt'!H8+'billets de 50dt'!H8+'billets de 100dt'!H8</f>
        <v>0</v>
      </c>
      <c r="I8" s="11">
        <f>'billets de 20dt'!I8+'Billets 30dt'!I8+'billets de 50dt'!I8+'billets de 100dt'!I8</f>
        <v>0</v>
      </c>
      <c r="J8" s="6"/>
      <c r="K8" s="6"/>
    </row>
    <row r="9" spans="1:12" ht="15" x14ac:dyDescent="0.3">
      <c r="A9" s="36" t="s">
        <v>46</v>
      </c>
      <c r="B9" s="36" t="s">
        <v>47</v>
      </c>
      <c r="C9" s="3">
        <f>'billets de 20dt'!C9+'Billets 30dt'!C9+'billets de 50dt'!C9+'billets de 100dt'!C9</f>
        <v>0</v>
      </c>
      <c r="D9" s="3">
        <f>'billets de 20dt'!D9+'Billets 30dt'!D9+'billets de 50dt'!D9+'billets de 100dt'!D9</f>
        <v>0</v>
      </c>
      <c r="E9" s="3">
        <f>'billets de 20dt'!E9+'Billets 30dt'!E9+'billets de 50dt'!E9+'billets de 100dt'!E9</f>
        <v>0</v>
      </c>
      <c r="F9" s="3">
        <f>'billets de 20dt'!F9+'Billets 30dt'!F9+'billets de 50dt'!F9+'billets de 100dt'!F9</f>
        <v>0</v>
      </c>
      <c r="G9" s="24">
        <f>'billets de 20dt'!G9+'Billets 30dt'!G9+'billets de 50dt'!G9+'billets de 100dt'!G9</f>
        <v>0</v>
      </c>
      <c r="H9" s="23">
        <f>'billets de 20dt'!H9+'Billets 30dt'!H9+'billets de 50dt'!H9+'billets de 100dt'!H9</f>
        <v>0</v>
      </c>
      <c r="I9" s="11">
        <f>'billets de 20dt'!I9+'Billets 30dt'!I9+'billets de 50dt'!I9+'billets de 100dt'!I9</f>
        <v>0</v>
      </c>
      <c r="J9" s="6"/>
      <c r="K9" s="6"/>
    </row>
    <row r="10" spans="1:12" ht="15" x14ac:dyDescent="0.3">
      <c r="A10" s="36" t="s">
        <v>44</v>
      </c>
      <c r="B10" s="36" t="s">
        <v>45</v>
      </c>
      <c r="C10" s="3">
        <f>'billets de 20dt'!C10+'Billets 30dt'!C10+'billets de 50dt'!C10+'billets de 100dt'!C10</f>
        <v>0</v>
      </c>
      <c r="D10" s="3">
        <f>'billets de 20dt'!D10+'Billets 30dt'!D10+'billets de 50dt'!D10+'billets de 100dt'!D10</f>
        <v>0</v>
      </c>
      <c r="E10" s="3">
        <f>'billets de 20dt'!E10+'Billets 30dt'!E10+'billets de 50dt'!E10+'billets de 100dt'!E10</f>
        <v>0</v>
      </c>
      <c r="F10" s="3">
        <f>'billets de 20dt'!F10+'Billets 30dt'!F10+'billets de 50dt'!F10+'billets de 100dt'!F10</f>
        <v>0</v>
      </c>
      <c r="G10" s="24">
        <f>'billets de 20dt'!G10+'Billets 30dt'!G10+'billets de 50dt'!G10+'billets de 100dt'!G10</f>
        <v>0</v>
      </c>
      <c r="H10" s="23">
        <f>'billets de 20dt'!H10+'Billets 30dt'!H10+'billets de 50dt'!H10+'billets de 100dt'!H10</f>
        <v>0</v>
      </c>
      <c r="I10" s="11">
        <f>'billets de 20dt'!I10+'Billets 30dt'!I10+'billets de 50dt'!I10+'billets de 100dt'!I10</f>
        <v>0</v>
      </c>
      <c r="J10" s="6"/>
      <c r="K10" s="6"/>
    </row>
    <row r="11" spans="1:12" ht="15" x14ac:dyDescent="0.3">
      <c r="A11" s="37" t="s">
        <v>7</v>
      </c>
      <c r="B11" s="37" t="s">
        <v>8</v>
      </c>
      <c r="C11" s="3">
        <f>'billets de 20dt'!C11+'Billets 30dt'!C11+'billets de 50dt'!C11+'billets de 100dt'!C11</f>
        <v>0</v>
      </c>
      <c r="D11" s="3">
        <f>'billets de 20dt'!D11+'Billets 30dt'!D11+'billets de 50dt'!D11+'billets de 100dt'!D11</f>
        <v>0</v>
      </c>
      <c r="E11" s="3">
        <f>'billets de 20dt'!E11+'Billets 30dt'!E11+'billets de 50dt'!E11+'billets de 100dt'!E11</f>
        <v>0</v>
      </c>
      <c r="F11" s="3">
        <f>'billets de 20dt'!F11+'Billets 30dt'!F11+'billets de 50dt'!F11+'billets de 100dt'!F11</f>
        <v>0</v>
      </c>
      <c r="G11" s="24">
        <f>'billets de 20dt'!G11+'Billets 30dt'!G11+'billets de 50dt'!G11+'billets de 100dt'!G11</f>
        <v>0</v>
      </c>
      <c r="H11" s="23">
        <f>'billets de 20dt'!H11+'Billets 30dt'!H11+'billets de 50dt'!H11+'billets de 100dt'!H11</f>
        <v>0</v>
      </c>
      <c r="I11" s="11">
        <f>'billets de 20dt'!I11+'Billets 30dt'!I11+'billets de 50dt'!I11+'billets de 100dt'!I11</f>
        <v>0</v>
      </c>
      <c r="J11" s="12"/>
      <c r="K11" s="12"/>
    </row>
    <row r="12" spans="1:12" ht="15" x14ac:dyDescent="0.3">
      <c r="A12" s="38" t="s">
        <v>9</v>
      </c>
      <c r="B12" s="39" t="s">
        <v>10</v>
      </c>
      <c r="C12" s="3">
        <f>'billets de 20dt'!C12+'Billets 30dt'!C12+'billets de 50dt'!C12+'billets de 100dt'!C12</f>
        <v>0</v>
      </c>
      <c r="D12" s="3">
        <f>'billets de 20dt'!D12+'Billets 30dt'!D12+'billets de 50dt'!D12+'billets de 100dt'!D12</f>
        <v>0</v>
      </c>
      <c r="E12" s="3">
        <f>'billets de 20dt'!E12+'Billets 30dt'!E12+'billets de 50dt'!E12+'billets de 100dt'!E12</f>
        <v>0</v>
      </c>
      <c r="F12" s="3">
        <f>'billets de 20dt'!F12+'Billets 30dt'!F12+'billets de 50dt'!F12+'billets de 100dt'!F12</f>
        <v>0</v>
      </c>
      <c r="G12" s="24">
        <f>'billets de 20dt'!G12+'Billets 30dt'!G12+'billets de 50dt'!G12+'billets de 100dt'!G12</f>
        <v>0</v>
      </c>
      <c r="H12" s="23">
        <f>'billets de 20dt'!H12+'Billets 30dt'!H12+'billets de 50dt'!H12+'billets de 100dt'!H12</f>
        <v>0</v>
      </c>
      <c r="I12" s="11">
        <f>'billets de 20dt'!I12+'Billets 30dt'!I12+'billets de 50dt'!I12+'billets de 100dt'!I12</f>
        <v>0</v>
      </c>
      <c r="J12" s="12"/>
      <c r="K12" s="12"/>
    </row>
    <row r="13" spans="1:12" ht="15" x14ac:dyDescent="0.3">
      <c r="A13" s="36" t="s">
        <v>11</v>
      </c>
      <c r="B13" s="36" t="s">
        <v>12</v>
      </c>
      <c r="C13" s="3">
        <f>'billets de 20dt'!C13+'Billets 30dt'!C13+'billets de 50dt'!C13+'billets de 100dt'!C13</f>
        <v>0</v>
      </c>
      <c r="D13" s="3">
        <f>'billets de 20dt'!D13+'Billets 30dt'!D13+'billets de 50dt'!D13+'billets de 100dt'!D13</f>
        <v>0</v>
      </c>
      <c r="E13" s="3">
        <f>'billets de 20dt'!E13+'Billets 30dt'!E13+'billets de 50dt'!E13+'billets de 100dt'!E13</f>
        <v>0</v>
      </c>
      <c r="F13" s="3">
        <f>'billets de 20dt'!F13+'Billets 30dt'!F13+'billets de 50dt'!F13+'billets de 100dt'!F13</f>
        <v>0</v>
      </c>
      <c r="G13" s="24">
        <f>'billets de 20dt'!G13+'Billets 30dt'!G13+'billets de 50dt'!G13+'billets de 100dt'!G13</f>
        <v>0</v>
      </c>
      <c r="H13" s="23">
        <f>'billets de 20dt'!H13+'Billets 30dt'!H13+'billets de 50dt'!H13+'billets de 100dt'!H13</f>
        <v>0</v>
      </c>
      <c r="I13" s="11">
        <f>'billets de 20dt'!I13+'Billets 30dt'!I13+'billets de 50dt'!I13+'billets de 100dt'!I13</f>
        <v>0</v>
      </c>
      <c r="J13" s="12"/>
      <c r="K13" s="12"/>
      <c r="L13" s="4"/>
    </row>
    <row r="14" spans="1:12" ht="15" x14ac:dyDescent="0.3">
      <c r="A14" s="40" t="s">
        <v>13</v>
      </c>
      <c r="B14" s="36" t="s">
        <v>14</v>
      </c>
      <c r="C14" s="3">
        <f>'billets de 20dt'!C14+'Billets 30dt'!C14+'billets de 50dt'!C14+'billets de 100dt'!C14</f>
        <v>0</v>
      </c>
      <c r="D14" s="3">
        <f>'billets de 20dt'!D14+'Billets 30dt'!D14+'billets de 50dt'!D14+'billets de 100dt'!D14</f>
        <v>0</v>
      </c>
      <c r="E14" s="3">
        <f>'billets de 20dt'!E14+'Billets 30dt'!E14+'billets de 50dt'!E14+'billets de 100dt'!E14</f>
        <v>0</v>
      </c>
      <c r="F14" s="3">
        <f>'billets de 20dt'!F14+'Billets 30dt'!F14+'billets de 50dt'!F14+'billets de 100dt'!F14</f>
        <v>0</v>
      </c>
      <c r="G14" s="24">
        <f>'billets de 20dt'!G14+'Billets 30dt'!G14+'billets de 50dt'!G14+'billets de 100dt'!G14</f>
        <v>0</v>
      </c>
      <c r="H14" s="23">
        <f>'billets de 20dt'!H14+'Billets 30dt'!H14+'billets de 50dt'!H14+'billets de 100dt'!H14</f>
        <v>0</v>
      </c>
      <c r="I14" s="11">
        <f>'billets de 20dt'!I14+'Billets 30dt'!I14+'billets de 50dt'!I14+'billets de 100dt'!I14</f>
        <v>0</v>
      </c>
      <c r="J14" s="12"/>
      <c r="K14" s="12"/>
    </row>
    <row r="15" spans="1:12" ht="15" x14ac:dyDescent="0.3">
      <c r="A15" s="36" t="s">
        <v>15</v>
      </c>
      <c r="B15" s="36" t="s">
        <v>16</v>
      </c>
      <c r="C15" s="3">
        <f>'billets de 20dt'!C15+'Billets 30dt'!C15+'billets de 50dt'!C15+'billets de 100dt'!C15</f>
        <v>0</v>
      </c>
      <c r="D15" s="3">
        <f>'billets de 20dt'!D15+'Billets 30dt'!D15+'billets de 50dt'!D15+'billets de 100dt'!D15</f>
        <v>0</v>
      </c>
      <c r="E15" s="3">
        <f>'billets de 20dt'!E15+'Billets 30dt'!E15+'billets de 50dt'!E15+'billets de 100dt'!E15</f>
        <v>0</v>
      </c>
      <c r="F15" s="3">
        <f>'billets de 20dt'!F15+'Billets 30dt'!F15+'billets de 50dt'!F15+'billets de 100dt'!F15</f>
        <v>0</v>
      </c>
      <c r="G15" s="24">
        <f>'billets de 20dt'!G15+'Billets 30dt'!G15+'billets de 50dt'!G15+'billets de 100dt'!G15</f>
        <v>0</v>
      </c>
      <c r="H15" s="23">
        <f>'billets de 20dt'!H15+'Billets 30dt'!H15+'billets de 50dt'!H15+'billets de 100dt'!H15</f>
        <v>0</v>
      </c>
      <c r="I15" s="11">
        <f>'billets de 20dt'!I15+'Billets 30dt'!I15+'billets de 50dt'!I15+'billets de 100dt'!I15</f>
        <v>0</v>
      </c>
      <c r="J15" s="12"/>
      <c r="K15" s="12"/>
    </row>
    <row r="16" spans="1:12" ht="15" x14ac:dyDescent="0.3">
      <c r="A16" s="38" t="s">
        <v>37</v>
      </c>
      <c r="B16" s="39" t="s">
        <v>38</v>
      </c>
      <c r="C16" s="3">
        <f>'billets de 20dt'!C16+'Billets 30dt'!C16+'billets de 50dt'!C16+'billets de 100dt'!C16</f>
        <v>0</v>
      </c>
      <c r="D16" s="3">
        <f>'billets de 20dt'!D16+'Billets 30dt'!D16+'billets de 50dt'!D16+'billets de 100dt'!D16</f>
        <v>0</v>
      </c>
      <c r="E16" s="3">
        <f>'billets de 20dt'!E16+'Billets 30dt'!E16+'billets de 50dt'!E16+'billets de 100dt'!E16</f>
        <v>0</v>
      </c>
      <c r="F16" s="3">
        <f>'billets de 20dt'!F16+'Billets 30dt'!F16+'billets de 50dt'!F16+'billets de 100dt'!F16</f>
        <v>0</v>
      </c>
      <c r="G16" s="24">
        <f>'billets de 20dt'!G16+'Billets 30dt'!G16+'billets de 50dt'!G16+'billets de 100dt'!G16</f>
        <v>0</v>
      </c>
      <c r="H16" s="23">
        <f>'billets de 20dt'!H16+'Billets 30dt'!H16+'billets de 50dt'!H16+'billets de 100dt'!H16</f>
        <v>0</v>
      </c>
      <c r="I16" s="11">
        <f>'billets de 20dt'!I16+'Billets 30dt'!I16+'billets de 50dt'!I16+'billets de 100dt'!I16</f>
        <v>0</v>
      </c>
      <c r="J16" s="12"/>
      <c r="K16" s="12"/>
    </row>
    <row r="17" spans="1:11" ht="15" x14ac:dyDescent="0.3">
      <c r="A17" s="41" t="s">
        <v>40</v>
      </c>
      <c r="B17" s="42" t="s">
        <v>41</v>
      </c>
      <c r="C17" s="3">
        <f>'billets de 20dt'!C17+'Billets 30dt'!C17+'billets de 50dt'!C17+'billets de 100dt'!C17</f>
        <v>0</v>
      </c>
      <c r="D17" s="3">
        <f>'billets de 20dt'!D17+'Billets 30dt'!D17+'billets de 50dt'!D17+'billets de 100dt'!D17</f>
        <v>0</v>
      </c>
      <c r="E17" s="3">
        <f>'billets de 20dt'!E17+'Billets 30dt'!E17+'billets de 50dt'!E17+'billets de 100dt'!E17</f>
        <v>0</v>
      </c>
      <c r="F17" s="3">
        <f>'billets de 20dt'!F17+'Billets 30dt'!F17+'billets de 50dt'!F17+'billets de 100dt'!F17</f>
        <v>0</v>
      </c>
      <c r="G17" s="24">
        <f>'billets de 20dt'!G17+'Billets 30dt'!G17+'billets de 50dt'!G17+'billets de 100dt'!G17</f>
        <v>0</v>
      </c>
      <c r="H17" s="23">
        <f>'billets de 20dt'!H17+'Billets 30dt'!H17+'billets de 50dt'!H17+'billets de 100dt'!H17</f>
        <v>0</v>
      </c>
      <c r="I17" s="11">
        <f>'billets de 20dt'!I17+'Billets 30dt'!I17+'billets de 50dt'!I17+'billets de 100dt'!I17</f>
        <v>0</v>
      </c>
      <c r="J17" s="12"/>
      <c r="K17" s="12"/>
    </row>
    <row r="18" spans="1:11" ht="15" x14ac:dyDescent="0.3">
      <c r="A18" s="40" t="s">
        <v>17</v>
      </c>
      <c r="B18" s="36" t="s">
        <v>18</v>
      </c>
      <c r="C18" s="3">
        <f>'billets de 20dt'!C18+'Billets 30dt'!C18+'billets de 50dt'!C18+'billets de 100dt'!C18</f>
        <v>0</v>
      </c>
      <c r="D18" s="3">
        <f>'billets de 20dt'!D18+'Billets 30dt'!D18+'billets de 50dt'!D18+'billets de 100dt'!D18</f>
        <v>0</v>
      </c>
      <c r="E18" s="3">
        <f>'billets de 20dt'!E18+'Billets 30dt'!E18+'billets de 50dt'!E18+'billets de 100dt'!E18</f>
        <v>0</v>
      </c>
      <c r="F18" s="3">
        <f>'billets de 20dt'!F18+'Billets 30dt'!F18+'billets de 50dt'!F18+'billets de 100dt'!F18</f>
        <v>0</v>
      </c>
      <c r="G18" s="24">
        <f>'billets de 20dt'!G18+'Billets 30dt'!G18+'billets de 50dt'!G18+'billets de 100dt'!G18</f>
        <v>0</v>
      </c>
      <c r="H18" s="23">
        <f>'billets de 20dt'!H18+'Billets 30dt'!H18+'billets de 50dt'!H18+'billets de 100dt'!H18</f>
        <v>0</v>
      </c>
      <c r="I18" s="11">
        <f>'billets de 20dt'!I18+'Billets 30dt'!I18+'billets de 50dt'!I18+'billets de 100dt'!I18</f>
        <v>0</v>
      </c>
      <c r="J18" s="12"/>
      <c r="K18" s="12"/>
    </row>
    <row r="19" spans="1:11" ht="15" x14ac:dyDescent="0.3">
      <c r="A19" s="40" t="s">
        <v>24</v>
      </c>
      <c r="B19" s="36" t="s">
        <v>23</v>
      </c>
      <c r="C19" s="3">
        <f>'billets de 20dt'!C19+'Billets 30dt'!C19+'billets de 50dt'!C19+'billets de 100dt'!C19</f>
        <v>0</v>
      </c>
      <c r="D19" s="3">
        <f>'billets de 20dt'!D19+'Billets 30dt'!D19+'billets de 50dt'!D19+'billets de 100dt'!D19</f>
        <v>0</v>
      </c>
      <c r="E19" s="3">
        <f>'billets de 20dt'!E19+'Billets 30dt'!E19+'billets de 50dt'!E19+'billets de 100dt'!E19</f>
        <v>0</v>
      </c>
      <c r="F19" s="3">
        <f>'billets de 20dt'!F19+'Billets 30dt'!F19+'billets de 50dt'!F19+'billets de 100dt'!F19</f>
        <v>0</v>
      </c>
      <c r="G19" s="24">
        <f>'billets de 20dt'!G19+'Billets 30dt'!G19+'billets de 50dt'!G19+'billets de 100dt'!G19</f>
        <v>0</v>
      </c>
      <c r="H19" s="23">
        <f>'billets de 20dt'!H19+'Billets 30dt'!H19+'billets de 50dt'!H19+'billets de 100dt'!H19</f>
        <v>0</v>
      </c>
      <c r="I19" s="11">
        <f>'billets de 20dt'!I19+'Billets 30dt'!I19+'billets de 50dt'!I19+'billets de 100dt'!I19</f>
        <v>0</v>
      </c>
      <c r="J19" s="12"/>
      <c r="K19" s="12"/>
    </row>
    <row r="20" spans="1:11" ht="15" x14ac:dyDescent="0.3">
      <c r="A20" s="40" t="s">
        <v>31</v>
      </c>
      <c r="B20" s="36" t="s">
        <v>29</v>
      </c>
      <c r="C20" s="3">
        <f>'billets de 20dt'!C20+'Billets 30dt'!C20+'billets de 50dt'!C20+'billets de 100dt'!C20</f>
        <v>3</v>
      </c>
      <c r="D20" s="3">
        <f>'billets de 20dt'!D20+'Billets 30dt'!D20+'billets de 50dt'!D20+'billets de 100dt'!D20</f>
        <v>3</v>
      </c>
      <c r="E20" s="3">
        <f>'billets de 20dt'!E20+'Billets 30dt'!E20+'billets de 50dt'!E20+'billets de 100dt'!E20</f>
        <v>0</v>
      </c>
      <c r="F20" s="3">
        <f>'billets de 20dt'!F20+'Billets 30dt'!F20+'billets de 50dt'!F20+'billets de 100dt'!F20</f>
        <v>3</v>
      </c>
      <c r="G20" s="24">
        <f>'billets de 20dt'!G20+'Billets 30dt'!G20+'billets de 50dt'!G20+'billets de 100dt'!G20</f>
        <v>300</v>
      </c>
      <c r="H20" s="23">
        <f>'billets de 20dt'!H20+'Billets 30dt'!H20+'billets de 50dt'!H20+'billets de 100dt'!H20</f>
        <v>300</v>
      </c>
      <c r="I20" s="11">
        <f>'billets de 20dt'!I20+'Billets 30dt'!I20+'billets de 50dt'!I20+'billets de 100dt'!I20</f>
        <v>0</v>
      </c>
      <c r="J20" s="12"/>
      <c r="K20" s="12"/>
    </row>
    <row r="21" spans="1:11" ht="15" x14ac:dyDescent="0.3">
      <c r="A21" s="40" t="s">
        <v>25</v>
      </c>
      <c r="B21" s="36" t="s">
        <v>19</v>
      </c>
      <c r="C21" s="3">
        <f>'billets de 20dt'!C21+'Billets 30dt'!C21+'billets de 50dt'!C21+'billets de 100dt'!C21</f>
        <v>0</v>
      </c>
      <c r="D21" s="3">
        <f>'billets de 20dt'!D21+'Billets 30dt'!D21+'billets de 50dt'!D21+'billets de 100dt'!D21</f>
        <v>0</v>
      </c>
      <c r="E21" s="3">
        <f>'billets de 20dt'!E21+'Billets 30dt'!E21+'billets de 50dt'!E21+'billets de 100dt'!E21</f>
        <v>0</v>
      </c>
      <c r="F21" s="3">
        <f>'billets de 20dt'!F21+'Billets 30dt'!F21+'billets de 50dt'!F21+'billets de 100dt'!F21</f>
        <v>0</v>
      </c>
      <c r="G21" s="24">
        <f>'billets de 20dt'!G21+'Billets 30dt'!G21+'billets de 50dt'!G21+'billets de 100dt'!G21</f>
        <v>0</v>
      </c>
      <c r="H21" s="23">
        <f>'billets de 20dt'!H21+'Billets 30dt'!H21+'billets de 50dt'!H21+'billets de 100dt'!H21</f>
        <v>0</v>
      </c>
      <c r="I21" s="11">
        <f>'billets de 20dt'!I21+'Billets 30dt'!I21+'billets de 50dt'!I21+'billets de 100dt'!I21</f>
        <v>0</v>
      </c>
      <c r="J21" s="6"/>
      <c r="K21" s="12"/>
    </row>
    <row r="22" spans="1:11" ht="23.25" customHeight="1" x14ac:dyDescent="0.3">
      <c r="A22" s="56" t="s">
        <v>36</v>
      </c>
      <c r="B22" s="56"/>
      <c r="C22" s="3">
        <f>'billets de 20dt'!C22+'Billets 30dt'!C22+'billets de 50dt'!C22+'billets de 100dt'!C22</f>
        <v>703</v>
      </c>
      <c r="D22" s="3">
        <f>'billets de 20dt'!D22+'Billets 30dt'!D22+'billets de 50dt'!D22+'billets de 100dt'!D22</f>
        <v>711</v>
      </c>
      <c r="E22" s="3">
        <f>'billets de 20dt'!E22+'Billets 30dt'!E22+'billets de 50dt'!E22+'billets de 100dt'!E22</f>
        <v>-8</v>
      </c>
      <c r="F22" s="3">
        <f>'billets de 20dt'!F22+'Billets 30dt'!F22+'billets de 50dt'!F22+'billets de 100dt'!F22</f>
        <v>711</v>
      </c>
      <c r="G22" s="24">
        <f>'billets de 20dt'!G22+'Billets 30dt'!G22+'billets de 50dt'!G22+'billets de 100dt'!G22</f>
        <v>21100</v>
      </c>
      <c r="H22" s="23">
        <f>'billets de 20dt'!H22+'Billets 30dt'!H22+'billets de 50dt'!H22+'billets de 100dt'!H22</f>
        <v>0</v>
      </c>
      <c r="I22" s="11">
        <f>'billets de 20dt'!I22+'Billets 30dt'!I22+'billets de 50dt'!I22+'billets de 100dt'!I22</f>
        <v>21100</v>
      </c>
      <c r="J22" s="12"/>
      <c r="K22" s="12"/>
    </row>
    <row r="23" spans="1:11" ht="15" x14ac:dyDescent="0.3">
      <c r="A23" s="56" t="s">
        <v>20</v>
      </c>
      <c r="B23" s="56"/>
      <c r="C23" s="3">
        <f>'billets de 20dt'!C23+'Billets 30dt'!C23+'billets de 50dt'!C23+'billets de 100dt'!C23</f>
        <v>0</v>
      </c>
      <c r="D23" s="3">
        <f>'billets de 20dt'!D23+'Billets 30dt'!D23+'billets de 50dt'!D23+'billets de 100dt'!D23</f>
        <v>0</v>
      </c>
      <c r="E23" s="3">
        <f>'billets de 20dt'!E23+'Billets 30dt'!E23+'billets de 50dt'!E23+'billets de 100dt'!E23</f>
        <v>0</v>
      </c>
      <c r="F23" s="3">
        <f>'billets de 20dt'!F23+'Billets 30dt'!F23+'billets de 50dt'!F23+'billets de 100dt'!F23</f>
        <v>0</v>
      </c>
      <c r="G23" s="24">
        <f>'billets de 20dt'!G23+'Billets 30dt'!G23+'billets de 50dt'!G23+'billets de 100dt'!G23</f>
        <v>0</v>
      </c>
      <c r="H23" s="23">
        <f>'billets de 20dt'!H23+'Billets 30dt'!H23+'billets de 50dt'!H23+'billets de 100dt'!H23</f>
        <v>0</v>
      </c>
      <c r="I23" s="11">
        <f>'billets de 20dt'!I23+'Billets 30dt'!I23+'billets de 50dt'!I23+'billets de 100dt'!I23</f>
        <v>0</v>
      </c>
      <c r="J23" s="20"/>
      <c r="K23" s="6"/>
    </row>
    <row r="24" spans="1:11" ht="15" x14ac:dyDescent="0.3">
      <c r="A24" s="43"/>
      <c r="B24" s="36"/>
      <c r="C24" s="3"/>
      <c r="D24" s="3"/>
      <c r="E24" s="3"/>
      <c r="F24" s="3"/>
      <c r="G24" s="24"/>
      <c r="H24" s="23"/>
      <c r="I24" s="11"/>
      <c r="J24" s="20"/>
      <c r="K24" s="6"/>
    </row>
    <row r="25" spans="1:11" ht="15" x14ac:dyDescent="0.3">
      <c r="A25" s="43"/>
      <c r="B25" s="36"/>
      <c r="C25" s="3"/>
      <c r="D25" s="3"/>
      <c r="E25" s="3"/>
      <c r="F25" s="3"/>
      <c r="G25" s="24"/>
      <c r="H25" s="23"/>
      <c r="I25" s="11"/>
      <c r="J25" s="20"/>
      <c r="K25" s="6"/>
    </row>
    <row r="26" spans="1:11" ht="15" x14ac:dyDescent="0.3">
      <c r="A26" s="43"/>
      <c r="B26" s="36"/>
      <c r="C26" s="3"/>
      <c r="D26" s="3"/>
      <c r="E26" s="3"/>
      <c r="F26" s="3"/>
      <c r="G26" s="24"/>
      <c r="H26" s="23"/>
      <c r="I26" s="11"/>
      <c r="J26" s="20"/>
      <c r="K26" s="6"/>
    </row>
    <row r="27" spans="1:11" ht="15" x14ac:dyDescent="0.3">
      <c r="A27" s="43"/>
      <c r="B27" s="36"/>
      <c r="C27" s="3"/>
      <c r="D27" s="3"/>
      <c r="E27" s="3"/>
      <c r="F27" s="3"/>
      <c r="G27" s="24"/>
      <c r="H27" s="23"/>
      <c r="I27" s="11"/>
      <c r="J27" s="20"/>
      <c r="K27" s="6"/>
    </row>
    <row r="28" spans="1:11" ht="15" x14ac:dyDescent="0.3">
      <c r="A28" s="43"/>
      <c r="B28" s="36"/>
      <c r="C28" s="3"/>
      <c r="D28" s="3"/>
      <c r="E28" s="3"/>
      <c r="F28" s="3"/>
      <c r="G28" s="24"/>
      <c r="H28" s="23"/>
      <c r="I28" s="11"/>
      <c r="J28" s="20"/>
      <c r="K28" s="6"/>
    </row>
    <row r="29" spans="1:11" ht="15" x14ac:dyDescent="0.3">
      <c r="A29" s="43"/>
      <c r="B29" s="36"/>
      <c r="C29" s="3"/>
      <c r="D29" s="3"/>
      <c r="E29" s="3"/>
      <c r="F29" s="3"/>
      <c r="G29" s="24"/>
      <c r="H29" s="23"/>
      <c r="I29" s="11"/>
      <c r="J29" s="20"/>
      <c r="K29" s="6"/>
    </row>
    <row r="30" spans="1:11" ht="15" x14ac:dyDescent="0.3">
      <c r="A30" s="43"/>
      <c r="B30" s="36"/>
      <c r="C30" s="3"/>
      <c r="D30" s="3"/>
      <c r="E30" s="3"/>
      <c r="F30" s="3"/>
      <c r="G30" s="24"/>
      <c r="H30" s="23"/>
      <c r="I30" s="11"/>
      <c r="J30" s="20"/>
      <c r="K30" s="6"/>
    </row>
    <row r="31" spans="1:11" ht="15" x14ac:dyDescent="0.3">
      <c r="A31" s="43"/>
      <c r="B31" s="36"/>
      <c r="C31" s="3"/>
      <c r="D31" s="3"/>
      <c r="E31" s="3"/>
      <c r="F31" s="3"/>
      <c r="G31" s="24"/>
      <c r="H31" s="23"/>
      <c r="I31" s="11"/>
      <c r="J31" s="20"/>
      <c r="K31" s="6"/>
    </row>
    <row r="32" spans="1:11" ht="15" x14ac:dyDescent="0.3">
      <c r="A32" s="43"/>
      <c r="B32" s="36"/>
      <c r="C32" s="3"/>
      <c r="D32" s="3"/>
      <c r="E32" s="3"/>
      <c r="F32" s="3"/>
      <c r="G32" s="24"/>
      <c r="H32" s="23"/>
      <c r="I32" s="11"/>
      <c r="J32" s="20"/>
      <c r="K32" s="6"/>
    </row>
    <row r="33" spans="1:12" ht="15" x14ac:dyDescent="0.3">
      <c r="A33" s="43"/>
      <c r="B33" s="36"/>
      <c r="C33" s="3"/>
      <c r="D33" s="3"/>
      <c r="E33" s="3"/>
      <c r="F33" s="3"/>
      <c r="G33" s="24"/>
      <c r="H33" s="23"/>
      <c r="I33" s="11"/>
      <c r="J33" s="20"/>
      <c r="K33" s="6"/>
    </row>
    <row r="34" spans="1:12" ht="15" x14ac:dyDescent="0.3">
      <c r="A34" s="43"/>
      <c r="B34" s="36"/>
      <c r="C34" s="3"/>
      <c r="D34" s="3"/>
      <c r="E34" s="3"/>
      <c r="F34" s="3"/>
      <c r="G34" s="24"/>
      <c r="H34" s="23"/>
      <c r="I34" s="11"/>
      <c r="J34" s="20"/>
      <c r="K34" s="6"/>
    </row>
    <row r="35" spans="1:12" ht="15" x14ac:dyDescent="0.3">
      <c r="A35" s="43"/>
      <c r="B35" s="36"/>
      <c r="C35" s="3"/>
      <c r="D35" s="3"/>
      <c r="E35" s="3"/>
      <c r="F35" s="3"/>
      <c r="G35" s="24"/>
      <c r="H35" s="23"/>
      <c r="I35" s="11"/>
      <c r="J35" s="20"/>
      <c r="K35" s="6"/>
    </row>
    <row r="36" spans="1:12" ht="15" x14ac:dyDescent="0.3">
      <c r="A36" s="43"/>
      <c r="B36" s="36"/>
      <c r="C36" s="3"/>
      <c r="D36" s="3"/>
      <c r="E36" s="3"/>
      <c r="F36" s="3"/>
      <c r="G36" s="24"/>
      <c r="H36" s="23"/>
      <c r="I36" s="11"/>
      <c r="J36" s="20"/>
      <c r="K36" s="6"/>
    </row>
    <row r="37" spans="1:12" ht="15" x14ac:dyDescent="0.3">
      <c r="A37" s="43"/>
      <c r="B37" s="36"/>
      <c r="C37" s="3"/>
      <c r="D37" s="3"/>
      <c r="E37" s="3"/>
      <c r="F37" s="3"/>
      <c r="G37" s="24"/>
      <c r="H37" s="23"/>
      <c r="I37" s="11"/>
      <c r="J37" s="20"/>
      <c r="K37" s="6"/>
    </row>
    <row r="38" spans="1:12" ht="15" x14ac:dyDescent="0.3">
      <c r="A38" s="43"/>
      <c r="B38" s="36"/>
      <c r="C38" s="3"/>
      <c r="D38" s="3"/>
      <c r="E38" s="3"/>
      <c r="F38" s="3"/>
      <c r="G38" s="24"/>
      <c r="H38" s="23"/>
      <c r="I38" s="11"/>
      <c r="J38" s="20"/>
      <c r="K38" s="6"/>
    </row>
    <row r="39" spans="1:12" ht="15" x14ac:dyDescent="0.3">
      <c r="A39" s="43"/>
      <c r="B39" s="36"/>
      <c r="C39" s="3"/>
      <c r="D39" s="3"/>
      <c r="E39" s="3"/>
      <c r="F39" s="3"/>
      <c r="G39" s="24"/>
      <c r="H39" s="23"/>
      <c r="I39" s="11"/>
      <c r="J39" s="20"/>
      <c r="K39" s="6"/>
    </row>
    <row r="40" spans="1:12" ht="15.6" thickBot="1" x14ac:dyDescent="0.35">
      <c r="A40" s="43"/>
      <c r="B40" s="36"/>
      <c r="C40" s="3"/>
      <c r="D40" s="3"/>
      <c r="E40" s="3"/>
      <c r="F40" s="3"/>
      <c r="G40" s="24"/>
      <c r="H40" s="23"/>
      <c r="I40" s="11"/>
      <c r="J40" s="20"/>
      <c r="K40" s="6"/>
    </row>
    <row r="41" spans="1:12" ht="23.4" thickBot="1" x14ac:dyDescent="0.35">
      <c r="A41" s="57" t="s">
        <v>21</v>
      </c>
      <c r="B41" s="58"/>
      <c r="C41" s="3">
        <f>'billets de 20dt'!C41+'Billets 30dt'!C41+'billets de 50dt'!C41+'billets de 100dt'!C41</f>
        <v>711</v>
      </c>
      <c r="D41" s="3">
        <f>'billets de 20dt'!D41+'Billets 30dt'!D41+'billets de 50dt'!D41+'billets de 100dt'!D41</f>
        <v>698</v>
      </c>
      <c r="E41" s="3">
        <f>'billets de 20dt'!E41+'Billets 30dt'!E41+'billets de 50dt'!E41+'billets de 100dt'!E41</f>
        <v>-8</v>
      </c>
      <c r="F41" s="3">
        <f>'billets de 20dt'!F41+'Billets 30dt'!F41+'billets de 50dt'!F41+'billets de 100dt'!F41</f>
        <v>719</v>
      </c>
      <c r="G41" s="59">
        <f>SUM(G5:G23)</f>
        <v>21900</v>
      </c>
      <c r="H41" s="22">
        <f>SUM(H5:H23)</f>
        <v>800</v>
      </c>
      <c r="I41" s="7">
        <f>SUM(I5:I23)</f>
        <v>21100</v>
      </c>
      <c r="J41" s="28">
        <f>I41-J23-J22</f>
        <v>21100</v>
      </c>
      <c r="K41" s="27"/>
      <c r="L41" s="4"/>
    </row>
    <row r="42" spans="1:12" ht="16.8" customHeight="1" thickBot="1" x14ac:dyDescent="0.35">
      <c r="A42" s="18"/>
      <c r="B42" s="18"/>
      <c r="C42" s="46"/>
      <c r="D42" s="46"/>
      <c r="E42" s="46"/>
      <c r="F42" s="46"/>
      <c r="G42" s="60"/>
      <c r="H42" s="48">
        <f>H41+J41</f>
        <v>21900</v>
      </c>
      <c r="I42" s="49"/>
    </row>
    <row r="43" spans="1:12" ht="16.8" customHeight="1" thickBot="1" x14ac:dyDescent="0.35">
      <c r="A43" s="19"/>
      <c r="B43" s="19"/>
      <c r="C43" s="47"/>
      <c r="D43" s="47"/>
      <c r="E43" s="47"/>
      <c r="F43" s="47"/>
      <c r="G43" s="26"/>
      <c r="H43" s="50"/>
      <c r="I43" s="51"/>
    </row>
    <row r="44" spans="1:12" ht="16.8" customHeight="1" x14ac:dyDescent="0.3">
      <c r="A44" s="19"/>
      <c r="B44" s="19"/>
      <c r="C44" s="68"/>
      <c r="D44" s="68"/>
      <c r="E44" s="68"/>
      <c r="F44" s="68"/>
      <c r="G44" s="69"/>
      <c r="H44" s="70"/>
      <c r="I44" s="70"/>
    </row>
    <row r="45" spans="1:12" ht="16.8" customHeight="1" x14ac:dyDescent="0.3">
      <c r="A45" s="19"/>
      <c r="B45" s="19"/>
      <c r="C45" s="68"/>
      <c r="D45" s="68"/>
      <c r="E45" s="68"/>
      <c r="F45" s="68"/>
      <c r="G45" s="69"/>
      <c r="H45" s="70"/>
      <c r="I45" s="70"/>
    </row>
    <row r="46" spans="1:12" ht="16.8" customHeight="1" x14ac:dyDescent="0.3">
      <c r="A46" s="19"/>
      <c r="B46" s="19"/>
      <c r="C46" s="68"/>
      <c r="D46" s="68"/>
      <c r="E46" s="68"/>
      <c r="F46" s="68"/>
      <c r="G46" s="69"/>
      <c r="H46" s="70"/>
      <c r="I46" s="70"/>
    </row>
    <row r="47" spans="1:12" ht="16.8" customHeight="1" x14ac:dyDescent="0.3">
      <c r="A47" s="19"/>
      <c r="B47" s="19"/>
      <c r="C47" s="68"/>
      <c r="D47" s="68"/>
      <c r="E47" s="68"/>
      <c r="F47" s="68"/>
      <c r="G47" s="69"/>
      <c r="H47" s="70"/>
      <c r="I47" s="70"/>
    </row>
    <row r="48" spans="1:12" ht="16.8" customHeight="1" x14ac:dyDescent="0.3">
      <c r="A48" s="19"/>
      <c r="B48" s="19"/>
      <c r="C48" s="68"/>
      <c r="D48" s="68"/>
      <c r="E48" s="68"/>
      <c r="F48" s="68"/>
      <c r="G48" s="69"/>
      <c r="H48" s="70"/>
      <c r="I48" s="70"/>
    </row>
    <row r="49" spans="1:9" ht="16.8" customHeight="1" x14ac:dyDescent="0.3">
      <c r="A49" s="19"/>
      <c r="B49" s="19"/>
      <c r="C49" s="68"/>
      <c r="D49" s="68"/>
      <c r="E49" s="68"/>
      <c r="F49" s="68"/>
      <c r="G49" s="69"/>
      <c r="H49" s="70"/>
      <c r="I49" s="70"/>
    </row>
    <row r="50" spans="1:9" ht="16.8" customHeight="1" x14ac:dyDescent="0.3">
      <c r="A50" s="19"/>
      <c r="B50" s="19"/>
      <c r="C50" s="68"/>
      <c r="D50" s="68"/>
      <c r="E50" s="68"/>
      <c r="F50" s="68"/>
      <c r="G50" s="69"/>
      <c r="H50" s="70"/>
      <c r="I50" s="70"/>
    </row>
    <row r="51" spans="1:9" ht="16.8" customHeight="1" x14ac:dyDescent="0.3">
      <c r="A51" s="19"/>
      <c r="B51" s="19"/>
      <c r="C51" s="68"/>
      <c r="D51" s="68"/>
      <c r="E51" s="68"/>
      <c r="F51" s="68"/>
      <c r="G51" s="69"/>
      <c r="H51" s="70"/>
      <c r="I51" s="70"/>
    </row>
    <row r="52" spans="1:9" ht="16.8" customHeight="1" x14ac:dyDescent="0.3">
      <c r="A52" s="19"/>
      <c r="B52" s="19"/>
      <c r="C52" s="68"/>
      <c r="D52" s="68"/>
      <c r="E52" s="68"/>
      <c r="F52" s="68"/>
      <c r="G52" s="69"/>
      <c r="H52" s="70"/>
      <c r="I52" s="70"/>
    </row>
    <row r="53" spans="1:9" ht="16.8" customHeight="1" x14ac:dyDescent="0.3">
      <c r="A53" s="19"/>
      <c r="B53" s="19"/>
      <c r="C53" s="68"/>
      <c r="D53" s="68"/>
      <c r="E53" s="68"/>
      <c r="F53" s="68"/>
      <c r="G53" s="69"/>
      <c r="H53" s="70"/>
      <c r="I53" s="70"/>
    </row>
    <row r="54" spans="1:9" ht="16.8" customHeight="1" x14ac:dyDescent="0.3">
      <c r="A54" s="19"/>
      <c r="B54" s="19"/>
      <c r="C54" s="68"/>
      <c r="D54" s="68"/>
      <c r="E54" s="68"/>
      <c r="F54" s="68"/>
      <c r="G54" s="69"/>
      <c r="H54" s="70"/>
      <c r="I54" s="70"/>
    </row>
    <row r="55" spans="1:9" ht="16.8" customHeight="1" x14ac:dyDescent="0.3">
      <c r="A55" s="19"/>
      <c r="B55" s="19"/>
      <c r="C55" s="68"/>
      <c r="D55" s="68"/>
      <c r="E55" s="68"/>
      <c r="F55" s="68"/>
      <c r="G55" s="69"/>
      <c r="H55" s="70"/>
      <c r="I55" s="70"/>
    </row>
    <row r="56" spans="1:9" ht="16.8" customHeight="1" x14ac:dyDescent="0.3">
      <c r="A56" s="19"/>
      <c r="B56" s="19"/>
      <c r="C56" s="68"/>
      <c r="D56" s="68"/>
      <c r="E56" s="68"/>
      <c r="F56" s="68"/>
      <c r="G56" s="69"/>
      <c r="H56" s="70"/>
      <c r="I56" s="70"/>
    </row>
    <row r="57" spans="1:9" ht="16.8" customHeight="1" x14ac:dyDescent="0.3">
      <c r="A57" s="19"/>
      <c r="B57" s="19"/>
      <c r="C57" s="68"/>
      <c r="D57" s="68"/>
      <c r="E57" s="68"/>
      <c r="F57" s="68"/>
      <c r="G57" s="69"/>
      <c r="H57" s="70"/>
      <c r="I57" s="70"/>
    </row>
    <row r="58" spans="1:9" ht="16.8" customHeight="1" x14ac:dyDescent="0.3">
      <c r="G58" s="4"/>
    </row>
  </sheetData>
  <mergeCells count="12">
    <mergeCell ref="F42:F43"/>
    <mergeCell ref="H42:I43"/>
    <mergeCell ref="C1:H2"/>
    <mergeCell ref="D3:F3"/>
    <mergeCell ref="A4:B4"/>
    <mergeCell ref="A22:B22"/>
    <mergeCell ref="A23:B23"/>
    <mergeCell ref="A41:B41"/>
    <mergeCell ref="G41:G42"/>
    <mergeCell ref="C42:C43"/>
    <mergeCell ref="D42:D43"/>
    <mergeCell ref="E42:E43"/>
  </mergeCells>
  <conditionalFormatting sqref="I5:I23">
    <cfRule type="cellIs" dxfId="41" priority="12" stopIfTrue="1" operator="greaterThan">
      <formula>0</formula>
    </cfRule>
    <cfRule type="cellIs" dxfId="40" priority="13" stopIfTrue="1" operator="equal">
      <formula>0</formula>
    </cfRule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5">
      <colorScale>
        <cfvo type="num" val="0"/>
        <cfvo type="num" val="0"/>
        <color rgb="FFFF0000"/>
        <color rgb="FF00B050"/>
      </colorScale>
    </cfRule>
  </conditionalFormatting>
  <conditionalFormatting sqref="H5:H23">
    <cfRule type="cellIs" dxfId="39" priority="16" stopIfTrue="1" operator="greaterThan">
      <formula>0</formula>
    </cfRule>
    <cfRule type="cellIs" dxfId="38" priority="17" stopIfTrue="1" operator="equal">
      <formula>0</formula>
    </cfRule>
    <cfRule type="cellIs" dxfId="37" priority="18" stopIfTrue="1" operator="equal">
      <formula>84</formula>
    </cfRule>
    <cfRule type="cellIs" dxfId="36" priority="19" stopIfTrue="1" operator="greaterThan">
      <formula>0</formula>
    </cfRule>
    <cfRule type="cellIs" dxfId="35" priority="20" stopIfTrue="1" operator="equal">
      <formula>0</formula>
    </cfRule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2">
      <colorScale>
        <cfvo type="num" val="0"/>
        <cfvo type="num" val="0"/>
        <color rgb="FFFF0000"/>
        <color rgb="FF00B050"/>
      </colorScale>
    </cfRule>
  </conditionalFormatting>
  <conditionalFormatting sqref="I24:I40">
    <cfRule type="cellIs" dxfId="6" priority="1" stopIfTrue="1" operator="greaterThan">
      <formula>0</formula>
    </cfRule>
    <cfRule type="cellIs" dxfId="5" priority="2" stopIfTrue="1" operator="equal">
      <formula>0</formula>
    </cfRule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">
      <colorScale>
        <cfvo type="num" val="0"/>
        <cfvo type="num" val="0"/>
        <color rgb="FFFF0000"/>
        <color rgb="FF00B050"/>
      </colorScale>
    </cfRule>
  </conditionalFormatting>
  <conditionalFormatting sqref="H24:H40">
    <cfRule type="cellIs" dxfId="4" priority="5" stopIfTrue="1" operator="greaterThan">
      <formula>0</formula>
    </cfRule>
    <cfRule type="cellIs" dxfId="3" priority="6" stopIfTrue="1" operator="equal">
      <formula>0</formula>
    </cfRule>
    <cfRule type="cellIs" dxfId="2" priority="7" stopIfTrue="1" operator="equal">
      <formula>84</formula>
    </cfRule>
    <cfRule type="cellIs" dxfId="1" priority="8" stopIfTrue="1" operator="greaterThan">
      <formula>0</formula>
    </cfRule>
    <cfRule type="cellIs" dxfId="0" priority="9" stopIfTrue="1" operator="equal">
      <formula>0</formula>
    </cfRule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1">
      <colorScale>
        <cfvo type="num" val="0"/>
        <cfvo type="num" val="0"/>
        <color rgb="FFFF0000"/>
        <color rgb="FF00B050"/>
      </colorScale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opLeftCell="A25" workbookViewId="0">
      <selection activeCell="B5" sqref="B5"/>
    </sheetView>
  </sheetViews>
  <sheetFormatPr baseColWidth="10" defaultRowHeight="14.4" x14ac:dyDescent="0.3"/>
  <cols>
    <col min="1" max="1" width="14.44140625" customWidth="1"/>
    <col min="2" max="2" width="9.33203125" customWidth="1"/>
    <col min="3" max="3" width="13.5546875" customWidth="1"/>
    <col min="4" max="4" width="11.88671875" customWidth="1"/>
    <col min="5" max="5" width="13.6640625" customWidth="1"/>
    <col min="6" max="6" width="13.109375" customWidth="1"/>
    <col min="7" max="7" width="15.88671875" bestFit="1" customWidth="1"/>
    <col min="8" max="8" width="15.109375" customWidth="1"/>
    <col min="9" max="9" width="13.88671875" customWidth="1"/>
  </cols>
  <sheetData>
    <row r="1" spans="1:12" ht="15" customHeight="1" x14ac:dyDescent="0.3">
      <c r="C1" s="52" t="s">
        <v>34</v>
      </c>
      <c r="D1" s="52"/>
      <c r="E1" s="52"/>
      <c r="F1" s="52"/>
      <c r="G1" s="52"/>
      <c r="H1" s="52"/>
    </row>
    <row r="2" spans="1:12" ht="15" customHeight="1" x14ac:dyDescent="0.3">
      <c r="C2" s="52"/>
      <c r="D2" s="52"/>
      <c r="E2" s="52"/>
      <c r="F2" s="52"/>
      <c r="G2" s="52"/>
      <c r="H2" s="52"/>
    </row>
    <row r="3" spans="1:12" ht="18.600000000000001" thickBot="1" x14ac:dyDescent="0.35">
      <c r="D3" s="53" t="s">
        <v>35</v>
      </c>
      <c r="E3" s="53"/>
      <c r="F3" s="53"/>
    </row>
    <row r="4" spans="1:12" ht="35.4" thickBot="1" x14ac:dyDescent="0.35">
      <c r="A4" s="54" t="s">
        <v>0</v>
      </c>
      <c r="B4" s="55"/>
      <c r="C4" s="30" t="s">
        <v>26</v>
      </c>
      <c r="D4" s="30" t="s">
        <v>30</v>
      </c>
      <c r="E4" s="14" t="s">
        <v>27</v>
      </c>
      <c r="F4" s="14" t="s">
        <v>28</v>
      </c>
      <c r="G4" s="14" t="s">
        <v>1</v>
      </c>
      <c r="H4" s="29" t="s">
        <v>22</v>
      </c>
      <c r="I4" s="14" t="s">
        <v>2</v>
      </c>
      <c r="J4" s="5"/>
      <c r="K4" s="5"/>
    </row>
    <row r="5" spans="1:12" ht="19.5" customHeight="1" x14ac:dyDescent="0.3">
      <c r="A5" s="36" t="str">
        <f>Somme!A5</f>
        <v>AYADI</v>
      </c>
      <c r="B5" s="36" t="str">
        <f>Somme!B5</f>
        <v>Raoudha</v>
      </c>
      <c r="C5" s="3"/>
      <c r="D5" s="3"/>
      <c r="E5" s="10">
        <f>C5-D5</f>
        <v>0</v>
      </c>
      <c r="F5" s="10">
        <f>C5-E5</f>
        <v>0</v>
      </c>
      <c r="G5" s="24">
        <f>20*F5</f>
        <v>0</v>
      </c>
      <c r="H5" s="23"/>
      <c r="I5" s="11">
        <f>G5-H5</f>
        <v>0</v>
      </c>
      <c r="J5" s="12"/>
      <c r="K5" s="12"/>
    </row>
    <row r="6" spans="1:12" ht="15" x14ac:dyDescent="0.3">
      <c r="A6" s="36" t="str">
        <f>Somme!A6</f>
        <v>ELLOUMI</v>
      </c>
      <c r="B6" s="36" t="str">
        <f>Somme!B6</f>
        <v>Tarak</v>
      </c>
      <c r="C6" s="2"/>
      <c r="D6" s="2"/>
      <c r="E6" s="10">
        <f t="shared" ref="E6:E40" si="0">C6-D6</f>
        <v>0</v>
      </c>
      <c r="F6" s="10">
        <f t="shared" ref="F6:F40" si="1">C6-E6</f>
        <v>0</v>
      </c>
      <c r="G6" s="24">
        <f>20*F6</f>
        <v>0</v>
      </c>
      <c r="H6" s="23"/>
      <c r="I6" s="11">
        <f t="shared" ref="I6:I40" si="2">G6-H6</f>
        <v>0</v>
      </c>
      <c r="J6" s="6"/>
      <c r="K6" s="6"/>
    </row>
    <row r="7" spans="1:12" ht="15" x14ac:dyDescent="0.3">
      <c r="A7" s="36" t="str">
        <f>Somme!A7</f>
        <v>Ben Rayana</v>
      </c>
      <c r="B7" s="36" t="str">
        <f>Somme!B7</f>
        <v>Ahmed</v>
      </c>
      <c r="C7" s="2"/>
      <c r="D7" s="2"/>
      <c r="E7" s="10">
        <f t="shared" si="0"/>
        <v>0</v>
      </c>
      <c r="F7" s="10">
        <f t="shared" si="1"/>
        <v>0</v>
      </c>
      <c r="G7" s="24">
        <f t="shared" ref="G7:G10" si="3">20*F7</f>
        <v>0</v>
      </c>
      <c r="H7" s="23"/>
      <c r="I7" s="11">
        <f t="shared" si="2"/>
        <v>0</v>
      </c>
      <c r="J7" s="6"/>
      <c r="K7" s="6"/>
    </row>
    <row r="8" spans="1:12" ht="15" x14ac:dyDescent="0.3">
      <c r="A8" s="36" t="str">
        <f>Somme!A8</f>
        <v>Snoussi</v>
      </c>
      <c r="B8" s="36" t="str">
        <f>Somme!B8</f>
        <v>Khadija</v>
      </c>
      <c r="C8" s="2"/>
      <c r="D8" s="2"/>
      <c r="E8" s="10">
        <f t="shared" si="0"/>
        <v>0</v>
      </c>
      <c r="F8" s="10">
        <f t="shared" si="1"/>
        <v>0</v>
      </c>
      <c r="G8" s="24">
        <f t="shared" si="3"/>
        <v>0</v>
      </c>
      <c r="H8" s="23"/>
      <c r="I8" s="11">
        <f t="shared" si="2"/>
        <v>0</v>
      </c>
      <c r="J8" s="6"/>
      <c r="K8" s="6"/>
    </row>
    <row r="9" spans="1:12" ht="15" x14ac:dyDescent="0.3">
      <c r="A9" s="36" t="str">
        <f>Somme!A9</f>
        <v>Aymonier</v>
      </c>
      <c r="B9" s="36" t="str">
        <f>Somme!B9</f>
        <v>Benoit</v>
      </c>
      <c r="C9" s="2">
        <v>0</v>
      </c>
      <c r="D9" s="2">
        <v>0</v>
      </c>
      <c r="E9" s="10">
        <f t="shared" si="0"/>
        <v>0</v>
      </c>
      <c r="F9" s="10">
        <f t="shared" si="1"/>
        <v>0</v>
      </c>
      <c r="G9" s="24">
        <f t="shared" si="3"/>
        <v>0</v>
      </c>
      <c r="H9" s="23"/>
      <c r="I9" s="11">
        <f t="shared" si="2"/>
        <v>0</v>
      </c>
      <c r="J9" s="6"/>
      <c r="K9" s="6"/>
    </row>
    <row r="10" spans="1:12" ht="15" x14ac:dyDescent="0.3">
      <c r="A10" s="36" t="str">
        <f>Somme!A10</f>
        <v>Gueblaoui</v>
      </c>
      <c r="B10" s="36" t="str">
        <f>Somme!B10</f>
        <v>Khamaies</v>
      </c>
      <c r="C10" s="2"/>
      <c r="D10" s="2"/>
      <c r="E10" s="10">
        <f t="shared" si="0"/>
        <v>0</v>
      </c>
      <c r="F10" s="10">
        <f t="shared" si="1"/>
        <v>0</v>
      </c>
      <c r="G10" s="24">
        <f t="shared" si="3"/>
        <v>0</v>
      </c>
      <c r="H10" s="23"/>
      <c r="I10" s="11">
        <f t="shared" si="2"/>
        <v>0</v>
      </c>
      <c r="J10" s="6"/>
      <c r="K10" s="6"/>
    </row>
    <row r="11" spans="1:12" ht="15" x14ac:dyDescent="0.3">
      <c r="A11" s="36" t="str">
        <f>Somme!A11</f>
        <v>ESSAFI</v>
      </c>
      <c r="B11" s="36" t="str">
        <f>Somme!B11</f>
        <v>Maher</v>
      </c>
      <c r="C11" s="9"/>
      <c r="D11" s="9"/>
      <c r="E11" s="10">
        <f t="shared" si="0"/>
        <v>0</v>
      </c>
      <c r="F11" s="10">
        <f t="shared" si="1"/>
        <v>0</v>
      </c>
      <c r="G11" s="24">
        <f t="shared" ref="G11:G40" si="4">20*F11</f>
        <v>0</v>
      </c>
      <c r="H11" s="23"/>
      <c r="I11" s="11">
        <f t="shared" si="2"/>
        <v>0</v>
      </c>
      <c r="J11" s="12"/>
      <c r="K11" s="12"/>
    </row>
    <row r="12" spans="1:12" ht="15" x14ac:dyDescent="0.3">
      <c r="A12" s="36" t="str">
        <f>Somme!A12</f>
        <v>MAGROUN</v>
      </c>
      <c r="B12" s="36" t="str">
        <f>Somme!B12</f>
        <v>Khaled</v>
      </c>
      <c r="C12" s="34"/>
      <c r="D12" s="34"/>
      <c r="E12" s="33">
        <f t="shared" si="0"/>
        <v>0</v>
      </c>
      <c r="F12" s="33">
        <f t="shared" si="1"/>
        <v>0</v>
      </c>
      <c r="G12" s="24">
        <f t="shared" si="4"/>
        <v>0</v>
      </c>
      <c r="H12" s="23"/>
      <c r="I12" s="11">
        <f t="shared" si="2"/>
        <v>0</v>
      </c>
      <c r="J12" s="12"/>
      <c r="K12" s="12"/>
    </row>
    <row r="13" spans="1:12" ht="15" x14ac:dyDescent="0.3">
      <c r="A13" s="36" t="str">
        <f>Somme!A13</f>
        <v>MESTIRI</v>
      </c>
      <c r="B13" s="36" t="str">
        <f>Somme!B13</f>
        <v>Lassaad</v>
      </c>
      <c r="C13" s="2"/>
      <c r="D13" s="2"/>
      <c r="E13" s="10">
        <v>0</v>
      </c>
      <c r="F13" s="1">
        <f t="shared" si="1"/>
        <v>0</v>
      </c>
      <c r="G13" s="24">
        <f t="shared" si="4"/>
        <v>0</v>
      </c>
      <c r="H13" s="23"/>
      <c r="I13" s="11">
        <f t="shared" si="2"/>
        <v>0</v>
      </c>
      <c r="J13" s="12"/>
      <c r="K13" s="12"/>
      <c r="L13" s="4"/>
    </row>
    <row r="14" spans="1:12" ht="15" x14ac:dyDescent="0.3">
      <c r="A14" s="36" t="str">
        <f>Somme!A14</f>
        <v>TRABELSI</v>
      </c>
      <c r="B14" s="36" t="str">
        <f>Somme!B14</f>
        <v>Mahmoud</v>
      </c>
      <c r="C14" s="2"/>
      <c r="D14" s="2"/>
      <c r="E14" s="10">
        <f t="shared" si="0"/>
        <v>0</v>
      </c>
      <c r="F14" s="10">
        <f t="shared" si="1"/>
        <v>0</v>
      </c>
      <c r="G14" s="24">
        <f t="shared" si="4"/>
        <v>0</v>
      </c>
      <c r="H14" s="23"/>
      <c r="I14" s="11">
        <f t="shared" si="2"/>
        <v>0</v>
      </c>
      <c r="J14" s="12"/>
      <c r="K14" s="12"/>
    </row>
    <row r="15" spans="1:12" ht="15" x14ac:dyDescent="0.3">
      <c r="A15" s="36" t="str">
        <f>Somme!A15</f>
        <v>EL BAH</v>
      </c>
      <c r="B15" s="36" t="str">
        <f>Somme!B15</f>
        <v>Karim</v>
      </c>
      <c r="C15" s="2"/>
      <c r="D15" s="2"/>
      <c r="E15" s="10">
        <f t="shared" si="0"/>
        <v>0</v>
      </c>
      <c r="F15" s="10">
        <f t="shared" si="1"/>
        <v>0</v>
      </c>
      <c r="G15" s="24">
        <f t="shared" si="4"/>
        <v>0</v>
      </c>
      <c r="H15" s="23"/>
      <c r="I15" s="11">
        <f t="shared" si="2"/>
        <v>0</v>
      </c>
      <c r="J15" s="12"/>
      <c r="K15" s="12"/>
    </row>
    <row r="16" spans="1:12" ht="15" x14ac:dyDescent="0.3">
      <c r="A16" s="36" t="str">
        <f>Somme!A16</f>
        <v>Dabbreya</v>
      </c>
      <c r="B16" s="36" t="str">
        <f>Somme!B16</f>
        <v>henda</v>
      </c>
      <c r="C16" s="34"/>
      <c r="D16" s="34"/>
      <c r="E16" s="34">
        <f t="shared" si="0"/>
        <v>0</v>
      </c>
      <c r="F16" s="35">
        <f t="shared" si="1"/>
        <v>0</v>
      </c>
      <c r="G16" s="24">
        <f t="shared" si="4"/>
        <v>0</v>
      </c>
      <c r="H16" s="23"/>
      <c r="I16" s="11">
        <f t="shared" si="2"/>
        <v>0</v>
      </c>
      <c r="J16" s="12"/>
      <c r="K16" s="12"/>
    </row>
    <row r="17" spans="1:11" ht="15" x14ac:dyDescent="0.3">
      <c r="A17" s="36" t="str">
        <f>Somme!A17</f>
        <v>Bel Hadh Taher</v>
      </c>
      <c r="B17" s="36" t="str">
        <f>Somme!B17</f>
        <v>eya</v>
      </c>
      <c r="C17" s="34"/>
      <c r="D17" s="34"/>
      <c r="E17" s="33">
        <f t="shared" si="0"/>
        <v>0</v>
      </c>
      <c r="F17" s="33">
        <f t="shared" si="1"/>
        <v>0</v>
      </c>
      <c r="G17" s="24">
        <f t="shared" si="4"/>
        <v>0</v>
      </c>
      <c r="H17" s="23"/>
      <c r="I17" s="11">
        <f t="shared" si="2"/>
        <v>0</v>
      </c>
      <c r="J17" s="12"/>
      <c r="K17" s="12"/>
    </row>
    <row r="18" spans="1:11" ht="15" x14ac:dyDescent="0.3">
      <c r="A18" s="36" t="str">
        <f>Somme!A18</f>
        <v>BARHOUMI</v>
      </c>
      <c r="B18" s="36" t="str">
        <f>Somme!B18</f>
        <v>Slim</v>
      </c>
      <c r="C18" s="2"/>
      <c r="D18" s="2"/>
      <c r="E18" s="10">
        <f t="shared" si="0"/>
        <v>0</v>
      </c>
      <c r="F18" s="10">
        <f t="shared" si="1"/>
        <v>0</v>
      </c>
      <c r="G18" s="24">
        <f t="shared" si="4"/>
        <v>0</v>
      </c>
      <c r="H18" s="23"/>
      <c r="I18" s="11">
        <f t="shared" si="2"/>
        <v>0</v>
      </c>
      <c r="J18" s="12"/>
      <c r="K18" s="12"/>
    </row>
    <row r="19" spans="1:11" ht="15" x14ac:dyDescent="0.3">
      <c r="A19" s="36" t="str">
        <f>Somme!A19</f>
        <v>Gharbi</v>
      </c>
      <c r="B19" s="36" t="str">
        <f>Somme!B19</f>
        <v>Afef</v>
      </c>
      <c r="C19" s="2"/>
      <c r="D19" s="2"/>
      <c r="E19" s="10">
        <f t="shared" si="0"/>
        <v>0</v>
      </c>
      <c r="F19" s="10">
        <f t="shared" si="1"/>
        <v>0</v>
      </c>
      <c r="G19" s="24">
        <f t="shared" si="4"/>
        <v>0</v>
      </c>
      <c r="H19" s="23"/>
      <c r="I19" s="11">
        <f t="shared" si="2"/>
        <v>0</v>
      </c>
      <c r="J19" s="12"/>
      <c r="K19" s="12"/>
    </row>
    <row r="20" spans="1:11" ht="15" x14ac:dyDescent="0.3">
      <c r="A20" s="36" t="str">
        <f>Somme!A20</f>
        <v>Malouch</v>
      </c>
      <c r="B20" s="36" t="str">
        <f>Somme!B20</f>
        <v>Asma</v>
      </c>
      <c r="C20" s="2"/>
      <c r="D20" s="2"/>
      <c r="E20" s="10">
        <f t="shared" si="0"/>
        <v>0</v>
      </c>
      <c r="F20" s="10">
        <f t="shared" si="1"/>
        <v>0</v>
      </c>
      <c r="G20" s="24">
        <f t="shared" si="4"/>
        <v>0</v>
      </c>
      <c r="H20" s="23"/>
      <c r="I20" s="11">
        <f t="shared" si="2"/>
        <v>0</v>
      </c>
      <c r="J20" s="12"/>
      <c r="K20" s="12"/>
    </row>
    <row r="21" spans="1:11" ht="15" x14ac:dyDescent="0.3">
      <c r="A21" s="36" t="str">
        <f>Somme!A21</f>
        <v>Khouja</v>
      </c>
      <c r="B21" s="36" t="str">
        <f>Somme!B21</f>
        <v>Maha</v>
      </c>
      <c r="C21" s="2"/>
      <c r="D21" s="2"/>
      <c r="E21" s="10">
        <f t="shared" si="0"/>
        <v>0</v>
      </c>
      <c r="F21" s="10">
        <f t="shared" si="1"/>
        <v>0</v>
      </c>
      <c r="G21" s="24">
        <f t="shared" si="4"/>
        <v>0</v>
      </c>
      <c r="H21" s="23"/>
      <c r="I21" s="11">
        <f t="shared" si="2"/>
        <v>0</v>
      </c>
      <c r="J21" s="6"/>
      <c r="K21" s="12"/>
    </row>
    <row r="22" spans="1:11" ht="23.25" customHeight="1" x14ac:dyDescent="0.3">
      <c r="A22" s="56" t="str">
        <f>Somme!A22</f>
        <v>guichet théatre Municipal</v>
      </c>
      <c r="B22" s="56"/>
      <c r="C22" s="2">
        <v>172</v>
      </c>
      <c r="D22" s="2">
        <v>180</v>
      </c>
      <c r="E22" s="10">
        <f t="shared" si="0"/>
        <v>-8</v>
      </c>
      <c r="F22" s="10">
        <f t="shared" si="1"/>
        <v>180</v>
      </c>
      <c r="G22" s="24">
        <f t="shared" si="4"/>
        <v>3600</v>
      </c>
      <c r="H22" s="23"/>
      <c r="I22" s="11">
        <f t="shared" si="2"/>
        <v>3600</v>
      </c>
      <c r="J22" s="12"/>
      <c r="K22" s="12"/>
    </row>
    <row r="23" spans="1:11" ht="15" x14ac:dyDescent="0.3">
      <c r="A23" s="56" t="str">
        <f>Somme!A23</f>
        <v>tiklik</v>
      </c>
      <c r="B23" s="56"/>
      <c r="C23" s="2"/>
      <c r="D23" s="2"/>
      <c r="E23" s="10">
        <f t="shared" si="0"/>
        <v>0</v>
      </c>
      <c r="F23" s="10">
        <f t="shared" si="1"/>
        <v>0</v>
      </c>
      <c r="G23" s="24">
        <f t="shared" si="4"/>
        <v>0</v>
      </c>
      <c r="H23" s="23"/>
      <c r="I23" s="11">
        <f t="shared" si="2"/>
        <v>0</v>
      </c>
      <c r="J23" s="20"/>
      <c r="K23" s="6"/>
    </row>
    <row r="24" spans="1:11" ht="15" x14ac:dyDescent="0.3">
      <c r="A24" s="36">
        <f>Somme!A24</f>
        <v>0</v>
      </c>
      <c r="B24" s="36">
        <f>Somme!B24</f>
        <v>0</v>
      </c>
      <c r="C24" s="2"/>
      <c r="D24" s="2"/>
      <c r="E24" s="10">
        <f t="shared" si="0"/>
        <v>0</v>
      </c>
      <c r="F24" s="10">
        <f t="shared" si="1"/>
        <v>0</v>
      </c>
      <c r="G24" s="24">
        <f t="shared" si="4"/>
        <v>0</v>
      </c>
      <c r="H24" s="71"/>
      <c r="I24" s="11">
        <f t="shared" si="2"/>
        <v>0</v>
      </c>
      <c r="J24" s="20"/>
      <c r="K24" s="6"/>
    </row>
    <row r="25" spans="1:11" ht="15" x14ac:dyDescent="0.3">
      <c r="A25" s="36">
        <f>Somme!A25</f>
        <v>0</v>
      </c>
      <c r="B25" s="36">
        <f>Somme!B25</f>
        <v>0</v>
      </c>
      <c r="C25" s="2"/>
      <c r="D25" s="2"/>
      <c r="E25" s="10">
        <f t="shared" si="0"/>
        <v>0</v>
      </c>
      <c r="F25" s="10">
        <f t="shared" si="1"/>
        <v>0</v>
      </c>
      <c r="G25" s="24">
        <f t="shared" si="4"/>
        <v>0</v>
      </c>
      <c r="H25" s="71"/>
      <c r="I25" s="11">
        <f t="shared" si="2"/>
        <v>0</v>
      </c>
      <c r="J25" s="20"/>
      <c r="K25" s="6"/>
    </row>
    <row r="26" spans="1:11" ht="15" x14ac:dyDescent="0.3">
      <c r="A26" s="36">
        <f>Somme!A26</f>
        <v>0</v>
      </c>
      <c r="B26" s="36">
        <f>Somme!B26</f>
        <v>0</v>
      </c>
      <c r="C26" s="2"/>
      <c r="D26" s="2"/>
      <c r="E26" s="10">
        <f t="shared" si="0"/>
        <v>0</v>
      </c>
      <c r="F26" s="10">
        <f t="shared" si="1"/>
        <v>0</v>
      </c>
      <c r="G26" s="24">
        <f t="shared" si="4"/>
        <v>0</v>
      </c>
      <c r="H26" s="71"/>
      <c r="I26" s="11">
        <f t="shared" si="2"/>
        <v>0</v>
      </c>
      <c r="J26" s="20"/>
      <c r="K26" s="6"/>
    </row>
    <row r="27" spans="1:11" ht="15" x14ac:dyDescent="0.3">
      <c r="A27" s="36">
        <f>Somme!A27</f>
        <v>0</v>
      </c>
      <c r="B27" s="36">
        <f>Somme!B27</f>
        <v>0</v>
      </c>
      <c r="C27" s="2"/>
      <c r="D27" s="2"/>
      <c r="E27" s="10">
        <f t="shared" si="0"/>
        <v>0</v>
      </c>
      <c r="F27" s="10">
        <f t="shared" si="1"/>
        <v>0</v>
      </c>
      <c r="G27" s="24">
        <f t="shared" si="4"/>
        <v>0</v>
      </c>
      <c r="H27" s="71"/>
      <c r="I27" s="11">
        <f t="shared" si="2"/>
        <v>0</v>
      </c>
      <c r="J27" s="20"/>
      <c r="K27" s="6"/>
    </row>
    <row r="28" spans="1:11" ht="15" x14ac:dyDescent="0.3">
      <c r="A28" s="36">
        <f>Somme!A28</f>
        <v>0</v>
      </c>
      <c r="B28" s="36">
        <f>Somme!B28</f>
        <v>0</v>
      </c>
      <c r="C28" s="2"/>
      <c r="D28" s="2"/>
      <c r="E28" s="10">
        <f t="shared" si="0"/>
        <v>0</v>
      </c>
      <c r="F28" s="10">
        <f t="shared" si="1"/>
        <v>0</v>
      </c>
      <c r="G28" s="24">
        <f t="shared" si="4"/>
        <v>0</v>
      </c>
      <c r="H28" s="71"/>
      <c r="I28" s="11">
        <f t="shared" si="2"/>
        <v>0</v>
      </c>
      <c r="J28" s="20"/>
      <c r="K28" s="6"/>
    </row>
    <row r="29" spans="1:11" ht="15" x14ac:dyDescent="0.3">
      <c r="A29" s="36">
        <f>Somme!A29</f>
        <v>0</v>
      </c>
      <c r="B29" s="36">
        <f>Somme!B29</f>
        <v>0</v>
      </c>
      <c r="C29" s="2"/>
      <c r="D29" s="2"/>
      <c r="E29" s="10">
        <f t="shared" si="0"/>
        <v>0</v>
      </c>
      <c r="F29" s="10">
        <f t="shared" si="1"/>
        <v>0</v>
      </c>
      <c r="G29" s="24">
        <f t="shared" si="4"/>
        <v>0</v>
      </c>
      <c r="H29" s="71"/>
      <c r="I29" s="11">
        <f t="shared" si="2"/>
        <v>0</v>
      </c>
      <c r="J29" s="20"/>
      <c r="K29" s="6"/>
    </row>
    <row r="30" spans="1:11" ht="15" x14ac:dyDescent="0.3">
      <c r="A30" s="36">
        <f>Somme!A30</f>
        <v>0</v>
      </c>
      <c r="B30" s="36">
        <f>Somme!B30</f>
        <v>0</v>
      </c>
      <c r="C30" s="2"/>
      <c r="D30" s="2"/>
      <c r="E30" s="10">
        <f t="shared" si="0"/>
        <v>0</v>
      </c>
      <c r="F30" s="10">
        <f t="shared" si="1"/>
        <v>0</v>
      </c>
      <c r="G30" s="24">
        <f t="shared" si="4"/>
        <v>0</v>
      </c>
      <c r="H30" s="71"/>
      <c r="I30" s="11">
        <f t="shared" si="2"/>
        <v>0</v>
      </c>
      <c r="J30" s="20"/>
      <c r="K30" s="6"/>
    </row>
    <row r="31" spans="1:11" ht="15" x14ac:dyDescent="0.3">
      <c r="A31" s="36">
        <f>Somme!A31</f>
        <v>0</v>
      </c>
      <c r="B31" s="36">
        <f>Somme!B31</f>
        <v>0</v>
      </c>
      <c r="C31" s="2"/>
      <c r="D31" s="2"/>
      <c r="E31" s="10">
        <f t="shared" si="0"/>
        <v>0</v>
      </c>
      <c r="F31" s="10">
        <f t="shared" si="1"/>
        <v>0</v>
      </c>
      <c r="G31" s="24">
        <f t="shared" si="4"/>
        <v>0</v>
      </c>
      <c r="H31" s="71"/>
      <c r="I31" s="11">
        <f t="shared" si="2"/>
        <v>0</v>
      </c>
      <c r="J31" s="20"/>
      <c r="K31" s="6"/>
    </row>
    <row r="32" spans="1:11" ht="15" x14ac:dyDescent="0.3">
      <c r="A32" s="36">
        <f>Somme!A32</f>
        <v>0</v>
      </c>
      <c r="B32" s="36">
        <f>Somme!B32</f>
        <v>0</v>
      </c>
      <c r="C32" s="2"/>
      <c r="D32" s="2"/>
      <c r="E32" s="10">
        <f t="shared" si="0"/>
        <v>0</v>
      </c>
      <c r="F32" s="10">
        <f t="shared" si="1"/>
        <v>0</v>
      </c>
      <c r="G32" s="24">
        <f t="shared" si="4"/>
        <v>0</v>
      </c>
      <c r="H32" s="71"/>
      <c r="I32" s="11">
        <f t="shared" si="2"/>
        <v>0</v>
      </c>
      <c r="J32" s="20"/>
      <c r="K32" s="6"/>
    </row>
    <row r="33" spans="1:12" ht="15" x14ac:dyDescent="0.3">
      <c r="A33" s="36">
        <f>Somme!A33</f>
        <v>0</v>
      </c>
      <c r="B33" s="36">
        <f>Somme!B33</f>
        <v>0</v>
      </c>
      <c r="C33" s="2"/>
      <c r="D33" s="2"/>
      <c r="E33" s="10">
        <f t="shared" si="0"/>
        <v>0</v>
      </c>
      <c r="F33" s="10">
        <f t="shared" si="1"/>
        <v>0</v>
      </c>
      <c r="G33" s="24">
        <f t="shared" si="4"/>
        <v>0</v>
      </c>
      <c r="H33" s="71"/>
      <c r="I33" s="11">
        <f t="shared" si="2"/>
        <v>0</v>
      </c>
      <c r="J33" s="20"/>
      <c r="K33" s="6"/>
    </row>
    <row r="34" spans="1:12" ht="15" x14ac:dyDescent="0.3">
      <c r="A34" s="36">
        <f>Somme!A34</f>
        <v>0</v>
      </c>
      <c r="B34" s="36">
        <f>Somme!B34</f>
        <v>0</v>
      </c>
      <c r="C34" s="2"/>
      <c r="D34" s="2"/>
      <c r="E34" s="10">
        <f t="shared" si="0"/>
        <v>0</v>
      </c>
      <c r="F34" s="10">
        <f t="shared" si="1"/>
        <v>0</v>
      </c>
      <c r="G34" s="24">
        <f t="shared" si="4"/>
        <v>0</v>
      </c>
      <c r="H34" s="71"/>
      <c r="I34" s="11">
        <f t="shared" si="2"/>
        <v>0</v>
      </c>
      <c r="J34" s="20"/>
      <c r="K34" s="6"/>
    </row>
    <row r="35" spans="1:12" ht="15" x14ac:dyDescent="0.3">
      <c r="A35" s="36">
        <f>Somme!A35</f>
        <v>0</v>
      </c>
      <c r="B35" s="36">
        <f>Somme!B35</f>
        <v>0</v>
      </c>
      <c r="C35" s="2"/>
      <c r="D35" s="2"/>
      <c r="E35" s="10">
        <f t="shared" si="0"/>
        <v>0</v>
      </c>
      <c r="F35" s="10">
        <f t="shared" si="1"/>
        <v>0</v>
      </c>
      <c r="G35" s="24">
        <f t="shared" si="4"/>
        <v>0</v>
      </c>
      <c r="H35" s="71"/>
      <c r="I35" s="11">
        <f t="shared" si="2"/>
        <v>0</v>
      </c>
      <c r="J35" s="20"/>
      <c r="K35" s="6"/>
    </row>
    <row r="36" spans="1:12" ht="15" x14ac:dyDescent="0.3">
      <c r="A36" s="36">
        <f>Somme!A36</f>
        <v>0</v>
      </c>
      <c r="B36" s="36">
        <f>Somme!B36</f>
        <v>0</v>
      </c>
      <c r="C36" s="2"/>
      <c r="D36" s="2"/>
      <c r="E36" s="10">
        <f t="shared" si="0"/>
        <v>0</v>
      </c>
      <c r="F36" s="10">
        <f t="shared" si="1"/>
        <v>0</v>
      </c>
      <c r="G36" s="24">
        <f t="shared" si="4"/>
        <v>0</v>
      </c>
      <c r="H36" s="71"/>
      <c r="I36" s="11">
        <f t="shared" si="2"/>
        <v>0</v>
      </c>
      <c r="J36" s="20"/>
      <c r="K36" s="6"/>
    </row>
    <row r="37" spans="1:12" ht="15" x14ac:dyDescent="0.3">
      <c r="A37" s="36">
        <f>Somme!A37</f>
        <v>0</v>
      </c>
      <c r="B37" s="36">
        <f>Somme!B37</f>
        <v>0</v>
      </c>
      <c r="C37" s="2"/>
      <c r="D37" s="2"/>
      <c r="E37" s="10">
        <f t="shared" si="0"/>
        <v>0</v>
      </c>
      <c r="F37" s="10">
        <f t="shared" si="1"/>
        <v>0</v>
      </c>
      <c r="G37" s="24">
        <f t="shared" si="4"/>
        <v>0</v>
      </c>
      <c r="H37" s="71"/>
      <c r="I37" s="11">
        <f t="shared" si="2"/>
        <v>0</v>
      </c>
      <c r="J37" s="20"/>
      <c r="K37" s="6"/>
    </row>
    <row r="38" spans="1:12" ht="15" x14ac:dyDescent="0.3">
      <c r="A38" s="36">
        <f>Somme!A38</f>
        <v>0</v>
      </c>
      <c r="B38" s="36">
        <f>Somme!B38</f>
        <v>0</v>
      </c>
      <c r="C38" s="2"/>
      <c r="D38" s="2"/>
      <c r="E38" s="10">
        <f t="shared" si="0"/>
        <v>0</v>
      </c>
      <c r="F38" s="10">
        <f t="shared" si="1"/>
        <v>0</v>
      </c>
      <c r="G38" s="24">
        <f t="shared" si="4"/>
        <v>0</v>
      </c>
      <c r="H38" s="71"/>
      <c r="I38" s="11">
        <f t="shared" si="2"/>
        <v>0</v>
      </c>
      <c r="J38" s="20"/>
      <c r="K38" s="6"/>
    </row>
    <row r="39" spans="1:12" ht="15" x14ac:dyDescent="0.3">
      <c r="A39" s="36">
        <f>Somme!A39</f>
        <v>0</v>
      </c>
      <c r="B39" s="36">
        <f>Somme!B39</f>
        <v>0</v>
      </c>
      <c r="C39" s="2"/>
      <c r="D39" s="2"/>
      <c r="E39" s="10">
        <f t="shared" si="0"/>
        <v>0</v>
      </c>
      <c r="F39" s="10">
        <f t="shared" si="1"/>
        <v>0</v>
      </c>
      <c r="G39" s="24">
        <f t="shared" si="4"/>
        <v>0</v>
      </c>
      <c r="H39" s="71"/>
      <c r="I39" s="11">
        <f t="shared" si="2"/>
        <v>0</v>
      </c>
      <c r="J39" s="20"/>
      <c r="K39" s="6"/>
    </row>
    <row r="40" spans="1:12" ht="15.6" thickBot="1" x14ac:dyDescent="0.35">
      <c r="A40" s="36">
        <f>Somme!A40</f>
        <v>0</v>
      </c>
      <c r="B40" s="36">
        <f>Somme!B40</f>
        <v>0</v>
      </c>
      <c r="C40" s="2"/>
      <c r="D40" s="2"/>
      <c r="E40" s="10">
        <f t="shared" si="0"/>
        <v>0</v>
      </c>
      <c r="F40" s="10">
        <f t="shared" si="1"/>
        <v>0</v>
      </c>
      <c r="G40" s="24">
        <f t="shared" si="4"/>
        <v>0</v>
      </c>
      <c r="H40" s="71"/>
      <c r="I40" s="11">
        <f t="shared" si="2"/>
        <v>0</v>
      </c>
      <c r="J40" s="20"/>
      <c r="K40" s="6"/>
    </row>
    <row r="41" spans="1:12" ht="23.4" thickBot="1" x14ac:dyDescent="0.35">
      <c r="A41" s="57" t="s">
        <v>21</v>
      </c>
      <c r="B41" s="58"/>
      <c r="C41" s="17">
        <f>SUM(C5:C40)</f>
        <v>172</v>
      </c>
      <c r="D41" s="17">
        <f>SUM(D5:D40)</f>
        <v>180</v>
      </c>
      <c r="E41" s="17">
        <f>SUM(E5:E40)</f>
        <v>-8</v>
      </c>
      <c r="F41" s="21">
        <f>SUM(F5:F40)</f>
        <v>180</v>
      </c>
      <c r="G41" s="45">
        <f>SUM(G5:G40)</f>
        <v>3600</v>
      </c>
      <c r="H41" s="22">
        <f>SUM(H5:H40)</f>
        <v>0</v>
      </c>
      <c r="I41" s="7">
        <f>SUM(I5:I40)</f>
        <v>3600</v>
      </c>
      <c r="J41" s="28">
        <f>I41-J23-J22</f>
        <v>3600</v>
      </c>
      <c r="K41" s="27"/>
      <c r="L41" s="4"/>
    </row>
    <row r="42" spans="1:12" ht="34.5" customHeight="1" thickBot="1" x14ac:dyDescent="0.35">
      <c r="A42" s="57" t="s">
        <v>50</v>
      </c>
      <c r="B42" s="58"/>
      <c r="C42" s="61">
        <f>172-C41</f>
        <v>0</v>
      </c>
      <c r="D42" s="61">
        <f>172-D41</f>
        <v>-8</v>
      </c>
      <c r="E42" s="63"/>
      <c r="F42" s="46"/>
      <c r="G42" s="44"/>
      <c r="H42" s="48">
        <f>H41+J41</f>
        <v>3600</v>
      </c>
      <c r="I42" s="49"/>
    </row>
    <row r="43" spans="1:12" ht="0.75" customHeight="1" thickBot="1" x14ac:dyDescent="0.35">
      <c r="A43" s="19"/>
      <c r="B43" s="19"/>
      <c r="C43" s="62"/>
      <c r="D43" s="62"/>
      <c r="E43" s="64"/>
      <c r="F43" s="47"/>
      <c r="G43" s="26"/>
      <c r="H43" s="50"/>
      <c r="I43" s="51"/>
    </row>
    <row r="44" spans="1:12" x14ac:dyDescent="0.3">
      <c r="G44" s="4"/>
    </row>
  </sheetData>
  <mergeCells count="12">
    <mergeCell ref="F42:F43"/>
    <mergeCell ref="H42:I43"/>
    <mergeCell ref="C1:H2"/>
    <mergeCell ref="D3:F3"/>
    <mergeCell ref="A4:B4"/>
    <mergeCell ref="A22:B22"/>
    <mergeCell ref="A23:B23"/>
    <mergeCell ref="A41:B41"/>
    <mergeCell ref="C42:C43"/>
    <mergeCell ref="D42:D43"/>
    <mergeCell ref="E42:E43"/>
    <mergeCell ref="A42:B42"/>
  </mergeCells>
  <conditionalFormatting sqref="I5:I40">
    <cfRule type="cellIs" dxfId="34" priority="17" stopIfTrue="1" operator="greaterThan">
      <formula>0</formula>
    </cfRule>
    <cfRule type="cellIs" dxfId="33" priority="18" stopIfTrue="1" operator="equal">
      <formula>0</formula>
    </cfRule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0">
      <colorScale>
        <cfvo type="num" val="0"/>
        <cfvo type="num" val="0"/>
        <color rgb="FFFF0000"/>
        <color rgb="FF00B050"/>
      </colorScale>
    </cfRule>
  </conditionalFormatting>
  <conditionalFormatting sqref="H5:H40">
    <cfRule type="cellIs" dxfId="32" priority="21" stopIfTrue="1" operator="greaterThan">
      <formula>0</formula>
    </cfRule>
    <cfRule type="cellIs" dxfId="31" priority="22" stopIfTrue="1" operator="equal">
      <formula>0</formula>
    </cfRule>
    <cfRule type="cellIs" dxfId="30" priority="23" stopIfTrue="1" operator="equal">
      <formula>84</formula>
    </cfRule>
    <cfRule type="cellIs" dxfId="29" priority="24" stopIfTrue="1" operator="greaterThan">
      <formula>0</formula>
    </cfRule>
    <cfRule type="cellIs" dxfId="28" priority="25" stopIfTrue="1" operator="equal">
      <formula>0</formula>
    </cfRule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7">
      <colorScale>
        <cfvo type="num" val="0"/>
        <cfvo type="num" val="0"/>
        <color rgb="FFFF0000"/>
        <color rgb="FF00B050"/>
      </colorScale>
    </cfRule>
  </conditionalFormatting>
  <conditionalFormatting sqref="E42:E43">
    <cfRule type="colorScale" priority="6">
      <colorScale>
        <cfvo type="num" val="0"/>
        <cfvo type="num" val="80"/>
        <cfvo type="num" val="172"/>
        <color rgb="FF92D050"/>
        <color rgb="FFFFEB84"/>
        <color rgb="FFFF0000"/>
      </colorScale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opLeftCell="A16" zoomScale="90" zoomScaleNormal="90" zoomScalePageLayoutView="110" workbookViewId="0">
      <selection activeCell="D45" sqref="D45"/>
    </sheetView>
  </sheetViews>
  <sheetFormatPr baseColWidth="10" defaultRowHeight="14.4" x14ac:dyDescent="0.3"/>
  <cols>
    <col min="1" max="1" width="14.44140625" customWidth="1"/>
    <col min="2" max="2" width="10" bestFit="1" customWidth="1"/>
    <col min="3" max="3" width="13.5546875" customWidth="1"/>
    <col min="4" max="4" width="11.88671875" customWidth="1"/>
    <col min="5" max="5" width="13.6640625" customWidth="1"/>
    <col min="6" max="6" width="13.109375" customWidth="1"/>
    <col min="7" max="7" width="15.88671875" bestFit="1" customWidth="1"/>
    <col min="8" max="8" width="15.109375" customWidth="1"/>
    <col min="9" max="9" width="13.88671875" customWidth="1"/>
  </cols>
  <sheetData>
    <row r="1" spans="1:12" ht="15" customHeight="1" x14ac:dyDescent="0.3">
      <c r="C1" s="52" t="s">
        <v>34</v>
      </c>
      <c r="D1" s="52"/>
      <c r="E1" s="52"/>
      <c r="F1" s="52"/>
      <c r="G1" s="52"/>
      <c r="H1" s="52"/>
    </row>
    <row r="2" spans="1:12" ht="15" customHeight="1" x14ac:dyDescent="0.3">
      <c r="C2" s="52"/>
      <c r="D2" s="52"/>
      <c r="E2" s="52"/>
      <c r="F2" s="52"/>
      <c r="G2" s="52"/>
      <c r="H2" s="52"/>
    </row>
    <row r="3" spans="1:12" ht="18.600000000000001" thickBot="1" x14ac:dyDescent="0.35">
      <c r="D3" s="53" t="s">
        <v>32</v>
      </c>
      <c r="E3" s="53"/>
      <c r="F3" s="53"/>
    </row>
    <row r="4" spans="1:12" ht="35.4" thickBot="1" x14ac:dyDescent="0.35">
      <c r="A4" s="54" t="s">
        <v>0</v>
      </c>
      <c r="B4" s="55"/>
      <c r="C4" s="13" t="s">
        <v>26</v>
      </c>
      <c r="D4" s="16" t="s">
        <v>30</v>
      </c>
      <c r="E4" s="14" t="s">
        <v>27</v>
      </c>
      <c r="F4" s="14" t="s">
        <v>28</v>
      </c>
      <c r="G4" s="14" t="s">
        <v>1</v>
      </c>
      <c r="H4" s="15" t="s">
        <v>22</v>
      </c>
      <c r="I4" s="14" t="s">
        <v>2</v>
      </c>
      <c r="J4" s="5"/>
      <c r="K4" s="5"/>
    </row>
    <row r="5" spans="1:12" ht="19.5" customHeight="1" x14ac:dyDescent="0.3">
      <c r="A5" s="36" t="str">
        <f>Somme!A5</f>
        <v>AYADI</v>
      </c>
      <c r="B5" s="36" t="str">
        <f>Somme!B5</f>
        <v>Raoudha</v>
      </c>
      <c r="C5" s="3"/>
      <c r="D5" s="3"/>
      <c r="E5" s="10">
        <f>C5-D5</f>
        <v>0</v>
      </c>
      <c r="F5" s="10">
        <f>C5-E5</f>
        <v>0</v>
      </c>
      <c r="G5" s="24">
        <f>30*F5</f>
        <v>0</v>
      </c>
      <c r="H5" s="23"/>
      <c r="I5" s="11">
        <f>G5-H5</f>
        <v>0</v>
      </c>
      <c r="J5" s="12"/>
      <c r="K5" s="12"/>
    </row>
    <row r="6" spans="1:12" ht="15" x14ac:dyDescent="0.3">
      <c r="A6" s="36" t="str">
        <f>Somme!A6</f>
        <v>ELLOUMI</v>
      </c>
      <c r="B6" s="36" t="str">
        <f>Somme!B6</f>
        <v>Tarak</v>
      </c>
      <c r="C6" s="2"/>
      <c r="D6" s="2"/>
      <c r="E6" s="10">
        <f>C6-D6</f>
        <v>0</v>
      </c>
      <c r="F6" s="10">
        <f>C6-E6</f>
        <v>0</v>
      </c>
      <c r="G6" s="25">
        <f t="shared" ref="G6:G22" si="0">30*F6</f>
        <v>0</v>
      </c>
      <c r="H6" s="23"/>
      <c r="I6" s="11">
        <f t="shared" ref="I6:I40" si="1">G6-H6</f>
        <v>0</v>
      </c>
      <c r="J6" s="6"/>
      <c r="K6" s="6"/>
    </row>
    <row r="7" spans="1:12" ht="15" x14ac:dyDescent="0.3">
      <c r="A7" s="36" t="str">
        <f>Somme!A7</f>
        <v>Ben Rayana</v>
      </c>
      <c r="B7" s="36" t="str">
        <f>Somme!B7</f>
        <v>Ahmed</v>
      </c>
      <c r="C7" s="2"/>
      <c r="D7" s="2"/>
      <c r="E7" s="10">
        <f t="shared" ref="E7:E10" si="2">C7-D7</f>
        <v>0</v>
      </c>
      <c r="F7" s="10">
        <f t="shared" ref="F7:F10" si="3">C7-E7</f>
        <v>0</v>
      </c>
      <c r="G7" s="25">
        <f t="shared" si="0"/>
        <v>0</v>
      </c>
      <c r="H7" s="23"/>
      <c r="I7" s="11">
        <f t="shared" si="1"/>
        <v>0</v>
      </c>
      <c r="J7" s="6"/>
      <c r="K7" s="6"/>
    </row>
    <row r="8" spans="1:12" ht="15" x14ac:dyDescent="0.3">
      <c r="A8" s="36" t="str">
        <f>Somme!A8</f>
        <v>Snoussi</v>
      </c>
      <c r="B8" s="36" t="str">
        <f>Somme!B8</f>
        <v>Khadija</v>
      </c>
      <c r="C8" s="2"/>
      <c r="D8" s="2"/>
      <c r="E8" s="10">
        <f t="shared" si="2"/>
        <v>0</v>
      </c>
      <c r="F8" s="10">
        <f t="shared" si="3"/>
        <v>0</v>
      </c>
      <c r="G8" s="25">
        <f t="shared" si="0"/>
        <v>0</v>
      </c>
      <c r="H8" s="23"/>
      <c r="I8" s="11">
        <f t="shared" si="1"/>
        <v>0</v>
      </c>
      <c r="J8" s="6"/>
      <c r="K8" s="6"/>
    </row>
    <row r="9" spans="1:12" ht="15" x14ac:dyDescent="0.3">
      <c r="A9" s="36" t="str">
        <f>Somme!A9</f>
        <v>Aymonier</v>
      </c>
      <c r="B9" s="36" t="str">
        <f>Somme!B9</f>
        <v>Benoit</v>
      </c>
      <c r="C9" s="2"/>
      <c r="D9" s="2"/>
      <c r="E9" s="10">
        <f t="shared" si="2"/>
        <v>0</v>
      </c>
      <c r="F9" s="10">
        <f t="shared" si="3"/>
        <v>0</v>
      </c>
      <c r="G9" s="25">
        <f t="shared" si="0"/>
        <v>0</v>
      </c>
      <c r="H9" s="23"/>
      <c r="I9" s="11">
        <f t="shared" si="1"/>
        <v>0</v>
      </c>
      <c r="J9" s="6"/>
      <c r="K9" s="6"/>
    </row>
    <row r="10" spans="1:12" ht="15" x14ac:dyDescent="0.3">
      <c r="A10" s="36" t="str">
        <f>Somme!A10</f>
        <v>Gueblaoui</v>
      </c>
      <c r="B10" s="36" t="str">
        <f>Somme!B10</f>
        <v>Khamaies</v>
      </c>
      <c r="C10" s="2"/>
      <c r="D10" s="2"/>
      <c r="E10" s="10">
        <f t="shared" si="2"/>
        <v>0</v>
      </c>
      <c r="F10" s="10">
        <f t="shared" si="3"/>
        <v>0</v>
      </c>
      <c r="G10" s="25">
        <f t="shared" si="0"/>
        <v>0</v>
      </c>
      <c r="H10" s="23">
        <v>0</v>
      </c>
      <c r="I10" s="11">
        <f t="shared" si="1"/>
        <v>0</v>
      </c>
      <c r="J10" s="6"/>
      <c r="K10" s="6"/>
    </row>
    <row r="11" spans="1:12" ht="15" x14ac:dyDescent="0.3">
      <c r="A11" s="36" t="str">
        <f>Somme!A11</f>
        <v>ESSAFI</v>
      </c>
      <c r="B11" s="36" t="str">
        <f>Somme!B11</f>
        <v>Maher</v>
      </c>
      <c r="C11" s="9"/>
      <c r="D11" s="9"/>
      <c r="E11" s="10">
        <f t="shared" ref="E11:E40" si="4">C11-D11</f>
        <v>0</v>
      </c>
      <c r="F11" s="10">
        <f t="shared" ref="F11:F40" si="5">C11-E11</f>
        <v>0</v>
      </c>
      <c r="G11" s="25">
        <f t="shared" si="0"/>
        <v>0</v>
      </c>
      <c r="H11" s="23"/>
      <c r="I11" s="11">
        <f t="shared" si="1"/>
        <v>0</v>
      </c>
      <c r="J11" s="12"/>
      <c r="K11" s="12"/>
    </row>
    <row r="12" spans="1:12" ht="15" x14ac:dyDescent="0.3">
      <c r="A12" s="36" t="str">
        <f>Somme!A12</f>
        <v>MAGROUN</v>
      </c>
      <c r="B12" s="36" t="str">
        <f>Somme!B12</f>
        <v>Khaled</v>
      </c>
      <c r="C12" s="9"/>
      <c r="D12" s="9"/>
      <c r="E12" s="10">
        <f t="shared" si="4"/>
        <v>0</v>
      </c>
      <c r="F12" s="10">
        <f t="shared" si="5"/>
        <v>0</v>
      </c>
      <c r="G12" s="25">
        <f t="shared" si="0"/>
        <v>0</v>
      </c>
      <c r="H12" s="23"/>
      <c r="I12" s="11">
        <f t="shared" si="1"/>
        <v>0</v>
      </c>
      <c r="J12" s="12"/>
      <c r="K12" s="12"/>
    </row>
    <row r="13" spans="1:12" ht="15" x14ac:dyDescent="0.3">
      <c r="A13" s="36" t="str">
        <f>Somme!A13</f>
        <v>MESTIRI</v>
      </c>
      <c r="B13" s="36" t="str">
        <f>Somme!B13</f>
        <v>Lassaad</v>
      </c>
      <c r="C13" s="2"/>
      <c r="D13" s="2"/>
      <c r="E13" s="10">
        <v>0</v>
      </c>
      <c r="F13" s="1">
        <f t="shared" si="5"/>
        <v>0</v>
      </c>
      <c r="G13" s="25">
        <f t="shared" si="0"/>
        <v>0</v>
      </c>
      <c r="H13" s="23"/>
      <c r="I13" s="11">
        <f t="shared" si="1"/>
        <v>0</v>
      </c>
      <c r="J13" s="12"/>
      <c r="K13" s="12"/>
      <c r="L13" s="4"/>
    </row>
    <row r="14" spans="1:12" ht="15" x14ac:dyDescent="0.3">
      <c r="A14" s="36" t="str">
        <f>Somme!A14</f>
        <v>TRABELSI</v>
      </c>
      <c r="B14" s="36" t="str">
        <f>Somme!B14</f>
        <v>Mahmoud</v>
      </c>
      <c r="C14" s="2"/>
      <c r="D14" s="2"/>
      <c r="E14" s="10">
        <f t="shared" si="4"/>
        <v>0</v>
      </c>
      <c r="F14" s="10">
        <f t="shared" si="5"/>
        <v>0</v>
      </c>
      <c r="G14" s="25">
        <f t="shared" si="0"/>
        <v>0</v>
      </c>
      <c r="H14" s="23"/>
      <c r="I14" s="11">
        <f t="shared" si="1"/>
        <v>0</v>
      </c>
      <c r="J14" s="12"/>
      <c r="K14" s="12"/>
    </row>
    <row r="15" spans="1:12" ht="15" x14ac:dyDescent="0.3">
      <c r="A15" s="36" t="str">
        <f>Somme!A15</f>
        <v>EL BAH</v>
      </c>
      <c r="B15" s="36" t="str">
        <f>Somme!B15</f>
        <v>Karim</v>
      </c>
      <c r="C15" s="2"/>
      <c r="D15" s="2"/>
      <c r="E15" s="10">
        <f t="shared" si="4"/>
        <v>0</v>
      </c>
      <c r="F15" s="10">
        <f t="shared" si="5"/>
        <v>0</v>
      </c>
      <c r="G15" s="25">
        <f t="shared" si="0"/>
        <v>0</v>
      </c>
      <c r="H15" s="23"/>
      <c r="I15" s="11">
        <f t="shared" si="1"/>
        <v>0</v>
      </c>
      <c r="J15" s="12"/>
      <c r="K15" s="12"/>
    </row>
    <row r="16" spans="1:12" ht="15" x14ac:dyDescent="0.3">
      <c r="A16" s="36" t="str">
        <f>Somme!A16</f>
        <v>Dabbreya</v>
      </c>
      <c r="B16" s="36" t="str">
        <f>Somme!B16</f>
        <v>henda</v>
      </c>
      <c r="C16" s="2"/>
      <c r="D16" s="2"/>
      <c r="E16" s="10">
        <f t="shared" si="4"/>
        <v>0</v>
      </c>
      <c r="F16" s="10">
        <f t="shared" si="5"/>
        <v>0</v>
      </c>
      <c r="G16" s="25">
        <f t="shared" si="0"/>
        <v>0</v>
      </c>
      <c r="H16" s="23"/>
      <c r="I16" s="11">
        <f t="shared" si="1"/>
        <v>0</v>
      </c>
      <c r="J16" s="12"/>
      <c r="K16" s="12"/>
    </row>
    <row r="17" spans="1:11" ht="15" x14ac:dyDescent="0.3">
      <c r="A17" s="36" t="str">
        <f>Somme!A17</f>
        <v>Bel Hadh Taher</v>
      </c>
      <c r="B17" s="36" t="str">
        <f>Somme!B17</f>
        <v>eya</v>
      </c>
      <c r="C17" s="2"/>
      <c r="D17" s="2"/>
      <c r="E17" s="10">
        <f t="shared" si="4"/>
        <v>0</v>
      </c>
      <c r="F17" s="10">
        <f t="shared" si="5"/>
        <v>0</v>
      </c>
      <c r="G17" s="25">
        <f t="shared" si="0"/>
        <v>0</v>
      </c>
      <c r="H17" s="23"/>
      <c r="I17" s="11">
        <f t="shared" si="1"/>
        <v>0</v>
      </c>
      <c r="J17" s="12"/>
      <c r="K17" s="12"/>
    </row>
    <row r="18" spans="1:11" ht="15" x14ac:dyDescent="0.3">
      <c r="A18" s="36" t="str">
        <f>Somme!A18</f>
        <v>BARHOUMI</v>
      </c>
      <c r="B18" s="36" t="str">
        <f>Somme!B18</f>
        <v>Slim</v>
      </c>
      <c r="C18" s="2"/>
      <c r="D18" s="2"/>
      <c r="E18" s="10">
        <f t="shared" si="4"/>
        <v>0</v>
      </c>
      <c r="F18" s="10">
        <f t="shared" si="5"/>
        <v>0</v>
      </c>
      <c r="G18" s="25">
        <f t="shared" si="0"/>
        <v>0</v>
      </c>
      <c r="H18" s="23"/>
      <c r="I18" s="11">
        <f t="shared" si="1"/>
        <v>0</v>
      </c>
      <c r="J18" s="12"/>
      <c r="K18" s="12"/>
    </row>
    <row r="19" spans="1:11" ht="15" x14ac:dyDescent="0.3">
      <c r="A19" s="36" t="str">
        <f>Somme!A19</f>
        <v>Gharbi</v>
      </c>
      <c r="B19" s="36" t="str">
        <f>Somme!B19</f>
        <v>Afef</v>
      </c>
      <c r="C19" s="2"/>
      <c r="D19" s="2"/>
      <c r="E19" s="10">
        <f t="shared" si="4"/>
        <v>0</v>
      </c>
      <c r="F19" s="10">
        <f t="shared" si="5"/>
        <v>0</v>
      </c>
      <c r="G19" s="25">
        <f t="shared" si="0"/>
        <v>0</v>
      </c>
      <c r="H19" s="23"/>
      <c r="I19" s="11">
        <f t="shared" si="1"/>
        <v>0</v>
      </c>
      <c r="J19" s="12"/>
      <c r="K19" s="12"/>
    </row>
    <row r="20" spans="1:11" ht="15" x14ac:dyDescent="0.3">
      <c r="A20" s="36" t="str">
        <f>Somme!A20</f>
        <v>Malouch</v>
      </c>
      <c r="B20" s="36" t="str">
        <f>Somme!B20</f>
        <v>Asma</v>
      </c>
      <c r="C20" s="2"/>
      <c r="D20" s="2"/>
      <c r="E20" s="10">
        <f t="shared" si="4"/>
        <v>0</v>
      </c>
      <c r="F20" s="10">
        <f t="shared" si="5"/>
        <v>0</v>
      </c>
      <c r="G20" s="25">
        <f t="shared" si="0"/>
        <v>0</v>
      </c>
      <c r="H20" s="23"/>
      <c r="I20" s="11">
        <f t="shared" si="1"/>
        <v>0</v>
      </c>
      <c r="J20" s="12"/>
      <c r="K20" s="12"/>
    </row>
    <row r="21" spans="1:11" ht="15" x14ac:dyDescent="0.3">
      <c r="A21" s="36" t="str">
        <f>Somme!A21</f>
        <v>Khouja</v>
      </c>
      <c r="B21" s="36" t="str">
        <f>Somme!B21</f>
        <v>Maha</v>
      </c>
      <c r="C21" s="2"/>
      <c r="D21" s="2"/>
      <c r="E21" s="10">
        <f t="shared" si="4"/>
        <v>0</v>
      </c>
      <c r="F21" s="10">
        <f t="shared" si="5"/>
        <v>0</v>
      </c>
      <c r="G21" s="25">
        <f t="shared" si="0"/>
        <v>0</v>
      </c>
      <c r="H21" s="23"/>
      <c r="I21" s="11">
        <f t="shared" si="1"/>
        <v>0</v>
      </c>
      <c r="J21" s="6"/>
      <c r="K21" s="12"/>
    </row>
    <row r="22" spans="1:11" ht="23.25" customHeight="1" x14ac:dyDescent="0.3">
      <c r="A22" s="56" t="str">
        <f>Somme!A22</f>
        <v>guichet théatre Municipal</v>
      </c>
      <c r="B22" s="56"/>
      <c r="C22" s="2">
        <v>485</v>
      </c>
      <c r="D22" s="2">
        <v>485</v>
      </c>
      <c r="E22" s="10">
        <f t="shared" si="4"/>
        <v>0</v>
      </c>
      <c r="F22" s="10">
        <f t="shared" si="5"/>
        <v>485</v>
      </c>
      <c r="G22" s="25">
        <f t="shared" si="0"/>
        <v>14550</v>
      </c>
      <c r="H22" s="23"/>
      <c r="I22" s="11">
        <f t="shared" si="1"/>
        <v>14550</v>
      </c>
      <c r="J22" s="12"/>
      <c r="K22" s="12"/>
    </row>
    <row r="23" spans="1:11" ht="15" x14ac:dyDescent="0.3">
      <c r="A23" s="56" t="str">
        <f>Somme!A23</f>
        <v>tiklik</v>
      </c>
      <c r="B23" s="56"/>
      <c r="C23" s="2"/>
      <c r="D23" s="2"/>
      <c r="E23" s="10">
        <f t="shared" si="4"/>
        <v>0</v>
      </c>
      <c r="F23" s="10">
        <f t="shared" si="5"/>
        <v>0</v>
      </c>
      <c r="G23" s="25">
        <f>30*F23</f>
        <v>0</v>
      </c>
      <c r="H23" s="23"/>
      <c r="I23" s="11">
        <f t="shared" si="1"/>
        <v>0</v>
      </c>
      <c r="J23" s="20"/>
      <c r="K23" s="6"/>
    </row>
    <row r="24" spans="1:11" ht="15" x14ac:dyDescent="0.3">
      <c r="A24" s="36">
        <f>Somme!A24</f>
        <v>0</v>
      </c>
      <c r="B24" s="36">
        <f>Somme!B24</f>
        <v>0</v>
      </c>
      <c r="C24" s="2"/>
      <c r="D24" s="2"/>
      <c r="E24" s="10">
        <f t="shared" si="4"/>
        <v>0</v>
      </c>
      <c r="F24" s="10">
        <f t="shared" si="5"/>
        <v>0</v>
      </c>
      <c r="G24" s="25">
        <f t="shared" ref="G24:G40" si="6">30*F24</f>
        <v>0</v>
      </c>
      <c r="H24" s="71"/>
      <c r="I24" s="11">
        <f t="shared" si="1"/>
        <v>0</v>
      </c>
      <c r="J24" s="20"/>
      <c r="K24" s="6"/>
    </row>
    <row r="25" spans="1:11" ht="15" x14ac:dyDescent="0.3">
      <c r="A25" s="36">
        <f>Somme!A25</f>
        <v>0</v>
      </c>
      <c r="B25" s="36">
        <f>Somme!B25</f>
        <v>0</v>
      </c>
      <c r="C25" s="2"/>
      <c r="D25" s="2"/>
      <c r="E25" s="10">
        <f t="shared" si="4"/>
        <v>0</v>
      </c>
      <c r="F25" s="10">
        <f t="shared" si="5"/>
        <v>0</v>
      </c>
      <c r="G25" s="25">
        <f t="shared" si="6"/>
        <v>0</v>
      </c>
      <c r="H25" s="71"/>
      <c r="I25" s="11">
        <f t="shared" si="1"/>
        <v>0</v>
      </c>
      <c r="J25" s="20"/>
      <c r="K25" s="6"/>
    </row>
    <row r="26" spans="1:11" ht="15" x14ac:dyDescent="0.3">
      <c r="A26" s="36">
        <f>Somme!A26</f>
        <v>0</v>
      </c>
      <c r="B26" s="36">
        <f>Somme!B26</f>
        <v>0</v>
      </c>
      <c r="C26" s="2"/>
      <c r="D26" s="2"/>
      <c r="E26" s="10">
        <f t="shared" si="4"/>
        <v>0</v>
      </c>
      <c r="F26" s="10">
        <f t="shared" si="5"/>
        <v>0</v>
      </c>
      <c r="G26" s="25">
        <f t="shared" si="6"/>
        <v>0</v>
      </c>
      <c r="H26" s="71"/>
      <c r="I26" s="11">
        <f t="shared" si="1"/>
        <v>0</v>
      </c>
      <c r="J26" s="20"/>
      <c r="K26" s="6"/>
    </row>
    <row r="27" spans="1:11" ht="15" x14ac:dyDescent="0.3">
      <c r="A27" s="36">
        <f>Somme!A27</f>
        <v>0</v>
      </c>
      <c r="B27" s="36">
        <f>Somme!B27</f>
        <v>0</v>
      </c>
      <c r="C27" s="2"/>
      <c r="D27" s="2"/>
      <c r="E27" s="10">
        <f t="shared" si="4"/>
        <v>0</v>
      </c>
      <c r="F27" s="10">
        <f t="shared" si="5"/>
        <v>0</v>
      </c>
      <c r="G27" s="25">
        <f t="shared" si="6"/>
        <v>0</v>
      </c>
      <c r="H27" s="71"/>
      <c r="I27" s="11">
        <f t="shared" si="1"/>
        <v>0</v>
      </c>
      <c r="J27" s="20"/>
      <c r="K27" s="6"/>
    </row>
    <row r="28" spans="1:11" ht="15" x14ac:dyDescent="0.3">
      <c r="A28" s="36">
        <f>Somme!A28</f>
        <v>0</v>
      </c>
      <c r="B28" s="36">
        <f>Somme!B28</f>
        <v>0</v>
      </c>
      <c r="C28" s="2"/>
      <c r="D28" s="2"/>
      <c r="E28" s="10">
        <f t="shared" si="4"/>
        <v>0</v>
      </c>
      <c r="F28" s="10">
        <f t="shared" si="5"/>
        <v>0</v>
      </c>
      <c r="G28" s="25">
        <f t="shared" si="6"/>
        <v>0</v>
      </c>
      <c r="H28" s="71"/>
      <c r="I28" s="11">
        <f t="shared" si="1"/>
        <v>0</v>
      </c>
      <c r="J28" s="20"/>
      <c r="K28" s="6"/>
    </row>
    <row r="29" spans="1:11" ht="15" x14ac:dyDescent="0.3">
      <c r="A29" s="36">
        <f>Somme!A29</f>
        <v>0</v>
      </c>
      <c r="B29" s="36">
        <f>Somme!B29</f>
        <v>0</v>
      </c>
      <c r="C29" s="2"/>
      <c r="D29" s="2"/>
      <c r="E29" s="10">
        <f t="shared" si="4"/>
        <v>0</v>
      </c>
      <c r="F29" s="10">
        <f t="shared" si="5"/>
        <v>0</v>
      </c>
      <c r="G29" s="25">
        <f t="shared" si="6"/>
        <v>0</v>
      </c>
      <c r="H29" s="71"/>
      <c r="I29" s="11">
        <f t="shared" si="1"/>
        <v>0</v>
      </c>
      <c r="J29" s="20"/>
      <c r="K29" s="6"/>
    </row>
    <row r="30" spans="1:11" ht="15" x14ac:dyDescent="0.3">
      <c r="A30" s="36">
        <f>Somme!A30</f>
        <v>0</v>
      </c>
      <c r="B30" s="36">
        <f>Somme!B30</f>
        <v>0</v>
      </c>
      <c r="C30" s="2"/>
      <c r="D30" s="2"/>
      <c r="E30" s="10">
        <f t="shared" si="4"/>
        <v>0</v>
      </c>
      <c r="F30" s="10">
        <f t="shared" si="5"/>
        <v>0</v>
      </c>
      <c r="G30" s="25">
        <f t="shared" si="6"/>
        <v>0</v>
      </c>
      <c r="H30" s="71"/>
      <c r="I30" s="11">
        <f t="shared" si="1"/>
        <v>0</v>
      </c>
      <c r="J30" s="20"/>
      <c r="K30" s="6"/>
    </row>
    <row r="31" spans="1:11" ht="15" x14ac:dyDescent="0.3">
      <c r="A31" s="36">
        <f>Somme!A31</f>
        <v>0</v>
      </c>
      <c r="B31" s="36">
        <f>Somme!B31</f>
        <v>0</v>
      </c>
      <c r="C31" s="2"/>
      <c r="D31" s="2"/>
      <c r="E31" s="10">
        <f t="shared" si="4"/>
        <v>0</v>
      </c>
      <c r="F31" s="10">
        <f t="shared" si="5"/>
        <v>0</v>
      </c>
      <c r="G31" s="25">
        <f t="shared" si="6"/>
        <v>0</v>
      </c>
      <c r="H31" s="71"/>
      <c r="I31" s="11">
        <f t="shared" si="1"/>
        <v>0</v>
      </c>
      <c r="J31" s="20"/>
      <c r="K31" s="6"/>
    </row>
    <row r="32" spans="1:11" ht="15" x14ac:dyDescent="0.3">
      <c r="A32" s="36">
        <f>Somme!A32</f>
        <v>0</v>
      </c>
      <c r="B32" s="36">
        <f>Somme!B32</f>
        <v>0</v>
      </c>
      <c r="C32" s="2"/>
      <c r="D32" s="2"/>
      <c r="E32" s="10">
        <f t="shared" si="4"/>
        <v>0</v>
      </c>
      <c r="F32" s="10">
        <f t="shared" si="5"/>
        <v>0</v>
      </c>
      <c r="G32" s="25">
        <f t="shared" si="6"/>
        <v>0</v>
      </c>
      <c r="H32" s="71"/>
      <c r="I32" s="11">
        <f t="shared" si="1"/>
        <v>0</v>
      </c>
      <c r="J32" s="20"/>
      <c r="K32" s="6"/>
    </row>
    <row r="33" spans="1:12" ht="15" x14ac:dyDescent="0.3">
      <c r="A33" s="36">
        <f>Somme!A33</f>
        <v>0</v>
      </c>
      <c r="B33" s="36">
        <f>Somme!B33</f>
        <v>0</v>
      </c>
      <c r="C33" s="2"/>
      <c r="D33" s="2"/>
      <c r="E33" s="10">
        <f t="shared" si="4"/>
        <v>0</v>
      </c>
      <c r="F33" s="10">
        <f t="shared" si="5"/>
        <v>0</v>
      </c>
      <c r="G33" s="25">
        <f t="shared" si="6"/>
        <v>0</v>
      </c>
      <c r="H33" s="71"/>
      <c r="I33" s="11">
        <f t="shared" si="1"/>
        <v>0</v>
      </c>
      <c r="J33" s="20"/>
      <c r="K33" s="6"/>
    </row>
    <row r="34" spans="1:12" ht="15" x14ac:dyDescent="0.3">
      <c r="A34" s="36">
        <f>Somme!A34</f>
        <v>0</v>
      </c>
      <c r="B34" s="36">
        <f>Somme!B34</f>
        <v>0</v>
      </c>
      <c r="C34" s="2"/>
      <c r="D34" s="2"/>
      <c r="E34" s="10">
        <f t="shared" si="4"/>
        <v>0</v>
      </c>
      <c r="F34" s="10">
        <f t="shared" si="5"/>
        <v>0</v>
      </c>
      <c r="G34" s="25">
        <f t="shared" si="6"/>
        <v>0</v>
      </c>
      <c r="H34" s="71"/>
      <c r="I34" s="11">
        <f t="shared" si="1"/>
        <v>0</v>
      </c>
      <c r="J34" s="20"/>
      <c r="K34" s="6"/>
    </row>
    <row r="35" spans="1:12" ht="15" x14ac:dyDescent="0.3">
      <c r="A35" s="36">
        <f>Somme!A35</f>
        <v>0</v>
      </c>
      <c r="B35" s="36">
        <f>Somme!B35</f>
        <v>0</v>
      </c>
      <c r="C35" s="2"/>
      <c r="D35" s="2"/>
      <c r="E35" s="10">
        <f t="shared" si="4"/>
        <v>0</v>
      </c>
      <c r="F35" s="10">
        <f t="shared" si="5"/>
        <v>0</v>
      </c>
      <c r="G35" s="25">
        <f t="shared" si="6"/>
        <v>0</v>
      </c>
      <c r="H35" s="71"/>
      <c r="I35" s="11">
        <f t="shared" si="1"/>
        <v>0</v>
      </c>
      <c r="J35" s="20"/>
      <c r="K35" s="6"/>
    </row>
    <row r="36" spans="1:12" ht="15" x14ac:dyDescent="0.3">
      <c r="A36" s="36">
        <f>Somme!A36</f>
        <v>0</v>
      </c>
      <c r="B36" s="36">
        <f>Somme!B36</f>
        <v>0</v>
      </c>
      <c r="C36" s="2"/>
      <c r="D36" s="2"/>
      <c r="E36" s="10">
        <f t="shared" si="4"/>
        <v>0</v>
      </c>
      <c r="F36" s="10">
        <f t="shared" si="5"/>
        <v>0</v>
      </c>
      <c r="G36" s="25">
        <f t="shared" si="6"/>
        <v>0</v>
      </c>
      <c r="H36" s="71"/>
      <c r="I36" s="11">
        <f t="shared" si="1"/>
        <v>0</v>
      </c>
      <c r="J36" s="20"/>
      <c r="K36" s="6"/>
    </row>
    <row r="37" spans="1:12" ht="15" x14ac:dyDescent="0.3">
      <c r="A37" s="36">
        <f>Somme!A37</f>
        <v>0</v>
      </c>
      <c r="B37" s="36">
        <f>Somme!B37</f>
        <v>0</v>
      </c>
      <c r="C37" s="2"/>
      <c r="D37" s="2"/>
      <c r="E37" s="10">
        <f t="shared" si="4"/>
        <v>0</v>
      </c>
      <c r="F37" s="10">
        <f t="shared" si="5"/>
        <v>0</v>
      </c>
      <c r="G37" s="25">
        <f t="shared" si="6"/>
        <v>0</v>
      </c>
      <c r="H37" s="71"/>
      <c r="I37" s="11">
        <f t="shared" si="1"/>
        <v>0</v>
      </c>
      <c r="J37" s="20"/>
      <c r="K37" s="6"/>
    </row>
    <row r="38" spans="1:12" ht="15" x14ac:dyDescent="0.3">
      <c r="A38" s="36">
        <f>Somme!A38</f>
        <v>0</v>
      </c>
      <c r="B38" s="36">
        <f>Somme!B38</f>
        <v>0</v>
      </c>
      <c r="C38" s="2"/>
      <c r="D38" s="2"/>
      <c r="E38" s="10">
        <f t="shared" si="4"/>
        <v>0</v>
      </c>
      <c r="F38" s="10">
        <f t="shared" si="5"/>
        <v>0</v>
      </c>
      <c r="G38" s="25">
        <f t="shared" si="6"/>
        <v>0</v>
      </c>
      <c r="H38" s="71"/>
      <c r="I38" s="11">
        <f t="shared" si="1"/>
        <v>0</v>
      </c>
      <c r="J38" s="20"/>
      <c r="K38" s="6"/>
    </row>
    <row r="39" spans="1:12" ht="15" x14ac:dyDescent="0.3">
      <c r="A39" s="36">
        <f>Somme!A39</f>
        <v>0</v>
      </c>
      <c r="B39" s="36">
        <f>Somme!B39</f>
        <v>0</v>
      </c>
      <c r="C39" s="2"/>
      <c r="D39" s="2"/>
      <c r="E39" s="10">
        <f t="shared" si="4"/>
        <v>0</v>
      </c>
      <c r="F39" s="10">
        <f t="shared" si="5"/>
        <v>0</v>
      </c>
      <c r="G39" s="25">
        <f t="shared" si="6"/>
        <v>0</v>
      </c>
      <c r="H39" s="71"/>
      <c r="I39" s="11">
        <f t="shared" si="1"/>
        <v>0</v>
      </c>
      <c r="J39" s="20"/>
      <c r="K39" s="6"/>
    </row>
    <row r="40" spans="1:12" ht="15.6" thickBot="1" x14ac:dyDescent="0.35">
      <c r="A40" s="36">
        <f>Somme!A40</f>
        <v>0</v>
      </c>
      <c r="B40" s="36">
        <f>Somme!B40</f>
        <v>0</v>
      </c>
      <c r="C40" s="2"/>
      <c r="D40" s="2"/>
      <c r="E40" s="10">
        <f t="shared" si="4"/>
        <v>0</v>
      </c>
      <c r="F40" s="10">
        <f t="shared" si="5"/>
        <v>0</v>
      </c>
      <c r="G40" s="25">
        <f t="shared" si="6"/>
        <v>0</v>
      </c>
      <c r="H40" s="71"/>
      <c r="I40" s="11">
        <f t="shared" si="1"/>
        <v>0</v>
      </c>
      <c r="J40" s="20"/>
      <c r="K40" s="6"/>
    </row>
    <row r="41" spans="1:12" ht="23.4" thickBot="1" x14ac:dyDescent="0.35">
      <c r="A41" s="57" t="s">
        <v>21</v>
      </c>
      <c r="B41" s="58"/>
      <c r="C41" s="8">
        <f>SUM(C5:C40)</f>
        <v>485</v>
      </c>
      <c r="D41" s="17">
        <f>SUM(D5:D40)</f>
        <v>485</v>
      </c>
      <c r="E41" s="8">
        <f>SUM(E5:E40)</f>
        <v>0</v>
      </c>
      <c r="F41" s="21">
        <f>SUM(F5:F40)</f>
        <v>485</v>
      </c>
      <c r="G41" s="59">
        <f>SUM(G5:G40)</f>
        <v>14550</v>
      </c>
      <c r="H41" s="22">
        <f>SUM(H5:H40)</f>
        <v>0</v>
      </c>
      <c r="I41" s="7">
        <f>SUM(I5:I40)</f>
        <v>14550</v>
      </c>
      <c r="J41" s="28">
        <f>I41-J23-J22</f>
        <v>14550</v>
      </c>
      <c r="K41" s="27"/>
      <c r="L41" s="4"/>
    </row>
    <row r="42" spans="1:12" ht="34.5" customHeight="1" thickBot="1" x14ac:dyDescent="0.35">
      <c r="A42" s="57" t="s">
        <v>50</v>
      </c>
      <c r="B42" s="58"/>
      <c r="C42" s="61">
        <f>485-C41</f>
        <v>0</v>
      </c>
      <c r="D42" s="65">
        <f>485-D41</f>
        <v>0</v>
      </c>
      <c r="E42" s="46"/>
      <c r="F42" s="46"/>
      <c r="G42" s="60"/>
      <c r="H42" s="48">
        <f>H41+J41</f>
        <v>14550</v>
      </c>
      <c r="I42" s="49"/>
    </row>
    <row r="43" spans="1:12" ht="0.75" customHeight="1" thickBot="1" x14ac:dyDescent="0.35">
      <c r="A43" s="19"/>
      <c r="B43" s="19"/>
      <c r="C43" s="62"/>
      <c r="D43" s="62"/>
      <c r="E43" s="47"/>
      <c r="F43" s="47"/>
      <c r="G43" s="26"/>
      <c r="H43" s="50"/>
      <c r="I43" s="51"/>
    </row>
    <row r="44" spans="1:12" x14ac:dyDescent="0.3">
      <c r="G44" s="4"/>
    </row>
  </sheetData>
  <mergeCells count="13">
    <mergeCell ref="A42:B42"/>
    <mergeCell ref="C1:H2"/>
    <mergeCell ref="A41:B41"/>
    <mergeCell ref="A22:B22"/>
    <mergeCell ref="A23:B23"/>
    <mergeCell ref="A4:B4"/>
    <mergeCell ref="D3:F3"/>
    <mergeCell ref="C42:C43"/>
    <mergeCell ref="H42:I43"/>
    <mergeCell ref="D42:D43"/>
    <mergeCell ref="E42:E43"/>
    <mergeCell ref="F42:F43"/>
    <mergeCell ref="G41:G42"/>
  </mergeCells>
  <conditionalFormatting sqref="I5:I40">
    <cfRule type="cellIs" dxfId="27" priority="116" stopIfTrue="1" operator="greaterThan">
      <formula>0</formula>
    </cfRule>
    <cfRule type="cellIs" dxfId="26" priority="117" stopIfTrue="1" operator="equal">
      <formula>0</formula>
    </cfRule>
    <cfRule type="colorScale" priority="11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19">
      <colorScale>
        <cfvo type="num" val="0"/>
        <cfvo type="num" val="0"/>
        <color rgb="FFFF0000"/>
        <color rgb="FF00B050"/>
      </colorScale>
    </cfRule>
  </conditionalFormatting>
  <conditionalFormatting sqref="H5:H40">
    <cfRule type="cellIs" dxfId="25" priority="124" stopIfTrue="1" operator="greaterThan">
      <formula>0</formula>
    </cfRule>
    <cfRule type="cellIs" dxfId="24" priority="125" stopIfTrue="1" operator="equal">
      <formula>0</formula>
    </cfRule>
    <cfRule type="cellIs" dxfId="23" priority="126" stopIfTrue="1" operator="equal">
      <formula>84</formula>
    </cfRule>
    <cfRule type="cellIs" dxfId="22" priority="127" stopIfTrue="1" operator="greaterThan">
      <formula>0</formula>
    </cfRule>
    <cfRule type="cellIs" dxfId="21" priority="128" stopIfTrue="1" operator="equal">
      <formula>0</formula>
    </cfRule>
    <cfRule type="colorScale" priority="12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30">
      <colorScale>
        <cfvo type="num" val="0"/>
        <cfvo type="num" val="0"/>
        <color rgb="FFFF0000"/>
        <color rgb="FF00B050"/>
      </colorScale>
    </cfRule>
  </conditionalFormatting>
  <conditionalFormatting sqref="E42">
    <cfRule type="colorScale" priority="1">
      <colorScale>
        <cfvo type="num" val="0"/>
        <cfvo type="num" val="80"/>
        <cfvo type="num" val="172"/>
        <color rgb="FF92D050"/>
        <color rgb="FFFFEB84"/>
        <color rgb="FFFF0000"/>
      </colorScale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topLeftCell="A2" workbookViewId="0">
      <selection activeCell="N13" sqref="N13"/>
    </sheetView>
  </sheetViews>
  <sheetFormatPr baseColWidth="10" defaultRowHeight="14.4" x14ac:dyDescent="0.3"/>
  <sheetData>
    <row r="1" ht="15" customHeight="1" x14ac:dyDescent="0.3"/>
    <row r="2" ht="15" customHeight="1" x14ac:dyDescent="0.3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opLeftCell="A19" workbookViewId="0">
      <selection activeCell="L34" sqref="L34"/>
    </sheetView>
  </sheetViews>
  <sheetFormatPr baseColWidth="10" defaultRowHeight="14.4" x14ac:dyDescent="0.3"/>
  <cols>
    <col min="7" max="7" width="17.109375" customWidth="1"/>
  </cols>
  <sheetData>
    <row r="1" spans="1:10" ht="15" customHeight="1" x14ac:dyDescent="0.3">
      <c r="C1" s="52" t="s">
        <v>34</v>
      </c>
      <c r="D1" s="52"/>
      <c r="E1" s="52"/>
      <c r="F1" s="52"/>
      <c r="G1" s="52"/>
      <c r="H1" s="52"/>
    </row>
    <row r="2" spans="1:10" ht="15" customHeight="1" x14ac:dyDescent="0.3">
      <c r="C2" s="52"/>
      <c r="D2" s="52"/>
      <c r="E2" s="52"/>
      <c r="F2" s="52"/>
      <c r="G2" s="52"/>
      <c r="H2" s="52"/>
    </row>
    <row r="3" spans="1:10" ht="18.600000000000001" thickBot="1" x14ac:dyDescent="0.35">
      <c r="D3" s="53" t="s">
        <v>39</v>
      </c>
      <c r="E3" s="53"/>
      <c r="F3" s="53"/>
    </row>
    <row r="4" spans="1:10" ht="35.4" thickBot="1" x14ac:dyDescent="0.35">
      <c r="A4" s="66" t="s">
        <v>0</v>
      </c>
      <c r="B4" s="67"/>
      <c r="C4" s="30" t="s">
        <v>26</v>
      </c>
      <c r="D4" s="30" t="s">
        <v>30</v>
      </c>
      <c r="E4" s="14" t="s">
        <v>27</v>
      </c>
      <c r="F4" s="14" t="s">
        <v>28</v>
      </c>
      <c r="G4" s="14" t="s">
        <v>1</v>
      </c>
      <c r="H4" s="29" t="s">
        <v>22</v>
      </c>
      <c r="I4" s="14" t="s">
        <v>2</v>
      </c>
      <c r="J4" s="5"/>
    </row>
    <row r="5" spans="1:10" ht="15" x14ac:dyDescent="0.3">
      <c r="A5" s="36" t="str">
        <f>Somme!A5</f>
        <v>AYADI</v>
      </c>
      <c r="B5" s="36" t="str">
        <f>Somme!B5</f>
        <v>Raoudha</v>
      </c>
      <c r="C5" s="3"/>
      <c r="D5" s="3"/>
      <c r="E5" s="10">
        <f>C5-D5</f>
        <v>0</v>
      </c>
      <c r="F5" s="10">
        <f>C5-E5</f>
        <v>0</v>
      </c>
      <c r="G5" s="24">
        <f>50*F5</f>
        <v>0</v>
      </c>
      <c r="H5" s="23"/>
      <c r="I5" s="11">
        <f>G5-H5</f>
        <v>0</v>
      </c>
      <c r="J5" s="12"/>
    </row>
    <row r="6" spans="1:10" ht="15" x14ac:dyDescent="0.3">
      <c r="A6" s="36" t="str">
        <f>Somme!A6</f>
        <v>ELLOUMI</v>
      </c>
      <c r="B6" s="36" t="str">
        <f>Somme!B6</f>
        <v>Tarak</v>
      </c>
      <c r="C6" s="2"/>
      <c r="D6" s="2"/>
      <c r="E6" s="10">
        <f t="shared" ref="E6:E40" si="0">C6-D6</f>
        <v>0</v>
      </c>
      <c r="F6" s="10">
        <f t="shared" ref="F6:F40" si="1">C6-E6</f>
        <v>0</v>
      </c>
      <c r="G6" s="24">
        <f t="shared" ref="G6:G40" si="2">50*F6</f>
        <v>0</v>
      </c>
      <c r="H6" s="23"/>
      <c r="I6" s="11">
        <f t="shared" ref="I6:I40" si="3">G6-H6</f>
        <v>0</v>
      </c>
      <c r="J6" s="6"/>
    </row>
    <row r="7" spans="1:10" ht="15" x14ac:dyDescent="0.3">
      <c r="A7" s="36" t="str">
        <f>Somme!A7</f>
        <v>Ben Rayana</v>
      </c>
      <c r="B7" s="36" t="str">
        <f>Somme!B7</f>
        <v>Ahmed</v>
      </c>
      <c r="C7" s="2"/>
      <c r="D7" s="2"/>
      <c r="E7" s="10">
        <f t="shared" si="0"/>
        <v>0</v>
      </c>
      <c r="F7" s="10">
        <f t="shared" si="1"/>
        <v>0</v>
      </c>
      <c r="G7" s="24">
        <f t="shared" si="2"/>
        <v>0</v>
      </c>
      <c r="H7" s="23"/>
      <c r="I7" s="11">
        <f t="shared" si="3"/>
        <v>0</v>
      </c>
      <c r="J7" s="6"/>
    </row>
    <row r="8" spans="1:10" ht="15" x14ac:dyDescent="0.3">
      <c r="A8" s="36" t="str">
        <f>Somme!A8</f>
        <v>Snoussi</v>
      </c>
      <c r="B8" s="36" t="str">
        <f>Somme!B8</f>
        <v>Khadija</v>
      </c>
      <c r="C8" s="2"/>
      <c r="D8" s="2"/>
      <c r="E8" s="10">
        <f t="shared" si="0"/>
        <v>0</v>
      </c>
      <c r="F8" s="10">
        <f t="shared" si="1"/>
        <v>0</v>
      </c>
      <c r="G8" s="24">
        <f t="shared" si="2"/>
        <v>0</v>
      </c>
      <c r="H8" s="23"/>
      <c r="I8" s="11">
        <f t="shared" si="3"/>
        <v>0</v>
      </c>
      <c r="J8" s="6"/>
    </row>
    <row r="9" spans="1:10" ht="15" x14ac:dyDescent="0.3">
      <c r="A9" s="36" t="str">
        <f>Somme!A9</f>
        <v>Aymonier</v>
      </c>
      <c r="B9" s="36" t="str">
        <f>Somme!B9</f>
        <v>Benoit</v>
      </c>
      <c r="C9" s="2"/>
      <c r="D9" s="2"/>
      <c r="E9" s="10">
        <f t="shared" si="0"/>
        <v>0</v>
      </c>
      <c r="F9" s="10">
        <f t="shared" si="1"/>
        <v>0</v>
      </c>
      <c r="G9" s="24">
        <f t="shared" si="2"/>
        <v>0</v>
      </c>
      <c r="H9" s="23"/>
      <c r="I9" s="11">
        <f t="shared" si="3"/>
        <v>0</v>
      </c>
      <c r="J9" s="6"/>
    </row>
    <row r="10" spans="1:10" ht="15" x14ac:dyDescent="0.3">
      <c r="A10" s="36" t="str">
        <f>Somme!A10</f>
        <v>Gueblaoui</v>
      </c>
      <c r="B10" s="36" t="str">
        <f>Somme!B10</f>
        <v>Khamaies</v>
      </c>
      <c r="C10" s="2"/>
      <c r="D10" s="2"/>
      <c r="E10" s="10">
        <f t="shared" si="0"/>
        <v>0</v>
      </c>
      <c r="F10" s="10">
        <f t="shared" si="1"/>
        <v>0</v>
      </c>
      <c r="G10" s="24">
        <f t="shared" si="2"/>
        <v>0</v>
      </c>
      <c r="H10" s="23"/>
      <c r="I10" s="11">
        <f t="shared" si="3"/>
        <v>0</v>
      </c>
      <c r="J10" s="6"/>
    </row>
    <row r="11" spans="1:10" ht="15" x14ac:dyDescent="0.3">
      <c r="A11" s="36" t="str">
        <f>Somme!A11</f>
        <v>ESSAFI</v>
      </c>
      <c r="B11" s="36" t="str">
        <f>Somme!B11</f>
        <v>Maher</v>
      </c>
      <c r="C11" s="9"/>
      <c r="D11" s="9"/>
      <c r="E11" s="10">
        <f t="shared" si="0"/>
        <v>0</v>
      </c>
      <c r="F11" s="10">
        <f t="shared" si="1"/>
        <v>0</v>
      </c>
      <c r="G11" s="24">
        <f t="shared" si="2"/>
        <v>0</v>
      </c>
      <c r="H11" s="23"/>
      <c r="I11" s="11">
        <f t="shared" si="3"/>
        <v>0</v>
      </c>
      <c r="J11" s="12"/>
    </row>
    <row r="12" spans="1:10" ht="15" x14ac:dyDescent="0.3">
      <c r="A12" s="36" t="str">
        <f>Somme!A12</f>
        <v>MAGROUN</v>
      </c>
      <c r="B12" s="36" t="str">
        <f>Somme!B12</f>
        <v>Khaled</v>
      </c>
      <c r="C12" s="9"/>
      <c r="D12" s="9"/>
      <c r="E12" s="10">
        <f t="shared" si="0"/>
        <v>0</v>
      </c>
      <c r="F12" s="10">
        <f t="shared" si="1"/>
        <v>0</v>
      </c>
      <c r="G12" s="24">
        <f t="shared" si="2"/>
        <v>0</v>
      </c>
      <c r="H12" s="23"/>
      <c r="I12" s="11">
        <f t="shared" si="3"/>
        <v>0</v>
      </c>
      <c r="J12" s="12"/>
    </row>
    <row r="13" spans="1:10" ht="15" x14ac:dyDescent="0.3">
      <c r="A13" s="36" t="str">
        <f>Somme!A13</f>
        <v>MESTIRI</v>
      </c>
      <c r="B13" s="36" t="str">
        <f>Somme!B13</f>
        <v>Lassaad</v>
      </c>
      <c r="C13" s="2"/>
      <c r="D13" s="2"/>
      <c r="E13" s="10">
        <v>0</v>
      </c>
      <c r="F13" s="1">
        <f t="shared" si="1"/>
        <v>0</v>
      </c>
      <c r="G13" s="24">
        <f t="shared" si="2"/>
        <v>0</v>
      </c>
      <c r="H13" s="23"/>
      <c r="I13" s="11">
        <f t="shared" si="3"/>
        <v>0</v>
      </c>
      <c r="J13" s="12"/>
    </row>
    <row r="14" spans="1:10" ht="15" x14ac:dyDescent="0.3">
      <c r="A14" s="36" t="str">
        <f>Somme!A14</f>
        <v>TRABELSI</v>
      </c>
      <c r="B14" s="36" t="str">
        <f>Somme!B14</f>
        <v>Mahmoud</v>
      </c>
      <c r="C14" s="2"/>
      <c r="D14" s="2"/>
      <c r="E14" s="10">
        <f t="shared" si="0"/>
        <v>0</v>
      </c>
      <c r="F14" s="10">
        <f t="shared" si="1"/>
        <v>0</v>
      </c>
      <c r="G14" s="24">
        <f t="shared" si="2"/>
        <v>0</v>
      </c>
      <c r="H14" s="23"/>
      <c r="I14" s="11">
        <f t="shared" si="3"/>
        <v>0</v>
      </c>
      <c r="J14" s="12"/>
    </row>
    <row r="15" spans="1:10" ht="15" x14ac:dyDescent="0.3">
      <c r="A15" s="36" t="str">
        <f>Somme!A15</f>
        <v>EL BAH</v>
      </c>
      <c r="B15" s="36" t="str">
        <f>Somme!B15</f>
        <v>Karim</v>
      </c>
      <c r="C15" s="2"/>
      <c r="D15" s="2"/>
      <c r="E15" s="10">
        <f t="shared" si="0"/>
        <v>0</v>
      </c>
      <c r="F15" s="10">
        <f t="shared" si="1"/>
        <v>0</v>
      </c>
      <c r="G15" s="24">
        <f t="shared" si="2"/>
        <v>0</v>
      </c>
      <c r="H15" s="23"/>
      <c r="I15" s="11">
        <f t="shared" si="3"/>
        <v>0</v>
      </c>
      <c r="J15" s="12"/>
    </row>
    <row r="16" spans="1:10" ht="15" x14ac:dyDescent="0.3">
      <c r="A16" s="36" t="str">
        <f>Somme!A16</f>
        <v>Dabbreya</v>
      </c>
      <c r="B16" s="36" t="str">
        <f>Somme!B16</f>
        <v>henda</v>
      </c>
      <c r="C16" s="2"/>
      <c r="D16" s="2"/>
      <c r="E16" s="10">
        <f t="shared" si="0"/>
        <v>0</v>
      </c>
      <c r="F16" s="10">
        <f t="shared" si="1"/>
        <v>0</v>
      </c>
      <c r="G16" s="24">
        <f t="shared" si="2"/>
        <v>0</v>
      </c>
      <c r="H16" s="23"/>
      <c r="I16" s="11">
        <f t="shared" si="3"/>
        <v>0</v>
      </c>
      <c r="J16" s="12"/>
    </row>
    <row r="17" spans="1:10" ht="20.399999999999999" x14ac:dyDescent="0.3">
      <c r="A17" s="36" t="str">
        <f>Somme!A17</f>
        <v>Bel Hadh Taher</v>
      </c>
      <c r="B17" s="36" t="str">
        <f>Somme!B17</f>
        <v>eya</v>
      </c>
      <c r="C17" s="2"/>
      <c r="D17" s="2"/>
      <c r="E17" s="10">
        <f t="shared" si="0"/>
        <v>0</v>
      </c>
      <c r="F17" s="10">
        <f t="shared" si="1"/>
        <v>0</v>
      </c>
      <c r="G17" s="24">
        <f t="shared" si="2"/>
        <v>0</v>
      </c>
      <c r="H17" s="23"/>
      <c r="I17" s="11">
        <f t="shared" si="3"/>
        <v>0</v>
      </c>
      <c r="J17" s="12"/>
    </row>
    <row r="18" spans="1:10" ht="15" x14ac:dyDescent="0.3">
      <c r="A18" s="36" t="str">
        <f>Somme!A18</f>
        <v>BARHOUMI</v>
      </c>
      <c r="B18" s="36" t="str">
        <f>Somme!B18</f>
        <v>Slim</v>
      </c>
      <c r="C18" s="2"/>
      <c r="D18" s="2"/>
      <c r="E18" s="10">
        <f t="shared" si="0"/>
        <v>0</v>
      </c>
      <c r="F18" s="10">
        <f t="shared" si="1"/>
        <v>0</v>
      </c>
      <c r="G18" s="24">
        <f t="shared" si="2"/>
        <v>0</v>
      </c>
      <c r="H18" s="23"/>
      <c r="I18" s="11">
        <f t="shared" si="3"/>
        <v>0</v>
      </c>
      <c r="J18" s="12"/>
    </row>
    <row r="19" spans="1:10" ht="15" x14ac:dyDescent="0.3">
      <c r="A19" s="36" t="str">
        <f>Somme!A19</f>
        <v>Gharbi</v>
      </c>
      <c r="B19" s="36" t="str">
        <f>Somme!B19</f>
        <v>Afef</v>
      </c>
      <c r="C19" s="2"/>
      <c r="D19" s="2"/>
      <c r="E19" s="10">
        <f t="shared" si="0"/>
        <v>0</v>
      </c>
      <c r="F19" s="10">
        <f t="shared" si="1"/>
        <v>0</v>
      </c>
      <c r="G19" s="24">
        <f t="shared" si="2"/>
        <v>0</v>
      </c>
      <c r="H19" s="23"/>
      <c r="I19" s="11">
        <f t="shared" si="3"/>
        <v>0</v>
      </c>
      <c r="J19" s="12"/>
    </row>
    <row r="20" spans="1:10" ht="15" x14ac:dyDescent="0.3">
      <c r="A20" s="36" t="str">
        <f>Somme!A20</f>
        <v>Malouch</v>
      </c>
      <c r="B20" s="36" t="str">
        <f>Somme!B20</f>
        <v>Asma</v>
      </c>
      <c r="C20" s="2"/>
      <c r="D20" s="2"/>
      <c r="E20" s="10">
        <f t="shared" si="0"/>
        <v>0</v>
      </c>
      <c r="F20" s="10">
        <f t="shared" si="1"/>
        <v>0</v>
      </c>
      <c r="G20" s="24">
        <f t="shared" si="2"/>
        <v>0</v>
      </c>
      <c r="H20" s="23"/>
      <c r="I20" s="11">
        <f t="shared" si="3"/>
        <v>0</v>
      </c>
      <c r="J20" s="12"/>
    </row>
    <row r="21" spans="1:10" ht="15" x14ac:dyDescent="0.3">
      <c r="A21" s="36" t="str">
        <f>Somme!A21</f>
        <v>Khouja</v>
      </c>
      <c r="B21" s="36" t="str">
        <f>Somme!B21</f>
        <v>Maha</v>
      </c>
      <c r="C21" s="2"/>
      <c r="D21" s="2"/>
      <c r="E21" s="10">
        <f t="shared" si="0"/>
        <v>0</v>
      </c>
      <c r="F21" s="10">
        <f t="shared" si="1"/>
        <v>0</v>
      </c>
      <c r="G21" s="24">
        <f t="shared" si="2"/>
        <v>0</v>
      </c>
      <c r="H21" s="23"/>
      <c r="I21" s="11">
        <f t="shared" si="3"/>
        <v>0</v>
      </c>
      <c r="J21" s="6"/>
    </row>
    <row r="22" spans="1:10" ht="15" customHeight="1" x14ac:dyDescent="0.3">
      <c r="A22" s="56" t="str">
        <f>Somme!A22</f>
        <v>guichet théatre Municipal</v>
      </c>
      <c r="B22" s="56"/>
      <c r="C22" s="2">
        <v>33</v>
      </c>
      <c r="D22" s="2">
        <v>33</v>
      </c>
      <c r="E22" s="10">
        <f t="shared" si="0"/>
        <v>0</v>
      </c>
      <c r="F22" s="10">
        <f t="shared" si="1"/>
        <v>33</v>
      </c>
      <c r="G22" s="24">
        <f t="shared" si="2"/>
        <v>1650</v>
      </c>
      <c r="H22" s="23"/>
      <c r="I22" s="11">
        <f t="shared" si="3"/>
        <v>1650</v>
      </c>
      <c r="J22" s="12"/>
    </row>
    <row r="23" spans="1:10" ht="15" x14ac:dyDescent="0.3">
      <c r="A23" s="56" t="str">
        <f>Somme!A23</f>
        <v>tiklik</v>
      </c>
      <c r="B23" s="56"/>
      <c r="C23" s="2"/>
      <c r="D23" s="2"/>
      <c r="E23" s="10">
        <f t="shared" si="0"/>
        <v>0</v>
      </c>
      <c r="F23" s="10">
        <f t="shared" si="1"/>
        <v>0</v>
      </c>
      <c r="G23" s="24">
        <f t="shared" si="2"/>
        <v>0</v>
      </c>
      <c r="H23" s="23"/>
      <c r="I23" s="11">
        <f t="shared" si="3"/>
        <v>0</v>
      </c>
      <c r="J23" s="20"/>
    </row>
    <row r="24" spans="1:10" ht="15" x14ac:dyDescent="0.3">
      <c r="A24" s="36">
        <f>Somme!A24</f>
        <v>0</v>
      </c>
      <c r="B24" s="36">
        <f>Somme!B24</f>
        <v>0</v>
      </c>
      <c r="C24" s="2"/>
      <c r="D24" s="2"/>
      <c r="E24" s="10">
        <f t="shared" si="0"/>
        <v>0</v>
      </c>
      <c r="F24" s="10">
        <f t="shared" si="1"/>
        <v>0</v>
      </c>
      <c r="G24" s="24">
        <f t="shared" si="2"/>
        <v>0</v>
      </c>
      <c r="H24" s="71"/>
      <c r="I24" s="11">
        <f t="shared" si="3"/>
        <v>0</v>
      </c>
      <c r="J24" s="20"/>
    </row>
    <row r="25" spans="1:10" ht="15" x14ac:dyDescent="0.3">
      <c r="A25" s="36">
        <f>Somme!A25</f>
        <v>0</v>
      </c>
      <c r="B25" s="36">
        <f>Somme!B25</f>
        <v>0</v>
      </c>
      <c r="C25" s="2"/>
      <c r="D25" s="2"/>
      <c r="E25" s="10">
        <f t="shared" si="0"/>
        <v>0</v>
      </c>
      <c r="F25" s="10">
        <f t="shared" si="1"/>
        <v>0</v>
      </c>
      <c r="G25" s="24">
        <f t="shared" si="2"/>
        <v>0</v>
      </c>
      <c r="H25" s="71"/>
      <c r="I25" s="11">
        <f t="shared" si="3"/>
        <v>0</v>
      </c>
      <c r="J25" s="20"/>
    </row>
    <row r="26" spans="1:10" ht="15" x14ac:dyDescent="0.3">
      <c r="A26" s="36">
        <f>Somme!A26</f>
        <v>0</v>
      </c>
      <c r="B26" s="36">
        <f>Somme!B26</f>
        <v>0</v>
      </c>
      <c r="C26" s="2"/>
      <c r="D26" s="2"/>
      <c r="E26" s="10">
        <f t="shared" si="0"/>
        <v>0</v>
      </c>
      <c r="F26" s="10">
        <f t="shared" si="1"/>
        <v>0</v>
      </c>
      <c r="G26" s="24">
        <f t="shared" si="2"/>
        <v>0</v>
      </c>
      <c r="H26" s="71"/>
      <c r="I26" s="11">
        <f t="shared" si="3"/>
        <v>0</v>
      </c>
      <c r="J26" s="20"/>
    </row>
    <row r="27" spans="1:10" ht="15" x14ac:dyDescent="0.3">
      <c r="A27" s="36">
        <f>Somme!A27</f>
        <v>0</v>
      </c>
      <c r="B27" s="36">
        <f>Somme!B27</f>
        <v>0</v>
      </c>
      <c r="C27" s="2"/>
      <c r="D27" s="2"/>
      <c r="E27" s="10">
        <f t="shared" si="0"/>
        <v>0</v>
      </c>
      <c r="F27" s="10">
        <f t="shared" si="1"/>
        <v>0</v>
      </c>
      <c r="G27" s="24">
        <f t="shared" si="2"/>
        <v>0</v>
      </c>
      <c r="H27" s="71"/>
      <c r="I27" s="11">
        <f t="shared" si="3"/>
        <v>0</v>
      </c>
      <c r="J27" s="20"/>
    </row>
    <row r="28" spans="1:10" ht="15" x14ac:dyDescent="0.3">
      <c r="A28" s="36">
        <f>Somme!A28</f>
        <v>0</v>
      </c>
      <c r="B28" s="36">
        <f>Somme!B28</f>
        <v>0</v>
      </c>
      <c r="C28" s="2"/>
      <c r="D28" s="2"/>
      <c r="E28" s="10">
        <f t="shared" si="0"/>
        <v>0</v>
      </c>
      <c r="F28" s="10">
        <f t="shared" si="1"/>
        <v>0</v>
      </c>
      <c r="G28" s="24">
        <f t="shared" si="2"/>
        <v>0</v>
      </c>
      <c r="H28" s="71"/>
      <c r="I28" s="11">
        <f t="shared" si="3"/>
        <v>0</v>
      </c>
      <c r="J28" s="20"/>
    </row>
    <row r="29" spans="1:10" ht="15" x14ac:dyDescent="0.3">
      <c r="A29" s="36">
        <f>Somme!A29</f>
        <v>0</v>
      </c>
      <c r="B29" s="36">
        <f>Somme!B29</f>
        <v>0</v>
      </c>
      <c r="C29" s="2"/>
      <c r="D29" s="2"/>
      <c r="E29" s="10">
        <f t="shared" si="0"/>
        <v>0</v>
      </c>
      <c r="F29" s="10">
        <f t="shared" si="1"/>
        <v>0</v>
      </c>
      <c r="G29" s="24">
        <f t="shared" si="2"/>
        <v>0</v>
      </c>
      <c r="H29" s="71"/>
      <c r="I29" s="11">
        <f t="shared" si="3"/>
        <v>0</v>
      </c>
      <c r="J29" s="20"/>
    </row>
    <row r="30" spans="1:10" ht="15" x14ac:dyDescent="0.3">
      <c r="A30" s="36">
        <f>Somme!A30</f>
        <v>0</v>
      </c>
      <c r="B30" s="36">
        <f>Somme!B30</f>
        <v>0</v>
      </c>
      <c r="C30" s="2"/>
      <c r="D30" s="2"/>
      <c r="E30" s="10">
        <f t="shared" si="0"/>
        <v>0</v>
      </c>
      <c r="F30" s="10">
        <f t="shared" si="1"/>
        <v>0</v>
      </c>
      <c r="G30" s="24">
        <f t="shared" si="2"/>
        <v>0</v>
      </c>
      <c r="H30" s="71"/>
      <c r="I30" s="11">
        <f t="shared" si="3"/>
        <v>0</v>
      </c>
      <c r="J30" s="20"/>
    </row>
    <row r="31" spans="1:10" ht="15" x14ac:dyDescent="0.3">
      <c r="A31" s="36">
        <f>Somme!A31</f>
        <v>0</v>
      </c>
      <c r="B31" s="36">
        <f>Somme!B31</f>
        <v>0</v>
      </c>
      <c r="C31" s="2"/>
      <c r="D31" s="2"/>
      <c r="E31" s="10">
        <f t="shared" si="0"/>
        <v>0</v>
      </c>
      <c r="F31" s="10">
        <f t="shared" si="1"/>
        <v>0</v>
      </c>
      <c r="G31" s="24">
        <f t="shared" si="2"/>
        <v>0</v>
      </c>
      <c r="H31" s="71"/>
      <c r="I31" s="11">
        <f t="shared" si="3"/>
        <v>0</v>
      </c>
      <c r="J31" s="20"/>
    </row>
    <row r="32" spans="1:10" ht="15" x14ac:dyDescent="0.3">
      <c r="A32" s="36">
        <f>Somme!A32</f>
        <v>0</v>
      </c>
      <c r="B32" s="36">
        <f>Somme!B32</f>
        <v>0</v>
      </c>
      <c r="C32" s="2"/>
      <c r="D32" s="2"/>
      <c r="E32" s="10">
        <f t="shared" si="0"/>
        <v>0</v>
      </c>
      <c r="F32" s="10">
        <f t="shared" si="1"/>
        <v>0</v>
      </c>
      <c r="G32" s="24">
        <f t="shared" si="2"/>
        <v>0</v>
      </c>
      <c r="H32" s="71"/>
      <c r="I32" s="11">
        <f t="shared" si="3"/>
        <v>0</v>
      </c>
      <c r="J32" s="20"/>
    </row>
    <row r="33" spans="1:10" ht="15" x14ac:dyDescent="0.3">
      <c r="A33" s="36">
        <f>Somme!A33</f>
        <v>0</v>
      </c>
      <c r="B33" s="36">
        <f>Somme!B33</f>
        <v>0</v>
      </c>
      <c r="C33" s="2"/>
      <c r="D33" s="2"/>
      <c r="E33" s="10">
        <f t="shared" si="0"/>
        <v>0</v>
      </c>
      <c r="F33" s="10">
        <f t="shared" si="1"/>
        <v>0</v>
      </c>
      <c r="G33" s="24">
        <f t="shared" si="2"/>
        <v>0</v>
      </c>
      <c r="H33" s="71"/>
      <c r="I33" s="11">
        <f t="shared" si="3"/>
        <v>0</v>
      </c>
      <c r="J33" s="20"/>
    </row>
    <row r="34" spans="1:10" ht="15" x14ac:dyDescent="0.3">
      <c r="A34" s="36">
        <f>Somme!A34</f>
        <v>0</v>
      </c>
      <c r="B34" s="36">
        <f>Somme!B34</f>
        <v>0</v>
      </c>
      <c r="C34" s="2"/>
      <c r="D34" s="2"/>
      <c r="E34" s="10">
        <f t="shared" si="0"/>
        <v>0</v>
      </c>
      <c r="F34" s="10">
        <f t="shared" si="1"/>
        <v>0</v>
      </c>
      <c r="G34" s="24">
        <f t="shared" si="2"/>
        <v>0</v>
      </c>
      <c r="H34" s="71"/>
      <c r="I34" s="11">
        <f t="shared" si="3"/>
        <v>0</v>
      </c>
      <c r="J34" s="20"/>
    </row>
    <row r="35" spans="1:10" ht="15" x14ac:dyDescent="0.3">
      <c r="A35" s="36">
        <f>Somme!A35</f>
        <v>0</v>
      </c>
      <c r="B35" s="36">
        <f>Somme!B35</f>
        <v>0</v>
      </c>
      <c r="C35" s="2"/>
      <c r="D35" s="2"/>
      <c r="E35" s="10">
        <f t="shared" si="0"/>
        <v>0</v>
      </c>
      <c r="F35" s="10">
        <f t="shared" si="1"/>
        <v>0</v>
      </c>
      <c r="G35" s="24">
        <f t="shared" si="2"/>
        <v>0</v>
      </c>
      <c r="H35" s="71"/>
      <c r="I35" s="11">
        <f t="shared" si="3"/>
        <v>0</v>
      </c>
      <c r="J35" s="20"/>
    </row>
    <row r="36" spans="1:10" ht="15" x14ac:dyDescent="0.3">
      <c r="A36" s="36">
        <f>Somme!A36</f>
        <v>0</v>
      </c>
      <c r="B36" s="36">
        <f>Somme!B36</f>
        <v>0</v>
      </c>
      <c r="C36" s="2"/>
      <c r="D36" s="2"/>
      <c r="E36" s="10">
        <f t="shared" si="0"/>
        <v>0</v>
      </c>
      <c r="F36" s="10">
        <f t="shared" si="1"/>
        <v>0</v>
      </c>
      <c r="G36" s="24">
        <f t="shared" si="2"/>
        <v>0</v>
      </c>
      <c r="H36" s="71"/>
      <c r="I36" s="11">
        <f t="shared" si="3"/>
        <v>0</v>
      </c>
      <c r="J36" s="20"/>
    </row>
    <row r="37" spans="1:10" ht="15" x14ac:dyDescent="0.3">
      <c r="A37" s="36">
        <f>Somme!A37</f>
        <v>0</v>
      </c>
      <c r="B37" s="36">
        <f>Somme!B37</f>
        <v>0</v>
      </c>
      <c r="C37" s="2"/>
      <c r="D37" s="2"/>
      <c r="E37" s="10">
        <f t="shared" si="0"/>
        <v>0</v>
      </c>
      <c r="F37" s="10">
        <f t="shared" si="1"/>
        <v>0</v>
      </c>
      <c r="G37" s="24">
        <f t="shared" si="2"/>
        <v>0</v>
      </c>
      <c r="H37" s="71"/>
      <c r="I37" s="11">
        <f t="shared" si="3"/>
        <v>0</v>
      </c>
      <c r="J37" s="20"/>
    </row>
    <row r="38" spans="1:10" ht="15" x14ac:dyDescent="0.3">
      <c r="A38" s="36">
        <f>Somme!A38</f>
        <v>0</v>
      </c>
      <c r="B38" s="36">
        <f>Somme!B38</f>
        <v>0</v>
      </c>
      <c r="C38" s="2"/>
      <c r="D38" s="2"/>
      <c r="E38" s="10">
        <f t="shared" si="0"/>
        <v>0</v>
      </c>
      <c r="F38" s="10">
        <f t="shared" si="1"/>
        <v>0</v>
      </c>
      <c r="G38" s="24">
        <f t="shared" si="2"/>
        <v>0</v>
      </c>
      <c r="H38" s="71"/>
      <c r="I38" s="11">
        <f t="shared" si="3"/>
        <v>0</v>
      </c>
      <c r="J38" s="20"/>
    </row>
    <row r="39" spans="1:10" ht="15" x14ac:dyDescent="0.3">
      <c r="A39" s="36">
        <f>Somme!A39</f>
        <v>0</v>
      </c>
      <c r="B39" s="36">
        <f>Somme!B39</f>
        <v>0</v>
      </c>
      <c r="C39" s="2"/>
      <c r="D39" s="2"/>
      <c r="E39" s="10">
        <f t="shared" si="0"/>
        <v>0</v>
      </c>
      <c r="F39" s="10">
        <f t="shared" si="1"/>
        <v>0</v>
      </c>
      <c r="G39" s="24">
        <f t="shared" si="2"/>
        <v>0</v>
      </c>
      <c r="H39" s="71"/>
      <c r="I39" s="11">
        <f t="shared" si="3"/>
        <v>0</v>
      </c>
      <c r="J39" s="20"/>
    </row>
    <row r="40" spans="1:10" ht="15.6" thickBot="1" x14ac:dyDescent="0.35">
      <c r="A40" s="36">
        <f>Somme!A40</f>
        <v>0</v>
      </c>
      <c r="B40" s="36">
        <f>Somme!B40</f>
        <v>0</v>
      </c>
      <c r="C40" s="2"/>
      <c r="D40" s="2"/>
      <c r="E40" s="10">
        <f t="shared" si="0"/>
        <v>0</v>
      </c>
      <c r="F40" s="10">
        <f t="shared" si="1"/>
        <v>0</v>
      </c>
      <c r="G40" s="24">
        <f t="shared" si="2"/>
        <v>0</v>
      </c>
      <c r="H40" s="71"/>
      <c r="I40" s="11">
        <f t="shared" si="3"/>
        <v>0</v>
      </c>
      <c r="J40" s="20"/>
    </row>
    <row r="41" spans="1:10" ht="23.4" thickBot="1" x14ac:dyDescent="0.35">
      <c r="A41" s="57" t="s">
        <v>21</v>
      </c>
      <c r="B41" s="58"/>
      <c r="C41" s="17">
        <f>SUM(C5:C40)</f>
        <v>33</v>
      </c>
      <c r="D41" s="17">
        <f>SUM(D5:D40)</f>
        <v>33</v>
      </c>
      <c r="E41" s="17">
        <f>SUM(E5:E40)</f>
        <v>0</v>
      </c>
      <c r="F41" s="21">
        <f>SUM(F5:F40)</f>
        <v>33</v>
      </c>
      <c r="G41" s="59">
        <f>SUM(G5:G40)</f>
        <v>1650</v>
      </c>
      <c r="H41" s="22">
        <f>SUM(H5:H40)</f>
        <v>0</v>
      </c>
      <c r="I41" s="7">
        <f>SUM(I5:I40)</f>
        <v>1650</v>
      </c>
      <c r="J41" s="28">
        <f>I41-J23-J22</f>
        <v>1650</v>
      </c>
    </row>
    <row r="42" spans="1:10" ht="37.200000000000003" thickBot="1" x14ac:dyDescent="0.35">
      <c r="A42" s="18"/>
      <c r="B42" s="18"/>
      <c r="C42" s="46">
        <f>C41*50</f>
        <v>1650</v>
      </c>
      <c r="D42" s="46"/>
      <c r="E42" s="46">
        <f>E41*50</f>
        <v>0</v>
      </c>
      <c r="F42" s="46"/>
      <c r="G42" s="60"/>
      <c r="H42" s="48">
        <f>H41+J41</f>
        <v>1650</v>
      </c>
      <c r="I42" s="49"/>
    </row>
    <row r="43" spans="1:10" ht="37.200000000000003" thickBot="1" x14ac:dyDescent="0.35">
      <c r="A43" s="19"/>
      <c r="B43" s="19"/>
      <c r="C43" s="47"/>
      <c r="D43" s="47"/>
      <c r="E43" s="47"/>
      <c r="F43" s="47"/>
      <c r="G43" s="26"/>
      <c r="H43" s="50"/>
      <c r="I43" s="51"/>
    </row>
  </sheetData>
  <mergeCells count="12">
    <mergeCell ref="F42:F43"/>
    <mergeCell ref="H42:I43"/>
    <mergeCell ref="C1:H2"/>
    <mergeCell ref="D3:F3"/>
    <mergeCell ref="A4:B4"/>
    <mergeCell ref="A22:B22"/>
    <mergeCell ref="A23:B23"/>
    <mergeCell ref="A41:B41"/>
    <mergeCell ref="G41:G42"/>
    <mergeCell ref="C42:C43"/>
    <mergeCell ref="D42:D43"/>
    <mergeCell ref="E42:E43"/>
  </mergeCells>
  <conditionalFormatting sqref="I5:I40">
    <cfRule type="cellIs" dxfId="20" priority="1" stopIfTrue="1" operator="greaterThan">
      <formula>0</formula>
    </cfRule>
    <cfRule type="cellIs" dxfId="19" priority="2" stopIfTrue="1" operator="equal">
      <formula>0</formula>
    </cfRule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">
      <colorScale>
        <cfvo type="num" val="0"/>
        <cfvo type="num" val="0"/>
        <color rgb="FFFF0000"/>
        <color rgb="FF00B050"/>
      </colorScale>
    </cfRule>
  </conditionalFormatting>
  <conditionalFormatting sqref="H5:H40">
    <cfRule type="cellIs" dxfId="18" priority="5" stopIfTrue="1" operator="greaterThan">
      <formula>0</formula>
    </cfRule>
    <cfRule type="cellIs" dxfId="17" priority="6" stopIfTrue="1" operator="equal">
      <formula>0</formula>
    </cfRule>
    <cfRule type="cellIs" dxfId="16" priority="7" stopIfTrue="1" operator="equal">
      <formula>84</formula>
    </cfRule>
    <cfRule type="cellIs" dxfId="15" priority="8" stopIfTrue="1" operator="greaterThan">
      <formula>0</formula>
    </cfRule>
    <cfRule type="cellIs" dxfId="14" priority="9" stopIfTrue="1" operator="equal">
      <formula>0</formula>
    </cfRule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1">
      <colorScale>
        <cfvo type="num" val="0"/>
        <cfvo type="num" val="0"/>
        <color rgb="FFFF0000"/>
        <color rgb="FF00B050"/>
      </colorScale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opLeftCell="A19" workbookViewId="0">
      <selection activeCell="L35" sqref="L35"/>
    </sheetView>
  </sheetViews>
  <sheetFormatPr baseColWidth="10" defaultRowHeight="14.4" x14ac:dyDescent="0.3"/>
  <cols>
    <col min="7" max="7" width="18.109375" customWidth="1"/>
    <col min="8" max="8" width="12.33203125" customWidth="1"/>
  </cols>
  <sheetData>
    <row r="1" spans="1:10" x14ac:dyDescent="0.3">
      <c r="C1" s="52" t="s">
        <v>34</v>
      </c>
      <c r="D1" s="52"/>
      <c r="E1" s="52"/>
      <c r="F1" s="52"/>
      <c r="G1" s="52"/>
      <c r="H1" s="52"/>
    </row>
    <row r="2" spans="1:10" x14ac:dyDescent="0.3">
      <c r="C2" s="52"/>
      <c r="D2" s="52"/>
      <c r="E2" s="52"/>
      <c r="F2" s="52"/>
      <c r="G2" s="52"/>
      <c r="H2" s="52"/>
    </row>
    <row r="3" spans="1:10" ht="18.600000000000001" thickBot="1" x14ac:dyDescent="0.35">
      <c r="D3" s="53" t="s">
        <v>33</v>
      </c>
      <c r="E3" s="53"/>
      <c r="F3" s="53"/>
    </row>
    <row r="4" spans="1:10" ht="35.4" thickBot="1" x14ac:dyDescent="0.35">
      <c r="A4" s="66" t="s">
        <v>0</v>
      </c>
      <c r="B4" s="67"/>
      <c r="C4" s="30" t="s">
        <v>26</v>
      </c>
      <c r="D4" s="30" t="s">
        <v>30</v>
      </c>
      <c r="E4" s="14" t="s">
        <v>27</v>
      </c>
      <c r="F4" s="14" t="s">
        <v>28</v>
      </c>
      <c r="G4" s="14" t="s">
        <v>1</v>
      </c>
      <c r="H4" s="29" t="s">
        <v>22</v>
      </c>
      <c r="I4" s="14" t="s">
        <v>2</v>
      </c>
      <c r="J4" s="5"/>
    </row>
    <row r="5" spans="1:10" ht="15" x14ac:dyDescent="0.3">
      <c r="A5" s="36" t="str">
        <f>Somme!A5</f>
        <v>AYADI</v>
      </c>
      <c r="B5" s="36" t="str">
        <f>Somme!B5</f>
        <v>Raoudha</v>
      </c>
      <c r="C5" s="3"/>
      <c r="D5" s="3"/>
      <c r="E5" s="10">
        <f>C5-D5</f>
        <v>0</v>
      </c>
      <c r="F5" s="10">
        <f>C5-E5</f>
        <v>0</v>
      </c>
      <c r="G5" s="24">
        <f>100*F5</f>
        <v>0</v>
      </c>
      <c r="H5" s="23"/>
      <c r="I5" s="11">
        <f>G5-H5</f>
        <v>0</v>
      </c>
      <c r="J5" s="12"/>
    </row>
    <row r="6" spans="1:10" ht="15" x14ac:dyDescent="0.3">
      <c r="A6" s="36" t="str">
        <f>Somme!A6</f>
        <v>ELLOUMI</v>
      </c>
      <c r="B6" s="36" t="str">
        <f>Somme!B6</f>
        <v>Tarak</v>
      </c>
      <c r="C6" s="2">
        <v>5</v>
      </c>
      <c r="D6" s="2">
        <v>5</v>
      </c>
      <c r="E6" s="10">
        <f t="shared" ref="E6:E40" si="0">C6-D6</f>
        <v>0</v>
      </c>
      <c r="F6" s="10">
        <f t="shared" ref="F6:F23" si="1">C6-E6</f>
        <v>5</v>
      </c>
      <c r="G6" s="24">
        <f t="shared" ref="G6:G23" si="2">100*F6</f>
        <v>500</v>
      </c>
      <c r="H6" s="23">
        <v>500</v>
      </c>
      <c r="I6" s="11">
        <f t="shared" ref="I6:I40" si="3">G6-H6</f>
        <v>0</v>
      </c>
      <c r="J6" s="6"/>
    </row>
    <row r="7" spans="1:10" ht="15" x14ac:dyDescent="0.3">
      <c r="A7" s="36" t="str">
        <f>Somme!A7</f>
        <v>Ben Rayana</v>
      </c>
      <c r="B7" s="36" t="str">
        <f>Somme!B7</f>
        <v>Ahmed</v>
      </c>
      <c r="C7" s="2"/>
      <c r="D7" s="2"/>
      <c r="E7" s="10">
        <f t="shared" si="0"/>
        <v>0</v>
      </c>
      <c r="F7" s="10">
        <f t="shared" si="1"/>
        <v>0</v>
      </c>
      <c r="G7" s="24">
        <f t="shared" si="2"/>
        <v>0</v>
      </c>
      <c r="H7" s="23"/>
      <c r="I7" s="11">
        <f t="shared" si="3"/>
        <v>0</v>
      </c>
      <c r="J7" s="6"/>
    </row>
    <row r="8" spans="1:10" ht="15" x14ac:dyDescent="0.3">
      <c r="A8" s="36" t="str">
        <f>Somme!A8</f>
        <v>Snoussi</v>
      </c>
      <c r="B8" s="36" t="str">
        <f>Somme!B8</f>
        <v>Khadija</v>
      </c>
      <c r="C8" s="2"/>
      <c r="D8" s="2"/>
      <c r="E8" s="10">
        <f t="shared" si="0"/>
        <v>0</v>
      </c>
      <c r="F8" s="10">
        <f t="shared" si="1"/>
        <v>0</v>
      </c>
      <c r="G8" s="24">
        <f t="shared" si="2"/>
        <v>0</v>
      </c>
      <c r="H8" s="23"/>
      <c r="I8" s="11">
        <f t="shared" si="3"/>
        <v>0</v>
      </c>
      <c r="J8" s="6"/>
    </row>
    <row r="9" spans="1:10" ht="15" x14ac:dyDescent="0.3">
      <c r="A9" s="36" t="str">
        <f>Somme!A9</f>
        <v>Aymonier</v>
      </c>
      <c r="B9" s="36" t="str">
        <f>Somme!B9</f>
        <v>Benoit</v>
      </c>
      <c r="C9" s="2"/>
      <c r="D9" s="2"/>
      <c r="E9" s="10">
        <f t="shared" si="0"/>
        <v>0</v>
      </c>
      <c r="F9" s="10">
        <f t="shared" si="1"/>
        <v>0</v>
      </c>
      <c r="G9" s="24">
        <f t="shared" si="2"/>
        <v>0</v>
      </c>
      <c r="H9" s="23"/>
      <c r="I9" s="11">
        <f t="shared" si="3"/>
        <v>0</v>
      </c>
      <c r="J9" s="6"/>
    </row>
    <row r="10" spans="1:10" ht="15" x14ac:dyDescent="0.3">
      <c r="A10" s="36" t="str">
        <f>Somme!A10</f>
        <v>Gueblaoui</v>
      </c>
      <c r="B10" s="36" t="str">
        <f>Somme!B10</f>
        <v>Khamaies</v>
      </c>
      <c r="C10" s="2"/>
      <c r="D10" s="2"/>
      <c r="E10" s="10">
        <f t="shared" si="0"/>
        <v>0</v>
      </c>
      <c r="F10" s="10">
        <f t="shared" si="1"/>
        <v>0</v>
      </c>
      <c r="G10" s="24">
        <f t="shared" si="2"/>
        <v>0</v>
      </c>
      <c r="H10" s="23"/>
      <c r="I10" s="11">
        <f t="shared" si="3"/>
        <v>0</v>
      </c>
      <c r="J10" s="6"/>
    </row>
    <row r="11" spans="1:10" ht="15" x14ac:dyDescent="0.3">
      <c r="A11" s="36" t="str">
        <f>Somme!A11</f>
        <v>ESSAFI</v>
      </c>
      <c r="B11" s="36" t="str">
        <f>Somme!B11</f>
        <v>Maher</v>
      </c>
      <c r="C11" s="9"/>
      <c r="D11" s="9"/>
      <c r="E11" s="10">
        <f t="shared" si="0"/>
        <v>0</v>
      </c>
      <c r="F11" s="10">
        <f t="shared" si="1"/>
        <v>0</v>
      </c>
      <c r="G11" s="24">
        <f t="shared" si="2"/>
        <v>0</v>
      </c>
      <c r="H11" s="23"/>
      <c r="I11" s="11">
        <f t="shared" si="3"/>
        <v>0</v>
      </c>
      <c r="J11" s="12"/>
    </row>
    <row r="12" spans="1:10" ht="15" x14ac:dyDescent="0.3">
      <c r="A12" s="36" t="str">
        <f>Somme!A12</f>
        <v>MAGROUN</v>
      </c>
      <c r="B12" s="36" t="str">
        <f>Somme!B12</f>
        <v>Khaled</v>
      </c>
      <c r="C12" s="2"/>
      <c r="D12" s="2"/>
      <c r="E12" s="10">
        <f t="shared" si="0"/>
        <v>0</v>
      </c>
      <c r="F12" s="1">
        <f t="shared" si="1"/>
        <v>0</v>
      </c>
      <c r="G12" s="24">
        <f t="shared" si="2"/>
        <v>0</v>
      </c>
      <c r="H12" s="23"/>
      <c r="I12" s="11">
        <f t="shared" si="3"/>
        <v>0</v>
      </c>
      <c r="J12" s="12"/>
    </row>
    <row r="13" spans="1:10" ht="15" x14ac:dyDescent="0.3">
      <c r="A13" s="36" t="str">
        <f>Somme!A13</f>
        <v>MESTIRI</v>
      </c>
      <c r="B13" s="36" t="str">
        <f>Somme!B13</f>
        <v>Lassaad</v>
      </c>
      <c r="C13" s="2"/>
      <c r="D13" s="2"/>
      <c r="E13" s="10">
        <v>0</v>
      </c>
      <c r="F13" s="1">
        <f t="shared" si="1"/>
        <v>0</v>
      </c>
      <c r="G13" s="24">
        <f t="shared" si="2"/>
        <v>0</v>
      </c>
      <c r="H13" s="23"/>
      <c r="I13" s="11">
        <f t="shared" si="3"/>
        <v>0</v>
      </c>
      <c r="J13" s="12"/>
    </row>
    <row r="14" spans="1:10" ht="15" x14ac:dyDescent="0.3">
      <c r="A14" s="36" t="str">
        <f>Somme!A14</f>
        <v>TRABELSI</v>
      </c>
      <c r="B14" s="36" t="str">
        <f>Somme!B14</f>
        <v>Mahmoud</v>
      </c>
      <c r="C14" s="2"/>
      <c r="D14" s="2"/>
      <c r="E14" s="10">
        <f t="shared" si="0"/>
        <v>0</v>
      </c>
      <c r="F14" s="10">
        <f t="shared" si="1"/>
        <v>0</v>
      </c>
      <c r="G14" s="24">
        <f t="shared" si="2"/>
        <v>0</v>
      </c>
      <c r="H14" s="23"/>
      <c r="I14" s="11">
        <f t="shared" si="3"/>
        <v>0</v>
      </c>
      <c r="J14" s="12"/>
    </row>
    <row r="15" spans="1:10" ht="15" x14ac:dyDescent="0.3">
      <c r="A15" s="36" t="str">
        <f>Somme!A15</f>
        <v>EL BAH</v>
      </c>
      <c r="B15" s="36" t="str">
        <f>Somme!B15</f>
        <v>Karim</v>
      </c>
      <c r="C15" s="2"/>
      <c r="D15" s="2"/>
      <c r="E15" s="10">
        <f t="shared" si="0"/>
        <v>0</v>
      </c>
      <c r="F15" s="10">
        <f t="shared" si="1"/>
        <v>0</v>
      </c>
      <c r="G15" s="24">
        <f t="shared" si="2"/>
        <v>0</v>
      </c>
      <c r="H15" s="23"/>
      <c r="I15" s="11">
        <f t="shared" si="3"/>
        <v>0</v>
      </c>
      <c r="J15" s="12"/>
    </row>
    <row r="16" spans="1:10" ht="15" x14ac:dyDescent="0.3">
      <c r="A16" s="36" t="str">
        <f>Somme!A16</f>
        <v>Dabbreya</v>
      </c>
      <c r="B16" s="36" t="str">
        <f>Somme!B16</f>
        <v>henda</v>
      </c>
      <c r="C16" s="2"/>
      <c r="D16" s="2"/>
      <c r="E16" s="10">
        <f t="shared" si="0"/>
        <v>0</v>
      </c>
      <c r="F16" s="10">
        <f t="shared" si="1"/>
        <v>0</v>
      </c>
      <c r="G16" s="24">
        <f t="shared" si="2"/>
        <v>0</v>
      </c>
      <c r="H16" s="23"/>
      <c r="I16" s="11">
        <f t="shared" si="3"/>
        <v>0</v>
      </c>
      <c r="J16" s="12"/>
    </row>
    <row r="17" spans="1:10" ht="20.399999999999999" x14ac:dyDescent="0.3">
      <c r="A17" s="36" t="str">
        <f>Somme!A17</f>
        <v>Bel Hadh Taher</v>
      </c>
      <c r="B17" s="36" t="str">
        <f>Somme!B17</f>
        <v>eya</v>
      </c>
      <c r="C17" s="2"/>
      <c r="D17" s="2"/>
      <c r="E17" s="10">
        <f t="shared" si="0"/>
        <v>0</v>
      </c>
      <c r="F17" s="10">
        <f t="shared" si="1"/>
        <v>0</v>
      </c>
      <c r="G17" s="24">
        <f t="shared" si="2"/>
        <v>0</v>
      </c>
      <c r="H17" s="23"/>
      <c r="I17" s="11">
        <f t="shared" si="3"/>
        <v>0</v>
      </c>
      <c r="J17" s="12"/>
    </row>
    <row r="18" spans="1:10" ht="15" x14ac:dyDescent="0.3">
      <c r="A18" s="36" t="str">
        <f>Somme!A18</f>
        <v>BARHOUMI</v>
      </c>
      <c r="B18" s="36" t="str">
        <f>Somme!B18</f>
        <v>Slim</v>
      </c>
      <c r="C18" s="2"/>
      <c r="D18" s="2"/>
      <c r="E18" s="10">
        <f t="shared" si="0"/>
        <v>0</v>
      </c>
      <c r="F18" s="10">
        <f t="shared" si="1"/>
        <v>0</v>
      </c>
      <c r="G18" s="24">
        <f t="shared" si="2"/>
        <v>0</v>
      </c>
      <c r="H18" s="23"/>
      <c r="I18" s="11">
        <f t="shared" si="3"/>
        <v>0</v>
      </c>
      <c r="J18" s="12"/>
    </row>
    <row r="19" spans="1:10" ht="15" x14ac:dyDescent="0.3">
      <c r="A19" s="36" t="str">
        <f>Somme!A19</f>
        <v>Gharbi</v>
      </c>
      <c r="B19" s="36" t="str">
        <f>Somme!B19</f>
        <v>Afef</v>
      </c>
      <c r="C19" s="2"/>
      <c r="D19" s="2"/>
      <c r="E19" s="10">
        <f t="shared" si="0"/>
        <v>0</v>
      </c>
      <c r="F19" s="10">
        <f t="shared" si="1"/>
        <v>0</v>
      </c>
      <c r="G19" s="24">
        <f t="shared" si="2"/>
        <v>0</v>
      </c>
      <c r="H19" s="23"/>
      <c r="I19" s="11">
        <f t="shared" si="3"/>
        <v>0</v>
      </c>
      <c r="J19" s="12"/>
    </row>
    <row r="20" spans="1:10" ht="15" x14ac:dyDescent="0.3">
      <c r="A20" s="36" t="str">
        <f>Somme!A20</f>
        <v>Malouch</v>
      </c>
      <c r="B20" s="36" t="str">
        <f>Somme!B20</f>
        <v>Asma</v>
      </c>
      <c r="C20" s="2">
        <v>3</v>
      </c>
      <c r="D20" s="2">
        <v>3</v>
      </c>
      <c r="E20" s="10">
        <f t="shared" si="0"/>
        <v>0</v>
      </c>
      <c r="F20" s="10">
        <f t="shared" si="1"/>
        <v>3</v>
      </c>
      <c r="G20" s="24">
        <f>100*F20</f>
        <v>300</v>
      </c>
      <c r="H20" s="23">
        <v>300</v>
      </c>
      <c r="I20" s="11">
        <f t="shared" si="3"/>
        <v>0</v>
      </c>
      <c r="J20" s="12"/>
    </row>
    <row r="21" spans="1:10" ht="15" x14ac:dyDescent="0.3">
      <c r="A21" s="36" t="str">
        <f>Somme!A21</f>
        <v>Khouja</v>
      </c>
      <c r="B21" s="36" t="str">
        <f>Somme!B21</f>
        <v>Maha</v>
      </c>
      <c r="C21" s="2"/>
      <c r="D21" s="2"/>
      <c r="E21" s="10">
        <f t="shared" si="0"/>
        <v>0</v>
      </c>
      <c r="F21" s="10">
        <f t="shared" si="1"/>
        <v>0</v>
      </c>
      <c r="G21" s="24">
        <f t="shared" si="2"/>
        <v>0</v>
      </c>
      <c r="H21" s="23"/>
      <c r="I21" s="11">
        <f t="shared" si="3"/>
        <v>0</v>
      </c>
      <c r="J21" s="6"/>
    </row>
    <row r="22" spans="1:10" ht="15" customHeight="1" x14ac:dyDescent="0.3">
      <c r="A22" s="56" t="str">
        <f>Somme!A22</f>
        <v>guichet théatre Municipal</v>
      </c>
      <c r="B22" s="56"/>
      <c r="C22" s="2">
        <v>13</v>
      </c>
      <c r="D22" s="2">
        <v>13</v>
      </c>
      <c r="E22" s="10">
        <f t="shared" si="0"/>
        <v>0</v>
      </c>
      <c r="F22" s="10">
        <f t="shared" si="1"/>
        <v>13</v>
      </c>
      <c r="G22" s="24">
        <f t="shared" si="2"/>
        <v>1300</v>
      </c>
      <c r="H22" s="23"/>
      <c r="I22" s="11">
        <f t="shared" si="3"/>
        <v>1300</v>
      </c>
      <c r="J22" s="12"/>
    </row>
    <row r="23" spans="1:10" ht="15" x14ac:dyDescent="0.3">
      <c r="A23" s="56" t="str">
        <f>Somme!A23</f>
        <v>tiklik</v>
      </c>
      <c r="B23" s="56"/>
      <c r="C23" s="2"/>
      <c r="D23" s="2"/>
      <c r="E23" s="10">
        <f t="shared" si="0"/>
        <v>0</v>
      </c>
      <c r="F23" s="10">
        <f t="shared" si="1"/>
        <v>0</v>
      </c>
      <c r="G23" s="24">
        <f t="shared" si="2"/>
        <v>0</v>
      </c>
      <c r="H23" s="23"/>
      <c r="I23" s="11">
        <f t="shared" si="3"/>
        <v>0</v>
      </c>
      <c r="J23" s="20"/>
    </row>
    <row r="24" spans="1:10" ht="15" x14ac:dyDescent="0.3">
      <c r="A24" s="36">
        <f>Somme!A24</f>
        <v>0</v>
      </c>
      <c r="B24" s="36">
        <f>Somme!B24</f>
        <v>0</v>
      </c>
      <c r="C24" s="2"/>
      <c r="D24" s="2"/>
      <c r="E24" s="10">
        <f t="shared" si="0"/>
        <v>0</v>
      </c>
      <c r="F24" s="10">
        <f t="shared" ref="F24:F40" si="4">C24-E24</f>
        <v>0</v>
      </c>
      <c r="G24" s="24">
        <f t="shared" ref="G24:G40" si="5">100*F24</f>
        <v>0</v>
      </c>
      <c r="H24" s="71"/>
      <c r="I24" s="11">
        <f t="shared" si="3"/>
        <v>0</v>
      </c>
      <c r="J24" s="20"/>
    </row>
    <row r="25" spans="1:10" ht="15" x14ac:dyDescent="0.3">
      <c r="A25" s="36">
        <f>Somme!A25</f>
        <v>0</v>
      </c>
      <c r="B25" s="36">
        <f>Somme!B25</f>
        <v>0</v>
      </c>
      <c r="C25" s="2"/>
      <c r="D25" s="2"/>
      <c r="E25" s="10">
        <f t="shared" si="0"/>
        <v>0</v>
      </c>
      <c r="F25" s="10">
        <f t="shared" si="4"/>
        <v>0</v>
      </c>
      <c r="G25" s="24">
        <f t="shared" si="5"/>
        <v>0</v>
      </c>
      <c r="H25" s="71"/>
      <c r="I25" s="11">
        <f t="shared" si="3"/>
        <v>0</v>
      </c>
      <c r="J25" s="20"/>
    </row>
    <row r="26" spans="1:10" ht="15" x14ac:dyDescent="0.3">
      <c r="A26" s="36">
        <f>Somme!A26</f>
        <v>0</v>
      </c>
      <c r="B26" s="36">
        <f>Somme!B26</f>
        <v>0</v>
      </c>
      <c r="C26" s="2"/>
      <c r="D26" s="2"/>
      <c r="E26" s="10">
        <f t="shared" si="0"/>
        <v>0</v>
      </c>
      <c r="F26" s="10">
        <f t="shared" si="4"/>
        <v>0</v>
      </c>
      <c r="G26" s="24">
        <f t="shared" si="5"/>
        <v>0</v>
      </c>
      <c r="H26" s="71"/>
      <c r="I26" s="11">
        <f t="shared" si="3"/>
        <v>0</v>
      </c>
      <c r="J26" s="20"/>
    </row>
    <row r="27" spans="1:10" ht="15" x14ac:dyDescent="0.3">
      <c r="A27" s="36">
        <f>Somme!A27</f>
        <v>0</v>
      </c>
      <c r="B27" s="36">
        <f>Somme!B27</f>
        <v>0</v>
      </c>
      <c r="C27" s="2"/>
      <c r="D27" s="2"/>
      <c r="E27" s="10">
        <f t="shared" si="0"/>
        <v>0</v>
      </c>
      <c r="F27" s="10">
        <f t="shared" si="4"/>
        <v>0</v>
      </c>
      <c r="G27" s="24">
        <f t="shared" si="5"/>
        <v>0</v>
      </c>
      <c r="H27" s="71"/>
      <c r="I27" s="11">
        <f t="shared" si="3"/>
        <v>0</v>
      </c>
      <c r="J27" s="20"/>
    </row>
    <row r="28" spans="1:10" ht="15" x14ac:dyDescent="0.3">
      <c r="A28" s="36">
        <f>Somme!A28</f>
        <v>0</v>
      </c>
      <c r="B28" s="36">
        <f>Somme!B28</f>
        <v>0</v>
      </c>
      <c r="C28" s="2"/>
      <c r="D28" s="2"/>
      <c r="E28" s="10">
        <f t="shared" si="0"/>
        <v>0</v>
      </c>
      <c r="F28" s="10">
        <f t="shared" si="4"/>
        <v>0</v>
      </c>
      <c r="G28" s="24">
        <f t="shared" si="5"/>
        <v>0</v>
      </c>
      <c r="H28" s="71"/>
      <c r="I28" s="11">
        <f t="shared" si="3"/>
        <v>0</v>
      </c>
      <c r="J28" s="20"/>
    </row>
    <row r="29" spans="1:10" ht="15" x14ac:dyDescent="0.3">
      <c r="A29" s="36">
        <f>Somme!A29</f>
        <v>0</v>
      </c>
      <c r="B29" s="36">
        <f>Somme!B29</f>
        <v>0</v>
      </c>
      <c r="C29" s="2"/>
      <c r="D29" s="2"/>
      <c r="E29" s="10">
        <f t="shared" si="0"/>
        <v>0</v>
      </c>
      <c r="F29" s="10">
        <f t="shared" si="4"/>
        <v>0</v>
      </c>
      <c r="G29" s="24">
        <f t="shared" si="5"/>
        <v>0</v>
      </c>
      <c r="H29" s="71"/>
      <c r="I29" s="11">
        <f t="shared" si="3"/>
        <v>0</v>
      </c>
      <c r="J29" s="20"/>
    </row>
    <row r="30" spans="1:10" ht="15" x14ac:dyDescent="0.3">
      <c r="A30" s="36">
        <f>Somme!A30</f>
        <v>0</v>
      </c>
      <c r="B30" s="36">
        <f>Somme!B30</f>
        <v>0</v>
      </c>
      <c r="C30" s="2"/>
      <c r="D30" s="2"/>
      <c r="E30" s="10">
        <f t="shared" si="0"/>
        <v>0</v>
      </c>
      <c r="F30" s="10">
        <f t="shared" si="4"/>
        <v>0</v>
      </c>
      <c r="G30" s="24">
        <f t="shared" si="5"/>
        <v>0</v>
      </c>
      <c r="H30" s="71"/>
      <c r="I30" s="11">
        <f t="shared" si="3"/>
        <v>0</v>
      </c>
      <c r="J30" s="20"/>
    </row>
    <row r="31" spans="1:10" ht="15" x14ac:dyDescent="0.3">
      <c r="A31" s="36">
        <f>Somme!A31</f>
        <v>0</v>
      </c>
      <c r="B31" s="36">
        <f>Somme!B31</f>
        <v>0</v>
      </c>
      <c r="C31" s="2"/>
      <c r="D31" s="2"/>
      <c r="E31" s="10">
        <f t="shared" si="0"/>
        <v>0</v>
      </c>
      <c r="F31" s="10">
        <f t="shared" si="4"/>
        <v>0</v>
      </c>
      <c r="G31" s="24">
        <f t="shared" si="5"/>
        <v>0</v>
      </c>
      <c r="H31" s="71"/>
      <c r="I31" s="11">
        <f t="shared" si="3"/>
        <v>0</v>
      </c>
      <c r="J31" s="20"/>
    </row>
    <row r="32" spans="1:10" ht="15" x14ac:dyDescent="0.3">
      <c r="A32" s="36">
        <f>Somme!A32</f>
        <v>0</v>
      </c>
      <c r="B32" s="36">
        <f>Somme!B32</f>
        <v>0</v>
      </c>
      <c r="C32" s="2"/>
      <c r="D32" s="2"/>
      <c r="E32" s="10">
        <f t="shared" si="0"/>
        <v>0</v>
      </c>
      <c r="F32" s="10">
        <f t="shared" si="4"/>
        <v>0</v>
      </c>
      <c r="G32" s="24">
        <f t="shared" si="5"/>
        <v>0</v>
      </c>
      <c r="H32" s="71"/>
      <c r="I32" s="11">
        <f t="shared" si="3"/>
        <v>0</v>
      </c>
      <c r="J32" s="20"/>
    </row>
    <row r="33" spans="1:10" ht="15" x14ac:dyDescent="0.3">
      <c r="A33" s="36">
        <f>Somme!A33</f>
        <v>0</v>
      </c>
      <c r="B33" s="36">
        <f>Somme!B33</f>
        <v>0</v>
      </c>
      <c r="C33" s="2"/>
      <c r="D33" s="2"/>
      <c r="E33" s="10">
        <f t="shared" si="0"/>
        <v>0</v>
      </c>
      <c r="F33" s="10">
        <f t="shared" si="4"/>
        <v>0</v>
      </c>
      <c r="G33" s="24">
        <f t="shared" si="5"/>
        <v>0</v>
      </c>
      <c r="H33" s="71"/>
      <c r="I33" s="11">
        <f t="shared" si="3"/>
        <v>0</v>
      </c>
      <c r="J33" s="20"/>
    </row>
    <row r="34" spans="1:10" ht="15" x14ac:dyDescent="0.3">
      <c r="A34" s="36">
        <f>Somme!A34</f>
        <v>0</v>
      </c>
      <c r="B34" s="36">
        <f>Somme!B34</f>
        <v>0</v>
      </c>
      <c r="C34" s="2"/>
      <c r="D34" s="2"/>
      <c r="E34" s="10">
        <f t="shared" si="0"/>
        <v>0</v>
      </c>
      <c r="F34" s="10">
        <f t="shared" si="4"/>
        <v>0</v>
      </c>
      <c r="G34" s="24">
        <f t="shared" si="5"/>
        <v>0</v>
      </c>
      <c r="H34" s="71"/>
      <c r="I34" s="11">
        <f t="shared" si="3"/>
        <v>0</v>
      </c>
      <c r="J34" s="20"/>
    </row>
    <row r="35" spans="1:10" ht="15" x14ac:dyDescent="0.3">
      <c r="A35" s="36">
        <f>Somme!A35</f>
        <v>0</v>
      </c>
      <c r="B35" s="36">
        <f>Somme!B35</f>
        <v>0</v>
      </c>
      <c r="C35" s="2"/>
      <c r="D35" s="2"/>
      <c r="E35" s="10">
        <f t="shared" si="0"/>
        <v>0</v>
      </c>
      <c r="F35" s="10">
        <f t="shared" si="4"/>
        <v>0</v>
      </c>
      <c r="G35" s="24">
        <f t="shared" si="5"/>
        <v>0</v>
      </c>
      <c r="H35" s="71"/>
      <c r="I35" s="11">
        <f t="shared" si="3"/>
        <v>0</v>
      </c>
      <c r="J35" s="20"/>
    </row>
    <row r="36" spans="1:10" ht="15" x14ac:dyDescent="0.3">
      <c r="A36" s="36">
        <f>Somme!A36</f>
        <v>0</v>
      </c>
      <c r="B36" s="36">
        <f>Somme!B36</f>
        <v>0</v>
      </c>
      <c r="C36" s="2"/>
      <c r="D36" s="2"/>
      <c r="E36" s="10">
        <f t="shared" si="0"/>
        <v>0</v>
      </c>
      <c r="F36" s="10">
        <f t="shared" si="4"/>
        <v>0</v>
      </c>
      <c r="G36" s="24">
        <f t="shared" si="5"/>
        <v>0</v>
      </c>
      <c r="H36" s="71"/>
      <c r="I36" s="11">
        <f t="shared" si="3"/>
        <v>0</v>
      </c>
      <c r="J36" s="20"/>
    </row>
    <row r="37" spans="1:10" ht="15" x14ac:dyDescent="0.3">
      <c r="A37" s="36">
        <f>Somme!A37</f>
        <v>0</v>
      </c>
      <c r="B37" s="36">
        <f>Somme!B37</f>
        <v>0</v>
      </c>
      <c r="C37" s="2"/>
      <c r="D37" s="2"/>
      <c r="E37" s="10">
        <f t="shared" si="0"/>
        <v>0</v>
      </c>
      <c r="F37" s="10">
        <f t="shared" si="4"/>
        <v>0</v>
      </c>
      <c r="G37" s="24">
        <f t="shared" si="5"/>
        <v>0</v>
      </c>
      <c r="H37" s="71"/>
      <c r="I37" s="11">
        <f t="shared" si="3"/>
        <v>0</v>
      </c>
      <c r="J37" s="20"/>
    </row>
    <row r="38" spans="1:10" ht="15" x14ac:dyDescent="0.3">
      <c r="A38" s="36">
        <f>Somme!A38</f>
        <v>0</v>
      </c>
      <c r="B38" s="36">
        <f>Somme!B38</f>
        <v>0</v>
      </c>
      <c r="C38" s="2"/>
      <c r="D38" s="2"/>
      <c r="E38" s="10">
        <f t="shared" si="0"/>
        <v>0</v>
      </c>
      <c r="F38" s="10">
        <f t="shared" si="4"/>
        <v>0</v>
      </c>
      <c r="G38" s="24">
        <f t="shared" si="5"/>
        <v>0</v>
      </c>
      <c r="H38" s="71"/>
      <c r="I38" s="11">
        <f t="shared" si="3"/>
        <v>0</v>
      </c>
      <c r="J38" s="20"/>
    </row>
    <row r="39" spans="1:10" ht="15" x14ac:dyDescent="0.3">
      <c r="A39" s="36">
        <f>Somme!A39</f>
        <v>0</v>
      </c>
      <c r="B39" s="36">
        <f>Somme!B39</f>
        <v>0</v>
      </c>
      <c r="C39" s="2"/>
      <c r="D39" s="2"/>
      <c r="E39" s="10">
        <f t="shared" si="0"/>
        <v>0</v>
      </c>
      <c r="F39" s="10">
        <f t="shared" si="4"/>
        <v>0</v>
      </c>
      <c r="G39" s="24">
        <f t="shared" si="5"/>
        <v>0</v>
      </c>
      <c r="H39" s="71"/>
      <c r="I39" s="11">
        <f t="shared" si="3"/>
        <v>0</v>
      </c>
      <c r="J39" s="20"/>
    </row>
    <row r="40" spans="1:10" ht="15.6" thickBot="1" x14ac:dyDescent="0.35">
      <c r="A40" s="36">
        <f>Somme!A40</f>
        <v>0</v>
      </c>
      <c r="B40" s="36">
        <f>Somme!B40</f>
        <v>0</v>
      </c>
      <c r="C40" s="2"/>
      <c r="D40" s="2"/>
      <c r="E40" s="10">
        <f t="shared" si="0"/>
        <v>0</v>
      </c>
      <c r="F40" s="10">
        <f t="shared" si="4"/>
        <v>0</v>
      </c>
      <c r="G40" s="24">
        <f t="shared" si="5"/>
        <v>0</v>
      </c>
      <c r="H40" s="71"/>
      <c r="I40" s="11">
        <f t="shared" si="3"/>
        <v>0</v>
      </c>
      <c r="J40" s="20"/>
    </row>
    <row r="41" spans="1:10" ht="23.4" thickBot="1" x14ac:dyDescent="0.35">
      <c r="A41" s="57" t="s">
        <v>21</v>
      </c>
      <c r="B41" s="58"/>
      <c r="C41" s="17">
        <f>SUM(C5:C40)</f>
        <v>21</v>
      </c>
      <c r="D41" s="17"/>
      <c r="E41" s="17">
        <f>SUM(E5:E40)</f>
        <v>0</v>
      </c>
      <c r="F41" s="21">
        <f>SUM(F5:F40)</f>
        <v>21</v>
      </c>
      <c r="G41" s="59">
        <f>SUM(G5:G40)</f>
        <v>2100</v>
      </c>
      <c r="H41" s="22">
        <f>SUM(H5:H40)</f>
        <v>800</v>
      </c>
      <c r="I41" s="7">
        <f>SUM(I5:I40)</f>
        <v>1300</v>
      </c>
      <c r="J41" s="28">
        <f>I41-J23-J22</f>
        <v>1300</v>
      </c>
    </row>
    <row r="42" spans="1:10" ht="37.200000000000003" thickBot="1" x14ac:dyDescent="0.35">
      <c r="A42" s="18"/>
      <c r="B42" s="18"/>
      <c r="C42" s="46">
        <f>C41*100</f>
        <v>2100</v>
      </c>
      <c r="D42" s="46"/>
      <c r="E42" s="46">
        <f>E41*100</f>
        <v>0</v>
      </c>
      <c r="F42" s="46"/>
      <c r="G42" s="60"/>
      <c r="H42" s="48">
        <f>H41+J41</f>
        <v>2100</v>
      </c>
      <c r="I42" s="49"/>
    </row>
    <row r="43" spans="1:10" ht="37.200000000000003" thickBot="1" x14ac:dyDescent="0.35">
      <c r="A43" s="19"/>
      <c r="B43" s="19"/>
      <c r="C43" s="47"/>
      <c r="D43" s="47"/>
      <c r="E43" s="47"/>
      <c r="F43" s="47"/>
      <c r="G43" s="26"/>
      <c r="H43" s="50"/>
      <c r="I43" s="51"/>
    </row>
  </sheetData>
  <mergeCells count="12">
    <mergeCell ref="F42:F43"/>
    <mergeCell ref="H42:I43"/>
    <mergeCell ref="C1:H2"/>
    <mergeCell ref="D3:F3"/>
    <mergeCell ref="A4:B4"/>
    <mergeCell ref="A22:B22"/>
    <mergeCell ref="A23:B23"/>
    <mergeCell ref="A41:B41"/>
    <mergeCell ref="G41:G42"/>
    <mergeCell ref="C42:C43"/>
    <mergeCell ref="D42:D43"/>
    <mergeCell ref="E42:E43"/>
  </mergeCells>
  <conditionalFormatting sqref="I5:I40">
    <cfRule type="cellIs" dxfId="13" priority="1" stopIfTrue="1" operator="greaterThan">
      <formula>0</formula>
    </cfRule>
    <cfRule type="cellIs" dxfId="12" priority="2" stopIfTrue="1" operator="equal">
      <formula>0</formula>
    </cfRule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">
      <colorScale>
        <cfvo type="num" val="0"/>
        <cfvo type="num" val="0"/>
        <color rgb="FFFF0000"/>
        <color rgb="FF00B050"/>
      </colorScale>
    </cfRule>
  </conditionalFormatting>
  <conditionalFormatting sqref="H5:H40">
    <cfRule type="cellIs" dxfId="11" priority="5" stopIfTrue="1" operator="greaterThan">
      <formula>0</formula>
    </cfRule>
    <cfRule type="cellIs" dxfId="10" priority="6" stopIfTrue="1" operator="equal">
      <formula>0</formula>
    </cfRule>
    <cfRule type="cellIs" dxfId="9" priority="7" stopIfTrue="1" operator="equal">
      <formula>84</formula>
    </cfRule>
    <cfRule type="cellIs" dxfId="8" priority="8" stopIfTrue="1" operator="greaterThan">
      <formula>0</formula>
    </cfRule>
    <cfRule type="cellIs" dxfId="7" priority="9" stopIfTrue="1" operator="equal">
      <formula>0</formula>
    </cfRule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1">
      <colorScale>
        <cfvo type="num" val="0"/>
        <cfvo type="num" val="0"/>
        <color rgb="FFFF0000"/>
        <color rgb="FF00B050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Somme</vt:lpstr>
      <vt:lpstr>billets de 20dt</vt:lpstr>
      <vt:lpstr>Billets 30dt</vt:lpstr>
      <vt:lpstr>Billets 50dt</vt:lpstr>
      <vt:lpstr>billets de 50dt</vt:lpstr>
      <vt:lpstr>billets de 100dt</vt:lpstr>
      <vt:lpstr>'Billets 30dt'!Zone_d_impression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Bah Karim</dc:creator>
  <cp:lastModifiedBy>sandr</cp:lastModifiedBy>
  <cp:lastPrinted>2016-12-13T14:47:32Z</cp:lastPrinted>
  <dcterms:created xsi:type="dcterms:W3CDTF">2016-11-26T13:59:02Z</dcterms:created>
  <dcterms:modified xsi:type="dcterms:W3CDTF">2017-12-24T21:52:48Z</dcterms:modified>
</cp:coreProperties>
</file>