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elle PINELLI\Documents\"/>
    </mc:Choice>
  </mc:AlternateContent>
  <bookViews>
    <workbookView xWindow="0" yWindow="0" windowWidth="20460" windowHeight="7700" tabRatio="522" activeTab="1"/>
  </bookViews>
  <sheets>
    <sheet name="La stratégie de l'établissement" sheetId="1" r:id="rId1"/>
    <sheet name="Organisation et modalités PI" sheetId="9" r:id="rId2"/>
    <sheet name="Totaux" sheetId="6" r:id="rId3"/>
    <sheet name="Seuil 1" sheetId="2" r:id="rId4"/>
    <sheet name="Seuil 2" sheetId="10" r:id="rId5"/>
    <sheet name="Seuil 3" sheetId="11" r:id="rId6"/>
  </sheets>
  <functionGroups builtInGroupCount="18"/>
  <definedNames>
    <definedName name="_xlnm._FilterDatabase" localSheetId="0" hidden="1">'La stratégie de l''établissement'!$K$2:$V$118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3" i="1" l="1"/>
  <c r="AO3" i="1"/>
  <c r="G19" i="9" l="1"/>
  <c r="G3" i="9" l="1"/>
  <c r="G4" i="9"/>
  <c r="G5" i="9"/>
  <c r="G6" i="9"/>
  <c r="G9" i="9"/>
  <c r="G10" i="9"/>
  <c r="G11" i="9"/>
  <c r="G12" i="9"/>
  <c r="G13" i="9"/>
  <c r="G14" i="9"/>
  <c r="G15" i="9"/>
  <c r="G22" i="9"/>
  <c r="G30" i="9" s="1"/>
  <c r="G28" i="9"/>
  <c r="G29" i="9"/>
  <c r="G31" i="9"/>
  <c r="G32" i="9"/>
  <c r="G37" i="9" s="1"/>
  <c r="G33" i="9"/>
  <c r="G34" i="9"/>
  <c r="G40" i="9"/>
  <c r="G41" i="9"/>
  <c r="G42" i="9"/>
  <c r="G43" i="9"/>
  <c r="G44" i="9"/>
  <c r="G49" i="9" s="1"/>
  <c r="G45" i="9"/>
  <c r="G46" i="9"/>
  <c r="G54" i="9" s="1"/>
  <c r="G52" i="9"/>
  <c r="G53" i="9"/>
  <c r="G55" i="9"/>
  <c r="G56" i="9"/>
  <c r="G57" i="9"/>
  <c r="G61" i="9" s="1"/>
  <c r="G58" i="9"/>
  <c r="G64" i="9" s="1"/>
  <c r="G66" i="9"/>
  <c r="AO7" i="6"/>
  <c r="AN5" i="6"/>
  <c r="AN15" i="6"/>
  <c r="AL21" i="6"/>
  <c r="AL31" i="6"/>
  <c r="AK6" i="6"/>
  <c r="AK12" i="6"/>
  <c r="AO45" i="9"/>
  <c r="AO46" i="9"/>
  <c r="AO47" i="9"/>
  <c r="AO48" i="9"/>
  <c r="AN41" i="9"/>
  <c r="AN42" i="9"/>
  <c r="AN43" i="9"/>
  <c r="AN48" i="9"/>
  <c r="AL45" i="9"/>
  <c r="AL46" i="9"/>
  <c r="AL47" i="9"/>
  <c r="AL48" i="9"/>
  <c r="AK21" i="9"/>
  <c r="AK26" i="9"/>
  <c r="AK23" i="9"/>
  <c r="AK28" i="9"/>
  <c r="AO44" i="1"/>
  <c r="AO37" i="1"/>
  <c r="AO14" i="1"/>
  <c r="AO78" i="1"/>
  <c r="AO108" i="1"/>
  <c r="AO55" i="1"/>
  <c r="AO52" i="1"/>
  <c r="AN28" i="1"/>
  <c r="AO4" i="6"/>
  <c r="AO24" i="6"/>
  <c r="AN14" i="6"/>
  <c r="AN20" i="6"/>
  <c r="AL30" i="6"/>
  <c r="AK5" i="6"/>
  <c r="AK15" i="6"/>
  <c r="AO17" i="9"/>
  <c r="AO18" i="9"/>
  <c r="AO19" i="9"/>
  <c r="AO20" i="9"/>
  <c r="AN13" i="9"/>
  <c r="AN14" i="9"/>
  <c r="AN15" i="9"/>
  <c r="AN16" i="9"/>
  <c r="AL17" i="9"/>
  <c r="AL18" i="9"/>
  <c r="AL19" i="9"/>
  <c r="AL20" i="9"/>
  <c r="AK48" i="9"/>
  <c r="AK57" i="9"/>
  <c r="AK42" i="9"/>
  <c r="AK59" i="9"/>
  <c r="AO16" i="1"/>
  <c r="AO9" i="1"/>
  <c r="AO73" i="1"/>
  <c r="AO50" i="1"/>
  <c r="AO114" i="1"/>
  <c r="AO27" i="1"/>
  <c r="AO91" i="1"/>
  <c r="AN16" i="1"/>
  <c r="AO6" i="6"/>
  <c r="AO15" i="6"/>
  <c r="AN13" i="6"/>
  <c r="AN23" i="6"/>
  <c r="AL29" i="6"/>
  <c r="AL8" i="6"/>
  <c r="AK14" i="6"/>
  <c r="AK20" i="6"/>
  <c r="AO53" i="9"/>
  <c r="AO54" i="9"/>
  <c r="AO55" i="9"/>
  <c r="AO56" i="9"/>
  <c r="AN49" i="9"/>
  <c r="AN54" i="9"/>
  <c r="AN51" i="9"/>
  <c r="AN56" i="9"/>
  <c r="AL53" i="9"/>
  <c r="AL54" i="9"/>
  <c r="AL55" i="9"/>
  <c r="AL56" i="9"/>
  <c r="AK29" i="9"/>
  <c r="AK38" i="9"/>
  <c r="AK31" i="9"/>
  <c r="AK44" i="9"/>
  <c r="AO56" i="1"/>
  <c r="AO45" i="1"/>
  <c r="AO22" i="1"/>
  <c r="AO86" i="1"/>
  <c r="AO97" i="1"/>
  <c r="AO63" i="1"/>
  <c r="AO76" i="1"/>
  <c r="AN36" i="1"/>
  <c r="AO19" i="6"/>
  <c r="AL12" i="6"/>
  <c r="AO58" i="9"/>
  <c r="AN58" i="9"/>
  <c r="AL58" i="9"/>
  <c r="AK46" i="9"/>
  <c r="AO49" i="1"/>
  <c r="AO67" i="1"/>
  <c r="AN17" i="1"/>
  <c r="AN81" i="1"/>
  <c r="AN82" i="1"/>
  <c r="AN66" i="1"/>
  <c r="AN43" i="1"/>
  <c r="AN107" i="1"/>
  <c r="AL12" i="1"/>
  <c r="AL21" i="1"/>
  <c r="AL6" i="1"/>
  <c r="AL70" i="1"/>
  <c r="AL72" i="1"/>
  <c r="AL35" i="1"/>
  <c r="AL99" i="1"/>
  <c r="AL109" i="1"/>
  <c r="AK60" i="1"/>
  <c r="AK9" i="1"/>
  <c r="AK73" i="1"/>
  <c r="AK22" i="1"/>
  <c r="AK86" i="1"/>
  <c r="AK35" i="1"/>
  <c r="AK99" i="1"/>
  <c r="AN3" i="6"/>
  <c r="AO25" i="9"/>
  <c r="AN21" i="9"/>
  <c r="AN6" i="6"/>
  <c r="AO14" i="6"/>
  <c r="AO23" i="6"/>
  <c r="AN21" i="6"/>
  <c r="AN31" i="6"/>
  <c r="AL10" i="6"/>
  <c r="AL16" i="6"/>
  <c r="AK22" i="6"/>
  <c r="AK28" i="6"/>
  <c r="AO61" i="9"/>
  <c r="AO62" i="9"/>
  <c r="AO63" i="9"/>
  <c r="AO64" i="9"/>
  <c r="AN57" i="9"/>
  <c r="AN62" i="9"/>
  <c r="AN59" i="9"/>
  <c r="AN64" i="9"/>
  <c r="AL61" i="9"/>
  <c r="AL62" i="9"/>
  <c r="AL63" i="9"/>
  <c r="AL64" i="9"/>
  <c r="AK37" i="9"/>
  <c r="AK54" i="9"/>
  <c r="AK39" i="9"/>
  <c r="AK60" i="9"/>
  <c r="AO84" i="1"/>
  <c r="AO53" i="1"/>
  <c r="AO30" i="1"/>
  <c r="AO94" i="1"/>
  <c r="AO7" i="1"/>
  <c r="AO71" i="1"/>
  <c r="AO100" i="1"/>
  <c r="AN48" i="1"/>
  <c r="AO9" i="6"/>
  <c r="AO29" i="6"/>
  <c r="AN30" i="6"/>
  <c r="AL9" i="6"/>
  <c r="AL19" i="6"/>
  <c r="AK21" i="6"/>
  <c r="AK31" i="6"/>
  <c r="AO33" i="9"/>
  <c r="AO34" i="9"/>
  <c r="AO35" i="9"/>
  <c r="AO36" i="9"/>
  <c r="AN29" i="9"/>
  <c r="AN30" i="9"/>
  <c r="AN31" i="9"/>
  <c r="AN32" i="9"/>
  <c r="AL33" i="9"/>
  <c r="AL34" i="9"/>
  <c r="AL35" i="9"/>
  <c r="AL36" i="9"/>
  <c r="AK9" i="9"/>
  <c r="AK14" i="9"/>
  <c r="AK11" i="9"/>
  <c r="AK16" i="9"/>
  <c r="AO32" i="1"/>
  <c r="AO25" i="1"/>
  <c r="AO105" i="1"/>
  <c r="AO66" i="1"/>
  <c r="AO80" i="1"/>
  <c r="AO43" i="1"/>
  <c r="AO107" i="1"/>
  <c r="AN32" i="1"/>
  <c r="AO22" i="6"/>
  <c r="AO31" i="6"/>
  <c r="AN29" i="6"/>
  <c r="AN8" i="6"/>
  <c r="AL18" i="6"/>
  <c r="AL24" i="6"/>
  <c r="AK30" i="6"/>
  <c r="AO5" i="9"/>
  <c r="AO6" i="9"/>
  <c r="AO7" i="9"/>
  <c r="AO8" i="9"/>
  <c r="AN44" i="9"/>
  <c r="AN65" i="9"/>
  <c r="AN46" i="9"/>
  <c r="AN4" i="9"/>
  <c r="AL5" i="9"/>
  <c r="AL6" i="9"/>
  <c r="AL7" i="9"/>
  <c r="AL8" i="9"/>
  <c r="AK4" i="9"/>
  <c r="AK45" i="9"/>
  <c r="AK66" i="9"/>
  <c r="AK47" i="9"/>
  <c r="AO4" i="1"/>
  <c r="AO93" i="1"/>
  <c r="AO61" i="1"/>
  <c r="AO38" i="1"/>
  <c r="AO102" i="1"/>
  <c r="AO15" i="1"/>
  <c r="AO79" i="1"/>
  <c r="AO85" i="1"/>
  <c r="AN68" i="1"/>
  <c r="AN17" i="6"/>
  <c r="AK18" i="6"/>
  <c r="AO59" i="9"/>
  <c r="AN55" i="9"/>
  <c r="AL59" i="9"/>
  <c r="AK35" i="9"/>
  <c r="AO26" i="1"/>
  <c r="AO92" i="1"/>
  <c r="AN33" i="1"/>
  <c r="AN97" i="1"/>
  <c r="AN114" i="1"/>
  <c r="AN102" i="1"/>
  <c r="AN59" i="1"/>
  <c r="AN52" i="1"/>
  <c r="AL28" i="1"/>
  <c r="AL37" i="1"/>
  <c r="AL22" i="1"/>
  <c r="AL86" i="1"/>
  <c r="AL112" i="1"/>
  <c r="AL51" i="1"/>
  <c r="AL115" i="1"/>
  <c r="AK12" i="1"/>
  <c r="AK76" i="1"/>
  <c r="AK25" i="1"/>
  <c r="AK89" i="1"/>
  <c r="AK38" i="1"/>
  <c r="AK102" i="1"/>
  <c r="AK51" i="1"/>
  <c r="AK115" i="1"/>
  <c r="AL11" i="6"/>
  <c r="AO26" i="9"/>
  <c r="AN22" i="9"/>
  <c r="AO30" i="6"/>
  <c r="AO16" i="6"/>
  <c r="AN10" i="6"/>
  <c r="AN16" i="6"/>
  <c r="AL26" i="6"/>
  <c r="AL3" i="6"/>
  <c r="AK11" i="6"/>
  <c r="AO13" i="9"/>
  <c r="AO14" i="9"/>
  <c r="AO15" i="9"/>
  <c r="AO16" i="9"/>
  <c r="AN9" i="9"/>
  <c r="AN10" i="9"/>
  <c r="AN11" i="9"/>
  <c r="AN12" i="9"/>
  <c r="AL13" i="9"/>
  <c r="AL14" i="9"/>
  <c r="AL15" i="9"/>
  <c r="AL16" i="9"/>
  <c r="AK40" i="9"/>
  <c r="AK53" i="9"/>
  <c r="AK30" i="9"/>
  <c r="AK55" i="9"/>
  <c r="AO12" i="1"/>
  <c r="AO5" i="1"/>
  <c r="AO69" i="1"/>
  <c r="AO46" i="1"/>
  <c r="AO110" i="1"/>
  <c r="AO23" i="1"/>
  <c r="AO87" i="1"/>
  <c r="AO117" i="1"/>
  <c r="AK3" i="1"/>
  <c r="AO11" i="6"/>
  <c r="AN9" i="6"/>
  <c r="AN19" i="6"/>
  <c r="AL25" i="6"/>
  <c r="AL4" i="6"/>
  <c r="AK10" i="6"/>
  <c r="AK16" i="6"/>
  <c r="AO28" i="6"/>
  <c r="AL15" i="6"/>
  <c r="AO30" i="9"/>
  <c r="AN26" i="9"/>
  <c r="AL30" i="9"/>
  <c r="AK10" i="9"/>
  <c r="AO21" i="1"/>
  <c r="AO39" i="1"/>
  <c r="AO27" i="6"/>
  <c r="AL20" i="6"/>
  <c r="AO65" i="9"/>
  <c r="AO4" i="9"/>
  <c r="AN61" i="9"/>
  <c r="AN63" i="9"/>
  <c r="AL65" i="9"/>
  <c r="AL4" i="9"/>
  <c r="AK41" i="9"/>
  <c r="AK43" i="9"/>
  <c r="AO104" i="1"/>
  <c r="AO34" i="1"/>
  <c r="AO11" i="1"/>
  <c r="AO112" i="1"/>
  <c r="AO17" i="6"/>
  <c r="AN7" i="6"/>
  <c r="AL23" i="6"/>
  <c r="AK4" i="6"/>
  <c r="AO38" i="9"/>
  <c r="AO40" i="9"/>
  <c r="AN34" i="9"/>
  <c r="AN36" i="9"/>
  <c r="AL38" i="9"/>
  <c r="AL40" i="9"/>
  <c r="AK18" i="9"/>
  <c r="AK20" i="9"/>
  <c r="AO29" i="1"/>
  <c r="AO70" i="1"/>
  <c r="AO47" i="1"/>
  <c r="AN20" i="1"/>
  <c r="AL6" i="6"/>
  <c r="AN53" i="9"/>
  <c r="AK33" i="9"/>
  <c r="AO113" i="1"/>
  <c r="AN65" i="1"/>
  <c r="AN34" i="1"/>
  <c r="AN91" i="1"/>
  <c r="AL5" i="1"/>
  <c r="AL54" i="1"/>
  <c r="AL19" i="1"/>
  <c r="AL104" i="1"/>
  <c r="AK108" i="1"/>
  <c r="AK6" i="1"/>
  <c r="AK19" i="1"/>
  <c r="AN22" i="6"/>
  <c r="AO28" i="9"/>
  <c r="AL22" i="6"/>
  <c r="AO10" i="9"/>
  <c r="AN6" i="9"/>
  <c r="AL10" i="9"/>
  <c r="AK49" i="9"/>
  <c r="AO109" i="1"/>
  <c r="AO19" i="1"/>
  <c r="AN5" i="1"/>
  <c r="AN69" i="1"/>
  <c r="AN62" i="1"/>
  <c r="AN42" i="1"/>
  <c r="AN31" i="1"/>
  <c r="AN95" i="1"/>
  <c r="AN3" i="1"/>
  <c r="AL9" i="1"/>
  <c r="AL81" i="1"/>
  <c r="AL58" i="1"/>
  <c r="AL40" i="1"/>
  <c r="AL23" i="1"/>
  <c r="AL87" i="1"/>
  <c r="AL116" i="1"/>
  <c r="AK48" i="1"/>
  <c r="AK112" i="1"/>
  <c r="AK61" i="1"/>
  <c r="AK10" i="1"/>
  <c r="AK74" i="1"/>
  <c r="AK23" i="1"/>
  <c r="AK87" i="1"/>
  <c r="AO41" i="9"/>
  <c r="AL28" i="9"/>
  <c r="AO58" i="1"/>
  <c r="AN41" i="1"/>
  <c r="AN10" i="1"/>
  <c r="AN67" i="1"/>
  <c r="AL48" i="1"/>
  <c r="AL30" i="1"/>
  <c r="AL85" i="1"/>
  <c r="AL44" i="1"/>
  <c r="AK84" i="1"/>
  <c r="AK97" i="1"/>
  <c r="AK110" i="1"/>
  <c r="AO25" i="6"/>
  <c r="AN40" i="9"/>
  <c r="AK24" i="9"/>
  <c r="AN24" i="1"/>
  <c r="AN109" i="1"/>
  <c r="AN7" i="1"/>
  <c r="AN72" i="1"/>
  <c r="AL49" i="1"/>
  <c r="AL98" i="1"/>
  <c r="AL63" i="1"/>
  <c r="AK24" i="1"/>
  <c r="AK37" i="1"/>
  <c r="AK50" i="1"/>
  <c r="AK63" i="1"/>
  <c r="AO43" i="9"/>
  <c r="AK64" i="9"/>
  <c r="AO60" i="1"/>
  <c r="AN57" i="1"/>
  <c r="AN26" i="1"/>
  <c r="AN83" i="1"/>
  <c r="AL89" i="1"/>
  <c r="AL46" i="1"/>
  <c r="AL11" i="1"/>
  <c r="AL88" i="1"/>
  <c r="AK100" i="1"/>
  <c r="AK113" i="1"/>
  <c r="AK11" i="1"/>
  <c r="AN11" i="6"/>
  <c r="AL41" i="9"/>
  <c r="AO40" i="1"/>
  <c r="AN108" i="1"/>
  <c r="AN46" i="1"/>
  <c r="AO21" i="6"/>
  <c r="AK17" i="6"/>
  <c r="AO31" i="9"/>
  <c r="AN27" i="9"/>
  <c r="AL31" i="9"/>
  <c r="AK7" i="9"/>
  <c r="AO89" i="1"/>
  <c r="AO103" i="1"/>
  <c r="AN25" i="6"/>
  <c r="AK26" i="6"/>
  <c r="AO50" i="9"/>
  <c r="AO52" i="9"/>
  <c r="AN50" i="9"/>
  <c r="AN52" i="9"/>
  <c r="AL50" i="9"/>
  <c r="AL52" i="9"/>
  <c r="AK34" i="9"/>
  <c r="AK36" i="9"/>
  <c r="AO41" i="1"/>
  <c r="AO82" i="1"/>
  <c r="AO59" i="1"/>
  <c r="AN56" i="1"/>
  <c r="AO5" i="6"/>
  <c r="AN24" i="6"/>
  <c r="AK9" i="6"/>
  <c r="AO21" i="9"/>
  <c r="AO23" i="9"/>
  <c r="AN17" i="9"/>
  <c r="AN19" i="9"/>
  <c r="AL21" i="9"/>
  <c r="AL23" i="9"/>
  <c r="AK56" i="9"/>
  <c r="AK50" i="9"/>
  <c r="AO20" i="1"/>
  <c r="AO77" i="1"/>
  <c r="AO118" i="1"/>
  <c r="AO95" i="1"/>
  <c r="AN100" i="1"/>
  <c r="AK24" i="6"/>
  <c r="AN60" i="9"/>
  <c r="AK52" i="9"/>
  <c r="AN44" i="1"/>
  <c r="AN113" i="1"/>
  <c r="AN11" i="1"/>
  <c r="AN80" i="1"/>
  <c r="AL53" i="1"/>
  <c r="AL102" i="1"/>
  <c r="AL67" i="1"/>
  <c r="AK28" i="1"/>
  <c r="AK41" i="1"/>
  <c r="AK54" i="1"/>
  <c r="AK67" i="1"/>
  <c r="AK13" i="6"/>
  <c r="AO26" i="6"/>
  <c r="AL28" i="6"/>
  <c r="AO11" i="9"/>
  <c r="AN7" i="9"/>
  <c r="AL11" i="9"/>
  <c r="AK6" i="9"/>
  <c r="AO65" i="1"/>
  <c r="AO83" i="1"/>
  <c r="AN21" i="1"/>
  <c r="AN85" i="1"/>
  <c r="AN90" i="1"/>
  <c r="AN74" i="1"/>
  <c r="AN47" i="1"/>
  <c r="AN111" i="1"/>
  <c r="AL16" i="1"/>
  <c r="AL25" i="1"/>
  <c r="AL10" i="1"/>
  <c r="AL74" i="1"/>
  <c r="AL80" i="1"/>
  <c r="AL39" i="1"/>
  <c r="AL103" i="1"/>
  <c r="AL3" i="1"/>
  <c r="AK64" i="1"/>
  <c r="AK13" i="1"/>
  <c r="AK77" i="1"/>
  <c r="AK26" i="1"/>
  <c r="AK90" i="1"/>
  <c r="AK39" i="1"/>
  <c r="AK103" i="1"/>
  <c r="AN37" i="9"/>
  <c r="AK65" i="9"/>
  <c r="AO35" i="1"/>
  <c r="AN73" i="1"/>
  <c r="AN50" i="1"/>
  <c r="AN99" i="1"/>
  <c r="AL13" i="1"/>
  <c r="AL62" i="1"/>
  <c r="AL27" i="1"/>
  <c r="AL77" i="1"/>
  <c r="AK116" i="1"/>
  <c r="AK14" i="1"/>
  <c r="AK27" i="1"/>
  <c r="AL27" i="6"/>
  <c r="AL42" i="9"/>
  <c r="AO33" i="1"/>
  <c r="AN13" i="1"/>
  <c r="AN78" i="1"/>
  <c r="AN39" i="1"/>
  <c r="AL8" i="1"/>
  <c r="AL113" i="1"/>
  <c r="AL60" i="1"/>
  <c r="AL95" i="1"/>
  <c r="AK56" i="1"/>
  <c r="AK69" i="1"/>
  <c r="AK82" i="1"/>
  <c r="AK95" i="1"/>
  <c r="AN23" i="9"/>
  <c r="AK62" i="9"/>
  <c r="AO99" i="1"/>
  <c r="AN89" i="1"/>
  <c r="AN86" i="1"/>
  <c r="AN115" i="1"/>
  <c r="AL29" i="1"/>
  <c r="AL78" i="1"/>
  <c r="AL43" i="1"/>
  <c r="AK4" i="1"/>
  <c r="AK17" i="1"/>
  <c r="AK30" i="1"/>
  <c r="AK43" i="1"/>
  <c r="AK8" i="6"/>
  <c r="AL43" i="9"/>
  <c r="AO10" i="1"/>
  <c r="AN29" i="1"/>
  <c r="AN106" i="1"/>
  <c r="AN26" i="6"/>
  <c r="AK27" i="6"/>
  <c r="AO32" i="9"/>
  <c r="AN28" i="9"/>
  <c r="AL32" i="9"/>
  <c r="AK12" i="9"/>
  <c r="AO62" i="1"/>
  <c r="AN12" i="1"/>
  <c r="AN4" i="6"/>
  <c r="AK3" i="6"/>
  <c r="AO66" i="9"/>
  <c r="AO3" i="9"/>
  <c r="AN66" i="9"/>
  <c r="AN3" i="9"/>
  <c r="AL66" i="9"/>
  <c r="AL3" i="9"/>
  <c r="AK58" i="9"/>
  <c r="AK3" i="9"/>
  <c r="AO57" i="1"/>
  <c r="AO98" i="1"/>
  <c r="AO75" i="1"/>
  <c r="AN92" i="1"/>
  <c r="AO3" i="6"/>
  <c r="AL13" i="6"/>
  <c r="AK25" i="6"/>
  <c r="AO37" i="9"/>
  <c r="AO39" i="9"/>
  <c r="AN33" i="9"/>
  <c r="AN35" i="9"/>
  <c r="AL37" i="9"/>
  <c r="AL39" i="9"/>
  <c r="AK13" i="9"/>
  <c r="AK15" i="9"/>
  <c r="AO36" i="1"/>
  <c r="AO6" i="1"/>
  <c r="AO88" i="1"/>
  <c r="AO111" i="1"/>
  <c r="AO10" i="6"/>
  <c r="AO57" i="9"/>
  <c r="AL57" i="9"/>
  <c r="AO68" i="1"/>
  <c r="AN116" i="1"/>
  <c r="AN54" i="1"/>
  <c r="AN27" i="1"/>
  <c r="AN112" i="1"/>
  <c r="AL69" i="1"/>
  <c r="AL118" i="1"/>
  <c r="AL83" i="1"/>
  <c r="AK44" i="1"/>
  <c r="AK57" i="1"/>
  <c r="AK70" i="1"/>
  <c r="AK83" i="1"/>
  <c r="AK23" i="6"/>
  <c r="AO8" i="6"/>
  <c r="AK7" i="6"/>
  <c r="AO12" i="9"/>
  <c r="AN8" i="9"/>
  <c r="AL12" i="9"/>
  <c r="AK51" i="9"/>
  <c r="AO42" i="1"/>
  <c r="AO101" i="1"/>
  <c r="AN37" i="1"/>
  <c r="AN101" i="1"/>
  <c r="AN6" i="1"/>
  <c r="AN110" i="1"/>
  <c r="AN63" i="1"/>
  <c r="AN60" i="1"/>
  <c r="AL36" i="1"/>
  <c r="AL41" i="1"/>
  <c r="AL26" i="1"/>
  <c r="AL90" i="1"/>
  <c r="AL73" i="1"/>
  <c r="AL55" i="1"/>
  <c r="AL32" i="1"/>
  <c r="AK16" i="1"/>
  <c r="AK80" i="1"/>
  <c r="AK29" i="1"/>
  <c r="AK93" i="1"/>
  <c r="AK42" i="1"/>
  <c r="AK106" i="1"/>
  <c r="AK55" i="1"/>
  <c r="AO20" i="6"/>
  <c r="AN24" i="9"/>
  <c r="AK8" i="9"/>
  <c r="AN8" i="1"/>
  <c r="AN105" i="1"/>
  <c r="AN118" i="1"/>
  <c r="AN64" i="1"/>
  <c r="AL45" i="1"/>
  <c r="AL94" i="1"/>
  <c r="AL59" i="1"/>
  <c r="AK20" i="1"/>
  <c r="AK33" i="1"/>
  <c r="AK46" i="1"/>
  <c r="AK59" i="1"/>
  <c r="AO42" i="9"/>
  <c r="AL44" i="9"/>
  <c r="AO74" i="1"/>
  <c r="AN45" i="1"/>
  <c r="AN14" i="1"/>
  <c r="AN71" i="1"/>
  <c r="AL64" i="1"/>
  <c r="AL34" i="1"/>
  <c r="AL101" i="1"/>
  <c r="AL56" i="1"/>
  <c r="AK88" i="1"/>
  <c r="AK101" i="1"/>
  <c r="AK114" i="1"/>
  <c r="AN28" i="6"/>
  <c r="AL25" i="9"/>
  <c r="AO24" i="1"/>
  <c r="AL5" i="6"/>
  <c r="AK5" i="9"/>
  <c r="AL14" i="6"/>
  <c r="AN47" i="9"/>
  <c r="AK27" i="9"/>
  <c r="AO64" i="1"/>
  <c r="AK19" i="6"/>
  <c r="AN20" i="9"/>
  <c r="AK63" i="9"/>
  <c r="AN4" i="1"/>
  <c r="AO90" i="1"/>
  <c r="AL84" i="1"/>
  <c r="AK92" i="1"/>
  <c r="AO27" i="9"/>
  <c r="AL9" i="9"/>
  <c r="AN76" i="1"/>
  <c r="AN15" i="1"/>
  <c r="AL57" i="1"/>
  <c r="AL71" i="1"/>
  <c r="AK45" i="1"/>
  <c r="AK71" i="1"/>
  <c r="AN9" i="1"/>
  <c r="AL97" i="1"/>
  <c r="AK65" i="1"/>
  <c r="AK22" i="9"/>
  <c r="AN103" i="1"/>
  <c r="AL93" i="1"/>
  <c r="AK29" i="6"/>
  <c r="AN25" i="1"/>
  <c r="AN51" i="1"/>
  <c r="AL14" i="1"/>
  <c r="AL107" i="1"/>
  <c r="AK81" i="1"/>
  <c r="AK107" i="1"/>
  <c r="AK19" i="9"/>
  <c r="AN93" i="1"/>
  <c r="AN55" i="1"/>
  <c r="AL24" i="1"/>
  <c r="AL18" i="1"/>
  <c r="AL100" i="1"/>
  <c r="AL111" i="1"/>
  <c r="AK72" i="1"/>
  <c r="AK85" i="1"/>
  <c r="AK98" i="1"/>
  <c r="AK111" i="1"/>
  <c r="AO44" i="9"/>
  <c r="AN87" i="1"/>
  <c r="AL50" i="1"/>
  <c r="AL15" i="1"/>
  <c r="AK104" i="1"/>
  <c r="AK117" i="1"/>
  <c r="AO116" i="1"/>
  <c r="AL60" i="9"/>
  <c r="AL68" i="1"/>
  <c r="AN5" i="9"/>
  <c r="AL108" i="1"/>
  <c r="AK7" i="1"/>
  <c r="AK52" i="1"/>
  <c r="AL31" i="1"/>
  <c r="AN84" i="1"/>
  <c r="AL75" i="1"/>
  <c r="AK17" i="9"/>
  <c r="AL65" i="1"/>
  <c r="AK40" i="1"/>
  <c r="AK66" i="1"/>
  <c r="AO29" i="9"/>
  <c r="AO28" i="1"/>
  <c r="AO49" i="9"/>
  <c r="AL49" i="9"/>
  <c r="AO48" i="1"/>
  <c r="AO12" i="6"/>
  <c r="AO22" i="9"/>
  <c r="AL22" i="9"/>
  <c r="AO13" i="1"/>
  <c r="AN27" i="6"/>
  <c r="AN49" i="1"/>
  <c r="AL38" i="1"/>
  <c r="AK105" i="1"/>
  <c r="AN12" i="6"/>
  <c r="AK32" i="9"/>
  <c r="AN53" i="1"/>
  <c r="AN79" i="1"/>
  <c r="AL42" i="1"/>
  <c r="AL76" i="1"/>
  <c r="AK109" i="1"/>
  <c r="AL17" i="6"/>
  <c r="AN70" i="1"/>
  <c r="AL52" i="1"/>
  <c r="AK78" i="1"/>
  <c r="AO51" i="1"/>
  <c r="AL17" i="1"/>
  <c r="AK5" i="1"/>
  <c r="AL27" i="9"/>
  <c r="AN38" i="1"/>
  <c r="AN96" i="1"/>
  <c r="AL110" i="1"/>
  <c r="AK36" i="1"/>
  <c r="AK62" i="1"/>
  <c r="AO96" i="1"/>
  <c r="AN30" i="1"/>
  <c r="AL105" i="1"/>
  <c r="AL96" i="1"/>
  <c r="AK15" i="1"/>
  <c r="AK61" i="9"/>
  <c r="AO106" i="1"/>
  <c r="AL7" i="1"/>
  <c r="AL4" i="1"/>
  <c r="AN58" i="1"/>
  <c r="AK31" i="1"/>
  <c r="AL61" i="1"/>
  <c r="AK75" i="1"/>
  <c r="AN23" i="1"/>
  <c r="AL114" i="1"/>
  <c r="AK53" i="1"/>
  <c r="AN25" i="9"/>
  <c r="AO72" i="1"/>
  <c r="AO51" i="9"/>
  <c r="AL51" i="9"/>
  <c r="AO18" i="1"/>
  <c r="AN18" i="6"/>
  <c r="AO24" i="9"/>
  <c r="AL24" i="9"/>
  <c r="AO54" i="1"/>
  <c r="AO60" i="9"/>
  <c r="AN18" i="1"/>
  <c r="AL117" i="1"/>
  <c r="AK118" i="1"/>
  <c r="AO9" i="9"/>
  <c r="AO8" i="1"/>
  <c r="AN117" i="1"/>
  <c r="AN88" i="1"/>
  <c r="AL106" i="1"/>
  <c r="AK32" i="1"/>
  <c r="AK58" i="1"/>
  <c r="AL26" i="9"/>
  <c r="AN35" i="1"/>
  <c r="AL91" i="1"/>
  <c r="AK91" i="1"/>
  <c r="AN77" i="1"/>
  <c r="AL66" i="1"/>
  <c r="AK18" i="1"/>
  <c r="AO81" i="1"/>
  <c r="AN98" i="1"/>
  <c r="AL20" i="1"/>
  <c r="AL92" i="1"/>
  <c r="AK68" i="1"/>
  <c r="AK94" i="1"/>
  <c r="AN39" i="9"/>
  <c r="AO115" i="1"/>
  <c r="AN94" i="1"/>
  <c r="AN40" i="1"/>
  <c r="AL33" i="1"/>
  <c r="AL82" i="1"/>
  <c r="AL47" i="1"/>
  <c r="AK8" i="1"/>
  <c r="AK21" i="1"/>
  <c r="AK34" i="1"/>
  <c r="AK47" i="1"/>
  <c r="AL29" i="9"/>
  <c r="AO18" i="6"/>
  <c r="AN45" i="9"/>
  <c r="AK25" i="9"/>
  <c r="AL7" i="6"/>
  <c r="AN18" i="9"/>
  <c r="AO31" i="1"/>
  <c r="AN75" i="1"/>
  <c r="AO13" i="6"/>
  <c r="AN22" i="1"/>
  <c r="AK96" i="1"/>
  <c r="AO17" i="1"/>
  <c r="AN38" i="9"/>
  <c r="AN19" i="1"/>
  <c r="AK49" i="1"/>
  <c r="AN61" i="1"/>
  <c r="AN104" i="1"/>
  <c r="AL79" i="1"/>
  <c r="AK79" i="1"/>
  <c r="AM79" i="1" l="1"/>
  <c r="AP104" i="1"/>
  <c r="AP61" i="1"/>
  <c r="AM49" i="1"/>
  <c r="AP19" i="1"/>
  <c r="AP38" i="9"/>
  <c r="AM96" i="1"/>
  <c r="AP22" i="1"/>
  <c r="AP75" i="1"/>
  <c r="AP18" i="9"/>
  <c r="AM25" i="9"/>
  <c r="AP45" i="9"/>
  <c r="AM47" i="1"/>
  <c r="AM34" i="1"/>
  <c r="AM21" i="1"/>
  <c r="AM8" i="1"/>
  <c r="AP40" i="1"/>
  <c r="AP94" i="1"/>
  <c r="AP39" i="9"/>
  <c r="AM94" i="1"/>
  <c r="AM68" i="1"/>
  <c r="AP98" i="1"/>
  <c r="AM18" i="1"/>
  <c r="AP77" i="1"/>
  <c r="AM91" i="1"/>
  <c r="AP35" i="1"/>
  <c r="AM58" i="1"/>
  <c r="AM32" i="1"/>
  <c r="AP88" i="1"/>
  <c r="AP117" i="1"/>
  <c r="AM118" i="1"/>
  <c r="AP18" i="1"/>
  <c r="AP18" i="6"/>
  <c r="AP25" i="9"/>
  <c r="AM53" i="1"/>
  <c r="AP23" i="1"/>
  <c r="AM75" i="1"/>
  <c r="AM31" i="1"/>
  <c r="AP58" i="1"/>
  <c r="AM61" i="9"/>
  <c r="AM15" i="1"/>
  <c r="AP30" i="1"/>
  <c r="AM62" i="1"/>
  <c r="AM36" i="1"/>
  <c r="AP96" i="1"/>
  <c r="AP38" i="1"/>
  <c r="AM5" i="1"/>
  <c r="AM78" i="1"/>
  <c r="AP70" i="1"/>
  <c r="AM109" i="1"/>
  <c r="AP79" i="1"/>
  <c r="AP53" i="1"/>
  <c r="AM32" i="9"/>
  <c r="AP12" i="6"/>
  <c r="AM105" i="1"/>
  <c r="AP49" i="1"/>
  <c r="AP27" i="6"/>
  <c r="AM66" i="1"/>
  <c r="AM40" i="1"/>
  <c r="AM17" i="9"/>
  <c r="AP84" i="1"/>
  <c r="AM52" i="1"/>
  <c r="AM7" i="1"/>
  <c r="AP5" i="9"/>
  <c r="AM117" i="1"/>
  <c r="AM104" i="1"/>
  <c r="AP87" i="1"/>
  <c r="AM111" i="1"/>
  <c r="AM98" i="1"/>
  <c r="AM85" i="1"/>
  <c r="AM72" i="1"/>
  <c r="AP55" i="1"/>
  <c r="AP93" i="1"/>
  <c r="AM19" i="9"/>
  <c r="AM107" i="1"/>
  <c r="AM81" i="1"/>
  <c r="AP51" i="1"/>
  <c r="AP25" i="1"/>
  <c r="AM29" i="6"/>
  <c r="AP103" i="1"/>
  <c r="AM22" i="9"/>
  <c r="AM65" i="1"/>
  <c r="AP9" i="1"/>
  <c r="AM71" i="1"/>
  <c r="AM45" i="1"/>
  <c r="AP15" i="1"/>
  <c r="AP76" i="1"/>
  <c r="AM92" i="1"/>
  <c r="AP4" i="1"/>
  <c r="AM63" i="9"/>
  <c r="AP20" i="9"/>
  <c r="AM19" i="6"/>
  <c r="AM27" i="9"/>
  <c r="AP47" i="9"/>
  <c r="AM5" i="9"/>
  <c r="AP28" i="6"/>
  <c r="AM114" i="1"/>
  <c r="AM101" i="1"/>
  <c r="AM88" i="1"/>
  <c r="AP71" i="1"/>
  <c r="AP14" i="1"/>
  <c r="AP45" i="1"/>
  <c r="AM59" i="1"/>
  <c r="AM46" i="1"/>
  <c r="AM33" i="1"/>
  <c r="AM20" i="1"/>
  <c r="AP64" i="1"/>
  <c r="AP118" i="1"/>
  <c r="AP105" i="1"/>
  <c r="AP8" i="1"/>
  <c r="AM8" i="9"/>
  <c r="AP24" i="9"/>
  <c r="AM55" i="1"/>
  <c r="AM106" i="1"/>
  <c r="AM42" i="1"/>
  <c r="AM93" i="1"/>
  <c r="AM29" i="1"/>
  <c r="AM80" i="1"/>
  <c r="AM16" i="1"/>
  <c r="AP60" i="1"/>
  <c r="AP63" i="1"/>
  <c r="AP110" i="1"/>
  <c r="AP6" i="1"/>
  <c r="AP101" i="1"/>
  <c r="AP37" i="1"/>
  <c r="AM51" i="9"/>
  <c r="AP8" i="9"/>
  <c r="AM7" i="6"/>
  <c r="AM23" i="6"/>
  <c r="AM83" i="1"/>
  <c r="AM70" i="1"/>
  <c r="AM57" i="1"/>
  <c r="AM44" i="1"/>
  <c r="AP112" i="1"/>
  <c r="AP27" i="1"/>
  <c r="AP54" i="1"/>
  <c r="AP116" i="1"/>
  <c r="AM15" i="9"/>
  <c r="AM13" i="9"/>
  <c r="AP35" i="9"/>
  <c r="AP33" i="9"/>
  <c r="AM25" i="6"/>
  <c r="AP92" i="1"/>
  <c r="AM3" i="9"/>
  <c r="AM58" i="9"/>
  <c r="AP3" i="9"/>
  <c r="AP66" i="9"/>
  <c r="AM3" i="6"/>
  <c r="AP4" i="6"/>
  <c r="AP12" i="1"/>
  <c r="AM12" i="9"/>
  <c r="AP28" i="9"/>
  <c r="AM27" i="6"/>
  <c r="AP26" i="6"/>
  <c r="AP106" i="1"/>
  <c r="AP29" i="1"/>
  <c r="AM8" i="6"/>
  <c r="AM43" i="1"/>
  <c r="AM30" i="1"/>
  <c r="AM17" i="1"/>
  <c r="AM4" i="1"/>
  <c r="AP115" i="1"/>
  <c r="AP86" i="1"/>
  <c r="AP89" i="1"/>
  <c r="AM62" i="9"/>
  <c r="AP23" i="9"/>
  <c r="AM95" i="1"/>
  <c r="AM82" i="1"/>
  <c r="AM69" i="1"/>
  <c r="AM56" i="1"/>
  <c r="AP39" i="1"/>
  <c r="AP78" i="1"/>
  <c r="AP13" i="1"/>
  <c r="AM27" i="1"/>
  <c r="AM14" i="1"/>
  <c r="AM116" i="1"/>
  <c r="AP99" i="1"/>
  <c r="AP50" i="1"/>
  <c r="AP73" i="1"/>
  <c r="AM65" i="9"/>
  <c r="AP37" i="9"/>
  <c r="AM103" i="1"/>
  <c r="AM39" i="1"/>
  <c r="AM90" i="1"/>
  <c r="AM26" i="1"/>
  <c r="AM77" i="1"/>
  <c r="AM13" i="1"/>
  <c r="AM64" i="1"/>
  <c r="AP111" i="1"/>
  <c r="AP47" i="1"/>
  <c r="AP74" i="1"/>
  <c r="AP90" i="1"/>
  <c r="AP85" i="1"/>
  <c r="AP21" i="1"/>
  <c r="AM6" i="9"/>
  <c r="AP7" i="9"/>
  <c r="AM13" i="6"/>
  <c r="AM67" i="1"/>
  <c r="AM54" i="1"/>
  <c r="AM41" i="1"/>
  <c r="AM28" i="1"/>
  <c r="AP80" i="1"/>
  <c r="AP11" i="1"/>
  <c r="AP113" i="1"/>
  <c r="AP44" i="1"/>
  <c r="AM52" i="9"/>
  <c r="AP60" i="9"/>
  <c r="AM24" i="6"/>
  <c r="AP100" i="1"/>
  <c r="AM50" i="9"/>
  <c r="AM56" i="9"/>
  <c r="AP19" i="9"/>
  <c r="AP17" i="9"/>
  <c r="AM9" i="6"/>
  <c r="AP24" i="6"/>
  <c r="AP56" i="1"/>
  <c r="AM36" i="9"/>
  <c r="AM34" i="9"/>
  <c r="AP52" i="9"/>
  <c r="AP50" i="9"/>
  <c r="AM26" i="6"/>
  <c r="AP25" i="6"/>
  <c r="AM7" i="9"/>
  <c r="AP27" i="9"/>
  <c r="AM17" i="6"/>
  <c r="AP46" i="1"/>
  <c r="AP108" i="1"/>
  <c r="AP11" i="6"/>
  <c r="AM11" i="1"/>
  <c r="AM113" i="1"/>
  <c r="AM100" i="1"/>
  <c r="AP83" i="1"/>
  <c r="AP26" i="1"/>
  <c r="AP57" i="1"/>
  <c r="AM64" i="9"/>
  <c r="AM63" i="1"/>
  <c r="AM50" i="1"/>
  <c r="AM37" i="1"/>
  <c r="AM24" i="1"/>
  <c r="AP72" i="1"/>
  <c r="AP7" i="1"/>
  <c r="AP109" i="1"/>
  <c r="AP24" i="1"/>
  <c r="AM24" i="9"/>
  <c r="AP40" i="9"/>
  <c r="AM110" i="1"/>
  <c r="AM97" i="1"/>
  <c r="AM84" i="1"/>
  <c r="AP67" i="1"/>
  <c r="AP10" i="1"/>
  <c r="AP41" i="1"/>
  <c r="AM87" i="1"/>
  <c r="AM23" i="1"/>
  <c r="AM74" i="1"/>
  <c r="AM10" i="1"/>
  <c r="AM61" i="1"/>
  <c r="AM112" i="1"/>
  <c r="AM48" i="1"/>
  <c r="AP3" i="1"/>
  <c r="AP95" i="1"/>
  <c r="AP31" i="1"/>
  <c r="AP42" i="1"/>
  <c r="AP62" i="1"/>
  <c r="AP69" i="1"/>
  <c r="AP5" i="1"/>
  <c r="AM49" i="9"/>
  <c r="AP6" i="9"/>
  <c r="AP22" i="6"/>
  <c r="AM19" i="1"/>
  <c r="AM6" i="1"/>
  <c r="AM108" i="1"/>
  <c r="AP91" i="1"/>
  <c r="AP34" i="1"/>
  <c r="AP65" i="1"/>
  <c r="AM33" i="9"/>
  <c r="AP53" i="9"/>
  <c r="AP20" i="1"/>
  <c r="AM20" i="9"/>
  <c r="AM18" i="9"/>
  <c r="AP36" i="9"/>
  <c r="AP34" i="9"/>
  <c r="AM4" i="6"/>
  <c r="AP7" i="6"/>
  <c r="AM43" i="9"/>
  <c r="AM41" i="9"/>
  <c r="AP63" i="9"/>
  <c r="AP61" i="9"/>
  <c r="AM10" i="9"/>
  <c r="AP26" i="9"/>
  <c r="AM16" i="6"/>
  <c r="AM10" i="6"/>
  <c r="AP19" i="6"/>
  <c r="AP9" i="6"/>
  <c r="AM3" i="1"/>
  <c r="AM55" i="9"/>
  <c r="AM30" i="9"/>
  <c r="AM53" i="9"/>
  <c r="AM40" i="9"/>
  <c r="AP12" i="9"/>
  <c r="AP11" i="9"/>
  <c r="AP10" i="9"/>
  <c r="AP9" i="9"/>
  <c r="AM11" i="6"/>
  <c r="AP16" i="6"/>
  <c r="AP10" i="6"/>
  <c r="AP22" i="9"/>
  <c r="AM115" i="1"/>
  <c r="AM51" i="1"/>
  <c r="AM102" i="1"/>
  <c r="AM38" i="1"/>
  <c r="AM89" i="1"/>
  <c r="AM25" i="1"/>
  <c r="AM76" i="1"/>
  <c r="AM12" i="1"/>
  <c r="AP52" i="1"/>
  <c r="AP59" i="1"/>
  <c r="AP102" i="1"/>
  <c r="AP114" i="1"/>
  <c r="AP97" i="1"/>
  <c r="AP33" i="1"/>
  <c r="AM35" i="9"/>
  <c r="AP55" i="9"/>
  <c r="AM18" i="6"/>
  <c r="AP17" i="6"/>
  <c r="AP68" i="1"/>
  <c r="AM47" i="9"/>
  <c r="AM66" i="9"/>
  <c r="AM45" i="9"/>
  <c r="AM4" i="9"/>
  <c r="AP4" i="9"/>
  <c r="AP46" i="9"/>
  <c r="AP65" i="9"/>
  <c r="AP44" i="9"/>
  <c r="AM30" i="6"/>
  <c r="AP8" i="6"/>
  <c r="AP29" i="6"/>
  <c r="AP32" i="1"/>
  <c r="AM16" i="9"/>
  <c r="AM11" i="9"/>
  <c r="AM14" i="9"/>
  <c r="AM9" i="9"/>
  <c r="AP32" i="9"/>
  <c r="AP31" i="9"/>
  <c r="AP30" i="9"/>
  <c r="AP29" i="9"/>
  <c r="AM31" i="6"/>
  <c r="AM21" i="6"/>
  <c r="AP30" i="6"/>
  <c r="AP48" i="1"/>
  <c r="AM60" i="9"/>
  <c r="AM39" i="9"/>
  <c r="AM54" i="9"/>
  <c r="AM37" i="9"/>
  <c r="AP64" i="9"/>
  <c r="AP59" i="9"/>
  <c r="AP62" i="9"/>
  <c r="AP57" i="9"/>
  <c r="AM28" i="6"/>
  <c r="AM22" i="6"/>
  <c r="AP31" i="6"/>
  <c r="AP21" i="6"/>
  <c r="AP6" i="6"/>
  <c r="AP21" i="9"/>
  <c r="AP3" i="6"/>
  <c r="AM99" i="1"/>
  <c r="AM35" i="1"/>
  <c r="AM86" i="1"/>
  <c r="AM22" i="1"/>
  <c r="AM73" i="1"/>
  <c r="AM9" i="1"/>
  <c r="AM60" i="1"/>
  <c r="AP107" i="1"/>
  <c r="AP43" i="1"/>
  <c r="AP66" i="1"/>
  <c r="AP82" i="1"/>
  <c r="AP81" i="1"/>
  <c r="AP17" i="1"/>
  <c r="AM46" i="9"/>
  <c r="AP58" i="9"/>
  <c r="AP36" i="1"/>
  <c r="AM44" i="9"/>
  <c r="AM31" i="9"/>
  <c r="AM38" i="9"/>
  <c r="AM29" i="9"/>
  <c r="AP56" i="9"/>
  <c r="AP51" i="9"/>
  <c r="AP54" i="9"/>
  <c r="AP49" i="9"/>
  <c r="AM20" i="6"/>
  <c r="AM14" i="6"/>
  <c r="AP23" i="6"/>
  <c r="AP13" i="6"/>
  <c r="AP16" i="1"/>
  <c r="AM59" i="9"/>
  <c r="AM42" i="9"/>
  <c r="AM57" i="9"/>
  <c r="AM48" i="9"/>
  <c r="AP16" i="9"/>
  <c r="AP15" i="9"/>
  <c r="AP14" i="9"/>
  <c r="AP13" i="9"/>
  <c r="AM15" i="6"/>
  <c r="AM5" i="6"/>
  <c r="AP20" i="6"/>
  <c r="AP14" i="6"/>
  <c r="AP28" i="1"/>
  <c r="AM28" i="9"/>
  <c r="AM23" i="9"/>
  <c r="AM26" i="9"/>
  <c r="AM21" i="9"/>
  <c r="AP48" i="9"/>
  <c r="AP43" i="9"/>
  <c r="AP42" i="9"/>
  <c r="AP41" i="9"/>
  <c r="AM12" i="6"/>
  <c r="AM6" i="6"/>
  <c r="AP15" i="6"/>
  <c r="AP5" i="6"/>
  <c r="AQ86" i="1"/>
  <c r="AQ7" i="1"/>
  <c r="AQ13" i="1"/>
  <c r="AQ73" i="1"/>
  <c r="AQ53" i="1"/>
  <c r="AQ65" i="1"/>
  <c r="AQ67" i="1"/>
  <c r="AQ41" i="1"/>
  <c r="AQ95" i="1"/>
  <c r="AQ48" i="1"/>
  <c r="AQ104" i="1"/>
  <c r="AQ78" i="1"/>
  <c r="AQ23" i="1"/>
  <c r="AQ19" i="1"/>
  <c r="AQ15" i="1"/>
  <c r="AQ36" i="1"/>
  <c r="AQ93" i="1"/>
  <c r="AQ34" i="1"/>
  <c r="AQ96" i="1"/>
  <c r="AQ76" i="1"/>
  <c r="AQ68" i="1"/>
  <c r="AQ57" i="1"/>
  <c r="AQ64" i="1"/>
  <c r="AQ32" i="1"/>
  <c r="AQ39" i="1"/>
  <c r="AQ92" i="1"/>
  <c r="AQ25" i="1"/>
  <c r="AQ110" i="1"/>
  <c r="AQ66" i="1"/>
  <c r="AQ70" i="1"/>
  <c r="AQ11" i="1"/>
  <c r="AQ88" i="1"/>
  <c r="AQ79" i="1"/>
  <c r="AQ94" i="1"/>
  <c r="AQ18" i="1"/>
  <c r="AQ37" i="1"/>
  <c r="AQ16" i="1"/>
  <c r="AQ112" i="1"/>
  <c r="AQ82" i="1"/>
  <c r="AQ33" i="1"/>
  <c r="AQ103" i="1"/>
  <c r="AQ100" i="1"/>
  <c r="AQ26" i="1"/>
  <c r="AQ30" i="1"/>
  <c r="AQ35" i="1"/>
  <c r="AQ24" i="1"/>
  <c r="AQ87" i="1"/>
  <c r="AQ54" i="1"/>
  <c r="AQ8" i="1"/>
  <c r="AQ102" i="1"/>
  <c r="AQ56" i="1"/>
  <c r="AQ60" i="1"/>
  <c r="AQ63" i="1"/>
  <c r="AQ14" i="1"/>
  <c r="AQ101" i="1"/>
  <c r="AQ21" i="1"/>
  <c r="AQ107" i="1"/>
  <c r="AQ62" i="1"/>
  <c r="AQ40" i="1"/>
  <c r="AQ22" i="1"/>
  <c r="AQ109" i="1"/>
  <c r="AQ44" i="1"/>
  <c r="AQ29" i="1"/>
  <c r="AQ106" i="1"/>
  <c r="AQ55" i="1"/>
  <c r="AQ77" i="1"/>
  <c r="AQ83" i="1"/>
  <c r="AQ105" i="1"/>
  <c r="AQ28" i="1"/>
  <c r="AQ31" i="1"/>
  <c r="AQ98" i="1"/>
  <c r="AQ85" i="1"/>
  <c r="AQ84" i="1"/>
  <c r="AQ75" i="1"/>
  <c r="AQ38" i="1"/>
  <c r="AQ4" i="1"/>
  <c r="AQ52" i="1"/>
  <c r="AQ59" i="1"/>
  <c r="AQ46" i="1"/>
  <c r="AQ97" i="1"/>
  <c r="AQ17" i="1"/>
  <c r="AQ20" i="1"/>
  <c r="AQ43" i="1"/>
  <c r="AQ90" i="1"/>
  <c r="AQ81" i="1"/>
  <c r="AQ108" i="1"/>
  <c r="AQ71" i="1"/>
  <c r="AQ61" i="1"/>
  <c r="AQ99" i="1"/>
  <c r="AQ89" i="1"/>
  <c r="AQ12" i="1"/>
  <c r="AQ74" i="1"/>
  <c r="AQ45" i="1"/>
  <c r="AQ51" i="1"/>
  <c r="AQ50" i="1"/>
  <c r="AQ9" i="1"/>
  <c r="AQ3" i="1"/>
  <c r="AQ111" i="1"/>
  <c r="AQ47" i="1"/>
  <c r="AQ58" i="1"/>
  <c r="AQ42" i="1"/>
  <c r="AQ69" i="1"/>
  <c r="AQ5" i="1"/>
  <c r="AQ80" i="1"/>
  <c r="AQ91" i="1"/>
  <c r="AQ27" i="1"/>
  <c r="AQ6" i="1"/>
  <c r="AQ10" i="1"/>
  <c r="AQ49" i="1"/>
  <c r="AQ72" i="1"/>
  <c r="G38" i="9"/>
  <c r="G65" i="9"/>
  <c r="G50" i="9"/>
  <c r="G39" i="9"/>
  <c r="G63" i="9"/>
  <c r="G62" i="9"/>
  <c r="G51" i="9"/>
  <c r="G37" i="1"/>
  <c r="G7" i="1"/>
  <c r="C26" i="11" l="1"/>
  <c r="C25" i="11"/>
  <c r="C24" i="11"/>
  <c r="C23" i="11"/>
  <c r="C22" i="11"/>
  <c r="C21" i="11"/>
  <c r="C20" i="11"/>
  <c r="C18" i="11"/>
  <c r="C17" i="11"/>
  <c r="C26" i="10"/>
  <c r="C25" i="10"/>
  <c r="C24" i="10"/>
  <c r="C23" i="10"/>
  <c r="C22" i="10"/>
  <c r="C21" i="10"/>
  <c r="C20" i="10"/>
  <c r="C18" i="10"/>
  <c r="C17" i="10"/>
  <c r="C26" i="2"/>
  <c r="C25" i="2"/>
  <c r="C24" i="2"/>
  <c r="C23" i="2"/>
  <c r="C22" i="2"/>
  <c r="C21" i="2"/>
  <c r="C20" i="2"/>
  <c r="C18" i="2"/>
  <c r="C17" i="2"/>
  <c r="AN48" i="6"/>
  <c r="AN37" i="6"/>
  <c r="AL68" i="6"/>
  <c r="AO71" i="6"/>
  <c r="AN74" i="6"/>
  <c r="AN50" i="6"/>
  <c r="AK99" i="6"/>
  <c r="AK68" i="6"/>
  <c r="AN63" i="6"/>
  <c r="AL97" i="6"/>
  <c r="AO68" i="6"/>
  <c r="AL56" i="6"/>
  <c r="AO39" i="6"/>
  <c r="AO61" i="6"/>
  <c r="AK93" i="6"/>
  <c r="AN90" i="6"/>
  <c r="AO40" i="6"/>
  <c r="AN35" i="6"/>
  <c r="AK91" i="6"/>
  <c r="AN107" i="6"/>
  <c r="AK84" i="6"/>
  <c r="AK50" i="6"/>
  <c r="AK35" i="6"/>
  <c r="AN112" i="6"/>
  <c r="AO111" i="6"/>
  <c r="AO53" i="6"/>
  <c r="AN111" i="6"/>
  <c r="AN64" i="6"/>
  <c r="AK67" i="6"/>
  <c r="AL64" i="6"/>
  <c r="AL110" i="6"/>
  <c r="AK100" i="6"/>
  <c r="AN87" i="6"/>
  <c r="AN98" i="6"/>
  <c r="AK45" i="6"/>
  <c r="AO69" i="6"/>
  <c r="AO101" i="6"/>
  <c r="AL75" i="6"/>
  <c r="AK48" i="6"/>
  <c r="AN86" i="6"/>
  <c r="AL53" i="6"/>
  <c r="AO36" i="6"/>
  <c r="AO79" i="6"/>
  <c r="AK109" i="6"/>
  <c r="AL96" i="6"/>
  <c r="AO84" i="6"/>
  <c r="AN56" i="6"/>
  <c r="AN70" i="6"/>
  <c r="AL36" i="6"/>
  <c r="AN103" i="6"/>
  <c r="AO57" i="6"/>
  <c r="AN93" i="6"/>
  <c r="AN91" i="6"/>
  <c r="AN44" i="6"/>
  <c r="AN81" i="6"/>
  <c r="AO50" i="6"/>
  <c r="AL41" i="6"/>
  <c r="AL42" i="6"/>
  <c r="AO60" i="6"/>
  <c r="AL52" i="6"/>
  <c r="AN45" i="6"/>
  <c r="AL39" i="6"/>
  <c r="AN38" i="6"/>
  <c r="AK112" i="6"/>
  <c r="AN108" i="6"/>
  <c r="AO74" i="6"/>
  <c r="AN43" i="6"/>
  <c r="AL100" i="6"/>
  <c r="AK77" i="6"/>
  <c r="AL62" i="6"/>
  <c r="AN85" i="6"/>
  <c r="AL90" i="6"/>
  <c r="AO75" i="6"/>
  <c r="AK86" i="6"/>
  <c r="AK82" i="6"/>
  <c r="AK58" i="6"/>
  <c r="AL98" i="6"/>
  <c r="AK60" i="6"/>
  <c r="AO89" i="6"/>
  <c r="AN80" i="6"/>
  <c r="AL72" i="6"/>
  <c r="AO58" i="6"/>
  <c r="AL51" i="6"/>
  <c r="AK111" i="6"/>
  <c r="AO99" i="6"/>
  <c r="AO105" i="6"/>
  <c r="AK98" i="6"/>
  <c r="AN89" i="6"/>
  <c r="AN68" i="6"/>
  <c r="AN55" i="6"/>
  <c r="AO83" i="6"/>
  <c r="AN92" i="6"/>
  <c r="AO107" i="6"/>
  <c r="AK39" i="6"/>
  <c r="AK62" i="6"/>
  <c r="AO97" i="6"/>
  <c r="AL40" i="6"/>
  <c r="AK72" i="6"/>
  <c r="AL112" i="6"/>
  <c r="AN46" i="6"/>
  <c r="AN69" i="6"/>
  <c r="AK55" i="6"/>
  <c r="AL70" i="6"/>
  <c r="AK79" i="6"/>
  <c r="AL104" i="6"/>
  <c r="AN106" i="6"/>
  <c r="AN52" i="6"/>
  <c r="AL47" i="6"/>
  <c r="AN61" i="6"/>
  <c r="AO47" i="6"/>
  <c r="AK53" i="6"/>
  <c r="AO86" i="6"/>
  <c r="AL50" i="6"/>
  <c r="AL74" i="6"/>
  <c r="AN84" i="6"/>
  <c r="AK97" i="6"/>
  <c r="AO98" i="6"/>
  <c r="AN99" i="6"/>
  <c r="AK95" i="6"/>
  <c r="AL55" i="6"/>
  <c r="AL57" i="6"/>
  <c r="AO32" i="6"/>
  <c r="AL69" i="6"/>
  <c r="AO46" i="6"/>
  <c r="AO63" i="6"/>
  <c r="AN73" i="6"/>
  <c r="AK57" i="6"/>
  <c r="AK47" i="6"/>
  <c r="AL65" i="6"/>
  <c r="AK107" i="6"/>
  <c r="AL73" i="6"/>
  <c r="AO35" i="6"/>
  <c r="AO94" i="6"/>
  <c r="AN65" i="6"/>
  <c r="AO67" i="6"/>
  <c r="AK56" i="6"/>
  <c r="AO103" i="6"/>
  <c r="AN78" i="6"/>
  <c r="AK51" i="6"/>
  <c r="AO87" i="6"/>
  <c r="AO33" i="6"/>
  <c r="AN67" i="6"/>
  <c r="AL109" i="6"/>
  <c r="AO41" i="6"/>
  <c r="AO78" i="6"/>
  <c r="AL63" i="6"/>
  <c r="AL87" i="6"/>
  <c r="AK90" i="6"/>
  <c r="AN82" i="6"/>
  <c r="AO49" i="6"/>
  <c r="AL71" i="6"/>
  <c r="AL105" i="6"/>
  <c r="AK32" i="6"/>
  <c r="AO109" i="6"/>
  <c r="AN62" i="6"/>
  <c r="AN110" i="6"/>
  <c r="AL54" i="6"/>
  <c r="AO104" i="6"/>
  <c r="AL107" i="6"/>
  <c r="AL66" i="6"/>
  <c r="AN76" i="6"/>
  <c r="AN104" i="6"/>
  <c r="AL93" i="6"/>
  <c r="AO65" i="6"/>
  <c r="AK66" i="6"/>
  <c r="AO51" i="6"/>
  <c r="AK101" i="6"/>
  <c r="AL89" i="6"/>
  <c r="AO34" i="6"/>
  <c r="AL44" i="6"/>
  <c r="AN32" i="6"/>
  <c r="AO92" i="6"/>
  <c r="AN79" i="6"/>
  <c r="AL111" i="6"/>
  <c r="AL92" i="6"/>
  <c r="AN53" i="6"/>
  <c r="AO100" i="6"/>
  <c r="AO38" i="6"/>
  <c r="AK69" i="6"/>
  <c r="AL108" i="6"/>
  <c r="AL80" i="6"/>
  <c r="AK63" i="6"/>
  <c r="AO76" i="6"/>
  <c r="AL101" i="6"/>
  <c r="AK76" i="6"/>
  <c r="AK105" i="6"/>
  <c r="AL78" i="6"/>
  <c r="AL106" i="6"/>
  <c r="AN109" i="6"/>
  <c r="AL86" i="6"/>
  <c r="AN105" i="6"/>
  <c r="AK94" i="6"/>
  <c r="AN41" i="6"/>
  <c r="AK59" i="6"/>
  <c r="AO106" i="6"/>
  <c r="AO70" i="6"/>
  <c r="AL33" i="6"/>
  <c r="AO90" i="6"/>
  <c r="AK92" i="6"/>
  <c r="AK54" i="6"/>
  <c r="AO85" i="6"/>
  <c r="AN33" i="6"/>
  <c r="AK37" i="6"/>
  <c r="AK83" i="6"/>
  <c r="AL38" i="6"/>
  <c r="AK73" i="6"/>
  <c r="AK102" i="6"/>
  <c r="AL82" i="6"/>
  <c r="AK65" i="6"/>
  <c r="AN59" i="6"/>
  <c r="AN57" i="6"/>
  <c r="AK78" i="6"/>
  <c r="AL58" i="6"/>
  <c r="AK46" i="6"/>
  <c r="AO82" i="6"/>
  <c r="AL102" i="6"/>
  <c r="AK81" i="6"/>
  <c r="AK75" i="6"/>
  <c r="AN47" i="6"/>
  <c r="AN39" i="6"/>
  <c r="AK85" i="6"/>
  <c r="AN60" i="6"/>
  <c r="AL99" i="6"/>
  <c r="AO54" i="6"/>
  <c r="AK104" i="6"/>
  <c r="AN88" i="6"/>
  <c r="AN94" i="6"/>
  <c r="AK33" i="6"/>
  <c r="AO112" i="6"/>
  <c r="AL95" i="6"/>
  <c r="AO91" i="6"/>
  <c r="AL76" i="6"/>
  <c r="AL60" i="6"/>
  <c r="AN102" i="6"/>
  <c r="AK49" i="6"/>
  <c r="AO81" i="6"/>
  <c r="AK36" i="6"/>
  <c r="AL67" i="6"/>
  <c r="AN54" i="6"/>
  <c r="AL88" i="6"/>
  <c r="AL84" i="6"/>
  <c r="AO102" i="6"/>
  <c r="AO59" i="6"/>
  <c r="AN75" i="6"/>
  <c r="AO43" i="6"/>
  <c r="AO62" i="6"/>
  <c r="AO48" i="6"/>
  <c r="AN96" i="6"/>
  <c r="AK41" i="6"/>
  <c r="AO66" i="6"/>
  <c r="AK108" i="6"/>
  <c r="AN83" i="6"/>
  <c r="AK96" i="6"/>
  <c r="AO95" i="6"/>
  <c r="AL32" i="6"/>
  <c r="AL94" i="6"/>
  <c r="AL34" i="6"/>
  <c r="AO80" i="6"/>
  <c r="AK110" i="6"/>
  <c r="AK38" i="6"/>
  <c r="AO73" i="6"/>
  <c r="AL85" i="6"/>
  <c r="AL83" i="6"/>
  <c r="AK106" i="6"/>
  <c r="AL45" i="6"/>
  <c r="AK71" i="6"/>
  <c r="AN51" i="6"/>
  <c r="AO110" i="6"/>
  <c r="AK44" i="6"/>
  <c r="AK52" i="6"/>
  <c r="AL81" i="6"/>
  <c r="AO88" i="6"/>
  <c r="AN34" i="6"/>
  <c r="AN40" i="6"/>
  <c r="AK103" i="6"/>
  <c r="AK74" i="6"/>
  <c r="AL43" i="6"/>
  <c r="AK40" i="6"/>
  <c r="AL37" i="6"/>
  <c r="AL49" i="6"/>
  <c r="AO108" i="6"/>
  <c r="AO42" i="6"/>
  <c r="AN95" i="6"/>
  <c r="AN49" i="6"/>
  <c r="AN42" i="6"/>
  <c r="AL48" i="6"/>
  <c r="AN97" i="6"/>
  <c r="AO37" i="6"/>
  <c r="AL61" i="6"/>
  <c r="AN66" i="6"/>
  <c r="AN101" i="6"/>
  <c r="AK42" i="6"/>
  <c r="AO52" i="6"/>
  <c r="AO64" i="6"/>
  <c r="AL35" i="6"/>
  <c r="AN72" i="6"/>
  <c r="AL79" i="6"/>
  <c r="AN58" i="6"/>
  <c r="AO45" i="6"/>
  <c r="AN77" i="6"/>
  <c r="AL46" i="6"/>
  <c r="AO72" i="6"/>
  <c r="AK34" i="6"/>
  <c r="AL59" i="6"/>
  <c r="AO93" i="6"/>
  <c r="AN36" i="6"/>
  <c r="AK70" i="6"/>
  <c r="AO55" i="6"/>
  <c r="AK64" i="6"/>
  <c r="AO96" i="6"/>
  <c r="AK61" i="6"/>
  <c r="AK89" i="6"/>
  <c r="AL103" i="6"/>
  <c r="AO44" i="6"/>
  <c r="AK43" i="6"/>
  <c r="AO56" i="6"/>
  <c r="AK80" i="6"/>
  <c r="AK87" i="6"/>
  <c r="AO77" i="6"/>
  <c r="AN100" i="6"/>
  <c r="AN71" i="6"/>
  <c r="AK88" i="6"/>
  <c r="AL91" i="6"/>
  <c r="AL77" i="6"/>
  <c r="AM51" i="6" l="1"/>
  <c r="AP54" i="6"/>
  <c r="AP45" i="6"/>
  <c r="AM72" i="6"/>
  <c r="AM75" i="6"/>
  <c r="AP99" i="6"/>
  <c r="AP107" i="6"/>
  <c r="AM88" i="6"/>
  <c r="AP78" i="6"/>
  <c r="AP86" i="6"/>
  <c r="AM81" i="6"/>
  <c r="AM91" i="6"/>
  <c r="AP71" i="6"/>
  <c r="AM48" i="6"/>
  <c r="AM38" i="6"/>
  <c r="AM36" i="6"/>
  <c r="AP53" i="6"/>
  <c r="AP77" i="6"/>
  <c r="AM60" i="6"/>
  <c r="AM97" i="6"/>
  <c r="AP35" i="6"/>
  <c r="AP100" i="6"/>
  <c r="AM56" i="6"/>
  <c r="AM110" i="6"/>
  <c r="AP110" i="6"/>
  <c r="AM62" i="6"/>
  <c r="AP84" i="6"/>
  <c r="AM49" i="6"/>
  <c r="AM40" i="6"/>
  <c r="AP62" i="6"/>
  <c r="AP58" i="6"/>
  <c r="AM59" i="6"/>
  <c r="AM39" i="6"/>
  <c r="AM46" i="6"/>
  <c r="AP90" i="6"/>
  <c r="AM87" i="6"/>
  <c r="AP65" i="6"/>
  <c r="AP102" i="6"/>
  <c r="AP79" i="6"/>
  <c r="AP41" i="6"/>
  <c r="AM58" i="6"/>
  <c r="AM93" i="6"/>
  <c r="AM80" i="6"/>
  <c r="AM45" i="6"/>
  <c r="AP81" i="6"/>
  <c r="AM74" i="6"/>
  <c r="AM32" i="6"/>
  <c r="AP72" i="6"/>
  <c r="AM94" i="6"/>
  <c r="AP92" i="6"/>
  <c r="AM82" i="6"/>
  <c r="AM78" i="6"/>
  <c r="AP98" i="6"/>
  <c r="AP44" i="6"/>
  <c r="AM103" i="6"/>
  <c r="AP32" i="6"/>
  <c r="AP105" i="6"/>
  <c r="AM86" i="6"/>
  <c r="AP57" i="6"/>
  <c r="AM53" i="6"/>
  <c r="AM43" i="6"/>
  <c r="AP87" i="6"/>
  <c r="AP91" i="6"/>
  <c r="AP40" i="6"/>
  <c r="AP55" i="6"/>
  <c r="AP59" i="6"/>
  <c r="AM107" i="6"/>
  <c r="AM100" i="6"/>
  <c r="AM96" i="6"/>
  <c r="AP93" i="6"/>
  <c r="AP34" i="6"/>
  <c r="AP109" i="6"/>
  <c r="AP68" i="6"/>
  <c r="AM65" i="6"/>
  <c r="AP61" i="6"/>
  <c r="AP83" i="6"/>
  <c r="AP82" i="6"/>
  <c r="AM42" i="6"/>
  <c r="AP89" i="6"/>
  <c r="AP85" i="6"/>
  <c r="AM89" i="6"/>
  <c r="AM47" i="6"/>
  <c r="AM108" i="6"/>
  <c r="AM33" i="6"/>
  <c r="AP103" i="6"/>
  <c r="AM101" i="6"/>
  <c r="AM90" i="6"/>
  <c r="AP101" i="6"/>
  <c r="AM98" i="6"/>
  <c r="AM102" i="6"/>
  <c r="AP52" i="6"/>
  <c r="AP63" i="6"/>
  <c r="AM61" i="6"/>
  <c r="AM57" i="6"/>
  <c r="AM67" i="6"/>
  <c r="AP94" i="6"/>
  <c r="AM52" i="6"/>
  <c r="AP66" i="6"/>
  <c r="AM105" i="6"/>
  <c r="AM77" i="6"/>
  <c r="AM73" i="6"/>
  <c r="AP106" i="6"/>
  <c r="AM68" i="6"/>
  <c r="AP73" i="6"/>
  <c r="AP64" i="6"/>
  <c r="AM41" i="6"/>
  <c r="AP88" i="6"/>
  <c r="AP70" i="6"/>
  <c r="AM44" i="6"/>
  <c r="AM66" i="6"/>
  <c r="AM76" i="6"/>
  <c r="AM99" i="6"/>
  <c r="AM64" i="6"/>
  <c r="AP111" i="6"/>
  <c r="AP96" i="6"/>
  <c r="AM104" i="6"/>
  <c r="AP56" i="6"/>
  <c r="AM111" i="6"/>
  <c r="AP43" i="6"/>
  <c r="AM83" i="6"/>
  <c r="AM79" i="6"/>
  <c r="AP50" i="6"/>
  <c r="AP51" i="6"/>
  <c r="AP97" i="6"/>
  <c r="AM37" i="6"/>
  <c r="AP74" i="6"/>
  <c r="AM70" i="6"/>
  <c r="AM71" i="6"/>
  <c r="AP104" i="6"/>
  <c r="AM63" i="6"/>
  <c r="AP108" i="6"/>
  <c r="AP33" i="6"/>
  <c r="AM55" i="6"/>
  <c r="AP36" i="6"/>
  <c r="AP112" i="6"/>
  <c r="AP60" i="6"/>
  <c r="AM109" i="6"/>
  <c r="AP76" i="6"/>
  <c r="AP67" i="6"/>
  <c r="AP42" i="6"/>
  <c r="AM112" i="6"/>
  <c r="AP69" i="6"/>
  <c r="AM35" i="6"/>
  <c r="AP75" i="6"/>
  <c r="AM85" i="6"/>
  <c r="AM106" i="6"/>
  <c r="AP49" i="6"/>
  <c r="AP80" i="6"/>
  <c r="AP38" i="6"/>
  <c r="AM54" i="6"/>
  <c r="AP46" i="6"/>
  <c r="AP37" i="6"/>
  <c r="AM50" i="6"/>
  <c r="AP39" i="6"/>
  <c r="AP95" i="6"/>
  <c r="AM69" i="6"/>
  <c r="AM92" i="6"/>
  <c r="AP48" i="6"/>
  <c r="AM34" i="6"/>
  <c r="AM95" i="6"/>
  <c r="AM84" i="6"/>
  <c r="AP47" i="6"/>
  <c r="G6" i="1"/>
  <c r="G27" i="1"/>
  <c r="G26" i="1"/>
  <c r="G11" i="1"/>
  <c r="G9" i="1"/>
  <c r="G38" i="1"/>
  <c r="G108" i="1" l="1"/>
  <c r="G116" i="1" s="1"/>
  <c r="C16" i="11" s="1"/>
  <c r="G58" i="1"/>
  <c r="G66" i="1" s="1"/>
  <c r="C10" i="11" s="1"/>
  <c r="G67" i="1"/>
  <c r="G68" i="1"/>
  <c r="G10" i="1"/>
  <c r="G17" i="1" s="1"/>
  <c r="C4" i="11" s="1"/>
  <c r="G118" i="1" l="1"/>
  <c r="C16" i="2" s="1"/>
  <c r="G117" i="1"/>
  <c r="C16" i="10" s="1"/>
  <c r="C10" i="6"/>
  <c r="C10" i="2"/>
  <c r="D10" i="6"/>
  <c r="C10" i="10"/>
  <c r="E10" i="6"/>
  <c r="E4" i="6" l="1"/>
  <c r="G18" i="1"/>
  <c r="G19" i="1"/>
  <c r="C4" i="6" l="1"/>
  <c r="C4" i="2"/>
  <c r="D4" i="6"/>
  <c r="C4" i="10"/>
  <c r="G69" i="1"/>
  <c r="F4" i="6" l="1"/>
  <c r="G21" i="9"/>
  <c r="G97" i="1"/>
  <c r="G113" i="1" s="1"/>
  <c r="C15" i="11" s="1"/>
  <c r="G88" i="1"/>
  <c r="G94" i="1" s="1"/>
  <c r="C14" i="11" s="1"/>
  <c r="G87" i="1"/>
  <c r="G86" i="1"/>
  <c r="G85" i="1"/>
  <c r="G74" i="1"/>
  <c r="G82" i="1" s="1"/>
  <c r="C12" i="11" s="1"/>
  <c r="G73" i="1"/>
  <c r="G72" i="1"/>
  <c r="G52" i="1"/>
  <c r="G63" i="1" s="1"/>
  <c r="C9" i="11" s="1"/>
  <c r="G41" i="1"/>
  <c r="G40" i="1"/>
  <c r="G39" i="1"/>
  <c r="G36" i="1"/>
  <c r="G47" i="1" s="1"/>
  <c r="C7" i="10" s="1"/>
  <c r="G27" i="9" l="1"/>
  <c r="G26" i="9"/>
  <c r="G25" i="9"/>
  <c r="C19" i="11" s="1"/>
  <c r="G80" i="1"/>
  <c r="C11" i="10" s="1"/>
  <c r="G91" i="1"/>
  <c r="C13" i="11" s="1"/>
  <c r="G81" i="1"/>
  <c r="C11" i="6" s="1"/>
  <c r="G79" i="1"/>
  <c r="C11" i="11" s="1"/>
  <c r="G46" i="1"/>
  <c r="C7" i="11" s="1"/>
  <c r="G50" i="1"/>
  <c r="C8" i="10" s="1"/>
  <c r="G49" i="1"/>
  <c r="C8" i="11" s="1"/>
  <c r="E11" i="6"/>
  <c r="D11" i="6"/>
  <c r="C11" i="2"/>
  <c r="E15" i="6"/>
  <c r="G114" i="1"/>
  <c r="C15" i="10" s="1"/>
  <c r="G115" i="1"/>
  <c r="D26" i="6"/>
  <c r="C26" i="6"/>
  <c r="E26" i="6"/>
  <c r="C24" i="6"/>
  <c r="D24" i="6"/>
  <c r="D22" i="6"/>
  <c r="C22" i="6"/>
  <c r="C20" i="6"/>
  <c r="D20" i="6"/>
  <c r="G96" i="1"/>
  <c r="G95" i="1"/>
  <c r="E14" i="6"/>
  <c r="G84" i="1"/>
  <c r="G83" i="1"/>
  <c r="E12" i="6"/>
  <c r="C25" i="6"/>
  <c r="C23" i="6"/>
  <c r="D23" i="6"/>
  <c r="C21" i="6"/>
  <c r="D21" i="6"/>
  <c r="G92" i="1"/>
  <c r="G93" i="1"/>
  <c r="E13" i="6"/>
  <c r="G65" i="1"/>
  <c r="G64" i="1"/>
  <c r="G51" i="1"/>
  <c r="D7" i="6"/>
  <c r="G48" i="1"/>
  <c r="E17" i="6"/>
  <c r="D17" i="6"/>
  <c r="C17" i="6"/>
  <c r="E23" i="6"/>
  <c r="E21" i="6"/>
  <c r="C18" i="6"/>
  <c r="D18" i="6"/>
  <c r="E20" i="6"/>
  <c r="E22" i="6"/>
  <c r="E24" i="6"/>
  <c r="E9" i="6"/>
  <c r="G25" i="1"/>
  <c r="G33" i="1" s="1"/>
  <c r="C6" i="11" s="1"/>
  <c r="G24" i="1"/>
  <c r="G23" i="1"/>
  <c r="G20" i="1"/>
  <c r="G3" i="1"/>
  <c r="G8" i="1"/>
  <c r="E19" i="6" l="1"/>
  <c r="G14" i="1"/>
  <c r="C3" i="11" s="1"/>
  <c r="D8" i="6"/>
  <c r="C28" i="11"/>
  <c r="E8" i="6"/>
  <c r="D13" i="6"/>
  <c r="C13" i="10"/>
  <c r="C12" i="6"/>
  <c r="C12" i="2"/>
  <c r="C8" i="6"/>
  <c r="C8" i="2"/>
  <c r="F11" i="6"/>
  <c r="G30" i="1"/>
  <c r="C5" i="11" s="1"/>
  <c r="C27" i="11" s="1"/>
  <c r="E7" i="6"/>
  <c r="D14" i="6"/>
  <c r="C14" i="10"/>
  <c r="C13" i="6"/>
  <c r="C13" i="2"/>
  <c r="D12" i="6"/>
  <c r="C12" i="10"/>
  <c r="C14" i="6"/>
  <c r="C14" i="2"/>
  <c r="C19" i="6"/>
  <c r="C19" i="2"/>
  <c r="D19" i="6"/>
  <c r="C19" i="10"/>
  <c r="C15" i="6"/>
  <c r="C15" i="2"/>
  <c r="C7" i="6"/>
  <c r="C7" i="2"/>
  <c r="D9" i="6"/>
  <c r="C9" i="10"/>
  <c r="C9" i="6"/>
  <c r="C9" i="2"/>
  <c r="F22" i="6"/>
  <c r="G31" i="1"/>
  <c r="G32" i="1"/>
  <c r="D25" i="6"/>
  <c r="F24" i="6"/>
  <c r="F20" i="6"/>
  <c r="E18" i="6"/>
  <c r="F18" i="6" s="1"/>
  <c r="G35" i="1"/>
  <c r="G34" i="1"/>
  <c r="E6" i="6"/>
  <c r="D16" i="6"/>
  <c r="D15" i="6"/>
  <c r="E16" i="6"/>
  <c r="C16" i="6"/>
  <c r="E25" i="6"/>
  <c r="G16" i="1"/>
  <c r="G15" i="1"/>
  <c r="E3" i="6"/>
  <c r="F13" i="6" l="1"/>
  <c r="F12" i="6"/>
  <c r="F8" i="6"/>
  <c r="E5" i="6"/>
  <c r="E27" i="6" s="1"/>
  <c r="F7" i="6"/>
  <c r="F15" i="6"/>
  <c r="F9" i="6"/>
  <c r="C6" i="6"/>
  <c r="C6" i="2"/>
  <c r="C28" i="2" s="1"/>
  <c r="D6" i="6"/>
  <c r="D28" i="6" s="1"/>
  <c r="C6" i="10"/>
  <c r="C28" i="10" s="1"/>
  <c r="C5" i="6"/>
  <c r="C5" i="2"/>
  <c r="D5" i="6"/>
  <c r="C5" i="10"/>
  <c r="D3" i="6"/>
  <c r="C3" i="10"/>
  <c r="C3" i="6"/>
  <c r="C3" i="2"/>
  <c r="E28" i="6"/>
  <c r="F25" i="6"/>
  <c r="F16" i="6"/>
  <c r="F23" i="6"/>
  <c r="F21" i="6"/>
  <c r="F19" i="6"/>
  <c r="F17" i="6"/>
  <c r="F14" i="6"/>
  <c r="F10" i="6"/>
  <c r="F6" i="6" l="1"/>
  <c r="C28" i="6"/>
  <c r="C27" i="6"/>
  <c r="F5" i="6"/>
  <c r="C27" i="10"/>
  <c r="D27" i="6"/>
  <c r="C27" i="2"/>
  <c r="F3" i="6"/>
  <c r="F26" i="6"/>
</calcChain>
</file>

<file path=xl/sharedStrings.xml><?xml version="1.0" encoding="utf-8"?>
<sst xmlns="http://schemas.openxmlformats.org/spreadsheetml/2006/main" count="317" uniqueCount="88">
  <si>
    <t>Caractérisation des risques recensés</t>
  </si>
  <si>
    <t>Gravité</t>
  </si>
  <si>
    <t>Fréquence</t>
  </si>
  <si>
    <t>Criticité</t>
  </si>
  <si>
    <t>Niveau de Maitrise</t>
  </si>
  <si>
    <t>Actions réalisées</t>
  </si>
  <si>
    <t>Responsable</t>
  </si>
  <si>
    <t>EVALUATION</t>
  </si>
  <si>
    <t>SEUIL 3</t>
  </si>
  <si>
    <t>SEUIL 2</t>
  </si>
  <si>
    <t>SEUIL 1</t>
  </si>
  <si>
    <t>STATISTIQUE du RISQUE</t>
  </si>
  <si>
    <t>ACTIVITES</t>
  </si>
  <si>
    <t>Seuil 1</t>
  </si>
  <si>
    <t>Seuil 2</t>
  </si>
  <si>
    <t>Seuil 3</t>
  </si>
  <si>
    <t>TOTAUX</t>
  </si>
  <si>
    <t>La stratégie de l'établissement</t>
  </si>
  <si>
    <t>L'organisation et les modalités de pilotage interne</t>
  </si>
  <si>
    <t>Risques à surveiller. Situations à risques acceptables en l'état à condition que des actions soient menées pour mieux les identifier et les surveiller</t>
  </si>
  <si>
    <t>Risques à traiter en priorité. Situations à risques non acceptables en l'état, necessitant des actions d'analyse et de traitement pour réduire le risque au moins jusqu'à un risque à surveiller</t>
  </si>
  <si>
    <t>LA STRATEGIE DE l'ETABLISSEMENT</t>
  </si>
  <si>
    <t>L'ORGANISATION et Les MODALITES de PILOTAGE INTERNE</t>
  </si>
  <si>
    <r>
      <rPr>
        <b/>
        <sz val="11"/>
        <rFont val="Calibri"/>
        <family val="2"/>
        <scheme val="minor"/>
      </rPr>
      <t>Risques non critiques.</t>
    </r>
    <r>
      <rPr>
        <sz val="11"/>
        <color theme="1"/>
        <rFont val="Calibri"/>
        <family val="2"/>
        <scheme val="minor"/>
      </rPr>
      <t xml:space="preserve"> Situations à risques acceptables en l'état, correspond à un risque faible</t>
    </r>
  </si>
  <si>
    <t>TOTAUX A PRIORI</t>
  </si>
  <si>
    <t>TOTAUX A POSTERIORI</t>
  </si>
  <si>
    <t>Valeurs, missions et stratégie de l'établissement à priori</t>
  </si>
  <si>
    <t>Valeurs, missions et stratégie de l'établissement à postériori</t>
  </si>
  <si>
    <t>Engagement dans le developpement durable à priori</t>
  </si>
  <si>
    <t>Engagement dans le developpement durable à postériori</t>
  </si>
  <si>
    <t>Démarche éthique à priori</t>
  </si>
  <si>
    <t>Démarche éthique à postériori</t>
  </si>
  <si>
    <t>Politique des droits des patients à priori</t>
  </si>
  <si>
    <t>Politique des droits des patients à postériori</t>
  </si>
  <si>
    <t>Politique d'amélioration de la qualité et de la sécurité des soins à priori</t>
  </si>
  <si>
    <t>Politique d'amélioration de la qualité et de la sécurité des soins à postériori</t>
  </si>
  <si>
    <t>Politique et organisation de l'évaluation des pratiques professionnelles à priori</t>
  </si>
  <si>
    <t>Politique et organisation de l'évaluation des pratiques professionnelles à postériori</t>
  </si>
  <si>
    <t>Développement d'une culture qualité et sécurité à priori</t>
  </si>
  <si>
    <t>Développement d'une culture qualité et sécurité à postériori</t>
  </si>
  <si>
    <t>Direction et encadrement des secteurs d'activité à priori</t>
  </si>
  <si>
    <t>Implication des usagers, de leurs représentants et des associations à priori</t>
  </si>
  <si>
    <t>Fonctionnement des instances à priori</t>
  </si>
  <si>
    <t>Dialogue social et implication des personnels à priori</t>
  </si>
  <si>
    <t>Indicateurs, tableaux de bord de pilotage de l'établissement à priori</t>
  </si>
  <si>
    <t>Direction et encadrement des secteurs d'activité à postériori</t>
  </si>
  <si>
    <t>Implication des usagers, de leurs représentants et des associations à postériori</t>
  </si>
  <si>
    <t>Fonctionnement des instances à postériori</t>
  </si>
  <si>
    <t>Dialogue social et implication des personnels à postériori</t>
  </si>
  <si>
    <t>Indicateurs, tableaux de bord de pilotage de l'établissement à postériori</t>
  </si>
  <si>
    <t>Vert</t>
  </si>
  <si>
    <t>Rouge</t>
  </si>
  <si>
    <t>Calcul S1</t>
  </si>
  <si>
    <t>Calcul S2</t>
  </si>
  <si>
    <t>année</t>
  </si>
  <si>
    <t>vert</t>
  </si>
  <si>
    <t xml:space="preserve">rouge </t>
  </si>
  <si>
    <t>S1</t>
  </si>
  <si>
    <t>S2</t>
  </si>
  <si>
    <t>annee</t>
  </si>
  <si>
    <t>Action 1</t>
  </si>
  <si>
    <t>Risques 1</t>
  </si>
  <si>
    <t>Risque 2</t>
  </si>
  <si>
    <t>Action 2</t>
  </si>
  <si>
    <t>Action 3</t>
  </si>
  <si>
    <t>Action 4</t>
  </si>
  <si>
    <t>Pilote1</t>
  </si>
  <si>
    <t>Pilote 2</t>
  </si>
  <si>
    <t>Pilote3</t>
  </si>
  <si>
    <t>Pilote4</t>
  </si>
  <si>
    <t>evenement 1</t>
  </si>
  <si>
    <t>Evenement 2</t>
  </si>
  <si>
    <t>Evenement 3</t>
  </si>
  <si>
    <t>Evenement 4</t>
  </si>
  <si>
    <t>Action 5</t>
  </si>
  <si>
    <t>Action 6</t>
  </si>
  <si>
    <t>Pilote 1</t>
  </si>
  <si>
    <t>Pilote 3</t>
  </si>
  <si>
    <t>Pilote 4</t>
  </si>
  <si>
    <t>Pilote 5</t>
  </si>
  <si>
    <t>Pilote 6</t>
  </si>
  <si>
    <t>Evenement 5</t>
  </si>
  <si>
    <t>Risque 1</t>
  </si>
  <si>
    <t>Evenement 6</t>
  </si>
  <si>
    <t>Evenement 7</t>
  </si>
  <si>
    <t>Evenement 1</t>
  </si>
  <si>
    <t>evenement 3</t>
  </si>
  <si>
    <t>risque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</si>
</sst>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lightUp"/>
    </fill>
    <fill>
      <patternFill patternType="lightUp">
        <bgColor rgb="FFFFC000"/>
      </patternFill>
    </fill>
    <fill>
      <patternFill patternType="lightUp">
        <bgColor rgb="FF92D050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3F3F"/>
        <bgColor indexed="64"/>
      </patternFill>
    </fill>
    <fill>
      <patternFill patternType="lightUp">
        <bgColor rgb="FFFF4B4B"/>
      </patternFill>
    </fill>
    <fill>
      <patternFill patternType="gray0625">
        <bgColor rgb="FFFF4B4B"/>
      </patternFill>
    </fill>
    <fill>
      <patternFill patternType="gray0625"/>
    </fill>
    <fill>
      <patternFill patternType="gray0625">
        <bgColor rgb="FFFFC000"/>
      </patternFill>
    </fill>
    <fill>
      <patternFill patternType="gray0625"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4B4B"/>
        <bgColor indexed="64"/>
      </patternFill>
    </fill>
    <fill>
      <patternFill patternType="lightUp">
        <bgColor theme="0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425">
    <xf numFmtId="0" fontId="0" fillId="0" borderId="0" xfId="0"/>
    <xf numFmtId="0" fontId="0" fillId="0" borderId="0" xfId="0" applyFill="1" applyBorder="1"/>
    <xf numFmtId="0" fontId="0" fillId="0" borderId="11" xfId="0" applyBorder="1"/>
    <xf numFmtId="0" fontId="0" fillId="0" borderId="10" xfId="0" applyBorder="1"/>
    <xf numFmtId="0" fontId="0" fillId="2" borderId="17" xfId="0" applyFill="1" applyBorder="1"/>
    <xf numFmtId="0" fontId="0" fillId="2" borderId="19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12" xfId="0" applyBorder="1"/>
    <xf numFmtId="0" fontId="0" fillId="0" borderId="13" xfId="0" applyBorder="1"/>
    <xf numFmtId="0" fontId="1" fillId="0" borderId="5" xfId="0" applyFont="1" applyBorder="1" applyAlignment="1">
      <alignment horizontal="center" vertical="center"/>
    </xf>
    <xf numFmtId="0" fontId="0" fillId="0" borderId="15" xfId="0" applyBorder="1"/>
    <xf numFmtId="0" fontId="0" fillId="5" borderId="15" xfId="0" applyFill="1" applyBorder="1"/>
    <xf numFmtId="0" fontId="0" fillId="0" borderId="15" xfId="0" applyFill="1" applyBorder="1"/>
    <xf numFmtId="0" fontId="0" fillId="5" borderId="20" xfId="0" applyFill="1" applyBorder="1"/>
    <xf numFmtId="0" fontId="0" fillId="0" borderId="14" xfId="0" applyFill="1" applyBorder="1"/>
    <xf numFmtId="0" fontId="0" fillId="5" borderId="22" xfId="0" applyFill="1" applyBorder="1"/>
    <xf numFmtId="0" fontId="0" fillId="5" borderId="23" xfId="0" applyFill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5" borderId="36" xfId="0" applyFill="1" applyBorder="1"/>
    <xf numFmtId="0" fontId="0" fillId="5" borderId="37" xfId="0" applyFill="1" applyBorder="1"/>
    <xf numFmtId="0" fontId="0" fillId="0" borderId="39" xfId="0" applyBorder="1"/>
    <xf numFmtId="0" fontId="0" fillId="0" borderId="40" xfId="0" applyBorder="1"/>
    <xf numFmtId="0" fontId="0" fillId="0" borderId="0" xfId="0" applyBorder="1"/>
    <xf numFmtId="0" fontId="1" fillId="0" borderId="4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41" xfId="0" applyBorder="1"/>
    <xf numFmtId="0" fontId="1" fillId="0" borderId="5" xfId="0" applyFont="1" applyBorder="1" applyAlignment="1">
      <alignment textRotation="90"/>
    </xf>
    <xf numFmtId="0" fontId="0" fillId="0" borderId="14" xfId="0" applyBorder="1"/>
    <xf numFmtId="0" fontId="0" fillId="0" borderId="16" xfId="0" applyBorder="1"/>
    <xf numFmtId="0" fontId="0" fillId="0" borderId="36" xfId="0" applyFill="1" applyBorder="1"/>
    <xf numFmtId="0" fontId="0" fillId="2" borderId="46" xfId="0" applyFill="1" applyBorder="1"/>
    <xf numFmtId="0" fontId="0" fillId="2" borderId="47" xfId="0" applyFill="1" applyBorder="1"/>
    <xf numFmtId="0" fontId="0" fillId="7" borderId="0" xfId="0" applyFill="1" applyBorder="1"/>
    <xf numFmtId="0" fontId="0" fillId="0" borderId="27" xfId="0" applyFill="1" applyBorder="1"/>
    <xf numFmtId="0" fontId="0" fillId="0" borderId="11" xfId="0" applyFill="1" applyBorder="1"/>
    <xf numFmtId="0" fontId="0" fillId="0" borderId="28" xfId="0" applyFill="1" applyBorder="1"/>
    <xf numFmtId="0" fontId="0" fillId="2" borderId="45" xfId="0" applyFill="1" applyBorder="1"/>
    <xf numFmtId="0" fontId="0" fillId="2" borderId="2" xfId="0" applyFill="1" applyBorder="1"/>
    <xf numFmtId="0" fontId="0" fillId="0" borderId="12" xfId="0" applyFill="1" applyBorder="1"/>
    <xf numFmtId="0" fontId="0" fillId="0" borderId="49" xfId="0" applyBorder="1"/>
    <xf numFmtId="0" fontId="0" fillId="2" borderId="51" xfId="0" applyFill="1" applyBorder="1"/>
    <xf numFmtId="0" fontId="0" fillId="0" borderId="39" xfId="0" applyFill="1" applyBorder="1"/>
    <xf numFmtId="0" fontId="0" fillId="2" borderId="1" xfId="0" applyFill="1" applyBorder="1"/>
    <xf numFmtId="0" fontId="1" fillId="0" borderId="5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 textRotation="90"/>
    </xf>
    <xf numFmtId="0" fontId="0" fillId="2" borderId="52" xfId="0" applyFill="1" applyBorder="1"/>
    <xf numFmtId="0" fontId="0" fillId="2" borderId="21" xfId="0" applyFill="1" applyBorder="1"/>
    <xf numFmtId="0" fontId="0" fillId="2" borderId="26" xfId="0" applyFill="1" applyBorder="1"/>
    <xf numFmtId="0" fontId="0" fillId="2" borderId="53" xfId="0" applyFill="1" applyBorder="1"/>
    <xf numFmtId="0" fontId="0" fillId="2" borderId="54" xfId="0" applyFill="1" applyBorder="1"/>
    <xf numFmtId="0" fontId="0" fillId="5" borderId="14" xfId="0" applyFill="1" applyBorder="1"/>
    <xf numFmtId="0" fontId="5" fillId="3" borderId="55" xfId="0" applyFont="1" applyFill="1" applyBorder="1"/>
    <xf numFmtId="0" fontId="5" fillId="4" borderId="44" xfId="0" applyFont="1" applyFill="1" applyBorder="1"/>
    <xf numFmtId="0" fontId="0" fillId="5" borderId="22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3" borderId="18" xfId="0" applyFill="1" applyBorder="1"/>
    <xf numFmtId="0" fontId="0" fillId="4" borderId="18" xfId="0" applyFill="1" applyBorder="1"/>
    <xf numFmtId="0" fontId="0" fillId="3" borderId="5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56" xfId="0" applyFill="1" applyBorder="1" applyAlignment="1">
      <alignment horizontal="center" vertical="center"/>
    </xf>
    <xf numFmtId="0" fontId="0" fillId="5" borderId="57" xfId="0" applyFill="1" applyBorder="1"/>
    <xf numFmtId="0" fontId="0" fillId="5" borderId="16" xfId="0" applyFill="1" applyBorder="1"/>
    <xf numFmtId="0" fontId="0" fillId="0" borderId="56" xfId="0" applyFill="1" applyBorder="1" applyAlignment="1">
      <alignment vertical="center" wrapText="1"/>
    </xf>
    <xf numFmtId="0" fontId="0" fillId="4" borderId="9" xfId="0" applyFill="1" applyBorder="1"/>
    <xf numFmtId="0" fontId="0" fillId="4" borderId="5" xfId="0" applyFill="1" applyBorder="1"/>
    <xf numFmtId="0" fontId="0" fillId="4" borderId="50" xfId="0" applyFill="1" applyBorder="1"/>
    <xf numFmtId="0" fontId="0" fillId="0" borderId="25" xfId="0" applyFill="1" applyBorder="1"/>
    <xf numFmtId="0" fontId="0" fillId="0" borderId="35" xfId="0" applyFill="1" applyBorder="1"/>
    <xf numFmtId="0" fontId="0" fillId="0" borderId="24" xfId="0" applyFill="1" applyBorder="1"/>
    <xf numFmtId="0" fontId="0" fillId="3" borderId="55" xfId="0" applyFill="1" applyBorder="1"/>
    <xf numFmtId="0" fontId="0" fillId="4" borderId="55" xfId="0" applyFill="1" applyBorder="1"/>
    <xf numFmtId="0" fontId="0" fillId="2" borderId="6" xfId="0" applyFill="1" applyBorder="1"/>
    <xf numFmtId="0" fontId="0" fillId="0" borderId="34" xfId="0" applyFill="1" applyBorder="1"/>
    <xf numFmtId="0" fontId="0" fillId="0" borderId="38" xfId="0" applyFill="1" applyBorder="1"/>
    <xf numFmtId="0" fontId="0" fillId="0" borderId="20" xfId="0" applyFill="1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2" borderId="43" xfId="0" applyFill="1" applyBorder="1"/>
    <xf numFmtId="0" fontId="0" fillId="2" borderId="62" xfId="0" applyFill="1" applyBorder="1"/>
    <xf numFmtId="0" fontId="0" fillId="2" borderId="42" xfId="0" applyFill="1" applyBorder="1"/>
    <xf numFmtId="0" fontId="5" fillId="0" borderId="18" xfId="0" applyFont="1" applyBorder="1" applyAlignment="1">
      <alignment horizontal="center" vertical="center"/>
    </xf>
    <xf numFmtId="0" fontId="0" fillId="0" borderId="1" xfId="0" applyBorder="1"/>
    <xf numFmtId="0" fontId="1" fillId="0" borderId="18" xfId="0" applyFont="1" applyBorder="1" applyAlignment="1">
      <alignment horizontal="center" vertical="center"/>
    </xf>
    <xf numFmtId="0" fontId="0" fillId="5" borderId="15" xfId="0" applyFill="1" applyBorder="1" applyAlignment="1">
      <alignment horizontal="left"/>
    </xf>
    <xf numFmtId="0" fontId="0" fillId="2" borderId="0" xfId="0" applyFill="1" applyBorder="1"/>
    <xf numFmtId="0" fontId="0" fillId="2" borderId="55" xfId="0" applyFill="1" applyBorder="1"/>
    <xf numFmtId="0" fontId="0" fillId="2" borderId="64" xfId="0" applyFill="1" applyBorder="1"/>
    <xf numFmtId="0" fontId="5" fillId="11" borderId="44" xfId="0" applyFont="1" applyFill="1" applyBorder="1"/>
    <xf numFmtId="0" fontId="0" fillId="11" borderId="8" xfId="0" applyFill="1" applyBorder="1"/>
    <xf numFmtId="0" fontId="0" fillId="11" borderId="6" xfId="0" applyFill="1" applyBorder="1"/>
    <xf numFmtId="0" fontId="0" fillId="11" borderId="5" xfId="0" applyFill="1" applyBorder="1"/>
    <xf numFmtId="0" fontId="0" fillId="11" borderId="0" xfId="0" applyFill="1" applyBorder="1"/>
    <xf numFmtId="0" fontId="0" fillId="5" borderId="14" xfId="0" applyFill="1" applyBorder="1" applyProtection="1">
      <protection locked="0"/>
    </xf>
    <xf numFmtId="0" fontId="0" fillId="5" borderId="15" xfId="0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0" fillId="11" borderId="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5" borderId="20" xfId="0" applyFill="1" applyBorder="1" applyProtection="1">
      <protection locked="0"/>
    </xf>
    <xf numFmtId="0" fontId="0" fillId="11" borderId="6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0" borderId="0" xfId="0" applyProtection="1">
      <protection locked="0"/>
    </xf>
    <xf numFmtId="0" fontId="4" fillId="0" borderId="5" xfId="0" applyFont="1" applyBorder="1" applyAlignment="1" applyProtection="1">
      <alignment horizontal="center" vertical="center" textRotation="90"/>
      <protection locked="0"/>
    </xf>
    <xf numFmtId="0" fontId="1" fillId="6" borderId="14" xfId="0" applyFont="1" applyFill="1" applyBorder="1" applyAlignment="1" applyProtection="1">
      <alignment horizontal="center" vertical="center"/>
      <protection locked="0"/>
    </xf>
    <xf numFmtId="0" fontId="1" fillId="8" borderId="14" xfId="0" applyFont="1" applyFill="1" applyBorder="1" applyAlignment="1" applyProtection="1">
      <alignment horizontal="center" vertical="center"/>
      <protection locked="0"/>
    </xf>
    <xf numFmtId="0" fontId="1" fillId="10" borderId="14" xfId="0" applyFont="1" applyFill="1" applyBorder="1" applyAlignment="1" applyProtection="1">
      <alignment horizontal="center" vertical="center"/>
      <protection locked="0"/>
    </xf>
    <xf numFmtId="0" fontId="1" fillId="6" borderId="63" xfId="0" applyFont="1" applyFill="1" applyBorder="1" applyAlignment="1" applyProtection="1">
      <alignment horizontal="center" vertical="center"/>
      <protection locked="0"/>
    </xf>
    <xf numFmtId="0" fontId="1" fillId="8" borderId="63" xfId="0" applyFont="1" applyFill="1" applyBorder="1" applyAlignment="1" applyProtection="1">
      <alignment horizontal="center" vertical="center"/>
      <protection locked="0"/>
    </xf>
    <xf numFmtId="0" fontId="1" fillId="10" borderId="63" xfId="0" applyFont="1" applyFill="1" applyBorder="1" applyAlignment="1" applyProtection="1">
      <alignment horizontal="center" vertical="center"/>
      <protection locked="0"/>
    </xf>
    <xf numFmtId="0" fontId="1" fillId="6" borderId="15" xfId="0" applyFont="1" applyFill="1" applyBorder="1" applyAlignment="1" applyProtection="1">
      <alignment horizontal="center" vertical="center"/>
      <protection locked="0"/>
    </xf>
    <xf numFmtId="0" fontId="1" fillId="8" borderId="15" xfId="0" applyFont="1" applyFill="1" applyBorder="1" applyAlignment="1" applyProtection="1">
      <alignment horizontal="center" vertical="center"/>
      <protection locked="0"/>
    </xf>
    <xf numFmtId="0" fontId="1" fillId="10" borderId="15" xfId="0" applyFont="1" applyFill="1" applyBorder="1" applyAlignment="1" applyProtection="1">
      <alignment horizontal="center" vertical="center"/>
      <protection locked="0"/>
    </xf>
    <xf numFmtId="0" fontId="1" fillId="6" borderId="20" xfId="0" applyFont="1" applyFill="1" applyBorder="1" applyAlignment="1" applyProtection="1">
      <alignment horizontal="center" vertical="center"/>
      <protection locked="0"/>
    </xf>
    <xf numFmtId="0" fontId="1" fillId="8" borderId="20" xfId="0" applyFont="1" applyFill="1" applyBorder="1" applyAlignment="1" applyProtection="1">
      <alignment horizontal="center" vertical="center"/>
      <protection locked="0"/>
    </xf>
    <xf numFmtId="0" fontId="1" fillId="10" borderId="20" xfId="0" applyFont="1" applyFill="1" applyBorder="1" applyAlignment="1" applyProtection="1">
      <alignment horizontal="center" vertical="center"/>
      <protection locked="0"/>
    </xf>
    <xf numFmtId="0" fontId="1" fillId="6" borderId="16" xfId="0" applyFont="1" applyFill="1" applyBorder="1" applyAlignment="1" applyProtection="1">
      <alignment horizontal="center" vertical="center"/>
      <protection locked="0"/>
    </xf>
    <xf numFmtId="0" fontId="1" fillId="8" borderId="16" xfId="0" applyFont="1" applyFill="1" applyBorder="1" applyAlignment="1" applyProtection="1">
      <alignment horizontal="center" vertical="center"/>
      <protection locked="0"/>
    </xf>
    <xf numFmtId="0" fontId="1" fillId="10" borderId="16" xfId="0" applyFont="1" applyFill="1" applyBorder="1" applyAlignment="1" applyProtection="1">
      <alignment horizontal="center" vertical="center"/>
      <protection locked="0"/>
    </xf>
    <xf numFmtId="0" fontId="0" fillId="5" borderId="22" xfId="0" applyFill="1" applyBorder="1" applyAlignment="1">
      <alignment vertical="center" wrapText="1"/>
    </xf>
    <xf numFmtId="0" fontId="0" fillId="5" borderId="63" xfId="0" applyFill="1" applyBorder="1"/>
    <xf numFmtId="0" fontId="0" fillId="5" borderId="63" xfId="0" applyFill="1" applyBorder="1" applyProtection="1">
      <protection locked="0"/>
    </xf>
    <xf numFmtId="0" fontId="0" fillId="5" borderId="48" xfId="0" applyFill="1" applyBorder="1"/>
    <xf numFmtId="0" fontId="0" fillId="0" borderId="65" xfId="0" applyBorder="1"/>
    <xf numFmtId="0" fontId="0" fillId="0" borderId="66" xfId="0" applyBorder="1"/>
    <xf numFmtId="0" fontId="0" fillId="0" borderId="67" xfId="0" applyBorder="1"/>
    <xf numFmtId="0" fontId="0" fillId="5" borderId="57" xfId="0" applyFill="1" applyBorder="1" applyAlignment="1">
      <alignment vertical="center" wrapText="1"/>
    </xf>
    <xf numFmtId="0" fontId="0" fillId="5" borderId="36" xfId="0" applyFill="1" applyBorder="1" applyAlignment="1">
      <alignment horizontal="center" vertical="center" wrapText="1"/>
    </xf>
    <xf numFmtId="0" fontId="0" fillId="5" borderId="56" xfId="0" applyFill="1" applyBorder="1" applyAlignment="1">
      <alignment vertical="center" wrapText="1"/>
    </xf>
    <xf numFmtId="0" fontId="0" fillId="5" borderId="37" xfId="0" applyFill="1" applyBorder="1" applyAlignment="1">
      <alignment vertical="center" wrapText="1"/>
    </xf>
    <xf numFmtId="0" fontId="0" fillId="0" borderId="34" xfId="0" applyBorder="1"/>
    <xf numFmtId="0" fontId="0" fillId="0" borderId="25" xfId="0" applyBorder="1"/>
    <xf numFmtId="0" fontId="0" fillId="0" borderId="35" xfId="0" applyBorder="1"/>
    <xf numFmtId="0" fontId="0" fillId="0" borderId="24" xfId="0" applyBorder="1"/>
    <xf numFmtId="0" fontId="0" fillId="0" borderId="38" xfId="0" applyBorder="1"/>
    <xf numFmtId="0" fontId="0" fillId="0" borderId="20" xfId="0" applyBorder="1"/>
    <xf numFmtId="0" fontId="0" fillId="0" borderId="69" xfId="0" applyBorder="1"/>
    <xf numFmtId="0" fontId="0" fillId="0" borderId="70" xfId="0" applyBorder="1"/>
    <xf numFmtId="0" fontId="0" fillId="0" borderId="63" xfId="0" applyBorder="1"/>
    <xf numFmtId="0" fontId="0" fillId="0" borderId="48" xfId="0" applyFill="1" applyBorder="1" applyAlignment="1">
      <alignment horizontal="center" vertical="center" wrapText="1"/>
    </xf>
    <xf numFmtId="0" fontId="0" fillId="0" borderId="63" xfId="0" applyFill="1" applyBorder="1"/>
    <xf numFmtId="0" fontId="0" fillId="0" borderId="63" xfId="0" applyFill="1" applyBorder="1" applyProtection="1">
      <protection locked="0"/>
    </xf>
    <xf numFmtId="0" fontId="0" fillId="0" borderId="71" xfId="0" applyFill="1" applyBorder="1" applyAlignment="1">
      <alignment vertical="center" wrapText="1"/>
    </xf>
    <xf numFmtId="0" fontId="5" fillId="12" borderId="44" xfId="0" applyFont="1" applyFill="1" applyBorder="1"/>
    <xf numFmtId="0" fontId="0" fillId="12" borderId="8" xfId="0" applyFill="1" applyBorder="1"/>
    <xf numFmtId="0" fontId="0" fillId="12" borderId="6" xfId="0" applyFill="1" applyBorder="1"/>
    <xf numFmtId="0" fontId="0" fillId="12" borderId="1" xfId="0" applyFill="1" applyBorder="1" applyProtection="1">
      <protection locked="0"/>
    </xf>
    <xf numFmtId="0" fontId="0" fillId="13" borderId="52" xfId="0" applyFill="1" applyBorder="1"/>
    <xf numFmtId="0" fontId="0" fillId="13" borderId="21" xfId="0" applyFill="1" applyBorder="1"/>
    <xf numFmtId="0" fontId="0" fillId="13" borderId="26" xfId="0" applyFill="1" applyBorder="1"/>
    <xf numFmtId="0" fontId="0" fillId="13" borderId="53" xfId="0" applyFill="1" applyBorder="1"/>
    <xf numFmtId="0" fontId="0" fillId="13" borderId="45" xfId="0" applyFill="1" applyBorder="1"/>
    <xf numFmtId="0" fontId="0" fillId="13" borderId="17" xfId="0" applyFill="1" applyBorder="1"/>
    <xf numFmtId="0" fontId="0" fillId="13" borderId="19" xfId="0" applyFill="1" applyBorder="1"/>
    <xf numFmtId="0" fontId="0" fillId="13" borderId="43" xfId="0" applyFill="1" applyBorder="1"/>
    <xf numFmtId="0" fontId="5" fillId="14" borderId="55" xfId="0" applyFont="1" applyFill="1" applyBorder="1"/>
    <xf numFmtId="0" fontId="0" fillId="14" borderId="18" xfId="0" applyFill="1" applyBorder="1"/>
    <xf numFmtId="0" fontId="0" fillId="14" borderId="1" xfId="0" applyFill="1" applyBorder="1"/>
    <xf numFmtId="0" fontId="0" fillId="14" borderId="1" xfId="0" applyFill="1" applyBorder="1" applyProtection="1">
      <protection locked="0"/>
    </xf>
    <xf numFmtId="0" fontId="0" fillId="13" borderId="47" xfId="0" applyFill="1" applyBorder="1"/>
    <xf numFmtId="0" fontId="0" fillId="13" borderId="2" xfId="0" applyFill="1" applyBorder="1"/>
    <xf numFmtId="0" fontId="0" fillId="13" borderId="3" xfId="0" applyFill="1" applyBorder="1"/>
    <xf numFmtId="0" fontId="0" fillId="13" borderId="4" xfId="0" applyFill="1" applyBorder="1"/>
    <xf numFmtId="0" fontId="0" fillId="13" borderId="62" xfId="0" applyFill="1" applyBorder="1"/>
    <xf numFmtId="0" fontId="5" fillId="15" borderId="44" xfId="0" applyFont="1" applyFill="1" applyBorder="1"/>
    <xf numFmtId="0" fontId="0" fillId="15" borderId="9" xfId="0" applyFill="1" applyBorder="1"/>
    <xf numFmtId="0" fontId="0" fillId="15" borderId="5" xfId="0" applyFill="1" applyBorder="1"/>
    <xf numFmtId="0" fontId="0" fillId="15" borderId="5" xfId="0" applyFill="1" applyBorder="1" applyProtection="1">
      <protection locked="0"/>
    </xf>
    <xf numFmtId="0" fontId="0" fillId="13" borderId="42" xfId="0" applyFill="1" applyBorder="1"/>
    <xf numFmtId="0" fontId="0" fillId="0" borderId="48" xfId="0" applyFill="1" applyBorder="1"/>
    <xf numFmtId="0" fontId="0" fillId="0" borderId="65" xfId="0" applyFill="1" applyBorder="1"/>
    <xf numFmtId="0" fontId="0" fillId="0" borderId="66" xfId="0" applyFill="1" applyBorder="1"/>
    <xf numFmtId="0" fontId="0" fillId="0" borderId="67" xfId="0" applyFill="1" applyBorder="1"/>
    <xf numFmtId="0" fontId="0" fillId="0" borderId="69" xfId="0" applyFill="1" applyBorder="1"/>
    <xf numFmtId="0" fontId="0" fillId="0" borderId="70" xfId="0" applyFill="1" applyBorder="1"/>
    <xf numFmtId="0" fontId="0" fillId="12" borderId="6" xfId="0" applyFill="1" applyBorder="1" applyProtection="1">
      <protection locked="0"/>
    </xf>
    <xf numFmtId="0" fontId="0" fillId="12" borderId="0" xfId="0" applyFill="1" applyBorder="1"/>
    <xf numFmtId="0" fontId="0" fillId="13" borderId="6" xfId="0" applyFill="1" applyBorder="1"/>
    <xf numFmtId="0" fontId="0" fillId="13" borderId="54" xfId="0" applyFill="1" applyBorder="1"/>
    <xf numFmtId="0" fontId="0" fillId="14" borderId="55" xfId="0" applyFill="1" applyBorder="1"/>
    <xf numFmtId="0" fontId="0" fillId="13" borderId="1" xfId="0" applyFill="1" applyBorder="1"/>
    <xf numFmtId="0" fontId="0" fillId="13" borderId="51" xfId="0" applyFill="1" applyBorder="1"/>
    <xf numFmtId="0" fontId="0" fillId="15" borderId="18" xfId="0" applyFill="1" applyBorder="1"/>
    <xf numFmtId="0" fontId="0" fillId="15" borderId="1" xfId="0" applyFill="1" applyBorder="1"/>
    <xf numFmtId="0" fontId="0" fillId="15" borderId="1" xfId="0" applyFill="1" applyBorder="1" applyProtection="1">
      <protection locked="0"/>
    </xf>
    <xf numFmtId="0" fontId="0" fillId="15" borderId="55" xfId="0" applyFill="1" applyBorder="1"/>
    <xf numFmtId="0" fontId="0" fillId="5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0" xfId="0" applyFill="1" applyBorder="1" applyProtection="1">
      <protection locked="0"/>
    </xf>
    <xf numFmtId="0" fontId="0" fillId="0" borderId="23" xfId="0" applyFill="1" applyBorder="1"/>
    <xf numFmtId="0" fontId="0" fillId="5" borderId="6" xfId="0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>
      <alignment vertical="center" wrapText="1"/>
    </xf>
    <xf numFmtId="0" fontId="0" fillId="0" borderId="6" xfId="0" applyFill="1" applyBorder="1"/>
    <xf numFmtId="0" fontId="0" fillId="0" borderId="6" xfId="0" applyFill="1" applyBorder="1" applyProtection="1">
      <protection locked="0"/>
    </xf>
    <xf numFmtId="0" fontId="0" fillId="0" borderId="21" xfId="0" applyBorder="1"/>
    <xf numFmtId="0" fontId="0" fillId="0" borderId="26" xfId="0" applyBorder="1"/>
    <xf numFmtId="0" fontId="0" fillId="0" borderId="53" xfId="0" applyBorder="1"/>
    <xf numFmtId="0" fontId="0" fillId="0" borderId="54" xfId="0" applyBorder="1"/>
    <xf numFmtId="0" fontId="0" fillId="0" borderId="52" xfId="0" applyBorder="1"/>
    <xf numFmtId="0" fontId="0" fillId="0" borderId="6" xfId="0" applyBorder="1"/>
    <xf numFmtId="0" fontId="0" fillId="0" borderId="10" xfId="0" applyFill="1" applyBorder="1"/>
    <xf numFmtId="0" fontId="0" fillId="0" borderId="0" xfId="0" applyFill="1" applyBorder="1" applyAlignment="1">
      <alignment vertical="center" wrapText="1"/>
    </xf>
    <xf numFmtId="0" fontId="0" fillId="0" borderId="72" xfId="0" applyFill="1" applyBorder="1" applyProtection="1">
      <protection locked="0"/>
    </xf>
    <xf numFmtId="0" fontId="0" fillId="0" borderId="72" xfId="0" applyFill="1" applyBorder="1" applyAlignment="1">
      <alignment vertical="center" wrapText="1"/>
    </xf>
    <xf numFmtId="0" fontId="0" fillId="13" borderId="7" xfId="0" applyFill="1" applyBorder="1"/>
    <xf numFmtId="0" fontId="0" fillId="13" borderId="74" xfId="0" applyFill="1" applyBorder="1"/>
    <xf numFmtId="0" fontId="0" fillId="13" borderId="75" xfId="0" applyFill="1" applyBorder="1"/>
    <xf numFmtId="0" fontId="0" fillId="13" borderId="76" xfId="0" applyFill="1" applyBorder="1"/>
    <xf numFmtId="0" fontId="0" fillId="13" borderId="0" xfId="0" applyFill="1" applyBorder="1"/>
    <xf numFmtId="0" fontId="0" fillId="15" borderId="7" xfId="0" applyFill="1" applyBorder="1"/>
    <xf numFmtId="0" fontId="0" fillId="15" borderId="44" xfId="0" applyFill="1" applyBorder="1"/>
    <xf numFmtId="0" fontId="5" fillId="12" borderId="2" xfId="0" applyFont="1" applyFill="1" applyBorder="1"/>
    <xf numFmtId="0" fontId="0" fillId="12" borderId="3" xfId="0" applyFill="1" applyBorder="1"/>
    <xf numFmtId="0" fontId="0" fillId="12" borderId="3" xfId="0" applyFill="1" applyBorder="1" applyProtection="1">
      <protection locked="0"/>
    </xf>
    <xf numFmtId="0" fontId="0" fillId="0" borderId="8" xfId="0" applyFill="1" applyBorder="1"/>
    <xf numFmtId="0" fontId="0" fillId="0" borderId="21" xfId="0" applyFill="1" applyBorder="1"/>
    <xf numFmtId="0" fontId="0" fillId="0" borderId="26" xfId="0" applyFill="1" applyBorder="1"/>
    <xf numFmtId="0" fontId="0" fillId="0" borderId="53" xfId="0" applyFill="1" applyBorder="1"/>
    <xf numFmtId="0" fontId="0" fillId="0" borderId="54" xfId="0" applyFill="1" applyBorder="1"/>
    <xf numFmtId="0" fontId="0" fillId="0" borderId="52" xfId="0" applyFill="1" applyBorder="1"/>
    <xf numFmtId="0" fontId="0" fillId="0" borderId="8" xfId="0" applyFill="1" applyBorder="1" applyAlignment="1">
      <alignment horizontal="center" vertical="center" wrapText="1"/>
    </xf>
    <xf numFmtId="0" fontId="0" fillId="0" borderId="68" xfId="0" applyBorder="1"/>
    <xf numFmtId="0" fontId="5" fillId="15" borderId="0" xfId="0" applyFont="1" applyFill="1" applyBorder="1"/>
    <xf numFmtId="0" fontId="0" fillId="0" borderId="68" xfId="0" applyFill="1" applyBorder="1"/>
    <xf numFmtId="0" fontId="0" fillId="5" borderId="9" xfId="0" applyFill="1" applyBorder="1" applyAlignment="1">
      <alignment vertical="center" wrapText="1"/>
    </xf>
    <xf numFmtId="0" fontId="0" fillId="0" borderId="48" xfId="0" applyFill="1" applyBorder="1" applyAlignment="1">
      <alignment vertical="center" wrapText="1"/>
    </xf>
    <xf numFmtId="0" fontId="0" fillId="0" borderId="22" xfId="0" applyFill="1" applyBorder="1" applyAlignment="1">
      <alignment vertical="center" wrapText="1"/>
    </xf>
    <xf numFmtId="0" fontId="0" fillId="5" borderId="72" xfId="0" applyFill="1" applyBorder="1" applyProtection="1">
      <protection locked="0"/>
    </xf>
    <xf numFmtId="0" fontId="0" fillId="5" borderId="58" xfId="0" applyFill="1" applyBorder="1" applyProtection="1">
      <protection locked="0"/>
    </xf>
    <xf numFmtId="0" fontId="0" fillId="0" borderId="71" xfId="0" applyFill="1" applyBorder="1" applyProtection="1">
      <protection locked="0"/>
    </xf>
    <xf numFmtId="0" fontId="0" fillId="0" borderId="57" xfId="0" applyFill="1" applyBorder="1" applyProtection="1">
      <protection locked="0"/>
    </xf>
    <xf numFmtId="0" fontId="0" fillId="14" borderId="55" xfId="0" applyFill="1" applyBorder="1" applyProtection="1">
      <protection locked="0"/>
    </xf>
    <xf numFmtId="0" fontId="0" fillId="15" borderId="44" xfId="0" applyFill="1" applyBorder="1" applyProtection="1">
      <protection locked="0"/>
    </xf>
    <xf numFmtId="0" fontId="0" fillId="11" borderId="0" xfId="0" applyFill="1" applyBorder="1" applyProtection="1">
      <protection locked="0"/>
    </xf>
    <xf numFmtId="0" fontId="0" fillId="3" borderId="55" xfId="0" applyFill="1" applyBorder="1" applyProtection="1">
      <protection locked="0"/>
    </xf>
    <xf numFmtId="0" fontId="0" fillId="4" borderId="55" xfId="0" applyFill="1" applyBorder="1" applyProtection="1">
      <protection locked="0"/>
    </xf>
    <xf numFmtId="0" fontId="0" fillId="5" borderId="58" xfId="0" applyFill="1" applyBorder="1" applyAlignment="1">
      <alignment vertical="center" wrapText="1"/>
    </xf>
    <xf numFmtId="0" fontId="0" fillId="5" borderId="72" xfId="0" applyFill="1" applyBorder="1" applyAlignment="1">
      <alignment vertical="center" wrapText="1"/>
    </xf>
    <xf numFmtId="0" fontId="0" fillId="12" borderId="47" xfId="0" applyFill="1" applyBorder="1"/>
    <xf numFmtId="0" fontId="0" fillId="12" borderId="1" xfId="0" applyFill="1" applyBorder="1"/>
    <xf numFmtId="0" fontId="0" fillId="12" borderId="55" xfId="0" applyFill="1" applyBorder="1" applyProtection="1">
      <protection locked="0"/>
    </xf>
    <xf numFmtId="0" fontId="0" fillId="12" borderId="62" xfId="0" applyFill="1" applyBorder="1"/>
    <xf numFmtId="0" fontId="0" fillId="12" borderId="55" xfId="0" applyFill="1" applyBorder="1"/>
    <xf numFmtId="0" fontId="5" fillId="12" borderId="1" xfId="0" applyFont="1" applyFill="1" applyBorder="1"/>
    <xf numFmtId="0" fontId="5" fillId="14" borderId="1" xfId="0" applyFont="1" applyFill="1" applyBorder="1"/>
    <xf numFmtId="0" fontId="5" fillId="15" borderId="7" xfId="0" applyFont="1" applyFill="1" applyBorder="1"/>
    <xf numFmtId="0" fontId="5" fillId="11" borderId="7" xfId="0" applyFont="1" applyFill="1" applyBorder="1"/>
    <xf numFmtId="0" fontId="5" fillId="3" borderId="1" xfId="0" applyFont="1" applyFill="1" applyBorder="1"/>
    <xf numFmtId="0" fontId="5" fillId="4" borderId="7" xfId="0" applyFont="1" applyFill="1" applyBorder="1"/>
    <xf numFmtId="0" fontId="0" fillId="0" borderId="57" xfId="0" applyFill="1" applyBorder="1" applyAlignment="1">
      <alignment vertical="center" wrapText="1"/>
    </xf>
    <xf numFmtId="0" fontId="0" fillId="0" borderId="31" xfId="0" applyFill="1" applyBorder="1"/>
    <xf numFmtId="0" fontId="0" fillId="0" borderId="32" xfId="0" applyFill="1" applyBorder="1"/>
    <xf numFmtId="0" fontId="0" fillId="0" borderId="33" xfId="0" applyFill="1" applyBorder="1"/>
    <xf numFmtId="0" fontId="0" fillId="5" borderId="56" xfId="0" applyFill="1" applyBorder="1" applyAlignment="1">
      <alignment horizontal="left" vertical="center" wrapText="1"/>
    </xf>
    <xf numFmtId="0" fontId="0" fillId="4" borderId="64" xfId="0" applyFill="1" applyBorder="1"/>
    <xf numFmtId="0" fontId="0" fillId="2" borderId="5" xfId="0" applyFill="1" applyBorder="1"/>
    <xf numFmtId="0" fontId="0" fillId="2" borderId="50" xfId="0" applyFill="1" applyBorder="1"/>
    <xf numFmtId="0" fontId="0" fillId="0" borderId="30" xfId="0" applyFill="1" applyBorder="1"/>
    <xf numFmtId="0" fontId="0" fillId="5" borderId="56" xfId="0" applyFill="1" applyBorder="1"/>
    <xf numFmtId="0" fontId="0" fillId="0" borderId="29" xfId="0" applyFill="1" applyBorder="1"/>
    <xf numFmtId="0" fontId="0" fillId="0" borderId="60" xfId="0" applyFill="1" applyBorder="1"/>
    <xf numFmtId="0" fontId="0" fillId="5" borderId="72" xfId="0" applyFill="1" applyBorder="1" applyAlignment="1" applyProtection="1">
      <alignment horizontal="center" vertical="center"/>
      <protection locked="0"/>
    </xf>
    <xf numFmtId="0" fontId="0" fillId="15" borderId="64" xfId="0" applyFill="1" applyBorder="1"/>
    <xf numFmtId="0" fontId="0" fillId="13" borderId="50" xfId="0" applyFill="1" applyBorder="1"/>
    <xf numFmtId="0" fontId="0" fillId="13" borderId="5" xfId="0" applyFill="1" applyBorder="1"/>
    <xf numFmtId="0" fontId="0" fillId="12" borderId="5" xfId="0" applyFill="1" applyBorder="1"/>
    <xf numFmtId="0" fontId="0" fillId="13" borderId="55" xfId="0" applyFill="1" applyBorder="1"/>
    <xf numFmtId="0" fontId="0" fillId="13" borderId="64" xfId="0" applyFill="1" applyBorder="1"/>
    <xf numFmtId="0" fontId="5" fillId="12" borderId="18" xfId="0" applyFont="1" applyFill="1" applyBorder="1"/>
    <xf numFmtId="0" fontId="0" fillId="12" borderId="18" xfId="0" applyFill="1" applyBorder="1"/>
    <xf numFmtId="0" fontId="0" fillId="0" borderId="43" xfId="0" applyBorder="1"/>
    <xf numFmtId="0" fontId="1" fillId="6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10" borderId="14" xfId="0" applyFont="1" applyFill="1" applyBorder="1" applyAlignment="1">
      <alignment horizontal="center" vertical="center"/>
    </xf>
    <xf numFmtId="0" fontId="1" fillId="8" borderId="7" xfId="0" applyFont="1" applyFill="1" applyBorder="1" applyAlignment="1" applyProtection="1">
      <alignment horizontal="center" vertical="center"/>
      <protection locked="0"/>
    </xf>
    <xf numFmtId="0" fontId="1" fillId="10" borderId="7" xfId="0" applyFont="1" applyFill="1" applyBorder="1" applyAlignment="1" applyProtection="1">
      <alignment horizontal="center" vertical="center"/>
      <protection locked="0"/>
    </xf>
    <xf numFmtId="0" fontId="1" fillId="8" borderId="5" xfId="0" applyFont="1" applyFill="1" applyBorder="1" applyAlignment="1" applyProtection="1">
      <alignment horizontal="center" vertical="center"/>
      <protection locked="0"/>
    </xf>
    <xf numFmtId="0" fontId="1" fillId="10" borderId="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1" fillId="16" borderId="16" xfId="0" applyFont="1" applyFill="1" applyBorder="1" applyAlignment="1">
      <alignment horizontal="center" vertical="center"/>
    </xf>
    <xf numFmtId="0" fontId="1" fillId="17" borderId="5" xfId="0" applyFont="1" applyFill="1" applyBorder="1" applyAlignment="1">
      <alignment horizontal="center" vertical="center"/>
    </xf>
    <xf numFmtId="0" fontId="1" fillId="17" borderId="14" xfId="0" applyFont="1" applyFill="1" applyBorder="1" applyAlignment="1" applyProtection="1">
      <alignment horizontal="center" vertical="center"/>
      <protection locked="0"/>
    </xf>
    <xf numFmtId="0" fontId="1" fillId="17" borderId="15" xfId="0" applyFont="1" applyFill="1" applyBorder="1" applyAlignment="1" applyProtection="1">
      <alignment horizontal="center" vertical="center"/>
      <protection locked="0"/>
    </xf>
    <xf numFmtId="0" fontId="1" fillId="17" borderId="20" xfId="0" applyFont="1" applyFill="1" applyBorder="1" applyAlignment="1" applyProtection="1">
      <alignment horizontal="center" vertical="center"/>
      <protection locked="0"/>
    </xf>
    <xf numFmtId="0" fontId="1" fillId="16" borderId="7" xfId="0" applyFont="1" applyFill="1" applyBorder="1" applyAlignment="1" applyProtection="1">
      <alignment horizontal="center" vertical="center"/>
      <protection locked="0"/>
    </xf>
    <xf numFmtId="0" fontId="1" fillId="16" borderId="63" xfId="0" applyFont="1" applyFill="1" applyBorder="1" applyAlignment="1" applyProtection="1">
      <alignment horizontal="center" vertical="center"/>
      <protection locked="0"/>
    </xf>
    <xf numFmtId="0" fontId="1" fillId="16" borderId="15" xfId="0" applyFont="1" applyFill="1" applyBorder="1" applyAlignment="1" applyProtection="1">
      <alignment horizontal="center" vertical="center"/>
      <protection locked="0"/>
    </xf>
    <xf numFmtId="0" fontId="1" fillId="16" borderId="20" xfId="0" applyFont="1" applyFill="1" applyBorder="1" applyAlignment="1" applyProtection="1">
      <alignment horizontal="center" vertical="center"/>
      <protection locked="0"/>
    </xf>
    <xf numFmtId="0" fontId="1" fillId="16" borderId="16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textRotation="90" wrapText="1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1" fillId="8" borderId="1" xfId="0" applyFont="1" applyFill="1" applyBorder="1" applyAlignment="1" applyProtection="1">
      <alignment horizontal="center" vertical="center"/>
      <protection locked="0"/>
    </xf>
    <xf numFmtId="0" fontId="0" fillId="2" borderId="62" xfId="0" applyFill="1" applyBorder="1" applyProtection="1">
      <protection locked="0"/>
    </xf>
    <xf numFmtId="0" fontId="1" fillId="18" borderId="1" xfId="0" applyFont="1" applyFill="1" applyBorder="1" applyAlignment="1" applyProtection="1">
      <alignment horizontal="center" vertical="center"/>
      <protection locked="0"/>
    </xf>
    <xf numFmtId="0" fontId="1" fillId="19" borderId="62" xfId="0" applyFont="1" applyFill="1" applyBorder="1" applyAlignment="1" applyProtection="1">
      <alignment horizontal="center" vertical="center"/>
      <protection locked="0"/>
    </xf>
    <xf numFmtId="0" fontId="0" fillId="5" borderId="9" xfId="0" applyFill="1" applyBorder="1" applyAlignment="1">
      <alignment horizontal="left" vertical="center" wrapText="1"/>
    </xf>
    <xf numFmtId="0" fontId="0" fillId="5" borderId="64" xfId="0" applyFill="1" applyBorder="1" applyAlignment="1">
      <alignment vertical="center" wrapText="1"/>
    </xf>
    <xf numFmtId="0" fontId="0" fillId="5" borderId="18" xfId="0" applyFill="1" applyBorder="1"/>
    <xf numFmtId="0" fontId="0" fillId="5" borderId="1" xfId="0" applyFill="1" applyBorder="1"/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62" xfId="0" applyFill="1" applyBorder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7" fillId="0" borderId="8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20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73" xfId="0" applyFont="1" applyBorder="1" applyAlignment="1">
      <alignment vertical="center" wrapText="1"/>
    </xf>
    <xf numFmtId="0" fontId="1" fillId="6" borderId="5" xfId="0" applyFont="1" applyFill="1" applyBorder="1" applyAlignment="1" applyProtection="1">
      <alignment horizontal="center" vertical="center"/>
      <protection locked="0"/>
    </xf>
    <xf numFmtId="0" fontId="1" fillId="18" borderId="5" xfId="0" applyFont="1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>
      <alignment horizontal="center" vertical="center"/>
    </xf>
    <xf numFmtId="0" fontId="0" fillId="5" borderId="18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62" xfId="0" applyFill="1" applyBorder="1" applyAlignment="1">
      <alignment vertical="center" wrapText="1"/>
    </xf>
    <xf numFmtId="0" fontId="0" fillId="5" borderId="15" xfId="0" applyFill="1" applyBorder="1" applyAlignment="1">
      <alignment vertical="center"/>
    </xf>
    <xf numFmtId="0" fontId="0" fillId="5" borderId="15" xfId="0" applyFill="1" applyBorder="1" applyAlignment="1" applyProtection="1">
      <alignment vertical="center"/>
      <protection locked="0"/>
    </xf>
    <xf numFmtId="0" fontId="0" fillId="5" borderId="15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wrapText="1"/>
    </xf>
    <xf numFmtId="0" fontId="0" fillId="5" borderId="14" xfId="0" applyFill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62" xfId="0" applyFont="1" applyBorder="1" applyAlignment="1">
      <alignment vertical="center"/>
    </xf>
    <xf numFmtId="0" fontId="0" fillId="20" borderId="10" xfId="0" applyFill="1" applyBorder="1"/>
    <xf numFmtId="0" fontId="0" fillId="20" borderId="11" xfId="0" applyFill="1" applyBorder="1"/>
    <xf numFmtId="0" fontId="0" fillId="5" borderId="57" xfId="0" applyFill="1" applyBorder="1" applyAlignment="1">
      <alignment vertical="center"/>
    </xf>
    <xf numFmtId="0" fontId="0" fillId="21" borderId="30" xfId="0" applyFill="1" applyBorder="1"/>
    <xf numFmtId="0" fontId="0" fillId="5" borderId="14" xfId="0" applyFill="1" applyBorder="1" applyAlignment="1">
      <alignment vertical="center" wrapText="1"/>
    </xf>
    <xf numFmtId="0" fontId="0" fillId="21" borderId="10" xfId="0" applyFill="1" applyBorder="1"/>
    <xf numFmtId="0" fontId="0" fillId="21" borderId="11" xfId="0" applyFill="1" applyBorder="1"/>
    <xf numFmtId="0" fontId="0" fillId="21" borderId="35" xfId="0" applyFill="1" applyBorder="1"/>
    <xf numFmtId="0" fontId="0" fillId="5" borderId="36" xfId="0" applyFill="1" applyBorder="1" applyAlignment="1">
      <alignment vertical="center" wrapText="1"/>
    </xf>
    <xf numFmtId="0" fontId="0" fillId="20" borderId="25" xfId="0" applyFill="1" applyBorder="1"/>
    <xf numFmtId="0" fontId="0" fillId="21" borderId="29" xfId="0" applyFill="1" applyBorder="1"/>
    <xf numFmtId="0" fontId="0" fillId="20" borderId="32" xfId="0" applyFill="1" applyBorder="1"/>
    <xf numFmtId="0" fontId="0" fillId="21" borderId="32" xfId="0" applyFill="1" applyBorder="1"/>
    <xf numFmtId="0" fontId="0" fillId="5" borderId="22" xfId="0" applyFill="1" applyBorder="1" applyAlignment="1">
      <alignment wrapText="1"/>
    </xf>
    <xf numFmtId="0" fontId="0" fillId="20" borderId="0" xfId="0" applyFill="1"/>
    <xf numFmtId="0" fontId="0" fillId="21" borderId="0" xfId="0" applyFill="1"/>
    <xf numFmtId="9" fontId="0" fillId="0" borderId="0" xfId="2" applyFont="1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12" fillId="0" borderId="11" xfId="0" applyFont="1" applyFill="1" applyBorder="1"/>
    <xf numFmtId="0" fontId="3" fillId="0" borderId="5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textRotation="90" wrapText="1"/>
    </xf>
    <xf numFmtId="0" fontId="1" fillId="0" borderId="6" xfId="0" applyFont="1" applyBorder="1" applyAlignment="1">
      <alignment horizontal="center" textRotation="90" wrapText="1"/>
    </xf>
    <xf numFmtId="0" fontId="0" fillId="5" borderId="5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5" borderId="63" xfId="0" applyFill="1" applyBorder="1" applyAlignment="1">
      <alignment horizontal="left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1" fillId="0" borderId="7" xfId="0" applyFont="1" applyBorder="1" applyAlignment="1">
      <alignment horizontal="center" textRotation="90" wrapText="1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62" xfId="0" applyFont="1" applyBorder="1" applyAlignment="1">
      <alignment horizontal="center" vertical="center"/>
    </xf>
    <xf numFmtId="0" fontId="0" fillId="5" borderId="64" xfId="0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0" fillId="5" borderId="71" xfId="0" applyFill="1" applyBorder="1" applyAlignment="1" applyProtection="1">
      <alignment horizontal="center" vertical="center"/>
      <protection locked="0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5" borderId="7" xfId="0" applyFill="1" applyBorder="1" applyAlignment="1" applyProtection="1">
      <alignment horizontal="center" vertical="center"/>
      <protection locked="0"/>
    </xf>
    <xf numFmtId="0" fontId="0" fillId="5" borderId="63" xfId="0" applyFill="1" applyBorder="1" applyAlignment="1" applyProtection="1">
      <alignment horizontal="center" vertical="center"/>
      <protection locked="0"/>
    </xf>
    <xf numFmtId="43" fontId="0" fillId="0" borderId="31" xfId="1" applyFont="1" applyBorder="1" applyAlignment="1" applyProtection="1">
      <alignment horizontal="left" vertical="top" wrapText="1"/>
      <protection locked="0"/>
    </xf>
    <xf numFmtId="43" fontId="0" fillId="0" borderId="32" xfId="1" applyFont="1" applyBorder="1" applyAlignment="1" applyProtection="1">
      <alignment horizontal="left" vertical="top" wrapText="1"/>
      <protection locked="0"/>
    </xf>
    <xf numFmtId="43" fontId="0" fillId="0" borderId="33" xfId="1" applyFont="1" applyBorder="1" applyAlignment="1" applyProtection="1">
      <alignment horizontal="left" vertical="top" wrapText="1"/>
      <protection locked="0"/>
    </xf>
    <xf numFmtId="43" fontId="6" fillId="0" borderId="29" xfId="1" applyFont="1" applyBorder="1" applyAlignment="1" applyProtection="1">
      <alignment horizontal="left" vertical="center" wrapText="1"/>
      <protection locked="0"/>
    </xf>
    <xf numFmtId="43" fontId="6" fillId="0" borderId="10" xfId="1" applyFont="1" applyBorder="1" applyAlignment="1" applyProtection="1">
      <alignment horizontal="left" vertical="center" wrapText="1"/>
      <protection locked="0"/>
    </xf>
    <xf numFmtId="43" fontId="6" fillId="0" borderId="30" xfId="1" applyFont="1" applyBorder="1" applyAlignment="1" applyProtection="1">
      <alignment horizontal="left" vertical="center" wrapText="1"/>
      <protection locked="0"/>
    </xf>
    <xf numFmtId="43" fontId="10" fillId="0" borderId="27" xfId="1" applyFont="1" applyBorder="1" applyAlignment="1" applyProtection="1">
      <alignment horizontal="left" vertical="center" wrapText="1"/>
      <protection locked="0"/>
    </xf>
    <xf numFmtId="43" fontId="10" fillId="0" borderId="11" xfId="1" applyFont="1" applyBorder="1" applyAlignment="1" applyProtection="1">
      <alignment horizontal="left" vertical="center" wrapText="1"/>
      <protection locked="0"/>
    </xf>
    <xf numFmtId="43" fontId="10" fillId="0" borderId="28" xfId="1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 textRotation="90"/>
    </xf>
    <xf numFmtId="43" fontId="10" fillId="0" borderId="27" xfId="1" applyFont="1" applyBorder="1" applyAlignment="1" applyProtection="1">
      <alignment horizontal="center" vertical="center" wrapText="1"/>
      <protection locked="0"/>
    </xf>
    <xf numFmtId="43" fontId="10" fillId="0" borderId="11" xfId="1" applyFont="1" applyBorder="1" applyAlignment="1" applyProtection="1">
      <alignment horizontal="center" vertical="center" wrapText="1"/>
      <protection locked="0"/>
    </xf>
    <xf numFmtId="43" fontId="10" fillId="0" borderId="28" xfId="1" applyFont="1" applyBorder="1" applyAlignment="1" applyProtection="1">
      <alignment horizontal="center" vertical="center" wrapText="1"/>
      <protection locked="0"/>
    </xf>
    <xf numFmtId="43" fontId="6" fillId="0" borderId="29" xfId="1" applyFont="1" applyBorder="1" applyAlignment="1" applyProtection="1">
      <alignment horizontal="center" vertical="center" wrapText="1"/>
      <protection locked="0"/>
    </xf>
    <xf numFmtId="43" fontId="6" fillId="0" borderId="10" xfId="1" applyFont="1" applyBorder="1" applyAlignment="1" applyProtection="1">
      <alignment horizontal="center" vertical="center" wrapText="1"/>
      <protection locked="0"/>
    </xf>
    <xf numFmtId="43" fontId="6" fillId="0" borderId="30" xfId="1" applyFont="1" applyBorder="1" applyAlignment="1" applyProtection="1">
      <alignment horizontal="center" vertical="center" wrapText="1"/>
      <protection locked="0"/>
    </xf>
    <xf numFmtId="43" fontId="0" fillId="0" borderId="31" xfId="1" applyFont="1" applyBorder="1" applyAlignment="1" applyProtection="1">
      <alignment horizontal="center" vertical="top" wrapText="1"/>
      <protection locked="0"/>
    </xf>
    <xf numFmtId="43" fontId="0" fillId="0" borderId="32" xfId="1" applyFont="1" applyBorder="1" applyAlignment="1" applyProtection="1">
      <alignment horizontal="center" vertical="top" wrapText="1"/>
      <protection locked="0"/>
    </xf>
    <xf numFmtId="43" fontId="0" fillId="0" borderId="33" xfId="1" applyFont="1" applyBorder="1" applyAlignment="1" applyProtection="1">
      <alignment horizontal="center" vertical="top" wrapText="1"/>
      <protection locked="0"/>
    </xf>
    <xf numFmtId="43" fontId="10" fillId="0" borderId="18" xfId="1" applyFont="1" applyBorder="1" applyAlignment="1" applyProtection="1">
      <alignment horizontal="center" vertical="center" wrapText="1"/>
      <protection locked="0"/>
    </xf>
    <xf numFmtId="43" fontId="10" fillId="0" borderId="55" xfId="1" applyFont="1" applyBorder="1" applyAlignment="1" applyProtection="1">
      <alignment horizontal="center" vertical="center" wrapText="1"/>
      <protection locked="0"/>
    </xf>
    <xf numFmtId="43" fontId="10" fillId="0" borderId="62" xfId="1" applyFont="1" applyBorder="1" applyAlignment="1" applyProtection="1">
      <alignment horizontal="center" vertical="center" wrapText="1"/>
      <protection locked="0"/>
    </xf>
    <xf numFmtId="43" fontId="6" fillId="0" borderId="18" xfId="1" applyFont="1" applyBorder="1" applyAlignment="1" applyProtection="1">
      <alignment horizontal="center" vertical="center" wrapText="1"/>
      <protection locked="0"/>
    </xf>
    <xf numFmtId="43" fontId="6" fillId="0" borderId="55" xfId="1" applyFont="1" applyBorder="1" applyAlignment="1" applyProtection="1">
      <alignment horizontal="center" vertical="center" wrapText="1"/>
      <protection locked="0"/>
    </xf>
    <xf numFmtId="43" fontId="6" fillId="0" borderId="62" xfId="1" applyFont="1" applyBorder="1" applyAlignment="1" applyProtection="1">
      <alignment horizontal="center" vertical="center" wrapText="1"/>
      <protection locked="0"/>
    </xf>
    <xf numFmtId="43" fontId="0" fillId="0" borderId="18" xfId="1" applyFont="1" applyBorder="1" applyAlignment="1" applyProtection="1">
      <alignment horizontal="center" vertical="top" wrapText="1"/>
      <protection locked="0"/>
    </xf>
    <xf numFmtId="43" fontId="0" fillId="0" borderId="55" xfId="1" applyFont="1" applyBorder="1" applyAlignment="1" applyProtection="1">
      <alignment horizontal="center" vertical="top" wrapText="1"/>
      <protection locked="0"/>
    </xf>
    <xf numFmtId="43" fontId="0" fillId="0" borderId="62" xfId="1" applyFont="1" applyBorder="1" applyAlignment="1" applyProtection="1">
      <alignment horizontal="center" vertical="top" wrapText="1"/>
      <protection locked="0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66"/>
      <color rgb="FFFF4B4B"/>
      <color rgb="FFFF3F3F"/>
      <color rgb="FFFF8B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Nbre de risques par secteurs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chemeClr val="accent5">
                <a:shade val="8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elete val="1"/>
          </c:dLbls>
          <c:cat>
            <c:strRef>
              <c:f>Totaux!$B$3:$B$26</c:f>
              <c:strCache>
                <c:ptCount val="24"/>
                <c:pt idx="0">
                  <c:v>Valeurs, missions et stratégie de l'établissement à priori</c:v>
                </c:pt>
                <c:pt idx="1">
                  <c:v>Valeurs, missions et stratégie de l'établissement à postériori</c:v>
                </c:pt>
                <c:pt idx="2">
                  <c:v>Engagement dans le developpement durable à priori</c:v>
                </c:pt>
                <c:pt idx="3">
                  <c:v>Engagement dans le developpement durable à postériori</c:v>
                </c:pt>
                <c:pt idx="4">
                  <c:v>Démarche éthique à priori</c:v>
                </c:pt>
                <c:pt idx="5">
                  <c:v>Démarche éthique à postériori</c:v>
                </c:pt>
                <c:pt idx="6">
                  <c:v>Politique des droits des patients à postériori</c:v>
                </c:pt>
                <c:pt idx="7">
                  <c:v>Politique des droits des patients à priori</c:v>
                </c:pt>
                <c:pt idx="8">
                  <c:v>Politique d'amélioration de la qualité et de la sécurité des soins à priori</c:v>
                </c:pt>
                <c:pt idx="9">
                  <c:v>Politique d'amélioration de la qualité et de la sécurité des soins à postériori</c:v>
                </c:pt>
                <c:pt idx="10">
                  <c:v>Politique et organisation de l'évaluation des pratiques professionnelles à priori</c:v>
                </c:pt>
                <c:pt idx="11">
                  <c:v>Politique et organisation de l'évaluation des pratiques professionnelles à postériori</c:v>
                </c:pt>
                <c:pt idx="12">
                  <c:v>Développement d'une culture qualité et sécurité à priori</c:v>
                </c:pt>
                <c:pt idx="13">
                  <c:v>Développement d'une culture qualité et sécurité à postériori</c:v>
                </c:pt>
                <c:pt idx="14">
                  <c:v>Direction et encadrement des secteurs d'activité à priori</c:v>
                </c:pt>
                <c:pt idx="15">
                  <c:v>Direction et encadrement des secteurs d'activité à postériori</c:v>
                </c:pt>
                <c:pt idx="16">
                  <c:v>Implication des usagers, de leurs représentants et des associations à priori</c:v>
                </c:pt>
                <c:pt idx="17">
                  <c:v>Implication des usagers, de leurs représentants et des associations à postériori</c:v>
                </c:pt>
                <c:pt idx="18">
                  <c:v>Fonctionnement des instances à priori</c:v>
                </c:pt>
                <c:pt idx="19">
                  <c:v>Fonctionnement des instances à postériori</c:v>
                </c:pt>
                <c:pt idx="20">
                  <c:v>Dialogue social et implication des personnels à priori</c:v>
                </c:pt>
                <c:pt idx="21">
                  <c:v>Dialogue social et implication des personnels à postériori</c:v>
                </c:pt>
                <c:pt idx="22">
                  <c:v>Indicateurs, tableaux de bord de pilotage de l'établissement à priori</c:v>
                </c:pt>
                <c:pt idx="23">
                  <c:v>Indicateurs, tableaux de bord de pilotage de l'établissement à postériori</c:v>
                </c:pt>
              </c:strCache>
            </c:strRef>
          </c:cat>
          <c:val>
            <c:numRef>
              <c:f>Totaux!$B$3:$B$26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1"/>
          <c:spPr>
            <a:solidFill>
              <a:schemeClr val="accent5">
                <a:tint val="8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Totaux!$B$3:$B$26</c:f>
              <c:strCache>
                <c:ptCount val="24"/>
                <c:pt idx="0">
                  <c:v>Valeurs, missions et stratégie de l'établissement à priori</c:v>
                </c:pt>
                <c:pt idx="1">
                  <c:v>Valeurs, missions et stratégie de l'établissement à postériori</c:v>
                </c:pt>
                <c:pt idx="2">
                  <c:v>Engagement dans le developpement durable à priori</c:v>
                </c:pt>
                <c:pt idx="3">
                  <c:v>Engagement dans le developpement durable à postériori</c:v>
                </c:pt>
                <c:pt idx="4">
                  <c:v>Démarche éthique à priori</c:v>
                </c:pt>
                <c:pt idx="5">
                  <c:v>Démarche éthique à postériori</c:v>
                </c:pt>
                <c:pt idx="6">
                  <c:v>Politique des droits des patients à postériori</c:v>
                </c:pt>
                <c:pt idx="7">
                  <c:v>Politique des droits des patients à priori</c:v>
                </c:pt>
                <c:pt idx="8">
                  <c:v>Politique d'amélioration de la qualité et de la sécurité des soins à priori</c:v>
                </c:pt>
                <c:pt idx="9">
                  <c:v>Politique d'amélioration de la qualité et de la sécurité des soins à postériori</c:v>
                </c:pt>
                <c:pt idx="10">
                  <c:v>Politique et organisation de l'évaluation des pratiques professionnelles à priori</c:v>
                </c:pt>
                <c:pt idx="11">
                  <c:v>Politique et organisation de l'évaluation des pratiques professionnelles à postériori</c:v>
                </c:pt>
                <c:pt idx="12">
                  <c:v>Développement d'une culture qualité et sécurité à priori</c:v>
                </c:pt>
                <c:pt idx="13">
                  <c:v>Développement d'une culture qualité et sécurité à postériori</c:v>
                </c:pt>
                <c:pt idx="14">
                  <c:v>Direction et encadrement des secteurs d'activité à priori</c:v>
                </c:pt>
                <c:pt idx="15">
                  <c:v>Direction et encadrement des secteurs d'activité à postériori</c:v>
                </c:pt>
                <c:pt idx="16">
                  <c:v>Implication des usagers, de leurs représentants et des associations à priori</c:v>
                </c:pt>
                <c:pt idx="17">
                  <c:v>Implication des usagers, de leurs représentants et des associations à postériori</c:v>
                </c:pt>
                <c:pt idx="18">
                  <c:v>Fonctionnement des instances à priori</c:v>
                </c:pt>
                <c:pt idx="19">
                  <c:v>Fonctionnement des instances à postériori</c:v>
                </c:pt>
                <c:pt idx="20">
                  <c:v>Dialogue social et implication des personnels à priori</c:v>
                </c:pt>
                <c:pt idx="21">
                  <c:v>Dialogue social et implication des personnels à postériori</c:v>
                </c:pt>
                <c:pt idx="22">
                  <c:v>Indicateurs, tableaux de bord de pilotage de l'établissement à priori</c:v>
                </c:pt>
                <c:pt idx="23">
                  <c:v>Indicateurs, tableaux de bord de pilotage de l'établissement à postériori</c:v>
                </c:pt>
              </c:strCache>
            </c:strRef>
          </c:cat>
          <c:val>
            <c:numRef>
              <c:f>Totaux!$C$3:$C$26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3"/>
          <c:order val="2"/>
          <c:spPr>
            <a:solidFill>
              <a:schemeClr val="accent5">
                <a:tint val="58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Totaux!$B$3:$B$26</c:f>
              <c:strCache>
                <c:ptCount val="24"/>
                <c:pt idx="0">
                  <c:v>Valeurs, missions et stratégie de l'établissement à priori</c:v>
                </c:pt>
                <c:pt idx="1">
                  <c:v>Valeurs, missions et stratégie de l'établissement à postériori</c:v>
                </c:pt>
                <c:pt idx="2">
                  <c:v>Engagement dans le developpement durable à priori</c:v>
                </c:pt>
                <c:pt idx="3">
                  <c:v>Engagement dans le developpement durable à postériori</c:v>
                </c:pt>
                <c:pt idx="4">
                  <c:v>Démarche éthique à priori</c:v>
                </c:pt>
                <c:pt idx="5">
                  <c:v>Démarche éthique à postériori</c:v>
                </c:pt>
                <c:pt idx="6">
                  <c:v>Politique des droits des patients à postériori</c:v>
                </c:pt>
                <c:pt idx="7">
                  <c:v>Politique des droits des patients à priori</c:v>
                </c:pt>
                <c:pt idx="8">
                  <c:v>Politique d'amélioration de la qualité et de la sécurité des soins à priori</c:v>
                </c:pt>
                <c:pt idx="9">
                  <c:v>Politique d'amélioration de la qualité et de la sécurité des soins à postériori</c:v>
                </c:pt>
                <c:pt idx="10">
                  <c:v>Politique et organisation de l'évaluation des pratiques professionnelles à priori</c:v>
                </c:pt>
                <c:pt idx="11">
                  <c:v>Politique et organisation de l'évaluation des pratiques professionnelles à postériori</c:v>
                </c:pt>
                <c:pt idx="12">
                  <c:v>Développement d'une culture qualité et sécurité à priori</c:v>
                </c:pt>
                <c:pt idx="13">
                  <c:v>Développement d'une culture qualité et sécurité à postériori</c:v>
                </c:pt>
                <c:pt idx="14">
                  <c:v>Direction et encadrement des secteurs d'activité à priori</c:v>
                </c:pt>
                <c:pt idx="15">
                  <c:v>Direction et encadrement des secteurs d'activité à postériori</c:v>
                </c:pt>
                <c:pt idx="16">
                  <c:v>Implication des usagers, de leurs représentants et des associations à priori</c:v>
                </c:pt>
                <c:pt idx="17">
                  <c:v>Implication des usagers, de leurs représentants et des associations à postériori</c:v>
                </c:pt>
                <c:pt idx="18">
                  <c:v>Fonctionnement des instances à priori</c:v>
                </c:pt>
                <c:pt idx="19">
                  <c:v>Fonctionnement des instances à postériori</c:v>
                </c:pt>
                <c:pt idx="20">
                  <c:v>Dialogue social et implication des personnels à priori</c:v>
                </c:pt>
                <c:pt idx="21">
                  <c:v>Dialogue social et implication des personnels à postériori</c:v>
                </c:pt>
                <c:pt idx="22">
                  <c:v>Indicateurs, tableaux de bord de pilotage de l'établissement à priori</c:v>
                </c:pt>
                <c:pt idx="23">
                  <c:v>Indicateurs, tableaux de bord de pilotage de l'établissement à postériori</c:v>
                </c:pt>
              </c:strCache>
            </c:strRef>
          </c:cat>
          <c:val>
            <c:numRef>
              <c:f>Totaux!$D$3:$D$26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0"/>
          <c:order val="3"/>
          <c:spPr>
            <a:solidFill>
              <a:schemeClr val="accent5">
                <a:shade val="58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Totaux!$B$3:$B$26</c:f>
              <c:strCache>
                <c:ptCount val="24"/>
                <c:pt idx="0">
                  <c:v>Valeurs, missions et stratégie de l'établissement à priori</c:v>
                </c:pt>
                <c:pt idx="1">
                  <c:v>Valeurs, missions et stratégie de l'établissement à postériori</c:v>
                </c:pt>
                <c:pt idx="2">
                  <c:v>Engagement dans le developpement durable à priori</c:v>
                </c:pt>
                <c:pt idx="3">
                  <c:v>Engagement dans le developpement durable à postériori</c:v>
                </c:pt>
                <c:pt idx="4">
                  <c:v>Démarche éthique à priori</c:v>
                </c:pt>
                <c:pt idx="5">
                  <c:v>Démarche éthique à postériori</c:v>
                </c:pt>
                <c:pt idx="6">
                  <c:v>Politique des droits des patients à postériori</c:v>
                </c:pt>
                <c:pt idx="7">
                  <c:v>Politique des droits des patients à priori</c:v>
                </c:pt>
                <c:pt idx="8">
                  <c:v>Politique d'amélioration de la qualité et de la sécurité des soins à priori</c:v>
                </c:pt>
                <c:pt idx="9">
                  <c:v>Politique d'amélioration de la qualité et de la sécurité des soins à postériori</c:v>
                </c:pt>
                <c:pt idx="10">
                  <c:v>Politique et organisation de l'évaluation des pratiques professionnelles à priori</c:v>
                </c:pt>
                <c:pt idx="11">
                  <c:v>Politique et organisation de l'évaluation des pratiques professionnelles à postériori</c:v>
                </c:pt>
                <c:pt idx="12">
                  <c:v>Développement d'une culture qualité et sécurité à priori</c:v>
                </c:pt>
                <c:pt idx="13">
                  <c:v>Développement d'une culture qualité et sécurité à postériori</c:v>
                </c:pt>
                <c:pt idx="14">
                  <c:v>Direction et encadrement des secteurs d'activité à priori</c:v>
                </c:pt>
                <c:pt idx="15">
                  <c:v>Direction et encadrement des secteurs d'activité à postériori</c:v>
                </c:pt>
                <c:pt idx="16">
                  <c:v>Implication des usagers, de leurs représentants et des associations à priori</c:v>
                </c:pt>
                <c:pt idx="17">
                  <c:v>Implication des usagers, de leurs représentants et des associations à postériori</c:v>
                </c:pt>
                <c:pt idx="18">
                  <c:v>Fonctionnement des instances à priori</c:v>
                </c:pt>
                <c:pt idx="19">
                  <c:v>Fonctionnement des instances à postériori</c:v>
                </c:pt>
                <c:pt idx="20">
                  <c:v>Dialogue social et implication des personnels à priori</c:v>
                </c:pt>
                <c:pt idx="21">
                  <c:v>Dialogue social et implication des personnels à postériori</c:v>
                </c:pt>
                <c:pt idx="22">
                  <c:v>Indicateurs, tableaux de bord de pilotage de l'établissement à priori</c:v>
                </c:pt>
                <c:pt idx="23">
                  <c:v>Indicateurs, tableaux de bord de pilotage de l'établissement à postériori</c:v>
                </c:pt>
              </c:strCache>
            </c:strRef>
          </c:cat>
          <c:val>
            <c:numRef>
              <c:f>Totaux!$E$3:$E$26</c:f>
              <c:numCache>
                <c:formatCode>General</c:formatCode>
                <c:ptCount val="24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70511072"/>
        <c:axId val="370509984"/>
      </c:barChart>
      <c:catAx>
        <c:axId val="3705110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0509984"/>
        <c:crosses val="autoZero"/>
        <c:auto val="1"/>
        <c:lblAlgn val="ctr"/>
        <c:lblOffset val="100"/>
        <c:noMultiLvlLbl val="0"/>
      </c:catAx>
      <c:valAx>
        <c:axId val="370509984"/>
        <c:scaling>
          <c:orientation val="minMax"/>
          <c:max val="5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0511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Nbre de risques par secteurs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0070C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Totaux!$B$3:$B$26</c:f>
              <c:strCache>
                <c:ptCount val="24"/>
                <c:pt idx="0">
                  <c:v>Valeurs, missions et stratégie de l'établissement à priori</c:v>
                </c:pt>
                <c:pt idx="1">
                  <c:v>Valeurs, missions et stratégie de l'établissement à postériori</c:v>
                </c:pt>
                <c:pt idx="2">
                  <c:v>Engagement dans le developpement durable à priori</c:v>
                </c:pt>
                <c:pt idx="3">
                  <c:v>Engagement dans le developpement durable à postériori</c:v>
                </c:pt>
                <c:pt idx="4">
                  <c:v>Démarche éthique à priori</c:v>
                </c:pt>
                <c:pt idx="5">
                  <c:v>Démarche éthique à postériori</c:v>
                </c:pt>
                <c:pt idx="6">
                  <c:v>Politique des droits des patients à postériori</c:v>
                </c:pt>
                <c:pt idx="7">
                  <c:v>Politique des droits des patients à priori</c:v>
                </c:pt>
                <c:pt idx="8">
                  <c:v>Politique d'amélioration de la qualité et de la sécurité des soins à priori</c:v>
                </c:pt>
                <c:pt idx="9">
                  <c:v>Politique d'amélioration de la qualité et de la sécurité des soins à postériori</c:v>
                </c:pt>
                <c:pt idx="10">
                  <c:v>Politique et organisation de l'évaluation des pratiques professionnelles à priori</c:v>
                </c:pt>
                <c:pt idx="11">
                  <c:v>Politique et organisation de l'évaluation des pratiques professionnelles à postériori</c:v>
                </c:pt>
                <c:pt idx="12">
                  <c:v>Développement d'une culture qualité et sécurité à priori</c:v>
                </c:pt>
                <c:pt idx="13">
                  <c:v>Développement d'une culture qualité et sécurité à postériori</c:v>
                </c:pt>
                <c:pt idx="14">
                  <c:v>Direction et encadrement des secteurs d'activité à priori</c:v>
                </c:pt>
                <c:pt idx="15">
                  <c:v>Direction et encadrement des secteurs d'activité à postériori</c:v>
                </c:pt>
                <c:pt idx="16">
                  <c:v>Implication des usagers, de leurs représentants et des associations à priori</c:v>
                </c:pt>
                <c:pt idx="17">
                  <c:v>Implication des usagers, de leurs représentants et des associations à postériori</c:v>
                </c:pt>
                <c:pt idx="18">
                  <c:v>Fonctionnement des instances à priori</c:v>
                </c:pt>
                <c:pt idx="19">
                  <c:v>Fonctionnement des instances à postériori</c:v>
                </c:pt>
                <c:pt idx="20">
                  <c:v>Dialogue social et implication des personnels à priori</c:v>
                </c:pt>
                <c:pt idx="21">
                  <c:v>Dialogue social et implication des personnels à postériori</c:v>
                </c:pt>
                <c:pt idx="22">
                  <c:v>Indicateurs, tableaux de bord de pilotage de l'établissement à priori</c:v>
                </c:pt>
                <c:pt idx="23">
                  <c:v>Indicateurs, tableaux de bord de pilotage de l'établissement à postériori</c:v>
                </c:pt>
              </c:strCache>
            </c:strRef>
          </c:cat>
          <c:val>
            <c:numRef>
              <c:f>Totaux!$E$3:$E$26</c:f>
              <c:numCache>
                <c:formatCode>General</c:formatCode>
                <c:ptCount val="24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70504000"/>
        <c:axId val="370502912"/>
      </c:barChart>
      <c:catAx>
        <c:axId val="3705040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0502912"/>
        <c:crosses val="autoZero"/>
        <c:auto val="1"/>
        <c:lblAlgn val="ctr"/>
        <c:lblOffset val="100"/>
        <c:noMultiLvlLbl val="0"/>
      </c:catAx>
      <c:valAx>
        <c:axId val="370502912"/>
        <c:scaling>
          <c:orientation val="minMax"/>
          <c:max val="5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0504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Nbre de Risques par secteurs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'Seuil 2'!$C$2</c:f>
              <c:strCache>
                <c:ptCount val="1"/>
                <c:pt idx="0">
                  <c:v>Seuil 2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'Seuil 2'!$B$3:$B$26</c:f>
              <c:strCache>
                <c:ptCount val="24"/>
                <c:pt idx="0">
                  <c:v>Valeurs, missions et stratégie de l'établissement à priori</c:v>
                </c:pt>
                <c:pt idx="1">
                  <c:v>Valeurs, missions et stratégie de l'établissement à postériori</c:v>
                </c:pt>
                <c:pt idx="2">
                  <c:v>Engagement dans le developpement durable à priori</c:v>
                </c:pt>
                <c:pt idx="3">
                  <c:v>Engagement dans le developpement durable à postériori</c:v>
                </c:pt>
                <c:pt idx="4">
                  <c:v>Démarche éthique à priori</c:v>
                </c:pt>
                <c:pt idx="5">
                  <c:v>Démarche éthique à postériori</c:v>
                </c:pt>
                <c:pt idx="6">
                  <c:v>Politique des droits des patients à postériori</c:v>
                </c:pt>
                <c:pt idx="7">
                  <c:v>Politique des droits des patients à priori</c:v>
                </c:pt>
                <c:pt idx="8">
                  <c:v>Politique d'amélioration de la qualité et de la sécurité des soins à priori</c:v>
                </c:pt>
                <c:pt idx="9">
                  <c:v>Politique d'amélioration de la qualité et de la sécurité des soins à postériori</c:v>
                </c:pt>
                <c:pt idx="10">
                  <c:v>Politique et organisation de l'évaluation des pratiques professionnelles à priori</c:v>
                </c:pt>
                <c:pt idx="11">
                  <c:v>Politique et organisation de l'évaluation des pratiques professionnelles à postériori</c:v>
                </c:pt>
                <c:pt idx="12">
                  <c:v>Développement d'une culture qualité et sécurité à priori</c:v>
                </c:pt>
                <c:pt idx="13">
                  <c:v>Développement d'une culture qualité et sécurité à postériori</c:v>
                </c:pt>
                <c:pt idx="14">
                  <c:v>Direction et encadrement des secteurs d'activité à priori</c:v>
                </c:pt>
                <c:pt idx="15">
                  <c:v>Direction et encadrement des secteurs d'activité à postériori</c:v>
                </c:pt>
                <c:pt idx="16">
                  <c:v>Implication des usagers, de leurs représentants et des associations à priori</c:v>
                </c:pt>
                <c:pt idx="17">
                  <c:v>Implication des usagers, de leurs représentants et des associations à postériori</c:v>
                </c:pt>
                <c:pt idx="18">
                  <c:v>Fonctionnement des instances à priori</c:v>
                </c:pt>
                <c:pt idx="19">
                  <c:v>Fonctionnement des instances à postériori</c:v>
                </c:pt>
                <c:pt idx="20">
                  <c:v>Dialogue social et implication des personnels à priori</c:v>
                </c:pt>
                <c:pt idx="21">
                  <c:v>Dialogue social et implication des personnels à postériori</c:v>
                </c:pt>
                <c:pt idx="22">
                  <c:v>Indicateurs, tableaux de bord de pilotage de l'établissement à priori</c:v>
                </c:pt>
                <c:pt idx="23">
                  <c:v>Indicateurs, tableaux de bord de pilotage de l'établissement à postériori</c:v>
                </c:pt>
              </c:strCache>
            </c:strRef>
          </c:cat>
          <c:val>
            <c:numRef>
              <c:f>'Seuil 2'!$C$3:$C$26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70501280"/>
        <c:axId val="370514336"/>
      </c:barChart>
      <c:catAx>
        <c:axId val="3705012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0514336"/>
        <c:crosses val="autoZero"/>
        <c:auto val="1"/>
        <c:lblAlgn val="ctr"/>
        <c:lblOffset val="100"/>
        <c:noMultiLvlLbl val="0"/>
      </c:catAx>
      <c:valAx>
        <c:axId val="370514336"/>
        <c:scaling>
          <c:orientation val="minMax"/>
          <c:max val="5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0501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Nbre de Risques par secteurs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'Seuil 3'!$C$1:$C$2</c:f>
              <c:strCache>
                <c:ptCount val="2"/>
                <c:pt idx="0">
                  <c:v>STATISTIQUE du RISQUE</c:v>
                </c:pt>
                <c:pt idx="1">
                  <c:v>Seuil 3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'Seuil 3'!$B$3:$B$26</c:f>
              <c:strCache>
                <c:ptCount val="24"/>
                <c:pt idx="0">
                  <c:v>Valeurs, missions et stratégie de l'établissement à priori</c:v>
                </c:pt>
                <c:pt idx="1">
                  <c:v>Valeurs, missions et stratégie de l'établissement à postériori</c:v>
                </c:pt>
                <c:pt idx="2">
                  <c:v>Engagement dans le developpement durable à priori</c:v>
                </c:pt>
                <c:pt idx="3">
                  <c:v>Engagement dans le developpement durable à postériori</c:v>
                </c:pt>
                <c:pt idx="4">
                  <c:v>Démarche éthique à priori</c:v>
                </c:pt>
                <c:pt idx="5">
                  <c:v>Démarche éthique à postériori</c:v>
                </c:pt>
                <c:pt idx="6">
                  <c:v>Politique des droits des patients à postériori</c:v>
                </c:pt>
                <c:pt idx="7">
                  <c:v>Politique des droits des patients à priori</c:v>
                </c:pt>
                <c:pt idx="8">
                  <c:v>Politique d'amélioration de la qualité et de la sécurité des soins à priori</c:v>
                </c:pt>
                <c:pt idx="9">
                  <c:v>Politique d'amélioration de la qualité et de la sécurité des soins à postériori</c:v>
                </c:pt>
                <c:pt idx="10">
                  <c:v>Politique et organisation de l'évaluation des pratiques professionnelles à priori</c:v>
                </c:pt>
                <c:pt idx="11">
                  <c:v>Politique et organisation de l'évaluation des pratiques professionnelles à postériori</c:v>
                </c:pt>
                <c:pt idx="12">
                  <c:v>Développement d'une culture qualité et sécurité à priori</c:v>
                </c:pt>
                <c:pt idx="13">
                  <c:v>Développement d'une culture qualité et sécurité à postériori</c:v>
                </c:pt>
                <c:pt idx="14">
                  <c:v>Direction et encadrement des secteurs d'activité à priori</c:v>
                </c:pt>
                <c:pt idx="15">
                  <c:v>Direction et encadrement des secteurs d'activité à postériori</c:v>
                </c:pt>
                <c:pt idx="16">
                  <c:v>Implication des usagers, de leurs représentants et des associations à priori</c:v>
                </c:pt>
                <c:pt idx="17">
                  <c:v>Implication des usagers, de leurs représentants et des associations à postériori</c:v>
                </c:pt>
                <c:pt idx="18">
                  <c:v>Fonctionnement des instances à priori</c:v>
                </c:pt>
                <c:pt idx="19">
                  <c:v>Fonctionnement des instances à postériori</c:v>
                </c:pt>
                <c:pt idx="20">
                  <c:v>Dialogue social et implication des personnels à priori</c:v>
                </c:pt>
                <c:pt idx="21">
                  <c:v>Dialogue social et implication des personnels à postériori</c:v>
                </c:pt>
                <c:pt idx="22">
                  <c:v>Indicateurs, tableaux de bord de pilotage de l'établissement à priori</c:v>
                </c:pt>
                <c:pt idx="23">
                  <c:v>Indicateurs, tableaux de bord de pilotage de l'établissement à postériori</c:v>
                </c:pt>
              </c:strCache>
            </c:strRef>
          </c:cat>
          <c:val>
            <c:numRef>
              <c:f>'Seuil 3'!$C$3:$C$26</c:f>
              <c:numCache>
                <c:formatCode>General</c:formatCode>
                <c:ptCount val="24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70500736"/>
        <c:axId val="370504544"/>
      </c:barChart>
      <c:catAx>
        <c:axId val="3705007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0504544"/>
        <c:crosses val="autoZero"/>
        <c:auto val="1"/>
        <c:lblAlgn val="ctr"/>
        <c:lblOffset val="100"/>
        <c:noMultiLvlLbl val="0"/>
      </c:catAx>
      <c:valAx>
        <c:axId val="370504544"/>
        <c:scaling>
          <c:orientation val="minMax"/>
          <c:max val="5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0500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13805</xdr:colOff>
      <xdr:row>32</xdr:row>
      <xdr:rowOff>166202</xdr:rowOff>
    </xdr:from>
    <xdr:to>
      <xdr:col>4</xdr:col>
      <xdr:colOff>656166</xdr:colOff>
      <xdr:row>92</xdr:row>
      <xdr:rowOff>58207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13805</xdr:colOff>
      <xdr:row>32</xdr:row>
      <xdr:rowOff>166202</xdr:rowOff>
    </xdr:from>
    <xdr:to>
      <xdr:col>3</xdr:col>
      <xdr:colOff>676275</xdr:colOff>
      <xdr:row>92</xdr:row>
      <xdr:rowOff>58207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33</xdr:row>
      <xdr:rowOff>23811</xdr:rowOff>
    </xdr:from>
    <xdr:to>
      <xdr:col>3</xdr:col>
      <xdr:colOff>752475</xdr:colOff>
      <xdr:row>63</xdr:row>
      <xdr:rowOff>85725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33</xdr:row>
      <xdr:rowOff>185736</xdr:rowOff>
    </xdr:from>
    <xdr:to>
      <xdr:col>3</xdr:col>
      <xdr:colOff>723901</xdr:colOff>
      <xdr:row>66</xdr:row>
      <xdr:rowOff>114299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U118"/>
  <sheetViews>
    <sheetView topLeftCell="C96" zoomScale="80" zoomScaleNormal="80" workbookViewId="0">
      <selection activeCell="I106" sqref="I106"/>
    </sheetView>
  </sheetViews>
  <sheetFormatPr baseColWidth="10" defaultRowHeight="14.5" x14ac:dyDescent="0.35"/>
  <cols>
    <col min="1" max="1" width="5.81640625" customWidth="1"/>
    <col min="2" max="2" width="7" customWidth="1"/>
    <col min="3" max="3" width="13" customWidth="1"/>
    <col min="4" max="4" width="42.81640625" customWidth="1"/>
    <col min="5" max="5" width="5.26953125" customWidth="1"/>
    <col min="6" max="6" width="4.81640625" customWidth="1"/>
    <col min="7" max="7" width="5" customWidth="1"/>
    <col min="8" max="8" width="6.81640625" customWidth="1"/>
    <col min="9" max="9" width="65.453125" customWidth="1"/>
    <col min="10" max="10" width="15.7265625" customWidth="1"/>
    <col min="11" max="34" width="3.7265625" customWidth="1"/>
    <col min="35" max="35" width="8.453125" customWidth="1"/>
    <col min="37" max="37" width="4.54296875" customWidth="1"/>
    <col min="38" max="38" width="5.81640625" customWidth="1"/>
    <col min="39" max="39" width="9.1796875" customWidth="1"/>
    <col min="40" max="40" width="7.453125" customWidth="1"/>
    <col min="41" max="41" width="6.1796875" customWidth="1"/>
    <col min="42" max="42" width="8.81640625" customWidth="1"/>
    <col min="43" max="43" width="6.453125" customWidth="1"/>
    <col min="44" max="44" width="8.81640625" customWidth="1"/>
    <col min="45" max="45" width="10.453125" customWidth="1"/>
  </cols>
  <sheetData>
    <row r="1" spans="2:47" ht="60" customHeight="1" thickBot="1" x14ac:dyDescent="0.4">
      <c r="K1" s="380">
        <v>2017</v>
      </c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2"/>
      <c r="W1" s="383">
        <v>2018</v>
      </c>
      <c r="X1" s="384"/>
      <c r="Y1" s="384"/>
      <c r="Z1" s="384"/>
      <c r="AA1" s="384"/>
      <c r="AB1" s="384"/>
      <c r="AC1" s="384"/>
      <c r="AD1" s="384"/>
      <c r="AE1" s="384"/>
      <c r="AF1" s="384"/>
      <c r="AG1" s="384"/>
      <c r="AH1" s="385"/>
      <c r="AL1" s="355"/>
      <c r="AM1" s="356"/>
      <c r="AN1" s="360"/>
    </row>
    <row r="2" spans="2:47" ht="91.5" thickBot="1" x14ac:dyDescent="0.4">
      <c r="D2" s="10" t="s">
        <v>0</v>
      </c>
      <c r="E2" s="51" t="s">
        <v>1</v>
      </c>
      <c r="F2" s="51" t="s">
        <v>2</v>
      </c>
      <c r="G2" s="52" t="s">
        <v>3</v>
      </c>
      <c r="H2" s="51" t="s">
        <v>4</v>
      </c>
      <c r="I2" s="10" t="s">
        <v>5</v>
      </c>
      <c r="J2" s="10" t="s">
        <v>6</v>
      </c>
      <c r="K2" s="27">
        <v>1</v>
      </c>
      <c r="L2" s="28">
        <v>2</v>
      </c>
      <c r="M2" s="28">
        <v>3</v>
      </c>
      <c r="N2" s="28">
        <v>4</v>
      </c>
      <c r="O2" s="28">
        <v>5</v>
      </c>
      <c r="P2" s="28">
        <v>6</v>
      </c>
      <c r="Q2" s="28">
        <v>7</v>
      </c>
      <c r="R2" s="28">
        <v>8</v>
      </c>
      <c r="S2" s="28">
        <v>9</v>
      </c>
      <c r="T2" s="28">
        <v>10</v>
      </c>
      <c r="U2" s="28">
        <v>11</v>
      </c>
      <c r="V2" s="29">
        <v>12</v>
      </c>
      <c r="W2" s="27">
        <v>1</v>
      </c>
      <c r="X2" s="28">
        <v>2</v>
      </c>
      <c r="Y2" s="28">
        <v>3</v>
      </c>
      <c r="Z2" s="28">
        <v>4</v>
      </c>
      <c r="AA2" s="28">
        <v>5</v>
      </c>
      <c r="AB2" s="28">
        <v>6</v>
      </c>
      <c r="AC2" s="28">
        <v>7</v>
      </c>
      <c r="AD2" s="28">
        <v>8</v>
      </c>
      <c r="AE2" s="28">
        <v>9</v>
      </c>
      <c r="AF2" s="28">
        <v>10</v>
      </c>
      <c r="AG2" s="28">
        <v>11</v>
      </c>
      <c r="AH2" s="29">
        <v>12</v>
      </c>
      <c r="AI2" s="34" t="s">
        <v>7</v>
      </c>
      <c r="AK2" s="358" t="s">
        <v>50</v>
      </c>
      <c r="AL2" s="358" t="s">
        <v>51</v>
      </c>
      <c r="AM2" s="359" t="s">
        <v>52</v>
      </c>
      <c r="AN2" s="358" t="s">
        <v>50</v>
      </c>
      <c r="AO2" s="358" t="s">
        <v>51</v>
      </c>
      <c r="AP2" s="359" t="s">
        <v>53</v>
      </c>
      <c r="AQ2" s="359" t="s">
        <v>54</v>
      </c>
    </row>
    <row r="3" spans="2:47" ht="40" customHeight="1" x14ac:dyDescent="0.35">
      <c r="B3" s="362" t="s">
        <v>21</v>
      </c>
      <c r="C3" s="366" t="s">
        <v>70</v>
      </c>
      <c r="D3" s="368" t="s">
        <v>61</v>
      </c>
      <c r="E3" s="377">
        <v>3</v>
      </c>
      <c r="F3" s="377">
        <v>4</v>
      </c>
      <c r="G3" s="390">
        <f>E3*F3</f>
        <v>12</v>
      </c>
      <c r="H3" s="377">
        <v>3</v>
      </c>
      <c r="I3" s="262" t="s">
        <v>60</v>
      </c>
      <c r="J3" s="22" t="s">
        <v>66</v>
      </c>
      <c r="K3" s="18"/>
      <c r="L3" s="342"/>
      <c r="M3" s="2"/>
      <c r="N3" s="361"/>
      <c r="O3" s="2"/>
      <c r="P3" s="2"/>
      <c r="Q3" s="2"/>
      <c r="R3" s="2"/>
      <c r="S3" s="2"/>
      <c r="T3" s="2"/>
      <c r="U3" s="2"/>
      <c r="V3" s="19"/>
      <c r="W3" s="18"/>
      <c r="X3" s="2"/>
      <c r="Y3" s="2"/>
      <c r="Z3" s="2"/>
      <c r="AA3" s="2"/>
      <c r="AB3" s="2"/>
      <c r="AC3" s="2"/>
      <c r="AD3" s="2"/>
      <c r="AE3" s="2"/>
      <c r="AF3" s="2"/>
      <c r="AG3" s="2"/>
      <c r="AH3" s="19"/>
      <c r="AI3" s="84"/>
      <c r="AK3">
        <f ca="1">Somcouleur(K3:P3,$AL$1)</f>
        <v>1</v>
      </c>
      <c r="AL3">
        <f ca="1">Somcouleur(K3:P3,$AM$1)</f>
        <v>0</v>
      </c>
      <c r="AM3" s="357">
        <f ca="1">IF(ISERROR($AK3/(($AK3*1)+($AL3*1))),"0",$AK3/(($AK3*1)+($AL3*1)))</f>
        <v>1</v>
      </c>
      <c r="AN3">
        <f ca="1">Somcouleur(Q3:V3,$AL$1)</f>
        <v>0</v>
      </c>
      <c r="AO3">
        <f ca="1">Somcouleur(R3:W3,$AM$1)</f>
        <v>0</v>
      </c>
      <c r="AP3" s="357" t="str">
        <f ca="1">IF(ISERROR($AN3/(($AN3*1)+($AO3*1))),"0",$AN3/(($AN3*1)+($AO3*1)))</f>
        <v>0</v>
      </c>
      <c r="AQ3" s="357">
        <f ca="1">IFERROR((AK3+AN3)/((AK3+AN3)+(AL3+AO3)),"")</f>
        <v>1</v>
      </c>
      <c r="AU3" s="357"/>
    </row>
    <row r="4" spans="2:47" ht="15" thickBot="1" x14ac:dyDescent="0.4">
      <c r="B4" s="363"/>
      <c r="C4" s="367"/>
      <c r="D4" s="369"/>
      <c r="E4" s="378"/>
      <c r="F4" s="378"/>
      <c r="G4" s="391"/>
      <c r="H4" s="378"/>
      <c r="I4" s="69" t="s">
        <v>63</v>
      </c>
      <c r="J4" s="16" t="s">
        <v>67</v>
      </c>
      <c r="K4" s="20"/>
      <c r="L4" s="341"/>
      <c r="M4" s="3"/>
      <c r="N4" s="3"/>
      <c r="O4" s="3"/>
      <c r="P4" s="3"/>
      <c r="Q4" s="209"/>
      <c r="R4" s="3"/>
      <c r="S4" s="3"/>
      <c r="T4" s="3"/>
      <c r="U4" s="3"/>
      <c r="V4" s="21"/>
      <c r="W4" s="20"/>
      <c r="X4" s="3"/>
      <c r="Y4" s="3"/>
      <c r="Z4" s="3"/>
      <c r="AA4" s="3"/>
      <c r="AB4" s="3"/>
      <c r="AC4" s="3"/>
      <c r="AD4" s="3"/>
      <c r="AE4" s="3"/>
      <c r="AF4" s="3"/>
      <c r="AG4" s="3"/>
      <c r="AH4" s="21"/>
      <c r="AI4" s="85"/>
      <c r="AK4">
        <f t="shared" ref="AK4:AK67" ca="1" si="0">Somcouleur(K4:P4,$AL$1)</f>
        <v>1</v>
      </c>
      <c r="AL4">
        <f t="shared" ref="AL4:AL67" ca="1" si="1">Somcouleur(K4:P4,$AM$1)</f>
        <v>0</v>
      </c>
      <c r="AM4" s="357">
        <f t="shared" ref="AM4:AM67" ca="1" si="2">IF(ISERROR($AK4/(($AK4*1)+($AL4*1))),"0",$AK4/(($AK4*1)+($AL4*1)))</f>
        <v>1</v>
      </c>
      <c r="AN4">
        <f t="shared" ref="AN4:AN67" ca="1" si="3">Somcouleur(Q4:V4,$AL$1)</f>
        <v>0</v>
      </c>
      <c r="AO4">
        <f t="shared" ref="AO4:AO67" ca="1" si="4">Somcouleur(R4:W4,$AM$1)</f>
        <v>0</v>
      </c>
      <c r="AP4" s="357" t="str">
        <f t="shared" ref="AP4:AP67" ca="1" si="5">IF(ISERROR($AN4/(($AN4*1)+($AO4*1))),"0",$AN4/(($AN4*1)+($AO4*1)))</f>
        <v>0</v>
      </c>
      <c r="AQ4" s="357">
        <f t="shared" ref="AQ4:AQ67" ca="1" si="6">IFERROR((AK4+AN4)/((AK4+AN4)+(AL4+AO4)),"")</f>
        <v>1</v>
      </c>
      <c r="AU4" s="357"/>
    </row>
    <row r="5" spans="2:47" ht="47.25" customHeight="1" thickBot="1" x14ac:dyDescent="0.4">
      <c r="B5" s="363"/>
      <c r="C5" s="367"/>
      <c r="D5" s="370"/>
      <c r="E5" s="389"/>
      <c r="F5" s="389"/>
      <c r="G5" s="392"/>
      <c r="H5" s="389"/>
      <c r="I5" s="343" t="s">
        <v>64</v>
      </c>
      <c r="J5" s="22" t="s">
        <v>68</v>
      </c>
      <c r="K5" s="20"/>
      <c r="L5" s="3"/>
      <c r="M5" s="3"/>
      <c r="N5" s="209"/>
      <c r="O5" s="3"/>
      <c r="P5" s="3"/>
      <c r="Q5" s="3"/>
      <c r="R5" s="3"/>
      <c r="S5" s="346"/>
      <c r="T5" s="3"/>
      <c r="U5" s="3"/>
      <c r="V5" s="21"/>
      <c r="W5" s="20"/>
      <c r="X5" s="3"/>
      <c r="Y5" s="3"/>
      <c r="Z5" s="3"/>
      <c r="AA5" s="3"/>
      <c r="AB5" s="3"/>
      <c r="AC5" s="3"/>
      <c r="AD5" s="3"/>
      <c r="AE5" s="3"/>
      <c r="AF5" s="3"/>
      <c r="AG5" s="3"/>
      <c r="AH5" s="21"/>
      <c r="AI5" s="85"/>
      <c r="AK5">
        <f t="shared" ca="1" si="0"/>
        <v>0</v>
      </c>
      <c r="AL5">
        <f t="shared" ca="1" si="1"/>
        <v>0</v>
      </c>
      <c r="AM5" s="357" t="str">
        <f t="shared" ca="1" si="2"/>
        <v>0</v>
      </c>
      <c r="AN5">
        <f t="shared" ca="1" si="3"/>
        <v>0</v>
      </c>
      <c r="AO5">
        <f t="shared" ca="1" si="4"/>
        <v>1</v>
      </c>
      <c r="AP5" s="357">
        <f t="shared" ca="1" si="5"/>
        <v>0</v>
      </c>
      <c r="AQ5" s="357">
        <f t="shared" ca="1" si="6"/>
        <v>0</v>
      </c>
      <c r="AU5" s="357"/>
    </row>
    <row r="6" spans="2:47" ht="15" thickBot="1" x14ac:dyDescent="0.4">
      <c r="B6" s="363"/>
      <c r="C6" s="367"/>
      <c r="D6" s="310" t="s">
        <v>62</v>
      </c>
      <c r="E6" s="329">
        <v>3</v>
      </c>
      <c r="F6" s="329">
        <v>4</v>
      </c>
      <c r="G6" s="199">
        <f t="shared" ref="G6:G11" si="7">E6*F6</f>
        <v>12</v>
      </c>
      <c r="H6" s="195">
        <v>3</v>
      </c>
      <c r="I6" s="311" t="s">
        <v>65</v>
      </c>
      <c r="J6" s="16" t="s">
        <v>69</v>
      </c>
      <c r="K6" s="20"/>
      <c r="L6" s="3"/>
      <c r="M6" s="3"/>
      <c r="N6" s="3"/>
      <c r="O6" s="3"/>
      <c r="P6" s="3"/>
      <c r="Q6" s="3"/>
      <c r="R6" s="3"/>
      <c r="S6" s="3"/>
      <c r="T6" s="3"/>
      <c r="U6" s="3"/>
      <c r="V6" s="21"/>
      <c r="W6" s="351"/>
      <c r="X6" s="3"/>
      <c r="Y6" s="3"/>
      <c r="Z6" s="3"/>
      <c r="AA6" s="3"/>
      <c r="AB6" s="3"/>
      <c r="AC6" s="3"/>
      <c r="AD6" s="3"/>
      <c r="AE6" s="3"/>
      <c r="AF6" s="3"/>
      <c r="AG6" s="3"/>
      <c r="AH6" s="21"/>
      <c r="AI6" s="85"/>
      <c r="AK6">
        <f t="shared" ca="1" si="0"/>
        <v>0</v>
      </c>
      <c r="AL6">
        <f t="shared" ca="1" si="1"/>
        <v>0</v>
      </c>
      <c r="AM6" s="357" t="str">
        <f t="shared" ca="1" si="2"/>
        <v>0</v>
      </c>
      <c r="AN6">
        <f t="shared" ca="1" si="3"/>
        <v>0</v>
      </c>
      <c r="AO6">
        <f t="shared" ca="1" si="4"/>
        <v>1</v>
      </c>
      <c r="AP6" s="357">
        <f t="shared" ca="1" si="5"/>
        <v>0</v>
      </c>
      <c r="AQ6" s="357">
        <f t="shared" ca="1" si="6"/>
        <v>0</v>
      </c>
      <c r="AU6" s="357"/>
    </row>
    <row r="7" spans="2:47" ht="15" thickBot="1" x14ac:dyDescent="0.4">
      <c r="B7" s="363"/>
      <c r="C7" s="367"/>
      <c r="D7" s="330"/>
      <c r="E7" s="331"/>
      <c r="F7" s="331"/>
      <c r="G7" s="314">
        <f t="shared" si="7"/>
        <v>0</v>
      </c>
      <c r="H7" s="331"/>
      <c r="I7" s="332"/>
      <c r="J7" s="131"/>
      <c r="K7" s="20"/>
      <c r="L7" s="3"/>
      <c r="M7" s="3"/>
      <c r="N7" s="3"/>
      <c r="O7" s="3"/>
      <c r="P7" s="3"/>
      <c r="Q7" s="3"/>
      <c r="R7" s="3"/>
      <c r="S7" s="3"/>
      <c r="T7" s="3"/>
      <c r="U7" s="3"/>
      <c r="V7" s="21"/>
      <c r="W7" s="20"/>
      <c r="X7" s="3"/>
      <c r="Y7" s="3"/>
      <c r="Z7" s="3"/>
      <c r="AA7" s="3"/>
      <c r="AB7" s="3"/>
      <c r="AC7" s="3"/>
      <c r="AD7" s="3"/>
      <c r="AE7" s="3"/>
      <c r="AF7" s="3"/>
      <c r="AG7" s="3"/>
      <c r="AH7" s="21"/>
      <c r="AI7" s="85"/>
      <c r="AK7">
        <f t="shared" ca="1" si="0"/>
        <v>0</v>
      </c>
      <c r="AL7">
        <f t="shared" ca="1" si="1"/>
        <v>0</v>
      </c>
      <c r="AM7" s="357" t="str">
        <f t="shared" ca="1" si="2"/>
        <v>0</v>
      </c>
      <c r="AN7">
        <f t="shared" ca="1" si="3"/>
        <v>0</v>
      </c>
      <c r="AO7">
        <f t="shared" ca="1" si="4"/>
        <v>0</v>
      </c>
      <c r="AP7" s="357" t="str">
        <f t="shared" ca="1" si="5"/>
        <v>0</v>
      </c>
      <c r="AQ7" s="357" t="str">
        <f t="shared" ca="1" si="6"/>
        <v/>
      </c>
      <c r="AU7" s="357"/>
    </row>
    <row r="8" spans="2:47" ht="15" thickBot="1" x14ac:dyDescent="0.4">
      <c r="B8" s="363"/>
      <c r="C8" s="367"/>
      <c r="D8" s="312"/>
      <c r="E8" s="313"/>
      <c r="F8" s="313"/>
      <c r="G8" s="314">
        <f t="shared" si="7"/>
        <v>0</v>
      </c>
      <c r="H8" s="313"/>
      <c r="I8" s="315"/>
      <c r="J8" s="136"/>
      <c r="K8" s="20"/>
      <c r="L8" s="3"/>
      <c r="M8" s="3"/>
      <c r="N8" s="3"/>
      <c r="O8" s="3"/>
      <c r="P8" s="3"/>
      <c r="Q8" s="3"/>
      <c r="R8" s="3"/>
      <c r="S8" s="3"/>
      <c r="T8" s="3"/>
      <c r="U8" s="3"/>
      <c r="V8" s="21"/>
      <c r="W8" s="20"/>
      <c r="X8" s="3"/>
      <c r="Y8" s="3"/>
      <c r="Z8" s="3"/>
      <c r="AA8" s="3"/>
      <c r="AB8" s="3"/>
      <c r="AC8" s="3"/>
      <c r="AD8" s="3"/>
      <c r="AE8" s="3"/>
      <c r="AF8" s="3"/>
      <c r="AG8" s="3"/>
      <c r="AH8" s="21"/>
      <c r="AI8" s="85"/>
      <c r="AK8">
        <f t="shared" ca="1" si="0"/>
        <v>0</v>
      </c>
      <c r="AL8">
        <f t="shared" ca="1" si="1"/>
        <v>0</v>
      </c>
      <c r="AM8" s="357" t="str">
        <f t="shared" ca="1" si="2"/>
        <v>0</v>
      </c>
      <c r="AN8">
        <f t="shared" ca="1" si="3"/>
        <v>0</v>
      </c>
      <c r="AO8">
        <f t="shared" ca="1" si="4"/>
        <v>0</v>
      </c>
      <c r="AP8" s="357" t="str">
        <f t="shared" ca="1" si="5"/>
        <v>0</v>
      </c>
      <c r="AQ8" s="357" t="str">
        <f t="shared" ca="1" si="6"/>
        <v/>
      </c>
      <c r="AU8" s="357"/>
    </row>
    <row r="9" spans="2:47" x14ac:dyDescent="0.35">
      <c r="B9" s="363"/>
      <c r="C9" s="367"/>
      <c r="D9" s="148"/>
      <c r="E9" s="149"/>
      <c r="F9" s="149"/>
      <c r="G9" s="150">
        <f t="shared" si="7"/>
        <v>0</v>
      </c>
      <c r="H9" s="149"/>
      <c r="I9" s="151"/>
      <c r="J9" s="148"/>
      <c r="K9" s="20"/>
      <c r="L9" s="3"/>
      <c r="M9" s="3"/>
      <c r="N9" s="3"/>
      <c r="O9" s="3"/>
      <c r="P9" s="3"/>
      <c r="Q9" s="3"/>
      <c r="R9" s="3"/>
      <c r="S9" s="3"/>
      <c r="T9" s="3"/>
      <c r="U9" s="3"/>
      <c r="V9" s="21"/>
      <c r="W9" s="20"/>
      <c r="X9" s="3"/>
      <c r="Y9" s="3"/>
      <c r="Z9" s="3"/>
      <c r="AA9" s="3"/>
      <c r="AB9" s="3"/>
      <c r="AC9" s="3"/>
      <c r="AD9" s="3"/>
      <c r="AE9" s="3"/>
      <c r="AF9" s="3"/>
      <c r="AG9" s="3"/>
      <c r="AH9" s="21"/>
      <c r="AI9" s="85"/>
      <c r="AK9">
        <f t="shared" ca="1" si="0"/>
        <v>0</v>
      </c>
      <c r="AL9">
        <f t="shared" ca="1" si="1"/>
        <v>0</v>
      </c>
      <c r="AM9" s="357" t="str">
        <f t="shared" ca="1" si="2"/>
        <v>0</v>
      </c>
      <c r="AN9">
        <f t="shared" ca="1" si="3"/>
        <v>0</v>
      </c>
      <c r="AO9">
        <f t="shared" ca="1" si="4"/>
        <v>0</v>
      </c>
      <c r="AP9" s="357" t="str">
        <f t="shared" ca="1" si="5"/>
        <v>0</v>
      </c>
      <c r="AQ9" s="357" t="str">
        <f t="shared" ca="1" si="6"/>
        <v/>
      </c>
      <c r="AU9" s="357"/>
    </row>
    <row r="10" spans="2:47" x14ac:dyDescent="0.35">
      <c r="B10" s="363"/>
      <c r="C10" s="367"/>
      <c r="D10" s="148"/>
      <c r="E10" s="149"/>
      <c r="F10" s="149"/>
      <c r="G10" s="150">
        <f t="shared" si="7"/>
        <v>0</v>
      </c>
      <c r="H10" s="149"/>
      <c r="I10" s="151"/>
      <c r="J10" s="148"/>
      <c r="K10" s="20"/>
      <c r="L10" s="3"/>
      <c r="M10" s="3"/>
      <c r="N10" s="3"/>
      <c r="O10" s="3"/>
      <c r="P10" s="3"/>
      <c r="Q10" s="3"/>
      <c r="R10" s="3"/>
      <c r="S10" s="3"/>
      <c r="T10" s="3"/>
      <c r="U10" s="3"/>
      <c r="V10" s="21"/>
      <c r="W10" s="20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21"/>
      <c r="AI10" s="85"/>
      <c r="AK10">
        <f t="shared" ca="1" si="0"/>
        <v>0</v>
      </c>
      <c r="AL10">
        <f t="shared" ca="1" si="1"/>
        <v>0</v>
      </c>
      <c r="AM10" s="357" t="str">
        <f t="shared" ca="1" si="2"/>
        <v>0</v>
      </c>
      <c r="AN10">
        <f t="shared" ca="1" si="3"/>
        <v>0</v>
      </c>
      <c r="AO10">
        <f t="shared" ca="1" si="4"/>
        <v>0</v>
      </c>
      <c r="AP10" s="357" t="str">
        <f t="shared" ca="1" si="5"/>
        <v>0</v>
      </c>
      <c r="AQ10" s="357" t="str">
        <f t="shared" ca="1" si="6"/>
        <v/>
      </c>
    </row>
    <row r="11" spans="2:47" x14ac:dyDescent="0.35">
      <c r="B11" s="363"/>
      <c r="C11" s="367"/>
      <c r="D11" s="148"/>
      <c r="E11" s="149"/>
      <c r="F11" s="149"/>
      <c r="G11" s="150">
        <f t="shared" si="7"/>
        <v>0</v>
      </c>
      <c r="H11" s="149"/>
      <c r="I11" s="151"/>
      <c r="J11" s="148"/>
      <c r="K11" s="20"/>
      <c r="L11" s="3"/>
      <c r="M11" s="3"/>
      <c r="N11" s="3"/>
      <c r="O11" s="3"/>
      <c r="P11" s="3"/>
      <c r="Q11" s="3"/>
      <c r="R11" s="3"/>
      <c r="S11" s="3"/>
      <c r="T11" s="3"/>
      <c r="U11" s="3"/>
      <c r="V11" s="21"/>
      <c r="W11" s="20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21"/>
      <c r="AI11" s="85"/>
      <c r="AK11">
        <f t="shared" ca="1" si="0"/>
        <v>0</v>
      </c>
      <c r="AL11">
        <f t="shared" ca="1" si="1"/>
        <v>0</v>
      </c>
      <c r="AM11" s="357" t="str">
        <f t="shared" ca="1" si="2"/>
        <v>0</v>
      </c>
      <c r="AN11">
        <f t="shared" ca="1" si="3"/>
        <v>0</v>
      </c>
      <c r="AO11">
        <f t="shared" ca="1" si="4"/>
        <v>0</v>
      </c>
      <c r="AP11" s="357" t="str">
        <f t="shared" ca="1" si="5"/>
        <v>0</v>
      </c>
      <c r="AQ11" s="357" t="str">
        <f t="shared" ca="1" si="6"/>
        <v/>
      </c>
    </row>
    <row r="12" spans="2:47" x14ac:dyDescent="0.35">
      <c r="B12" s="363"/>
      <c r="C12" s="367"/>
      <c r="D12" s="148"/>
      <c r="E12" s="149"/>
      <c r="F12" s="149"/>
      <c r="G12" s="150"/>
      <c r="H12" s="149"/>
      <c r="I12" s="151"/>
      <c r="J12" s="148"/>
      <c r="K12" s="20"/>
      <c r="L12" s="3"/>
      <c r="M12" s="3"/>
      <c r="N12" s="3"/>
      <c r="O12" s="3"/>
      <c r="P12" s="3"/>
      <c r="Q12" s="3"/>
      <c r="R12" s="3"/>
      <c r="S12" s="3"/>
      <c r="T12" s="3"/>
      <c r="U12" s="3"/>
      <c r="V12" s="21"/>
      <c r="W12" s="20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21"/>
      <c r="AI12" s="85"/>
      <c r="AK12">
        <f t="shared" ca="1" si="0"/>
        <v>0</v>
      </c>
      <c r="AL12">
        <f t="shared" ca="1" si="1"/>
        <v>0</v>
      </c>
      <c r="AM12" s="357" t="str">
        <f t="shared" ca="1" si="2"/>
        <v>0</v>
      </c>
      <c r="AN12">
        <f t="shared" ca="1" si="3"/>
        <v>0</v>
      </c>
      <c r="AO12">
        <f t="shared" ca="1" si="4"/>
        <v>0</v>
      </c>
      <c r="AP12" s="357" t="str">
        <f t="shared" ca="1" si="5"/>
        <v>0</v>
      </c>
      <c r="AQ12" s="357" t="str">
        <f t="shared" ca="1" si="6"/>
        <v/>
      </c>
    </row>
    <row r="13" spans="2:47" ht="15" thickBot="1" x14ac:dyDescent="0.4">
      <c r="B13" s="363"/>
      <c r="C13" s="367"/>
      <c r="D13" s="229"/>
      <c r="E13" s="201"/>
      <c r="F13" s="201"/>
      <c r="G13" s="202"/>
      <c r="H13" s="201"/>
      <c r="I13" s="210"/>
      <c r="J13" s="229"/>
      <c r="K13" s="139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1"/>
      <c r="W13" s="139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1"/>
      <c r="AI13" s="230"/>
      <c r="AK13">
        <f t="shared" ca="1" si="0"/>
        <v>0</v>
      </c>
      <c r="AL13">
        <f t="shared" ca="1" si="1"/>
        <v>0</v>
      </c>
      <c r="AM13" s="357" t="str">
        <f t="shared" ca="1" si="2"/>
        <v>0</v>
      </c>
      <c r="AN13">
        <f t="shared" ca="1" si="3"/>
        <v>0</v>
      </c>
      <c r="AO13">
        <f t="shared" ca="1" si="4"/>
        <v>0</v>
      </c>
      <c r="AP13" s="357" t="str">
        <f t="shared" ca="1" si="5"/>
        <v>0</v>
      </c>
      <c r="AQ13" s="357" t="str">
        <f t="shared" ca="1" si="6"/>
        <v/>
      </c>
    </row>
    <row r="14" spans="2:47" ht="16" thickBot="1" x14ac:dyDescent="0.4">
      <c r="B14" s="363"/>
      <c r="C14" s="220" t="s">
        <v>8</v>
      </c>
      <c r="D14" s="221"/>
      <c r="E14" s="221"/>
      <c r="F14" s="221"/>
      <c r="G14" s="222">
        <f>COUNTIF((G3:G8),"&gt;=10")</f>
        <v>2</v>
      </c>
      <c r="H14" s="221"/>
      <c r="I14" s="247"/>
      <c r="J14" s="189"/>
      <c r="K14" s="19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68"/>
      <c r="W14" s="169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  <c r="AH14" s="171"/>
      <c r="AI14" s="172"/>
      <c r="AK14">
        <f t="shared" ca="1" si="0"/>
        <v>0</v>
      </c>
      <c r="AL14">
        <f t="shared" ca="1" si="1"/>
        <v>0</v>
      </c>
      <c r="AM14" s="357" t="str">
        <f t="shared" ca="1" si="2"/>
        <v>0</v>
      </c>
      <c r="AN14">
        <f t="shared" ca="1" si="3"/>
        <v>0</v>
      </c>
      <c r="AO14">
        <f t="shared" ca="1" si="4"/>
        <v>0</v>
      </c>
      <c r="AP14" s="357" t="str">
        <f t="shared" ca="1" si="5"/>
        <v>0</v>
      </c>
      <c r="AQ14" s="357" t="str">
        <f t="shared" ca="1" si="6"/>
        <v/>
      </c>
    </row>
    <row r="15" spans="2:47" ht="16" thickBot="1" x14ac:dyDescent="0.4">
      <c r="B15" s="363"/>
      <c r="C15" s="164" t="s">
        <v>9</v>
      </c>
      <c r="D15" s="165"/>
      <c r="E15" s="166"/>
      <c r="F15" s="166"/>
      <c r="G15" s="167">
        <f>COUNTIF((G3:G8),"&gt;=4")-COUNTIF((G3:G8),"&gt;9")</f>
        <v>0</v>
      </c>
      <c r="H15" s="166"/>
      <c r="I15" s="188"/>
      <c r="J15" s="189"/>
      <c r="K15" s="19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1"/>
      <c r="W15" s="169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1"/>
      <c r="AI15" s="172"/>
      <c r="AK15">
        <f t="shared" ca="1" si="0"/>
        <v>0</v>
      </c>
      <c r="AL15">
        <f t="shared" ca="1" si="1"/>
        <v>0</v>
      </c>
      <c r="AM15" s="357" t="str">
        <f t="shared" ca="1" si="2"/>
        <v>0</v>
      </c>
      <c r="AN15">
        <f t="shared" ca="1" si="3"/>
        <v>0</v>
      </c>
      <c r="AO15">
        <f t="shared" ca="1" si="4"/>
        <v>0</v>
      </c>
      <c r="AP15" s="357" t="str">
        <f t="shared" ca="1" si="5"/>
        <v>0</v>
      </c>
      <c r="AQ15" s="357" t="str">
        <f t="shared" ca="1" si="6"/>
        <v/>
      </c>
    </row>
    <row r="16" spans="2:47" ht="16" thickBot="1" x14ac:dyDescent="0.4">
      <c r="B16" s="363"/>
      <c r="C16" s="231" t="s">
        <v>10</v>
      </c>
      <c r="D16" s="174"/>
      <c r="E16" s="175"/>
      <c r="F16" s="175"/>
      <c r="G16" s="176">
        <f>COUNTIF((G3:G8),"&gt;=1")-COUNTIF((G3:G8),"&gt;3")</f>
        <v>0</v>
      </c>
      <c r="H16" s="175"/>
      <c r="I16" s="271"/>
      <c r="J16" s="273"/>
      <c r="K16" s="272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77"/>
      <c r="AK16">
        <f t="shared" ca="1" si="0"/>
        <v>0</v>
      </c>
      <c r="AL16">
        <f t="shared" ca="1" si="1"/>
        <v>0</v>
      </c>
      <c r="AM16" s="357" t="str">
        <f t="shared" ca="1" si="2"/>
        <v>0</v>
      </c>
      <c r="AN16">
        <f t="shared" ca="1" si="3"/>
        <v>0</v>
      </c>
      <c r="AO16">
        <f t="shared" ca="1" si="4"/>
        <v>0</v>
      </c>
      <c r="AP16" s="357" t="str">
        <f t="shared" ca="1" si="5"/>
        <v>0</v>
      </c>
      <c r="AQ16" s="357" t="str">
        <f t="shared" ca="1" si="6"/>
        <v/>
      </c>
    </row>
    <row r="17" spans="2:43" ht="19.5" customHeight="1" thickBot="1" x14ac:dyDescent="0.4">
      <c r="B17" s="363"/>
      <c r="C17" s="220" t="s">
        <v>8</v>
      </c>
      <c r="D17" s="221"/>
      <c r="E17" s="221"/>
      <c r="F17" s="221"/>
      <c r="G17" s="222">
        <f>COUNTIF(G9:G13,"&gt;=10")</f>
        <v>0</v>
      </c>
      <c r="H17" s="221"/>
      <c r="I17" s="247"/>
      <c r="J17" s="189"/>
      <c r="K17" s="190"/>
      <c r="L17" s="170"/>
      <c r="M17" s="170"/>
      <c r="N17" s="170"/>
      <c r="O17" s="170"/>
      <c r="P17" s="170"/>
      <c r="Q17" s="170"/>
      <c r="R17" s="170"/>
      <c r="S17" s="170"/>
      <c r="T17" s="170"/>
      <c r="U17" s="170"/>
      <c r="V17" s="168"/>
      <c r="W17" s="169"/>
      <c r="X17" s="170"/>
      <c r="Y17" s="170"/>
      <c r="Z17" s="170"/>
      <c r="AA17" s="170"/>
      <c r="AB17" s="170"/>
      <c r="AC17" s="170"/>
      <c r="AD17" s="170"/>
      <c r="AE17" s="170"/>
      <c r="AF17" s="170"/>
      <c r="AG17" s="170"/>
      <c r="AH17" s="171"/>
      <c r="AI17" s="172"/>
      <c r="AK17">
        <f t="shared" ca="1" si="0"/>
        <v>0</v>
      </c>
      <c r="AL17">
        <f t="shared" ca="1" si="1"/>
        <v>0</v>
      </c>
      <c r="AM17" s="357" t="str">
        <f t="shared" ca="1" si="2"/>
        <v>0</v>
      </c>
      <c r="AN17">
        <f t="shared" ca="1" si="3"/>
        <v>0</v>
      </c>
      <c r="AO17">
        <f t="shared" ca="1" si="4"/>
        <v>0</v>
      </c>
      <c r="AP17" s="357" t="str">
        <f t="shared" ca="1" si="5"/>
        <v>0</v>
      </c>
      <c r="AQ17" s="357" t="str">
        <f t="shared" ca="1" si="6"/>
        <v/>
      </c>
    </row>
    <row r="18" spans="2:43" ht="18.75" customHeight="1" thickBot="1" x14ac:dyDescent="0.4">
      <c r="B18" s="363"/>
      <c r="C18" s="59" t="s">
        <v>9</v>
      </c>
      <c r="D18" s="63"/>
      <c r="E18" s="66"/>
      <c r="F18" s="66"/>
      <c r="G18" s="106">
        <f>COUNTIF(G9:G13,"&gt;=4")-COUNTIF(G9:G13,"&gt;9")</f>
        <v>0</v>
      </c>
      <c r="H18" s="66"/>
      <c r="I18" s="65"/>
      <c r="J18" s="39"/>
      <c r="K18" s="45"/>
      <c r="L18" s="6"/>
      <c r="M18" s="6"/>
      <c r="N18" s="6"/>
      <c r="O18" s="6"/>
      <c r="P18" s="6"/>
      <c r="Q18" s="6"/>
      <c r="R18" s="6"/>
      <c r="S18" s="6"/>
      <c r="T18" s="6"/>
      <c r="U18" s="6"/>
      <c r="V18" s="7"/>
      <c r="W18" s="45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7"/>
      <c r="AI18" s="88"/>
      <c r="AK18">
        <f t="shared" ca="1" si="0"/>
        <v>0</v>
      </c>
      <c r="AL18">
        <f t="shared" ca="1" si="1"/>
        <v>0</v>
      </c>
      <c r="AM18" s="357" t="str">
        <f t="shared" ca="1" si="2"/>
        <v>0</v>
      </c>
      <c r="AN18">
        <f t="shared" ca="1" si="3"/>
        <v>0</v>
      </c>
      <c r="AO18">
        <f t="shared" ca="1" si="4"/>
        <v>0</v>
      </c>
      <c r="AP18" s="357" t="str">
        <f t="shared" ca="1" si="5"/>
        <v>0</v>
      </c>
      <c r="AQ18" s="357" t="str">
        <f t="shared" ca="1" si="6"/>
        <v/>
      </c>
    </row>
    <row r="19" spans="2:43" ht="19.5" customHeight="1" thickBot="1" x14ac:dyDescent="0.4">
      <c r="B19" s="363"/>
      <c r="C19" s="60" t="s">
        <v>10</v>
      </c>
      <c r="D19" s="72"/>
      <c r="E19" s="73"/>
      <c r="F19" s="73"/>
      <c r="G19" s="107">
        <f>COUNTIF(G9:G13,"&gt;=1")-COUNTIF(G9:G13,"&gt;3")</f>
        <v>0</v>
      </c>
      <c r="H19" s="73"/>
      <c r="I19" s="74"/>
      <c r="J19" s="38"/>
      <c r="K19" s="44"/>
      <c r="L19" s="4"/>
      <c r="M19" s="4"/>
      <c r="N19" s="4"/>
      <c r="O19" s="4"/>
      <c r="P19" s="4"/>
      <c r="Q19" s="4"/>
      <c r="R19" s="4"/>
      <c r="S19" s="4"/>
      <c r="T19" s="4"/>
      <c r="U19" s="4"/>
      <c r="V19" s="5"/>
      <c r="W19" s="45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7"/>
      <c r="AI19" s="89"/>
      <c r="AK19">
        <f t="shared" ca="1" si="0"/>
        <v>0</v>
      </c>
      <c r="AL19">
        <f t="shared" ca="1" si="1"/>
        <v>0</v>
      </c>
      <c r="AM19" s="357" t="str">
        <f t="shared" ca="1" si="2"/>
        <v>0</v>
      </c>
      <c r="AN19">
        <f t="shared" ca="1" si="3"/>
        <v>0</v>
      </c>
      <c r="AO19">
        <f t="shared" ca="1" si="4"/>
        <v>0</v>
      </c>
      <c r="AP19" s="357" t="str">
        <f t="shared" ca="1" si="5"/>
        <v>0</v>
      </c>
      <c r="AQ19" s="357" t="str">
        <f t="shared" ca="1" si="6"/>
        <v/>
      </c>
    </row>
    <row r="20" spans="2:43" ht="14.5" customHeight="1" x14ac:dyDescent="0.35">
      <c r="B20" s="363"/>
      <c r="C20" s="366" t="s">
        <v>71</v>
      </c>
      <c r="D20" s="22"/>
      <c r="E20" s="58"/>
      <c r="F20" s="58"/>
      <c r="G20" s="102">
        <f>E20*F20</f>
        <v>0</v>
      </c>
      <c r="H20" s="58"/>
      <c r="I20" s="22"/>
      <c r="J20" s="58"/>
      <c r="K20" s="18"/>
      <c r="L20" s="2"/>
      <c r="M20" s="2"/>
      <c r="N20" s="2"/>
      <c r="O20" s="2"/>
      <c r="P20" s="2"/>
      <c r="Q20" s="2"/>
      <c r="R20" s="2"/>
      <c r="S20" s="2"/>
      <c r="T20" s="2"/>
      <c r="U20" s="2"/>
      <c r="V20" s="19"/>
      <c r="W20" s="8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4"/>
      <c r="AI20" s="35"/>
      <c r="AK20">
        <f t="shared" ca="1" si="0"/>
        <v>0</v>
      </c>
      <c r="AL20">
        <f t="shared" ca="1" si="1"/>
        <v>0</v>
      </c>
      <c r="AM20" s="357" t="str">
        <f t="shared" ca="1" si="2"/>
        <v>0</v>
      </c>
      <c r="AN20">
        <f t="shared" ca="1" si="3"/>
        <v>0</v>
      </c>
      <c r="AO20">
        <f t="shared" ca="1" si="4"/>
        <v>0</v>
      </c>
      <c r="AP20" s="357" t="str">
        <f t="shared" ca="1" si="5"/>
        <v>0</v>
      </c>
      <c r="AQ20" s="357" t="str">
        <f t="shared" ca="1" si="6"/>
        <v/>
      </c>
    </row>
    <row r="21" spans="2:43" ht="14.5" customHeight="1" x14ac:dyDescent="0.35">
      <c r="B21" s="363"/>
      <c r="C21" s="367"/>
      <c r="D21" s="131"/>
      <c r="E21" s="129"/>
      <c r="F21" s="129"/>
      <c r="G21" s="130"/>
      <c r="H21" s="129"/>
      <c r="I21" s="131"/>
      <c r="J21" s="129"/>
      <c r="K21" s="132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4"/>
      <c r="W21" s="145"/>
      <c r="X21" s="133"/>
      <c r="Y21" s="133"/>
      <c r="Z21" s="133"/>
      <c r="AA21" s="133"/>
      <c r="AB21" s="133"/>
      <c r="AC21" s="133"/>
      <c r="AD21" s="133"/>
      <c r="AE21" s="133"/>
      <c r="AF21" s="133"/>
      <c r="AG21" s="133"/>
      <c r="AH21" s="146"/>
      <c r="AI21" s="147"/>
      <c r="AK21">
        <f t="shared" ca="1" si="0"/>
        <v>0</v>
      </c>
      <c r="AL21">
        <f t="shared" ca="1" si="1"/>
        <v>0</v>
      </c>
      <c r="AM21" s="357" t="str">
        <f t="shared" ca="1" si="2"/>
        <v>0</v>
      </c>
      <c r="AN21">
        <f t="shared" ca="1" si="3"/>
        <v>0</v>
      </c>
      <c r="AO21">
        <f t="shared" ca="1" si="4"/>
        <v>0</v>
      </c>
      <c r="AP21" s="357" t="str">
        <f t="shared" ca="1" si="5"/>
        <v>0</v>
      </c>
      <c r="AQ21" s="357" t="str">
        <f t="shared" ca="1" si="6"/>
        <v/>
      </c>
    </row>
    <row r="22" spans="2:43" ht="14.5" customHeight="1" x14ac:dyDescent="0.35">
      <c r="B22" s="363"/>
      <c r="C22" s="367"/>
      <c r="D22" s="131"/>
      <c r="E22" s="129"/>
      <c r="F22" s="129"/>
      <c r="G22" s="130"/>
      <c r="H22" s="129"/>
      <c r="I22" s="131"/>
      <c r="J22" s="129"/>
      <c r="K22" s="132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4"/>
      <c r="W22" s="145"/>
      <c r="X22" s="133"/>
      <c r="Y22" s="133"/>
      <c r="Z22" s="133"/>
      <c r="AA22" s="133"/>
      <c r="AB22" s="133"/>
      <c r="AC22" s="133"/>
      <c r="AD22" s="133"/>
      <c r="AE22" s="133"/>
      <c r="AF22" s="133"/>
      <c r="AG22" s="133"/>
      <c r="AH22" s="146"/>
      <c r="AI22" s="147"/>
      <c r="AK22">
        <f t="shared" ca="1" si="0"/>
        <v>0</v>
      </c>
      <c r="AL22">
        <f t="shared" ca="1" si="1"/>
        <v>0</v>
      </c>
      <c r="AM22" s="357" t="str">
        <f t="shared" ca="1" si="2"/>
        <v>0</v>
      </c>
      <c r="AN22">
        <f t="shared" ca="1" si="3"/>
        <v>0</v>
      </c>
      <c r="AO22">
        <f t="shared" ca="1" si="4"/>
        <v>0</v>
      </c>
      <c r="AP22" s="357" t="str">
        <f t="shared" ca="1" si="5"/>
        <v>0</v>
      </c>
      <c r="AQ22" s="357" t="str">
        <f t="shared" ca="1" si="6"/>
        <v/>
      </c>
    </row>
    <row r="23" spans="2:43" x14ac:dyDescent="0.35">
      <c r="B23" s="363"/>
      <c r="C23" s="367"/>
      <c r="D23" s="16"/>
      <c r="E23" s="12"/>
      <c r="F23" s="12"/>
      <c r="G23" s="103">
        <f t="shared" ref="G23" si="8">E23*F23</f>
        <v>0</v>
      </c>
      <c r="H23" s="12"/>
      <c r="I23" s="16"/>
      <c r="J23" s="12"/>
      <c r="K23" s="20"/>
      <c r="L23" s="3"/>
      <c r="M23" s="3"/>
      <c r="N23" s="3"/>
      <c r="O23" s="3"/>
      <c r="P23" s="3"/>
      <c r="Q23" s="3"/>
      <c r="R23" s="3"/>
      <c r="S23" s="3"/>
      <c r="T23" s="3"/>
      <c r="U23" s="3"/>
      <c r="V23" s="21"/>
      <c r="W23" s="9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25"/>
      <c r="AI23" s="11"/>
      <c r="AK23">
        <f t="shared" ca="1" si="0"/>
        <v>0</v>
      </c>
      <c r="AL23">
        <f t="shared" ca="1" si="1"/>
        <v>0</v>
      </c>
      <c r="AM23" s="357" t="str">
        <f t="shared" ca="1" si="2"/>
        <v>0</v>
      </c>
      <c r="AN23">
        <f t="shared" ca="1" si="3"/>
        <v>0</v>
      </c>
      <c r="AO23">
        <f t="shared" ca="1" si="4"/>
        <v>0</v>
      </c>
      <c r="AP23" s="357" t="str">
        <f t="shared" ca="1" si="5"/>
        <v>0</v>
      </c>
      <c r="AQ23" s="357" t="str">
        <f t="shared" ca="1" si="6"/>
        <v/>
      </c>
    </row>
    <row r="24" spans="2:43" ht="15" thickBot="1" x14ac:dyDescent="0.4">
      <c r="B24" s="363"/>
      <c r="C24" s="367"/>
      <c r="D24" s="17"/>
      <c r="E24" s="14"/>
      <c r="F24" s="14"/>
      <c r="G24" s="108">
        <f>E24*F24</f>
        <v>0</v>
      </c>
      <c r="H24" s="14"/>
      <c r="I24" s="23"/>
      <c r="J24" s="70"/>
      <c r="K24" s="81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6"/>
      <c r="W24" s="77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82"/>
      <c r="AI24" s="83"/>
      <c r="AK24">
        <f t="shared" ca="1" si="0"/>
        <v>0</v>
      </c>
      <c r="AL24">
        <f t="shared" ca="1" si="1"/>
        <v>0</v>
      </c>
      <c r="AM24" s="357" t="str">
        <f t="shared" ca="1" si="2"/>
        <v>0</v>
      </c>
      <c r="AN24">
        <f t="shared" ca="1" si="3"/>
        <v>0</v>
      </c>
      <c r="AO24">
        <f t="shared" ca="1" si="4"/>
        <v>0</v>
      </c>
      <c r="AP24" s="357" t="str">
        <f t="shared" ca="1" si="5"/>
        <v>0</v>
      </c>
      <c r="AQ24" s="357" t="str">
        <f t="shared" ca="1" si="6"/>
        <v/>
      </c>
    </row>
    <row r="25" spans="2:43" x14ac:dyDescent="0.35">
      <c r="B25" s="363"/>
      <c r="C25" s="367"/>
      <c r="D25" s="37"/>
      <c r="E25" s="15"/>
      <c r="F25" s="15"/>
      <c r="G25" s="104">
        <f>E25*F25</f>
        <v>0</v>
      </c>
      <c r="H25" s="15"/>
      <c r="I25" s="37"/>
      <c r="J25" s="15"/>
      <c r="K25" s="41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3"/>
      <c r="W25" s="46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9"/>
      <c r="AI25" s="15"/>
      <c r="AK25">
        <f t="shared" ca="1" si="0"/>
        <v>0</v>
      </c>
      <c r="AL25">
        <f t="shared" ca="1" si="1"/>
        <v>0</v>
      </c>
      <c r="AM25" s="357" t="str">
        <f t="shared" ca="1" si="2"/>
        <v>0</v>
      </c>
      <c r="AN25">
        <f t="shared" ca="1" si="3"/>
        <v>0</v>
      </c>
      <c r="AO25">
        <f t="shared" ca="1" si="4"/>
        <v>0</v>
      </c>
      <c r="AP25" s="357" t="str">
        <f t="shared" ca="1" si="5"/>
        <v>0</v>
      </c>
      <c r="AQ25" s="357" t="str">
        <f t="shared" ca="1" si="6"/>
        <v/>
      </c>
    </row>
    <row r="26" spans="2:43" x14ac:dyDescent="0.35">
      <c r="B26" s="363"/>
      <c r="C26" s="367"/>
      <c r="D26" s="178"/>
      <c r="E26" s="149"/>
      <c r="F26" s="149"/>
      <c r="G26" s="150">
        <f>E26*F26</f>
        <v>0</v>
      </c>
      <c r="H26" s="149"/>
      <c r="I26" s="178"/>
      <c r="J26" s="149"/>
      <c r="K26" s="179"/>
      <c r="L26" s="180"/>
      <c r="M26" s="180"/>
      <c r="N26" s="180"/>
      <c r="O26" s="180"/>
      <c r="P26" s="180"/>
      <c r="Q26" s="180"/>
      <c r="R26" s="180"/>
      <c r="S26" s="180"/>
      <c r="T26" s="180"/>
      <c r="U26" s="180"/>
      <c r="V26" s="181"/>
      <c r="W26" s="182"/>
      <c r="X26" s="180"/>
      <c r="Y26" s="180"/>
      <c r="Z26" s="180"/>
      <c r="AA26" s="180"/>
      <c r="AB26" s="180"/>
      <c r="AC26" s="180"/>
      <c r="AD26" s="180"/>
      <c r="AE26" s="180"/>
      <c r="AF26" s="180"/>
      <c r="AG26" s="180"/>
      <c r="AH26" s="183"/>
      <c r="AI26" s="149"/>
      <c r="AK26">
        <f t="shared" ca="1" si="0"/>
        <v>0</v>
      </c>
      <c r="AL26">
        <f t="shared" ca="1" si="1"/>
        <v>0</v>
      </c>
      <c r="AM26" s="357" t="str">
        <f t="shared" ca="1" si="2"/>
        <v>0</v>
      </c>
      <c r="AN26">
        <f t="shared" ca="1" si="3"/>
        <v>0</v>
      </c>
      <c r="AO26">
        <f t="shared" ca="1" si="4"/>
        <v>0</v>
      </c>
      <c r="AP26" s="357" t="str">
        <f t="shared" ca="1" si="5"/>
        <v>0</v>
      </c>
      <c r="AQ26" s="357" t="str">
        <f t="shared" ca="1" si="6"/>
        <v/>
      </c>
    </row>
    <row r="27" spans="2:43" x14ac:dyDescent="0.35">
      <c r="B27" s="363"/>
      <c r="C27" s="367"/>
      <c r="D27" s="178"/>
      <c r="E27" s="149"/>
      <c r="F27" s="149"/>
      <c r="G27" s="150">
        <f>E27*F27</f>
        <v>0</v>
      </c>
      <c r="H27" s="149"/>
      <c r="I27" s="178"/>
      <c r="J27" s="149"/>
      <c r="K27" s="179"/>
      <c r="L27" s="180"/>
      <c r="M27" s="180"/>
      <c r="N27" s="180"/>
      <c r="O27" s="180"/>
      <c r="P27" s="180"/>
      <c r="Q27" s="180"/>
      <c r="R27" s="180"/>
      <c r="S27" s="180"/>
      <c r="T27" s="180"/>
      <c r="U27" s="180"/>
      <c r="V27" s="181"/>
      <c r="W27" s="182"/>
      <c r="X27" s="180"/>
      <c r="Y27" s="180"/>
      <c r="Z27" s="180"/>
      <c r="AA27" s="180"/>
      <c r="AB27" s="180"/>
      <c r="AC27" s="180"/>
      <c r="AD27" s="180"/>
      <c r="AE27" s="180"/>
      <c r="AF27" s="180"/>
      <c r="AG27" s="180"/>
      <c r="AH27" s="183"/>
      <c r="AI27" s="149"/>
      <c r="AK27">
        <f t="shared" ca="1" si="0"/>
        <v>0</v>
      </c>
      <c r="AL27">
        <f t="shared" ca="1" si="1"/>
        <v>0</v>
      </c>
      <c r="AM27" s="357" t="str">
        <f t="shared" ca="1" si="2"/>
        <v>0</v>
      </c>
      <c r="AN27">
        <f t="shared" ca="1" si="3"/>
        <v>0</v>
      </c>
      <c r="AO27">
        <f t="shared" ca="1" si="4"/>
        <v>0</v>
      </c>
      <c r="AP27" s="357" t="str">
        <f t="shared" ca="1" si="5"/>
        <v>0</v>
      </c>
      <c r="AQ27" s="357" t="str">
        <f t="shared" ca="1" si="6"/>
        <v/>
      </c>
    </row>
    <row r="28" spans="2:43" x14ac:dyDescent="0.35">
      <c r="B28" s="363"/>
      <c r="C28" s="367"/>
      <c r="D28" s="178"/>
      <c r="E28" s="149"/>
      <c r="F28" s="149"/>
      <c r="G28" s="150"/>
      <c r="H28" s="149"/>
      <c r="I28" s="178"/>
      <c r="J28" s="149"/>
      <c r="K28" s="179"/>
      <c r="L28" s="180"/>
      <c r="M28" s="180"/>
      <c r="N28" s="180"/>
      <c r="O28" s="180"/>
      <c r="P28" s="180"/>
      <c r="Q28" s="180"/>
      <c r="R28" s="180"/>
      <c r="S28" s="180"/>
      <c r="T28" s="180"/>
      <c r="U28" s="180"/>
      <c r="V28" s="181"/>
      <c r="W28" s="182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3"/>
      <c r="AI28" s="149"/>
      <c r="AK28">
        <f t="shared" ca="1" si="0"/>
        <v>0</v>
      </c>
      <c r="AL28">
        <f t="shared" ca="1" si="1"/>
        <v>0</v>
      </c>
      <c r="AM28" s="357" t="str">
        <f t="shared" ca="1" si="2"/>
        <v>0</v>
      </c>
      <c r="AN28">
        <f t="shared" ca="1" si="3"/>
        <v>0</v>
      </c>
      <c r="AO28">
        <f t="shared" ca="1" si="4"/>
        <v>0</v>
      </c>
      <c r="AP28" s="357" t="str">
        <f t="shared" ca="1" si="5"/>
        <v>0</v>
      </c>
      <c r="AQ28" s="357" t="str">
        <f t="shared" ca="1" si="6"/>
        <v/>
      </c>
    </row>
    <row r="29" spans="2:43" ht="15" thickBot="1" x14ac:dyDescent="0.4">
      <c r="B29" s="363"/>
      <c r="C29" s="367"/>
      <c r="D29" s="223"/>
      <c r="E29" s="201"/>
      <c r="F29" s="201"/>
      <c r="G29" s="202"/>
      <c r="H29" s="201"/>
      <c r="I29" s="223"/>
      <c r="J29" s="201"/>
      <c r="K29" s="224"/>
      <c r="L29" s="225"/>
      <c r="M29" s="225"/>
      <c r="N29" s="225"/>
      <c r="O29" s="225"/>
      <c r="P29" s="225"/>
      <c r="Q29" s="225"/>
      <c r="R29" s="225"/>
      <c r="S29" s="225"/>
      <c r="T29" s="225"/>
      <c r="U29" s="225"/>
      <c r="V29" s="226"/>
      <c r="W29" s="227"/>
      <c r="X29" s="225"/>
      <c r="Y29" s="225"/>
      <c r="Z29" s="225"/>
      <c r="AA29" s="225"/>
      <c r="AB29" s="225"/>
      <c r="AC29" s="225"/>
      <c r="AD29" s="225"/>
      <c r="AE29" s="225"/>
      <c r="AF29" s="225"/>
      <c r="AG29" s="225"/>
      <c r="AH29" s="228"/>
      <c r="AI29" s="201"/>
      <c r="AK29">
        <f t="shared" ca="1" si="0"/>
        <v>0</v>
      </c>
      <c r="AL29">
        <f t="shared" ca="1" si="1"/>
        <v>0</v>
      </c>
      <c r="AM29" s="357" t="str">
        <f t="shared" ca="1" si="2"/>
        <v>0</v>
      </c>
      <c r="AN29">
        <f t="shared" ca="1" si="3"/>
        <v>0</v>
      </c>
      <c r="AO29">
        <f t="shared" ca="1" si="4"/>
        <v>0</v>
      </c>
      <c r="AP29" s="357" t="str">
        <f t="shared" ca="1" si="5"/>
        <v>0</v>
      </c>
      <c r="AQ29" s="357" t="str">
        <f t="shared" ca="1" si="6"/>
        <v/>
      </c>
    </row>
    <row r="30" spans="2:43" ht="16" thickBot="1" x14ac:dyDescent="0.4">
      <c r="B30" s="363"/>
      <c r="C30" s="220" t="s">
        <v>8</v>
      </c>
      <c r="D30" s="221"/>
      <c r="E30" s="221"/>
      <c r="F30" s="221"/>
      <c r="G30" s="222">
        <f>COUNTIF(G20:G24,"&gt;=10")</f>
        <v>0</v>
      </c>
      <c r="H30" s="221"/>
      <c r="I30" s="247"/>
      <c r="J30" s="189"/>
      <c r="K30" s="190"/>
      <c r="L30" s="170"/>
      <c r="M30" s="170"/>
      <c r="N30" s="170"/>
      <c r="O30" s="170"/>
      <c r="P30" s="170"/>
      <c r="Q30" s="170"/>
      <c r="R30" s="170"/>
      <c r="S30" s="170"/>
      <c r="T30" s="170"/>
      <c r="U30" s="170"/>
      <c r="V30" s="168"/>
      <c r="W30" s="169"/>
      <c r="X30" s="170"/>
      <c r="Y30" s="170"/>
      <c r="Z30" s="170"/>
      <c r="AA30" s="170"/>
      <c r="AB30" s="170"/>
      <c r="AC30" s="170"/>
      <c r="AD30" s="170"/>
      <c r="AE30" s="170"/>
      <c r="AF30" s="170"/>
      <c r="AG30" s="170"/>
      <c r="AH30" s="171"/>
      <c r="AI30" s="172"/>
      <c r="AJ30" s="1"/>
      <c r="AK30">
        <f t="shared" ca="1" si="0"/>
        <v>0</v>
      </c>
      <c r="AL30">
        <f t="shared" ca="1" si="1"/>
        <v>0</v>
      </c>
      <c r="AM30" s="357" t="str">
        <f t="shared" ca="1" si="2"/>
        <v>0</v>
      </c>
      <c r="AN30">
        <f t="shared" ca="1" si="3"/>
        <v>0</v>
      </c>
      <c r="AO30">
        <f t="shared" ca="1" si="4"/>
        <v>0</v>
      </c>
      <c r="AP30" s="357" t="str">
        <f t="shared" ca="1" si="5"/>
        <v>0</v>
      </c>
      <c r="AQ30" s="357" t="str">
        <f t="shared" ca="1" si="6"/>
        <v/>
      </c>
    </row>
    <row r="31" spans="2:43" ht="16" thickBot="1" x14ac:dyDescent="0.4">
      <c r="B31" s="363"/>
      <c r="C31" s="164" t="s">
        <v>9</v>
      </c>
      <c r="D31" s="165"/>
      <c r="E31" s="166"/>
      <c r="F31" s="166"/>
      <c r="G31" s="167">
        <f>COUNTIF(G20:G24,"&gt;=4")-COUNTIF(G20:G24,"&gt;9")</f>
        <v>0</v>
      </c>
      <c r="H31" s="166"/>
      <c r="I31" s="188"/>
      <c r="J31" s="189"/>
      <c r="K31" s="190"/>
      <c r="L31" s="170"/>
      <c r="M31" s="170"/>
      <c r="N31" s="170"/>
      <c r="O31" s="170"/>
      <c r="P31" s="170"/>
      <c r="Q31" s="170"/>
      <c r="R31" s="170"/>
      <c r="S31" s="170"/>
      <c r="T31" s="170"/>
      <c r="U31" s="170"/>
      <c r="V31" s="171"/>
      <c r="W31" s="190"/>
      <c r="X31" s="170"/>
      <c r="Y31" s="170"/>
      <c r="Z31" s="170"/>
      <c r="AA31" s="170"/>
      <c r="AB31" s="170"/>
      <c r="AC31" s="170"/>
      <c r="AD31" s="170"/>
      <c r="AE31" s="170"/>
      <c r="AF31" s="170"/>
      <c r="AG31" s="170"/>
      <c r="AH31" s="168"/>
      <c r="AI31" s="189"/>
      <c r="AJ31" s="26"/>
      <c r="AK31">
        <f t="shared" ca="1" si="0"/>
        <v>0</v>
      </c>
      <c r="AL31">
        <f t="shared" ca="1" si="1"/>
        <v>0</v>
      </c>
      <c r="AM31" s="357" t="str">
        <f t="shared" ca="1" si="2"/>
        <v>0</v>
      </c>
      <c r="AN31">
        <f t="shared" ca="1" si="3"/>
        <v>0</v>
      </c>
      <c r="AO31">
        <f t="shared" ca="1" si="4"/>
        <v>0</v>
      </c>
      <c r="AP31" s="357" t="str">
        <f t="shared" ca="1" si="5"/>
        <v>0</v>
      </c>
      <c r="AQ31" s="357" t="str">
        <f t="shared" ca="1" si="6"/>
        <v/>
      </c>
    </row>
    <row r="32" spans="2:43" ht="16" thickBot="1" x14ac:dyDescent="0.4">
      <c r="B32" s="363"/>
      <c r="C32" s="173" t="s">
        <v>10</v>
      </c>
      <c r="D32" s="191"/>
      <c r="E32" s="192"/>
      <c r="F32" s="192"/>
      <c r="G32" s="193">
        <f>COUNTIF(G20:G24,"&gt;=1")-COUNTIF(G20:G24,"&gt;3")</f>
        <v>0</v>
      </c>
      <c r="H32" s="192"/>
      <c r="I32" s="194"/>
      <c r="J32" s="189"/>
      <c r="K32" s="190"/>
      <c r="L32" s="170"/>
      <c r="M32" s="170"/>
      <c r="N32" s="170"/>
      <c r="O32" s="170"/>
      <c r="P32" s="170"/>
      <c r="Q32" s="170"/>
      <c r="R32" s="170"/>
      <c r="S32" s="170"/>
      <c r="T32" s="170"/>
      <c r="U32" s="170"/>
      <c r="V32" s="171"/>
      <c r="W32" s="190"/>
      <c r="X32" s="170"/>
      <c r="Y32" s="170"/>
      <c r="Z32" s="170"/>
      <c r="AA32" s="170"/>
      <c r="AB32" s="170"/>
      <c r="AC32" s="170"/>
      <c r="AD32" s="170"/>
      <c r="AE32" s="170"/>
      <c r="AF32" s="170"/>
      <c r="AG32" s="170"/>
      <c r="AH32" s="168"/>
      <c r="AI32" s="189"/>
      <c r="AJ32" s="26"/>
      <c r="AK32">
        <f t="shared" ca="1" si="0"/>
        <v>0</v>
      </c>
      <c r="AL32">
        <f t="shared" ca="1" si="1"/>
        <v>0</v>
      </c>
      <c r="AM32" s="357" t="str">
        <f t="shared" ca="1" si="2"/>
        <v>0</v>
      </c>
      <c r="AN32">
        <f t="shared" ca="1" si="3"/>
        <v>0</v>
      </c>
      <c r="AO32">
        <f t="shared" ca="1" si="4"/>
        <v>0</v>
      </c>
      <c r="AP32" s="357" t="str">
        <f t="shared" ca="1" si="5"/>
        <v>0</v>
      </c>
      <c r="AQ32" s="357" t="str">
        <f t="shared" ca="1" si="6"/>
        <v/>
      </c>
    </row>
    <row r="33" spans="2:43" ht="16" thickBot="1" x14ac:dyDescent="0.4">
      <c r="B33" s="363"/>
      <c r="C33" s="97" t="s">
        <v>8</v>
      </c>
      <c r="D33" s="98"/>
      <c r="E33" s="99"/>
      <c r="F33" s="99"/>
      <c r="G33" s="109">
        <f>COUNTIF(G25:G29,"&gt;=10")</f>
        <v>0</v>
      </c>
      <c r="H33" s="99"/>
      <c r="I33" s="101"/>
      <c r="J33" s="80"/>
      <c r="K33" s="57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6"/>
      <c r="W33" s="57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3"/>
      <c r="AI33" s="80"/>
      <c r="AJ33" s="40"/>
      <c r="AK33">
        <f t="shared" ca="1" si="0"/>
        <v>0</v>
      </c>
      <c r="AL33">
        <f t="shared" ca="1" si="1"/>
        <v>0</v>
      </c>
      <c r="AM33" s="357" t="str">
        <f t="shared" ca="1" si="2"/>
        <v>0</v>
      </c>
      <c r="AN33">
        <f t="shared" ca="1" si="3"/>
        <v>0</v>
      </c>
      <c r="AO33">
        <f t="shared" ca="1" si="4"/>
        <v>0</v>
      </c>
      <c r="AP33" s="357" t="str">
        <f t="shared" ca="1" si="5"/>
        <v>0</v>
      </c>
      <c r="AQ33" s="357" t="str">
        <f t="shared" ca="1" si="6"/>
        <v/>
      </c>
    </row>
    <row r="34" spans="2:43" ht="16" thickBot="1" x14ac:dyDescent="0.4">
      <c r="B34" s="363"/>
      <c r="C34" s="59" t="s">
        <v>9</v>
      </c>
      <c r="D34" s="63"/>
      <c r="E34" s="66"/>
      <c r="F34" s="66"/>
      <c r="G34" s="106">
        <f>COUNTIF(G25:G29,"&gt;=4")-COUNTIF(G25:G29,"&gt;9")</f>
        <v>0</v>
      </c>
      <c r="H34" s="66"/>
      <c r="I34" s="78"/>
      <c r="J34" s="50"/>
      <c r="K34" s="48"/>
      <c r="L34" s="6"/>
      <c r="M34" s="6"/>
      <c r="N34" s="6"/>
      <c r="O34" s="6"/>
      <c r="P34" s="6"/>
      <c r="Q34" s="6"/>
      <c r="R34" s="6"/>
      <c r="S34" s="6"/>
      <c r="T34" s="6"/>
      <c r="U34" s="6"/>
      <c r="V34" s="7"/>
      <c r="W34" s="48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39"/>
      <c r="AI34" s="50"/>
      <c r="AJ34" s="40"/>
      <c r="AK34">
        <f t="shared" ca="1" si="0"/>
        <v>0</v>
      </c>
      <c r="AL34">
        <f t="shared" ca="1" si="1"/>
        <v>0</v>
      </c>
      <c r="AM34" s="357" t="str">
        <f t="shared" ca="1" si="2"/>
        <v>0</v>
      </c>
      <c r="AN34">
        <f t="shared" ca="1" si="3"/>
        <v>0</v>
      </c>
      <c r="AO34">
        <f t="shared" ca="1" si="4"/>
        <v>0</v>
      </c>
      <c r="AP34" s="357" t="str">
        <f t="shared" ca="1" si="5"/>
        <v>0</v>
      </c>
      <c r="AQ34" s="357" t="str">
        <f t="shared" ca="1" si="6"/>
        <v/>
      </c>
    </row>
    <row r="35" spans="2:43" ht="16" thickBot="1" x14ac:dyDescent="0.4">
      <c r="B35" s="363"/>
      <c r="C35" s="60" t="s">
        <v>10</v>
      </c>
      <c r="D35" s="64"/>
      <c r="E35" s="67"/>
      <c r="F35" s="67"/>
      <c r="G35" s="110">
        <f>COUNTIF(G25:G29,"&gt;=1")-COUNTIF(G25:G29,"&gt;3")</f>
        <v>0</v>
      </c>
      <c r="H35" s="67"/>
      <c r="I35" s="79"/>
      <c r="J35" s="50"/>
      <c r="K35" s="48"/>
      <c r="L35" s="6"/>
      <c r="M35" s="6"/>
      <c r="N35" s="6"/>
      <c r="O35" s="6"/>
      <c r="P35" s="6"/>
      <c r="Q35" s="6"/>
      <c r="R35" s="6"/>
      <c r="S35" s="6"/>
      <c r="T35" s="6"/>
      <c r="U35" s="6"/>
      <c r="V35" s="7"/>
      <c r="W35" s="48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39"/>
      <c r="AI35" s="50"/>
      <c r="AJ35" s="40"/>
      <c r="AK35">
        <f t="shared" ca="1" si="0"/>
        <v>0</v>
      </c>
      <c r="AL35">
        <f t="shared" ca="1" si="1"/>
        <v>0</v>
      </c>
      <c r="AM35" s="357" t="str">
        <f t="shared" ca="1" si="2"/>
        <v>0</v>
      </c>
      <c r="AN35">
        <f t="shared" ca="1" si="3"/>
        <v>0</v>
      </c>
      <c r="AO35">
        <f t="shared" ca="1" si="4"/>
        <v>0</v>
      </c>
      <c r="AP35" s="357" t="str">
        <f t="shared" ca="1" si="5"/>
        <v>0</v>
      </c>
      <c r="AQ35" s="357" t="str">
        <f t="shared" ca="1" si="6"/>
        <v/>
      </c>
    </row>
    <row r="36" spans="2:43" ht="14.5" customHeight="1" x14ac:dyDescent="0.35">
      <c r="B36" s="363"/>
      <c r="C36" s="366" t="s">
        <v>72</v>
      </c>
      <c r="D36" s="22"/>
      <c r="E36" s="58"/>
      <c r="F36" s="58"/>
      <c r="G36" s="102">
        <f>E36*F36</f>
        <v>0</v>
      </c>
      <c r="H36" s="58"/>
      <c r="I36" s="22"/>
      <c r="J36" s="58"/>
      <c r="K36" s="18"/>
      <c r="L36" s="2"/>
      <c r="M36" s="2"/>
      <c r="N36" s="2"/>
      <c r="O36" s="2"/>
      <c r="P36" s="2"/>
      <c r="Q36" s="2"/>
      <c r="R36" s="2"/>
      <c r="S36" s="2"/>
      <c r="T36" s="2"/>
      <c r="U36" s="2"/>
      <c r="V36" s="19"/>
      <c r="W36" s="8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4"/>
      <c r="AI36" s="35"/>
      <c r="AK36">
        <f t="shared" ca="1" si="0"/>
        <v>0</v>
      </c>
      <c r="AL36">
        <f t="shared" ca="1" si="1"/>
        <v>0</v>
      </c>
      <c r="AM36" s="357" t="str">
        <f t="shared" ca="1" si="2"/>
        <v>0</v>
      </c>
      <c r="AN36">
        <f t="shared" ca="1" si="3"/>
        <v>0</v>
      </c>
      <c r="AO36">
        <f t="shared" ca="1" si="4"/>
        <v>0</v>
      </c>
      <c r="AP36" s="357" t="str">
        <f t="shared" ca="1" si="5"/>
        <v>0</v>
      </c>
      <c r="AQ36" s="357" t="str">
        <f t="shared" ca="1" si="6"/>
        <v/>
      </c>
    </row>
    <row r="37" spans="2:43" ht="14.5" customHeight="1" x14ac:dyDescent="0.35">
      <c r="B37" s="363"/>
      <c r="C37" s="367"/>
      <c r="D37" s="131"/>
      <c r="E37" s="129"/>
      <c r="F37" s="129"/>
      <c r="G37" s="130">
        <f>E37*F37</f>
        <v>0</v>
      </c>
      <c r="H37" s="129"/>
      <c r="I37" s="131"/>
      <c r="J37" s="129"/>
      <c r="K37" s="132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4"/>
      <c r="W37" s="145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46"/>
      <c r="AI37" s="147"/>
      <c r="AK37">
        <f t="shared" ca="1" si="0"/>
        <v>0</v>
      </c>
      <c r="AL37">
        <f t="shared" ca="1" si="1"/>
        <v>0</v>
      </c>
      <c r="AM37" s="357" t="str">
        <f t="shared" ca="1" si="2"/>
        <v>0</v>
      </c>
      <c r="AN37">
        <f t="shared" ca="1" si="3"/>
        <v>0</v>
      </c>
      <c r="AO37">
        <f t="shared" ca="1" si="4"/>
        <v>0</v>
      </c>
      <c r="AP37" s="357" t="str">
        <f t="shared" ca="1" si="5"/>
        <v>0</v>
      </c>
      <c r="AQ37" s="357" t="str">
        <f t="shared" ca="1" si="6"/>
        <v/>
      </c>
    </row>
    <row r="38" spans="2:43" ht="14.5" customHeight="1" x14ac:dyDescent="0.35">
      <c r="B38" s="363"/>
      <c r="C38" s="367"/>
      <c r="D38" s="131"/>
      <c r="E38" s="129"/>
      <c r="F38" s="129"/>
      <c r="G38" s="130">
        <f>E38*F38</f>
        <v>0</v>
      </c>
      <c r="H38" s="129"/>
      <c r="I38" s="131"/>
      <c r="J38" s="129"/>
      <c r="K38" s="132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4"/>
      <c r="W38" s="145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46"/>
      <c r="AI38" s="147"/>
      <c r="AK38">
        <f t="shared" ca="1" si="0"/>
        <v>0</v>
      </c>
      <c r="AL38">
        <f t="shared" ca="1" si="1"/>
        <v>0</v>
      </c>
      <c r="AM38" s="357" t="str">
        <f t="shared" ca="1" si="2"/>
        <v>0</v>
      </c>
      <c r="AN38">
        <f t="shared" ca="1" si="3"/>
        <v>0</v>
      </c>
      <c r="AO38">
        <f t="shared" ca="1" si="4"/>
        <v>0</v>
      </c>
      <c r="AP38" s="357" t="str">
        <f t="shared" ca="1" si="5"/>
        <v>0</v>
      </c>
      <c r="AQ38" s="357" t="str">
        <f t="shared" ca="1" si="6"/>
        <v/>
      </c>
    </row>
    <row r="39" spans="2:43" x14ac:dyDescent="0.35">
      <c r="B39" s="363"/>
      <c r="C39" s="367"/>
      <c r="D39" s="16"/>
      <c r="E39" s="12"/>
      <c r="F39" s="12"/>
      <c r="G39" s="103">
        <f t="shared" ref="G39" si="9">E39*F39</f>
        <v>0</v>
      </c>
      <c r="H39" s="12"/>
      <c r="I39" s="16"/>
      <c r="J39" s="12"/>
      <c r="K39" s="20"/>
      <c r="L39" s="3"/>
      <c r="M39" s="3"/>
      <c r="N39" s="3"/>
      <c r="O39" s="3"/>
      <c r="P39" s="3"/>
      <c r="Q39" s="3"/>
      <c r="R39" s="3"/>
      <c r="S39" s="3"/>
      <c r="T39" s="3"/>
      <c r="U39" s="3"/>
      <c r="V39" s="21"/>
      <c r="W39" s="9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25"/>
      <c r="AI39" s="11"/>
      <c r="AK39">
        <f t="shared" ca="1" si="0"/>
        <v>0</v>
      </c>
      <c r="AL39">
        <f t="shared" ca="1" si="1"/>
        <v>0</v>
      </c>
      <c r="AM39" s="357" t="str">
        <f t="shared" ca="1" si="2"/>
        <v>0</v>
      </c>
      <c r="AN39">
        <f t="shared" ca="1" si="3"/>
        <v>0</v>
      </c>
      <c r="AO39">
        <f t="shared" ca="1" si="4"/>
        <v>0</v>
      </c>
      <c r="AP39" s="357" t="str">
        <f t="shared" ca="1" si="5"/>
        <v>0</v>
      </c>
      <c r="AQ39" s="357" t="str">
        <f t="shared" ca="1" si="6"/>
        <v/>
      </c>
    </row>
    <row r="40" spans="2:43" ht="15" thickBot="1" x14ac:dyDescent="0.4">
      <c r="B40" s="363"/>
      <c r="C40" s="367"/>
      <c r="D40" s="17"/>
      <c r="E40" s="14"/>
      <c r="F40" s="14"/>
      <c r="G40" s="108">
        <f>E40*F40</f>
        <v>0</v>
      </c>
      <c r="H40" s="14"/>
      <c r="I40" s="23"/>
      <c r="J40" s="70"/>
      <c r="K40" s="81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6"/>
      <c r="W40" s="77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82"/>
      <c r="AI40" s="83"/>
      <c r="AK40">
        <f t="shared" ca="1" si="0"/>
        <v>0</v>
      </c>
      <c r="AL40">
        <f t="shared" ca="1" si="1"/>
        <v>0</v>
      </c>
      <c r="AM40" s="357" t="str">
        <f t="shared" ca="1" si="2"/>
        <v>0</v>
      </c>
      <c r="AN40">
        <f t="shared" ca="1" si="3"/>
        <v>0</v>
      </c>
      <c r="AO40">
        <f t="shared" ca="1" si="4"/>
        <v>0</v>
      </c>
      <c r="AP40" s="357" t="str">
        <f t="shared" ca="1" si="5"/>
        <v>0</v>
      </c>
      <c r="AQ40" s="357" t="str">
        <f t="shared" ca="1" si="6"/>
        <v/>
      </c>
    </row>
    <row r="41" spans="2:43" x14ac:dyDescent="0.35">
      <c r="B41" s="363"/>
      <c r="C41" s="367"/>
      <c r="D41" s="37"/>
      <c r="E41" s="15"/>
      <c r="F41" s="15"/>
      <c r="G41" s="104">
        <f>E41*F41</f>
        <v>0</v>
      </c>
      <c r="H41" s="15"/>
      <c r="I41" s="37"/>
      <c r="J41" s="15"/>
      <c r="K41" s="41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3"/>
      <c r="W41" s="46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9"/>
      <c r="AI41" s="15"/>
      <c r="AK41">
        <f t="shared" ca="1" si="0"/>
        <v>0</v>
      </c>
      <c r="AL41">
        <f t="shared" ca="1" si="1"/>
        <v>0</v>
      </c>
      <c r="AM41" s="357" t="str">
        <f t="shared" ca="1" si="2"/>
        <v>0</v>
      </c>
      <c r="AN41">
        <f t="shared" ca="1" si="3"/>
        <v>0</v>
      </c>
      <c r="AO41">
        <f t="shared" ca="1" si="4"/>
        <v>0</v>
      </c>
      <c r="AP41" s="357" t="str">
        <f t="shared" ca="1" si="5"/>
        <v>0</v>
      </c>
      <c r="AQ41" s="357" t="str">
        <f t="shared" ca="1" si="6"/>
        <v/>
      </c>
    </row>
    <row r="42" spans="2:43" x14ac:dyDescent="0.35">
      <c r="B42" s="363"/>
      <c r="C42" s="367"/>
      <c r="D42" s="178"/>
      <c r="E42" s="149"/>
      <c r="F42" s="149"/>
      <c r="G42" s="150"/>
      <c r="H42" s="149"/>
      <c r="I42" s="178"/>
      <c r="J42" s="149"/>
      <c r="K42" s="179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1"/>
      <c r="W42" s="182"/>
      <c r="X42" s="180"/>
      <c r="Y42" s="180"/>
      <c r="Z42" s="180"/>
      <c r="AA42" s="180"/>
      <c r="AB42" s="180"/>
      <c r="AC42" s="180"/>
      <c r="AD42" s="180"/>
      <c r="AE42" s="180"/>
      <c r="AF42" s="180"/>
      <c r="AG42" s="180"/>
      <c r="AH42" s="183"/>
      <c r="AI42" s="149"/>
      <c r="AK42">
        <f t="shared" ca="1" si="0"/>
        <v>0</v>
      </c>
      <c r="AL42">
        <f t="shared" ca="1" si="1"/>
        <v>0</v>
      </c>
      <c r="AM42" s="357" t="str">
        <f t="shared" ca="1" si="2"/>
        <v>0</v>
      </c>
      <c r="AN42">
        <f t="shared" ca="1" si="3"/>
        <v>0</v>
      </c>
      <c r="AO42">
        <f t="shared" ca="1" si="4"/>
        <v>0</v>
      </c>
      <c r="AP42" s="357" t="str">
        <f t="shared" ca="1" si="5"/>
        <v>0</v>
      </c>
      <c r="AQ42" s="357" t="str">
        <f t="shared" ca="1" si="6"/>
        <v/>
      </c>
    </row>
    <row r="43" spans="2:43" x14ac:dyDescent="0.35">
      <c r="B43" s="363"/>
      <c r="C43" s="367"/>
      <c r="D43" s="178"/>
      <c r="E43" s="149"/>
      <c r="F43" s="149"/>
      <c r="G43" s="150"/>
      <c r="H43" s="149"/>
      <c r="I43" s="178"/>
      <c r="J43" s="149"/>
      <c r="K43" s="179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1"/>
      <c r="W43" s="182"/>
      <c r="X43" s="180"/>
      <c r="Y43" s="180"/>
      <c r="Z43" s="180"/>
      <c r="AA43" s="180"/>
      <c r="AB43" s="180"/>
      <c r="AC43" s="180"/>
      <c r="AD43" s="180"/>
      <c r="AE43" s="180"/>
      <c r="AF43" s="180"/>
      <c r="AG43" s="180"/>
      <c r="AH43" s="183"/>
      <c r="AI43" s="149"/>
      <c r="AK43">
        <f t="shared" ca="1" si="0"/>
        <v>0</v>
      </c>
      <c r="AL43">
        <f t="shared" ca="1" si="1"/>
        <v>0</v>
      </c>
      <c r="AM43" s="357" t="str">
        <f t="shared" ca="1" si="2"/>
        <v>0</v>
      </c>
      <c r="AN43">
        <f t="shared" ca="1" si="3"/>
        <v>0</v>
      </c>
      <c r="AO43">
        <f t="shared" ca="1" si="4"/>
        <v>0</v>
      </c>
      <c r="AP43" s="357" t="str">
        <f t="shared" ca="1" si="5"/>
        <v>0</v>
      </c>
      <c r="AQ43" s="357" t="str">
        <f t="shared" ca="1" si="6"/>
        <v/>
      </c>
    </row>
    <row r="44" spans="2:43" x14ac:dyDescent="0.35">
      <c r="B44" s="363"/>
      <c r="C44" s="367"/>
      <c r="D44" s="178"/>
      <c r="E44" s="149"/>
      <c r="F44" s="149"/>
      <c r="G44" s="150"/>
      <c r="H44" s="149"/>
      <c r="I44" s="178"/>
      <c r="J44" s="149"/>
      <c r="K44" s="179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1"/>
      <c r="W44" s="182"/>
      <c r="X44" s="180"/>
      <c r="Y44" s="180"/>
      <c r="Z44" s="180"/>
      <c r="AA44" s="180"/>
      <c r="AB44" s="180"/>
      <c r="AC44" s="180"/>
      <c r="AD44" s="180"/>
      <c r="AE44" s="180"/>
      <c r="AF44" s="180"/>
      <c r="AG44" s="180"/>
      <c r="AH44" s="183"/>
      <c r="AI44" s="149"/>
      <c r="AK44">
        <f t="shared" ca="1" si="0"/>
        <v>0</v>
      </c>
      <c r="AL44">
        <f t="shared" ca="1" si="1"/>
        <v>0</v>
      </c>
      <c r="AM44" s="357" t="str">
        <f t="shared" ca="1" si="2"/>
        <v>0</v>
      </c>
      <c r="AN44">
        <f t="shared" ca="1" si="3"/>
        <v>0</v>
      </c>
      <c r="AO44">
        <f t="shared" ca="1" si="4"/>
        <v>0</v>
      </c>
      <c r="AP44" s="357" t="str">
        <f t="shared" ca="1" si="5"/>
        <v>0</v>
      </c>
      <c r="AQ44" s="357" t="str">
        <f t="shared" ca="1" si="6"/>
        <v/>
      </c>
    </row>
    <row r="45" spans="2:43" ht="15" thickBot="1" x14ac:dyDescent="0.4">
      <c r="B45" s="363"/>
      <c r="C45" s="376"/>
      <c r="D45" s="223"/>
      <c r="E45" s="201"/>
      <c r="F45" s="201"/>
      <c r="G45" s="202"/>
      <c r="H45" s="201"/>
      <c r="I45" s="223"/>
      <c r="J45" s="201"/>
      <c r="K45" s="224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6"/>
      <c r="W45" s="227"/>
      <c r="X45" s="225"/>
      <c r="Y45" s="225"/>
      <c r="Z45" s="225"/>
      <c r="AA45" s="225"/>
      <c r="AB45" s="225"/>
      <c r="AC45" s="225"/>
      <c r="AD45" s="225"/>
      <c r="AE45" s="225"/>
      <c r="AF45" s="225"/>
      <c r="AG45" s="225"/>
      <c r="AH45" s="228"/>
      <c r="AI45" s="201"/>
      <c r="AK45">
        <f t="shared" ca="1" si="0"/>
        <v>0</v>
      </c>
      <c r="AL45">
        <f t="shared" ca="1" si="1"/>
        <v>0</v>
      </c>
      <c r="AM45" s="357" t="str">
        <f t="shared" ca="1" si="2"/>
        <v>0</v>
      </c>
      <c r="AN45">
        <f t="shared" ca="1" si="3"/>
        <v>0</v>
      </c>
      <c r="AO45">
        <f t="shared" ca="1" si="4"/>
        <v>0</v>
      </c>
      <c r="AP45" s="357" t="str">
        <f t="shared" ca="1" si="5"/>
        <v>0</v>
      </c>
      <c r="AQ45" s="357" t="str">
        <f t="shared" ca="1" si="6"/>
        <v/>
      </c>
    </row>
    <row r="46" spans="2:43" ht="16" thickBot="1" x14ac:dyDescent="0.4">
      <c r="B46" s="363"/>
      <c r="C46" s="220" t="s">
        <v>8</v>
      </c>
      <c r="D46" s="221"/>
      <c r="E46" s="221"/>
      <c r="F46" s="221"/>
      <c r="G46" s="222">
        <f>COUNTIF(G36:G40,"&gt;=10")</f>
        <v>0</v>
      </c>
      <c r="H46" s="221"/>
      <c r="I46" s="247"/>
      <c r="J46" s="189"/>
      <c r="K46" s="19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68"/>
      <c r="W46" s="169"/>
      <c r="X46" s="170"/>
      <c r="Y46" s="170"/>
      <c r="Z46" s="170"/>
      <c r="AA46" s="170"/>
      <c r="AB46" s="170"/>
      <c r="AC46" s="170"/>
      <c r="AD46" s="170"/>
      <c r="AE46" s="170"/>
      <c r="AF46" s="170"/>
      <c r="AG46" s="170"/>
      <c r="AH46" s="171"/>
      <c r="AI46" s="172"/>
      <c r="AK46">
        <f t="shared" ca="1" si="0"/>
        <v>0</v>
      </c>
      <c r="AL46">
        <f t="shared" ca="1" si="1"/>
        <v>0</v>
      </c>
      <c r="AM46" s="357" t="str">
        <f t="shared" ca="1" si="2"/>
        <v>0</v>
      </c>
      <c r="AN46">
        <f t="shared" ca="1" si="3"/>
        <v>0</v>
      </c>
      <c r="AO46">
        <f t="shared" ca="1" si="4"/>
        <v>0</v>
      </c>
      <c r="AP46" s="357" t="str">
        <f t="shared" ca="1" si="5"/>
        <v>0</v>
      </c>
      <c r="AQ46" s="357" t="str">
        <f t="shared" ca="1" si="6"/>
        <v/>
      </c>
    </row>
    <row r="47" spans="2:43" ht="16" thickBot="1" x14ac:dyDescent="0.4">
      <c r="B47" s="363"/>
      <c r="C47" s="164" t="s">
        <v>9</v>
      </c>
      <c r="D47" s="165"/>
      <c r="E47" s="166"/>
      <c r="F47" s="166"/>
      <c r="G47" s="167">
        <f>COUNTIF(G36:G40,"&gt;=4")-COUNTIF(G36:G40,"&gt;=9")</f>
        <v>0</v>
      </c>
      <c r="H47" s="166"/>
      <c r="I47" s="188"/>
      <c r="J47" s="189"/>
      <c r="K47" s="19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1"/>
      <c r="W47" s="190"/>
      <c r="X47" s="170"/>
      <c r="Y47" s="170"/>
      <c r="Z47" s="170"/>
      <c r="AA47" s="170"/>
      <c r="AB47" s="170"/>
      <c r="AC47" s="170"/>
      <c r="AD47" s="170"/>
      <c r="AE47" s="170"/>
      <c r="AF47" s="170"/>
      <c r="AG47" s="170"/>
      <c r="AH47" s="168"/>
      <c r="AI47" s="189"/>
      <c r="AK47">
        <f t="shared" ca="1" si="0"/>
        <v>0</v>
      </c>
      <c r="AL47">
        <f t="shared" ca="1" si="1"/>
        <v>0</v>
      </c>
      <c r="AM47" s="357" t="str">
        <f t="shared" ca="1" si="2"/>
        <v>0</v>
      </c>
      <c r="AN47">
        <f t="shared" ca="1" si="3"/>
        <v>0</v>
      </c>
      <c r="AO47">
        <f t="shared" ca="1" si="4"/>
        <v>0</v>
      </c>
      <c r="AP47" s="357" t="str">
        <f t="shared" ca="1" si="5"/>
        <v>0</v>
      </c>
      <c r="AQ47" s="357" t="str">
        <f t="shared" ca="1" si="6"/>
        <v/>
      </c>
    </row>
    <row r="48" spans="2:43" ht="16" thickBot="1" x14ac:dyDescent="0.4">
      <c r="B48" s="363"/>
      <c r="C48" s="173" t="s">
        <v>10</v>
      </c>
      <c r="D48" s="191"/>
      <c r="E48" s="192"/>
      <c r="F48" s="192"/>
      <c r="G48" s="193">
        <f>COUNTIF(G36:G40,"&gt;1")-COUNTIF(G36:G40,"&gt;3")</f>
        <v>0</v>
      </c>
      <c r="H48" s="192"/>
      <c r="I48" s="194"/>
      <c r="J48" s="189"/>
      <c r="K48" s="19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1"/>
      <c r="W48" s="190"/>
      <c r="X48" s="170"/>
      <c r="Y48" s="170"/>
      <c r="Z48" s="170"/>
      <c r="AA48" s="170"/>
      <c r="AB48" s="170"/>
      <c r="AC48" s="170"/>
      <c r="AD48" s="170"/>
      <c r="AE48" s="170"/>
      <c r="AF48" s="170"/>
      <c r="AG48" s="170"/>
      <c r="AH48" s="168"/>
      <c r="AI48" s="189"/>
      <c r="AK48">
        <f t="shared" ca="1" si="0"/>
        <v>0</v>
      </c>
      <c r="AL48">
        <f t="shared" ca="1" si="1"/>
        <v>0</v>
      </c>
      <c r="AM48" s="357" t="str">
        <f t="shared" ca="1" si="2"/>
        <v>0</v>
      </c>
      <c r="AN48">
        <f t="shared" ca="1" si="3"/>
        <v>0</v>
      </c>
      <c r="AO48">
        <f t="shared" ca="1" si="4"/>
        <v>0</v>
      </c>
      <c r="AP48" s="357" t="str">
        <f t="shared" ca="1" si="5"/>
        <v>0</v>
      </c>
      <c r="AQ48" s="357" t="str">
        <f t="shared" ca="1" si="6"/>
        <v/>
      </c>
    </row>
    <row r="49" spans="2:43" ht="16" thickBot="1" x14ac:dyDescent="0.4">
      <c r="B49" s="363"/>
      <c r="C49" s="97" t="s">
        <v>8</v>
      </c>
      <c r="D49" s="98"/>
      <c r="E49" s="99"/>
      <c r="F49" s="99"/>
      <c r="G49" s="109">
        <f>COUNTIF(G41:G45,"&gt;=10")</f>
        <v>0</v>
      </c>
      <c r="H49" s="99"/>
      <c r="I49" s="101"/>
      <c r="J49" s="80"/>
      <c r="K49" s="57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6"/>
      <c r="W49" s="57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3"/>
      <c r="AI49" s="80"/>
      <c r="AK49">
        <f t="shared" ca="1" si="0"/>
        <v>0</v>
      </c>
      <c r="AL49">
        <f t="shared" ca="1" si="1"/>
        <v>0</v>
      </c>
      <c r="AM49" s="357" t="str">
        <f t="shared" ca="1" si="2"/>
        <v>0</v>
      </c>
      <c r="AN49">
        <f t="shared" ca="1" si="3"/>
        <v>0</v>
      </c>
      <c r="AO49">
        <f t="shared" ca="1" si="4"/>
        <v>0</v>
      </c>
      <c r="AP49" s="357" t="str">
        <f t="shared" ca="1" si="5"/>
        <v>0</v>
      </c>
      <c r="AQ49" s="357" t="str">
        <f t="shared" ca="1" si="6"/>
        <v/>
      </c>
    </row>
    <row r="50" spans="2:43" ht="16" thickBot="1" x14ac:dyDescent="0.4">
      <c r="B50" s="363"/>
      <c r="C50" s="59" t="s">
        <v>9</v>
      </c>
      <c r="D50" s="63"/>
      <c r="E50" s="66"/>
      <c r="F50" s="66"/>
      <c r="G50" s="106">
        <f>COUNTIF(G41:G45,"&gt;=4")-COUNTIF(G41:G45,"&gt;=9")</f>
        <v>0</v>
      </c>
      <c r="H50" s="66"/>
      <c r="I50" s="78"/>
      <c r="J50" s="50"/>
      <c r="K50" s="48"/>
      <c r="L50" s="6"/>
      <c r="M50" s="6"/>
      <c r="N50" s="6"/>
      <c r="O50" s="6"/>
      <c r="P50" s="6"/>
      <c r="Q50" s="6"/>
      <c r="R50" s="6"/>
      <c r="S50" s="6"/>
      <c r="T50" s="6"/>
      <c r="U50" s="6"/>
      <c r="V50" s="7"/>
      <c r="W50" s="48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39"/>
      <c r="AI50" s="50"/>
      <c r="AK50">
        <f t="shared" ca="1" si="0"/>
        <v>0</v>
      </c>
      <c r="AL50">
        <f t="shared" ca="1" si="1"/>
        <v>0</v>
      </c>
      <c r="AM50" s="357" t="str">
        <f t="shared" ca="1" si="2"/>
        <v>0</v>
      </c>
      <c r="AN50">
        <f t="shared" ca="1" si="3"/>
        <v>0</v>
      </c>
      <c r="AO50">
        <f t="shared" ca="1" si="4"/>
        <v>0</v>
      </c>
      <c r="AP50" s="357" t="str">
        <f t="shared" ca="1" si="5"/>
        <v>0</v>
      </c>
      <c r="AQ50" s="357" t="str">
        <f t="shared" ca="1" si="6"/>
        <v/>
      </c>
    </row>
    <row r="51" spans="2:43" ht="16" thickBot="1" x14ac:dyDescent="0.4">
      <c r="B51" s="363"/>
      <c r="C51" s="60" t="s">
        <v>10</v>
      </c>
      <c r="D51" s="72"/>
      <c r="E51" s="73"/>
      <c r="F51" s="73"/>
      <c r="G51" s="107">
        <f>COUNTIF(G41:G45,"&gt;1")-COUNTIF(G41:G45,"&gt;3")</f>
        <v>0</v>
      </c>
      <c r="H51" s="73"/>
      <c r="I51" s="263"/>
      <c r="J51" s="50"/>
      <c r="K51" s="265"/>
      <c r="L51" s="4"/>
      <c r="M51" s="4"/>
      <c r="N51" s="4"/>
      <c r="O51" s="4"/>
      <c r="P51" s="4"/>
      <c r="Q51" s="4"/>
      <c r="R51" s="4"/>
      <c r="S51" s="4"/>
      <c r="T51" s="4"/>
      <c r="U51" s="4"/>
      <c r="V51" s="5"/>
      <c r="W51" s="265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38"/>
      <c r="AI51" s="264"/>
      <c r="AK51">
        <f t="shared" ca="1" si="0"/>
        <v>0</v>
      </c>
      <c r="AL51">
        <f t="shared" ca="1" si="1"/>
        <v>0</v>
      </c>
      <c r="AM51" s="357" t="str">
        <f t="shared" ca="1" si="2"/>
        <v>0</v>
      </c>
      <c r="AN51">
        <f t="shared" ca="1" si="3"/>
        <v>0</v>
      </c>
      <c r="AO51">
        <f t="shared" ca="1" si="4"/>
        <v>0</v>
      </c>
      <c r="AP51" s="357" t="str">
        <f t="shared" ca="1" si="5"/>
        <v>0</v>
      </c>
      <c r="AQ51" s="357" t="str">
        <f t="shared" ca="1" si="6"/>
        <v/>
      </c>
    </row>
    <row r="52" spans="2:43" ht="23.25" customHeight="1" x14ac:dyDescent="0.35">
      <c r="B52" s="363"/>
      <c r="C52" s="366" t="s">
        <v>73</v>
      </c>
      <c r="D52" s="373" t="s">
        <v>61</v>
      </c>
      <c r="E52" s="377">
        <v>4</v>
      </c>
      <c r="F52" s="377">
        <v>4</v>
      </c>
      <c r="G52" s="390">
        <f>E52*F52</f>
        <v>16</v>
      </c>
      <c r="H52" s="377">
        <v>3</v>
      </c>
      <c r="I52" s="267" t="s">
        <v>60</v>
      </c>
      <c r="J52" s="338" t="s">
        <v>76</v>
      </c>
      <c r="K52" s="18"/>
      <c r="L52" s="2"/>
      <c r="M52" s="2"/>
      <c r="N52" s="2"/>
      <c r="O52" s="2"/>
      <c r="P52" s="342"/>
      <c r="Q52" s="2"/>
      <c r="R52" s="2"/>
      <c r="S52" s="2"/>
      <c r="T52" s="2"/>
      <c r="U52" s="2"/>
      <c r="V52" s="19"/>
      <c r="W52" s="18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19"/>
      <c r="AI52" s="84"/>
      <c r="AK52">
        <f t="shared" ca="1" si="0"/>
        <v>1</v>
      </c>
      <c r="AL52">
        <f t="shared" ca="1" si="1"/>
        <v>0</v>
      </c>
      <c r="AM52" s="357">
        <f t="shared" ca="1" si="2"/>
        <v>1</v>
      </c>
      <c r="AN52">
        <f t="shared" ca="1" si="3"/>
        <v>0</v>
      </c>
      <c r="AO52">
        <f t="shared" ca="1" si="4"/>
        <v>0</v>
      </c>
      <c r="AP52" s="357" t="str">
        <f t="shared" ca="1" si="5"/>
        <v>0</v>
      </c>
      <c r="AQ52" s="357">
        <f t="shared" ca="1" si="6"/>
        <v>1</v>
      </c>
    </row>
    <row r="53" spans="2:43" ht="28.5" customHeight="1" thickBot="1" x14ac:dyDescent="0.4">
      <c r="B53" s="363"/>
      <c r="C53" s="367"/>
      <c r="D53" s="374"/>
      <c r="E53" s="378"/>
      <c r="F53" s="378"/>
      <c r="G53" s="391"/>
      <c r="H53" s="378"/>
      <c r="I53" s="69" t="s">
        <v>63</v>
      </c>
      <c r="J53" s="337" t="s">
        <v>67</v>
      </c>
      <c r="K53" s="20"/>
      <c r="L53" s="3"/>
      <c r="M53" s="3"/>
      <c r="N53" s="3"/>
      <c r="O53" s="3"/>
      <c r="P53" s="341"/>
      <c r="Q53" s="3"/>
      <c r="R53" s="3"/>
      <c r="S53" s="3"/>
      <c r="T53" s="3"/>
      <c r="U53" s="3"/>
      <c r="V53" s="344"/>
      <c r="W53" s="20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21"/>
      <c r="AI53" s="85"/>
      <c r="AK53">
        <f t="shared" ca="1" si="0"/>
        <v>1</v>
      </c>
      <c r="AL53">
        <f t="shared" ca="1" si="1"/>
        <v>0</v>
      </c>
      <c r="AM53" s="357">
        <f t="shared" ca="1" si="2"/>
        <v>1</v>
      </c>
      <c r="AN53">
        <f t="shared" ca="1" si="3"/>
        <v>0</v>
      </c>
      <c r="AO53">
        <f t="shared" ca="1" si="4"/>
        <v>1</v>
      </c>
      <c r="AP53" s="357">
        <f t="shared" ca="1" si="5"/>
        <v>0</v>
      </c>
      <c r="AQ53" s="357">
        <f t="shared" ca="1" si="6"/>
        <v>0.5</v>
      </c>
    </row>
    <row r="54" spans="2:43" ht="23.25" customHeight="1" x14ac:dyDescent="0.35">
      <c r="B54" s="363"/>
      <c r="C54" s="367"/>
      <c r="D54" s="374"/>
      <c r="E54" s="378"/>
      <c r="F54" s="378"/>
      <c r="G54" s="391"/>
      <c r="H54" s="378"/>
      <c r="I54" s="267" t="s">
        <v>64</v>
      </c>
      <c r="J54" s="338" t="s">
        <v>77</v>
      </c>
      <c r="K54" s="20"/>
      <c r="L54" s="3"/>
      <c r="M54" s="3"/>
      <c r="N54" s="3"/>
      <c r="O54" s="3"/>
      <c r="P54" s="341"/>
      <c r="Q54" s="3"/>
      <c r="R54" s="3"/>
      <c r="S54" s="3"/>
      <c r="T54" s="3"/>
      <c r="U54" s="3"/>
      <c r="V54" s="21"/>
      <c r="W54" s="20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21"/>
      <c r="AI54" s="85"/>
      <c r="AK54">
        <f t="shared" ca="1" si="0"/>
        <v>1</v>
      </c>
      <c r="AL54">
        <f t="shared" ca="1" si="1"/>
        <v>0</v>
      </c>
      <c r="AM54" s="357">
        <f t="shared" ca="1" si="2"/>
        <v>1</v>
      </c>
      <c r="AN54">
        <f t="shared" ca="1" si="3"/>
        <v>0</v>
      </c>
      <c r="AO54">
        <f t="shared" ca="1" si="4"/>
        <v>0</v>
      </c>
      <c r="AP54" s="357" t="str">
        <f t="shared" ca="1" si="5"/>
        <v>0</v>
      </c>
      <c r="AQ54" s="357">
        <f t="shared" ca="1" si="6"/>
        <v>1</v>
      </c>
    </row>
    <row r="55" spans="2:43" ht="23.25" customHeight="1" thickBot="1" x14ac:dyDescent="0.4">
      <c r="B55" s="363"/>
      <c r="C55" s="367"/>
      <c r="D55" s="374"/>
      <c r="E55" s="378"/>
      <c r="F55" s="378"/>
      <c r="G55" s="391"/>
      <c r="H55" s="378"/>
      <c r="I55" s="69" t="s">
        <v>65</v>
      </c>
      <c r="J55" s="337" t="s">
        <v>78</v>
      </c>
      <c r="K55" s="268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66"/>
      <c r="W55" s="268"/>
      <c r="X55" s="346"/>
      <c r="Y55" s="209"/>
      <c r="Z55" s="209"/>
      <c r="AA55" s="209"/>
      <c r="AB55" s="209"/>
      <c r="AC55" s="209"/>
      <c r="AD55" s="209"/>
      <c r="AE55" s="209"/>
      <c r="AF55" s="209"/>
      <c r="AG55" s="209"/>
      <c r="AH55" s="266"/>
      <c r="AI55" s="269"/>
      <c r="AK55">
        <f t="shared" ca="1" si="0"/>
        <v>0</v>
      </c>
      <c r="AL55">
        <f t="shared" ca="1" si="1"/>
        <v>0</v>
      </c>
      <c r="AM55" s="357" t="str">
        <f t="shared" ca="1" si="2"/>
        <v>0</v>
      </c>
      <c r="AN55">
        <f t="shared" ca="1" si="3"/>
        <v>0</v>
      </c>
      <c r="AO55">
        <f t="shared" ca="1" si="4"/>
        <v>0</v>
      </c>
      <c r="AP55" s="357" t="str">
        <f t="shared" ca="1" si="5"/>
        <v>0</v>
      </c>
      <c r="AQ55" s="357" t="str">
        <f t="shared" ca="1" si="6"/>
        <v/>
      </c>
    </row>
    <row r="56" spans="2:43" ht="30" customHeight="1" x14ac:dyDescent="0.35">
      <c r="B56" s="363"/>
      <c r="C56" s="367"/>
      <c r="D56" s="374"/>
      <c r="E56" s="378"/>
      <c r="F56" s="378"/>
      <c r="G56" s="391"/>
      <c r="H56" s="378"/>
      <c r="I56" s="267" t="s">
        <v>74</v>
      </c>
      <c r="J56" s="338" t="s">
        <v>79</v>
      </c>
      <c r="K56" s="268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344"/>
      <c r="W56" s="268"/>
      <c r="X56" s="209"/>
      <c r="Y56" s="209"/>
      <c r="Z56" s="209"/>
      <c r="AA56" s="209"/>
      <c r="AB56" s="209"/>
      <c r="AC56" s="209"/>
      <c r="AD56" s="209"/>
      <c r="AE56" s="209"/>
      <c r="AF56" s="209"/>
      <c r="AG56" s="209"/>
      <c r="AH56" s="266"/>
      <c r="AI56" s="269"/>
      <c r="AK56">
        <f t="shared" ca="1" si="0"/>
        <v>0</v>
      </c>
      <c r="AL56">
        <f t="shared" ca="1" si="1"/>
        <v>0</v>
      </c>
      <c r="AM56" s="357" t="str">
        <f t="shared" ca="1" si="2"/>
        <v>0</v>
      </c>
      <c r="AN56">
        <f t="shared" ca="1" si="3"/>
        <v>0</v>
      </c>
      <c r="AO56">
        <f t="shared" ca="1" si="4"/>
        <v>1</v>
      </c>
      <c r="AP56" s="357">
        <f t="shared" ca="1" si="5"/>
        <v>0</v>
      </c>
      <c r="AQ56" s="357">
        <f t="shared" ca="1" si="6"/>
        <v>0</v>
      </c>
    </row>
    <row r="57" spans="2:43" ht="23.25" customHeight="1" thickBot="1" x14ac:dyDescent="0.4">
      <c r="B57" s="363"/>
      <c r="C57" s="367"/>
      <c r="D57" s="375"/>
      <c r="E57" s="389"/>
      <c r="F57" s="389"/>
      <c r="G57" s="392"/>
      <c r="H57" s="389"/>
      <c r="I57" s="69" t="s">
        <v>75</v>
      </c>
      <c r="J57" s="337" t="s">
        <v>80</v>
      </c>
      <c r="K57" s="30"/>
      <c r="L57" s="31"/>
      <c r="M57" s="31"/>
      <c r="N57" s="31"/>
      <c r="O57" s="352"/>
      <c r="P57" s="31"/>
      <c r="Q57" s="31"/>
      <c r="R57" s="31"/>
      <c r="S57" s="31"/>
      <c r="T57" s="31"/>
      <c r="U57" s="31"/>
      <c r="V57" s="32"/>
      <c r="W57" s="30"/>
      <c r="X57" s="31"/>
      <c r="Y57" s="31"/>
      <c r="Z57" s="31"/>
      <c r="AA57" s="353"/>
      <c r="AB57" s="31"/>
      <c r="AC57" s="31"/>
      <c r="AD57" s="31"/>
      <c r="AE57" s="31"/>
      <c r="AF57" s="31"/>
      <c r="AG57" s="31"/>
      <c r="AH57" s="32"/>
      <c r="AI57" s="86"/>
      <c r="AK57">
        <f t="shared" ca="1" si="0"/>
        <v>1</v>
      </c>
      <c r="AL57">
        <f t="shared" ca="1" si="1"/>
        <v>0</v>
      </c>
      <c r="AM57" s="357">
        <f t="shared" ca="1" si="2"/>
        <v>1</v>
      </c>
      <c r="AN57">
        <f t="shared" ca="1" si="3"/>
        <v>0</v>
      </c>
      <c r="AO57">
        <f t="shared" ca="1" si="4"/>
        <v>0</v>
      </c>
      <c r="AP57" s="357" t="str">
        <f t="shared" ca="1" si="5"/>
        <v>0</v>
      </c>
      <c r="AQ57" s="357">
        <f t="shared" ca="1" si="6"/>
        <v>1</v>
      </c>
    </row>
    <row r="58" spans="2:43" x14ac:dyDescent="0.35">
      <c r="B58" s="363"/>
      <c r="C58" s="367"/>
      <c r="D58" s="196"/>
      <c r="E58" s="201"/>
      <c r="F58" s="201"/>
      <c r="G58" s="202">
        <f>E58*F58</f>
        <v>0</v>
      </c>
      <c r="H58" s="201"/>
      <c r="I58" s="223"/>
      <c r="J58" s="201"/>
      <c r="K58" s="203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5"/>
      <c r="W58" s="206"/>
      <c r="X58" s="204"/>
      <c r="Y58" s="204"/>
      <c r="Z58" s="204"/>
      <c r="AA58" s="204"/>
      <c r="AB58" s="204"/>
      <c r="AC58" s="204"/>
      <c r="AD58" s="204"/>
      <c r="AE58" s="204"/>
      <c r="AF58" s="204"/>
      <c r="AG58" s="204"/>
      <c r="AH58" s="207"/>
      <c r="AI58" s="208"/>
      <c r="AK58">
        <f t="shared" ca="1" si="0"/>
        <v>0</v>
      </c>
      <c r="AL58">
        <f t="shared" ca="1" si="1"/>
        <v>0</v>
      </c>
      <c r="AM58" s="357" t="str">
        <f t="shared" ca="1" si="2"/>
        <v>0</v>
      </c>
      <c r="AN58">
        <f t="shared" ca="1" si="3"/>
        <v>0</v>
      </c>
      <c r="AO58">
        <f t="shared" ca="1" si="4"/>
        <v>0</v>
      </c>
      <c r="AP58" s="357" t="str">
        <f t="shared" ca="1" si="5"/>
        <v>0</v>
      </c>
      <c r="AQ58" s="357" t="str">
        <f t="shared" ca="1" si="6"/>
        <v/>
      </c>
    </row>
    <row r="59" spans="2:43" x14ac:dyDescent="0.35">
      <c r="B59" s="363"/>
      <c r="C59" s="367"/>
      <c r="D59" s="196"/>
      <c r="E59" s="83"/>
      <c r="F59" s="83"/>
      <c r="G59" s="197"/>
      <c r="H59" s="83"/>
      <c r="I59" s="198"/>
      <c r="J59" s="83"/>
      <c r="K59" s="139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1"/>
      <c r="W59" s="142"/>
      <c r="X59" s="140"/>
      <c r="Y59" s="140"/>
      <c r="Z59" s="140"/>
      <c r="AA59" s="140"/>
      <c r="AB59" s="140"/>
      <c r="AC59" s="140"/>
      <c r="AD59" s="140"/>
      <c r="AE59" s="140"/>
      <c r="AF59" s="140"/>
      <c r="AG59" s="140"/>
      <c r="AH59" s="143"/>
      <c r="AI59" s="144"/>
      <c r="AK59">
        <f t="shared" ca="1" si="0"/>
        <v>0</v>
      </c>
      <c r="AL59">
        <f t="shared" ca="1" si="1"/>
        <v>0</v>
      </c>
      <c r="AM59" s="357" t="str">
        <f t="shared" ca="1" si="2"/>
        <v>0</v>
      </c>
      <c r="AN59">
        <f t="shared" ca="1" si="3"/>
        <v>0</v>
      </c>
      <c r="AO59">
        <f t="shared" ca="1" si="4"/>
        <v>0</v>
      </c>
      <c r="AP59" s="357" t="str">
        <f t="shared" ca="1" si="5"/>
        <v>0</v>
      </c>
      <c r="AQ59" s="357" t="str">
        <f t="shared" ca="1" si="6"/>
        <v/>
      </c>
    </row>
    <row r="60" spans="2:43" x14ac:dyDescent="0.35">
      <c r="B60" s="363"/>
      <c r="C60" s="367"/>
      <c r="D60" s="196"/>
      <c r="E60" s="83"/>
      <c r="F60" s="83"/>
      <c r="G60" s="197"/>
      <c r="H60" s="83"/>
      <c r="I60" s="198"/>
      <c r="J60" s="83"/>
      <c r="K60" s="139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1"/>
      <c r="W60" s="142"/>
      <c r="X60" s="140"/>
      <c r="Y60" s="140"/>
      <c r="Z60" s="140"/>
      <c r="AA60" s="140"/>
      <c r="AB60" s="140"/>
      <c r="AC60" s="140"/>
      <c r="AD60" s="140"/>
      <c r="AE60" s="140"/>
      <c r="AF60" s="140"/>
      <c r="AG60" s="140"/>
      <c r="AH60" s="143"/>
      <c r="AI60" s="144"/>
      <c r="AK60">
        <f t="shared" ca="1" si="0"/>
        <v>0</v>
      </c>
      <c r="AL60">
        <f t="shared" ca="1" si="1"/>
        <v>0</v>
      </c>
      <c r="AM60" s="357" t="str">
        <f t="shared" ca="1" si="2"/>
        <v>0</v>
      </c>
      <c r="AN60">
        <f t="shared" ca="1" si="3"/>
        <v>0</v>
      </c>
      <c r="AO60">
        <f t="shared" ca="1" si="4"/>
        <v>0</v>
      </c>
      <c r="AP60" s="357" t="str">
        <f t="shared" ca="1" si="5"/>
        <v>0</v>
      </c>
      <c r="AQ60" s="357" t="str">
        <f t="shared" ca="1" si="6"/>
        <v/>
      </c>
    </row>
    <row r="61" spans="2:43" x14ac:dyDescent="0.35">
      <c r="B61" s="363"/>
      <c r="C61" s="367"/>
      <c r="D61" s="196"/>
      <c r="E61" s="83"/>
      <c r="F61" s="83"/>
      <c r="G61" s="197"/>
      <c r="H61" s="83"/>
      <c r="I61" s="198"/>
      <c r="J61" s="83"/>
      <c r="K61" s="139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1"/>
      <c r="W61" s="142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3"/>
      <c r="AI61" s="144"/>
      <c r="AK61">
        <f t="shared" ca="1" si="0"/>
        <v>0</v>
      </c>
      <c r="AL61">
        <f t="shared" ca="1" si="1"/>
        <v>0</v>
      </c>
      <c r="AM61" s="357" t="str">
        <f t="shared" ca="1" si="2"/>
        <v>0</v>
      </c>
      <c r="AN61">
        <f t="shared" ca="1" si="3"/>
        <v>0</v>
      </c>
      <c r="AO61">
        <f t="shared" ca="1" si="4"/>
        <v>0</v>
      </c>
      <c r="AP61" s="357" t="str">
        <f t="shared" ca="1" si="5"/>
        <v>0</v>
      </c>
      <c r="AQ61" s="357" t="str">
        <f t="shared" ca="1" si="6"/>
        <v/>
      </c>
    </row>
    <row r="62" spans="2:43" ht="15" thickBot="1" x14ac:dyDescent="0.4">
      <c r="B62" s="363"/>
      <c r="C62" s="367"/>
      <c r="D62" s="196"/>
      <c r="E62" s="83"/>
      <c r="F62" s="83"/>
      <c r="G62" s="197"/>
      <c r="H62" s="83"/>
      <c r="I62" s="198"/>
      <c r="J62" s="83"/>
      <c r="K62" s="139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1"/>
      <c r="W62" s="142"/>
      <c r="X62" s="140"/>
      <c r="Y62" s="140"/>
      <c r="Z62" s="140"/>
      <c r="AA62" s="140"/>
      <c r="AB62" s="140"/>
      <c r="AC62" s="140"/>
      <c r="AD62" s="140"/>
      <c r="AE62" s="140"/>
      <c r="AF62" s="140"/>
      <c r="AG62" s="140"/>
      <c r="AH62" s="143"/>
      <c r="AI62" s="144"/>
      <c r="AK62">
        <f t="shared" ca="1" si="0"/>
        <v>0</v>
      </c>
      <c r="AL62">
        <f t="shared" ca="1" si="1"/>
        <v>0</v>
      </c>
      <c r="AM62" s="357" t="str">
        <f t="shared" ca="1" si="2"/>
        <v>0</v>
      </c>
      <c r="AN62">
        <f t="shared" ca="1" si="3"/>
        <v>0</v>
      </c>
      <c r="AO62">
        <f t="shared" ca="1" si="4"/>
        <v>0</v>
      </c>
      <c r="AP62" s="357" t="str">
        <f t="shared" ca="1" si="5"/>
        <v>0</v>
      </c>
      <c r="AQ62" s="357" t="str">
        <f t="shared" ca="1" si="6"/>
        <v/>
      </c>
    </row>
    <row r="63" spans="2:43" ht="16" thickBot="1" x14ac:dyDescent="0.4">
      <c r="B63" s="363"/>
      <c r="C63" s="220" t="s">
        <v>8</v>
      </c>
      <c r="D63" s="221"/>
      <c r="E63" s="221"/>
      <c r="F63" s="221"/>
      <c r="G63" s="222">
        <f>COUNTIF(G52:G57,"&gt;=10")</f>
        <v>1</v>
      </c>
      <c r="H63" s="221"/>
      <c r="I63" s="247"/>
      <c r="J63" s="189"/>
      <c r="K63" s="19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68"/>
      <c r="W63" s="169"/>
      <c r="X63" s="170"/>
      <c r="Y63" s="170"/>
      <c r="Z63" s="170"/>
      <c r="AA63" s="170"/>
      <c r="AB63" s="170"/>
      <c r="AC63" s="170"/>
      <c r="AD63" s="170"/>
      <c r="AE63" s="170"/>
      <c r="AF63" s="170"/>
      <c r="AG63" s="170"/>
      <c r="AH63" s="171"/>
      <c r="AI63" s="172"/>
      <c r="AK63">
        <f t="shared" ca="1" si="0"/>
        <v>0</v>
      </c>
      <c r="AL63">
        <f t="shared" ca="1" si="1"/>
        <v>0</v>
      </c>
      <c r="AM63" s="357" t="str">
        <f t="shared" ca="1" si="2"/>
        <v>0</v>
      </c>
      <c r="AN63">
        <f t="shared" ca="1" si="3"/>
        <v>0</v>
      </c>
      <c r="AO63">
        <f t="shared" ca="1" si="4"/>
        <v>0</v>
      </c>
      <c r="AP63" s="357" t="str">
        <f t="shared" ca="1" si="5"/>
        <v>0</v>
      </c>
      <c r="AQ63" s="357" t="str">
        <f t="shared" ca="1" si="6"/>
        <v/>
      </c>
    </row>
    <row r="64" spans="2:43" ht="16" thickBot="1" x14ac:dyDescent="0.4">
      <c r="B64" s="363"/>
      <c r="C64" s="164" t="s">
        <v>9</v>
      </c>
      <c r="D64" s="165"/>
      <c r="E64" s="166"/>
      <c r="F64" s="166"/>
      <c r="G64" s="167">
        <f>COUNTIF(G52:G57,"&gt;=4")-COUNTIF(G52:G57,"&gt;9")</f>
        <v>0</v>
      </c>
      <c r="H64" s="166"/>
      <c r="I64" s="188"/>
      <c r="J64" s="189"/>
      <c r="K64" s="19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1"/>
      <c r="W64" s="190"/>
      <c r="X64" s="170"/>
      <c r="Y64" s="170"/>
      <c r="Z64" s="170"/>
      <c r="AA64" s="170"/>
      <c r="AB64" s="170"/>
      <c r="AC64" s="170"/>
      <c r="AD64" s="170"/>
      <c r="AE64" s="170"/>
      <c r="AF64" s="170"/>
      <c r="AG64" s="170"/>
      <c r="AH64" s="168"/>
      <c r="AI64" s="189"/>
      <c r="AK64">
        <f t="shared" ca="1" si="0"/>
        <v>0</v>
      </c>
      <c r="AL64">
        <f t="shared" ca="1" si="1"/>
        <v>0</v>
      </c>
      <c r="AM64" s="357" t="str">
        <f t="shared" ca="1" si="2"/>
        <v>0</v>
      </c>
      <c r="AN64">
        <f t="shared" ca="1" si="3"/>
        <v>0</v>
      </c>
      <c r="AO64">
        <f t="shared" ca="1" si="4"/>
        <v>0</v>
      </c>
      <c r="AP64" s="357" t="str">
        <f t="shared" ca="1" si="5"/>
        <v>0</v>
      </c>
      <c r="AQ64" s="357" t="str">
        <f t="shared" ca="1" si="6"/>
        <v/>
      </c>
    </row>
    <row r="65" spans="2:43" ht="16" thickBot="1" x14ac:dyDescent="0.4">
      <c r="B65" s="363"/>
      <c r="C65" s="173" t="s">
        <v>10</v>
      </c>
      <c r="D65" s="191"/>
      <c r="E65" s="192"/>
      <c r="F65" s="192"/>
      <c r="G65" s="193">
        <f>COUNTIF(G52:G57,"&gt;=1")-COUNTIF(G52:G57,"&gt;3")</f>
        <v>0</v>
      </c>
      <c r="H65" s="192"/>
      <c r="I65" s="194"/>
      <c r="J65" s="189"/>
      <c r="K65" s="190"/>
      <c r="L65" s="170"/>
      <c r="M65" s="170"/>
      <c r="N65" s="170"/>
      <c r="O65" s="170"/>
      <c r="P65" s="170"/>
      <c r="Q65" s="170"/>
      <c r="R65" s="170"/>
      <c r="S65" s="170"/>
      <c r="T65" s="170"/>
      <c r="U65" s="170"/>
      <c r="V65" s="171"/>
      <c r="W65" s="190"/>
      <c r="X65" s="170"/>
      <c r="Y65" s="170"/>
      <c r="Z65" s="170"/>
      <c r="AA65" s="170"/>
      <c r="AB65" s="170"/>
      <c r="AC65" s="170"/>
      <c r="AD65" s="170"/>
      <c r="AE65" s="170"/>
      <c r="AF65" s="170"/>
      <c r="AG65" s="170"/>
      <c r="AH65" s="168"/>
      <c r="AI65" s="189"/>
      <c r="AK65">
        <f t="shared" ca="1" si="0"/>
        <v>0</v>
      </c>
      <c r="AL65">
        <f t="shared" ca="1" si="1"/>
        <v>0</v>
      </c>
      <c r="AM65" s="357" t="str">
        <f t="shared" ca="1" si="2"/>
        <v>0</v>
      </c>
      <c r="AN65">
        <f t="shared" ca="1" si="3"/>
        <v>0</v>
      </c>
      <c r="AO65">
        <f t="shared" ca="1" si="4"/>
        <v>0</v>
      </c>
      <c r="AP65" s="357" t="str">
        <f t="shared" ca="1" si="5"/>
        <v>0</v>
      </c>
      <c r="AQ65" s="357" t="str">
        <f t="shared" ca="1" si="6"/>
        <v/>
      </c>
    </row>
    <row r="66" spans="2:43" ht="16" thickBot="1" x14ac:dyDescent="0.4">
      <c r="B66" s="363"/>
      <c r="C66" s="97" t="s">
        <v>8</v>
      </c>
      <c r="D66" s="98"/>
      <c r="E66" s="99"/>
      <c r="F66" s="99"/>
      <c r="G66" s="109">
        <f>COUNTIF(G58:G62,"&gt;=10")</f>
        <v>0</v>
      </c>
      <c r="H66" s="99"/>
      <c r="I66" s="101"/>
      <c r="J66" s="80"/>
      <c r="K66" s="57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6"/>
      <c r="W66" s="57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3"/>
      <c r="AI66" s="80"/>
      <c r="AK66">
        <f t="shared" ca="1" si="0"/>
        <v>0</v>
      </c>
      <c r="AL66">
        <f t="shared" ca="1" si="1"/>
        <v>0</v>
      </c>
      <c r="AM66" s="357" t="str">
        <f t="shared" ca="1" si="2"/>
        <v>0</v>
      </c>
      <c r="AN66">
        <f t="shared" ca="1" si="3"/>
        <v>0</v>
      </c>
      <c r="AO66">
        <f t="shared" ca="1" si="4"/>
        <v>0</v>
      </c>
      <c r="AP66" s="357" t="str">
        <f t="shared" ca="1" si="5"/>
        <v>0</v>
      </c>
      <c r="AQ66" s="357" t="str">
        <f t="shared" ca="1" si="6"/>
        <v/>
      </c>
    </row>
    <row r="67" spans="2:43" ht="16" thickBot="1" x14ac:dyDescent="0.4">
      <c r="B67" s="363"/>
      <c r="C67" s="59" t="s">
        <v>9</v>
      </c>
      <c r="D67" s="63"/>
      <c r="E67" s="66"/>
      <c r="F67" s="66"/>
      <c r="G67" s="106">
        <f>COUNTIF(G58:G62,"&gt;=4")-COUNTIF(G58:G62,"&gt;9")</f>
        <v>0</v>
      </c>
      <c r="H67" s="66"/>
      <c r="I67" s="78"/>
      <c r="J67" s="50"/>
      <c r="K67" s="48"/>
      <c r="L67" s="6"/>
      <c r="M67" s="6"/>
      <c r="N67" s="6"/>
      <c r="O67" s="6"/>
      <c r="P67" s="6"/>
      <c r="Q67" s="6"/>
      <c r="R67" s="6"/>
      <c r="S67" s="6"/>
      <c r="T67" s="6"/>
      <c r="U67" s="6"/>
      <c r="V67" s="7"/>
      <c r="W67" s="48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39"/>
      <c r="AI67" s="50"/>
      <c r="AK67">
        <f t="shared" ca="1" si="0"/>
        <v>0</v>
      </c>
      <c r="AL67">
        <f t="shared" ca="1" si="1"/>
        <v>0</v>
      </c>
      <c r="AM67" s="357" t="str">
        <f t="shared" ca="1" si="2"/>
        <v>0</v>
      </c>
      <c r="AN67">
        <f t="shared" ca="1" si="3"/>
        <v>0</v>
      </c>
      <c r="AO67">
        <f t="shared" ca="1" si="4"/>
        <v>0</v>
      </c>
      <c r="AP67" s="357" t="str">
        <f t="shared" ca="1" si="5"/>
        <v>0</v>
      </c>
      <c r="AQ67" s="357" t="str">
        <f t="shared" ca="1" si="6"/>
        <v/>
      </c>
    </row>
    <row r="68" spans="2:43" ht="16" thickBot="1" x14ac:dyDescent="0.4">
      <c r="B68" s="363"/>
      <c r="C68" s="60" t="s">
        <v>10</v>
      </c>
      <c r="D68" s="64"/>
      <c r="E68" s="67"/>
      <c r="F68" s="67"/>
      <c r="G68" s="110">
        <f>COUNTIF(G58:G62,"&gt;=1")-COUNTIF(G58:G62,"&gt;3")</f>
        <v>0</v>
      </c>
      <c r="H68" s="67"/>
      <c r="I68" s="79"/>
      <c r="J68" s="50"/>
      <c r="K68" s="48"/>
      <c r="L68" s="6"/>
      <c r="M68" s="6"/>
      <c r="N68" s="6"/>
      <c r="O68" s="6"/>
      <c r="P68" s="6"/>
      <c r="Q68" s="6"/>
      <c r="R68" s="6"/>
      <c r="S68" s="6"/>
      <c r="T68" s="6"/>
      <c r="U68" s="6"/>
      <c r="V68" s="7"/>
      <c r="W68" s="48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39"/>
      <c r="AI68" s="50"/>
      <c r="AK68">
        <f t="shared" ref="AK68:AK118" ca="1" si="10">Somcouleur(K68:P68,$AL$1)</f>
        <v>0</v>
      </c>
      <c r="AL68">
        <f t="shared" ref="AL68:AL118" ca="1" si="11">Somcouleur(K68:P68,$AM$1)</f>
        <v>0</v>
      </c>
      <c r="AM68" s="357" t="str">
        <f t="shared" ref="AM68:AM118" ca="1" si="12">IF(ISERROR($AK68/(($AK68*1)+($AL68*1))),"0",$AK68/(($AK68*1)+($AL68*1)))</f>
        <v>0</v>
      </c>
      <c r="AN68">
        <f t="shared" ref="AN68:AN118" ca="1" si="13">Somcouleur(Q68:V68,$AL$1)</f>
        <v>0</v>
      </c>
      <c r="AO68">
        <f t="shared" ref="AO68:AO118" ca="1" si="14">Somcouleur(R68:W68,$AM$1)</f>
        <v>0</v>
      </c>
      <c r="AP68" s="357" t="str">
        <f t="shared" ref="AP68:AP118" ca="1" si="15">IF(ISERROR($AN68/(($AN68*1)+($AO68*1))),"0",$AN68/(($AN68*1)+($AO68*1)))</f>
        <v>0</v>
      </c>
      <c r="AQ68" s="357" t="str">
        <f t="shared" ref="AQ68:AQ112" ca="1" si="16">IFERROR((AK68+AN68)/((AK68+AN68)+(AL68+AO68)),"")</f>
        <v/>
      </c>
    </row>
    <row r="69" spans="2:43" ht="57" customHeight="1" x14ac:dyDescent="0.35">
      <c r="B69" s="363"/>
      <c r="C69" s="366" t="s">
        <v>81</v>
      </c>
      <c r="D69" s="128" t="s">
        <v>82</v>
      </c>
      <c r="E69" s="333">
        <v>4</v>
      </c>
      <c r="F69" s="333">
        <v>4</v>
      </c>
      <c r="G69" s="334">
        <f t="shared" ref="G69" si="17">E69*F69</f>
        <v>16</v>
      </c>
      <c r="H69" s="335">
        <v>3</v>
      </c>
      <c r="I69" s="135" t="s">
        <v>60</v>
      </c>
      <c r="J69" s="354" t="s">
        <v>67</v>
      </c>
      <c r="K69" s="20"/>
      <c r="L69" s="3"/>
      <c r="M69" s="209"/>
      <c r="N69" s="3"/>
      <c r="O69" s="341"/>
      <c r="P69" s="3"/>
      <c r="Q69" s="3"/>
      <c r="R69" s="3"/>
      <c r="S69" s="3"/>
      <c r="T69" s="3"/>
      <c r="U69" s="3"/>
      <c r="V69" s="21"/>
      <c r="W69" s="18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19"/>
      <c r="AI69" s="85"/>
      <c r="AK69">
        <f t="shared" ca="1" si="10"/>
        <v>1</v>
      </c>
      <c r="AL69">
        <f t="shared" ca="1" si="11"/>
        <v>0</v>
      </c>
      <c r="AM69" s="357">
        <f t="shared" ca="1" si="12"/>
        <v>1</v>
      </c>
      <c r="AN69">
        <f t="shared" ca="1" si="13"/>
        <v>0</v>
      </c>
      <c r="AO69">
        <f t="shared" ca="1" si="14"/>
        <v>0</v>
      </c>
      <c r="AP69" s="357" t="str">
        <f t="shared" ca="1" si="15"/>
        <v>0</v>
      </c>
      <c r="AQ69" s="357">
        <f t="shared" ca="1" si="16"/>
        <v>1</v>
      </c>
    </row>
    <row r="70" spans="2:43" ht="30.75" customHeight="1" x14ac:dyDescent="0.35">
      <c r="B70" s="363"/>
      <c r="C70" s="367"/>
      <c r="D70" s="128"/>
      <c r="E70" s="12"/>
      <c r="F70" s="12"/>
      <c r="G70" s="103"/>
      <c r="H70" s="12"/>
      <c r="I70" s="135"/>
      <c r="J70" s="16"/>
      <c r="K70" s="20"/>
      <c r="L70" s="3"/>
      <c r="M70" s="209"/>
      <c r="N70" s="209"/>
      <c r="O70" s="209"/>
      <c r="P70" s="209"/>
      <c r="Q70" s="209"/>
      <c r="R70" s="3"/>
      <c r="S70" s="3"/>
      <c r="T70" s="3"/>
      <c r="U70" s="3"/>
      <c r="V70" s="21"/>
      <c r="W70" s="20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21"/>
      <c r="AI70" s="85"/>
      <c r="AK70">
        <f t="shared" ca="1" si="10"/>
        <v>0</v>
      </c>
      <c r="AL70">
        <f t="shared" ca="1" si="11"/>
        <v>0</v>
      </c>
      <c r="AM70" s="357" t="str">
        <f t="shared" ca="1" si="12"/>
        <v>0</v>
      </c>
      <c r="AN70">
        <f t="shared" ca="1" si="13"/>
        <v>0</v>
      </c>
      <c r="AO70">
        <f t="shared" ca="1" si="14"/>
        <v>0</v>
      </c>
      <c r="AP70" s="357" t="str">
        <f t="shared" ca="1" si="15"/>
        <v>0</v>
      </c>
      <c r="AQ70" s="357" t="str">
        <f t="shared" ca="1" si="16"/>
        <v/>
      </c>
    </row>
    <row r="71" spans="2:43" ht="16" customHeight="1" x14ac:dyDescent="0.35">
      <c r="B71" s="363"/>
      <c r="C71" s="367"/>
      <c r="D71" s="128"/>
      <c r="E71" s="12"/>
      <c r="F71" s="12"/>
      <c r="G71" s="103"/>
      <c r="H71" s="12"/>
      <c r="I71" s="135"/>
      <c r="J71" s="16"/>
      <c r="K71" s="20"/>
      <c r="L71" s="3"/>
      <c r="M71" s="3"/>
      <c r="N71" s="3"/>
      <c r="O71" s="3"/>
      <c r="P71" s="3"/>
      <c r="Q71" s="3"/>
      <c r="R71" s="3"/>
      <c r="S71" s="3"/>
      <c r="T71" s="3"/>
      <c r="U71" s="3"/>
      <c r="V71" s="21"/>
      <c r="W71" s="20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21"/>
      <c r="AI71" s="85"/>
      <c r="AK71">
        <f t="shared" ca="1" si="10"/>
        <v>0</v>
      </c>
      <c r="AL71">
        <f t="shared" ca="1" si="11"/>
        <v>0</v>
      </c>
      <c r="AM71" s="357" t="str">
        <f t="shared" ca="1" si="12"/>
        <v>0</v>
      </c>
      <c r="AN71">
        <f t="shared" ca="1" si="13"/>
        <v>0</v>
      </c>
      <c r="AO71">
        <f t="shared" ca="1" si="14"/>
        <v>0</v>
      </c>
      <c r="AP71" s="357" t="str">
        <f t="shared" ca="1" si="15"/>
        <v>0</v>
      </c>
      <c r="AQ71" s="357" t="str">
        <f t="shared" ca="1" si="16"/>
        <v/>
      </c>
    </row>
    <row r="72" spans="2:43" x14ac:dyDescent="0.35">
      <c r="B72" s="363"/>
      <c r="C72" s="367"/>
      <c r="D72" s="16"/>
      <c r="E72" s="12"/>
      <c r="F72" s="93"/>
      <c r="G72" s="103">
        <f t="shared" ref="G72" si="18">E72*F72</f>
        <v>0</v>
      </c>
      <c r="H72" s="12"/>
      <c r="I72" s="16"/>
      <c r="J72" s="12"/>
      <c r="K72" s="20"/>
      <c r="L72" s="3"/>
      <c r="M72" s="3"/>
      <c r="N72" s="3"/>
      <c r="O72" s="3"/>
      <c r="P72" s="3"/>
      <c r="Q72" s="3"/>
      <c r="R72" s="3"/>
      <c r="S72" s="3"/>
      <c r="T72" s="3"/>
      <c r="U72" s="3"/>
      <c r="V72" s="21"/>
      <c r="W72" s="20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21"/>
      <c r="AI72" s="85"/>
      <c r="AK72">
        <f t="shared" ca="1" si="10"/>
        <v>0</v>
      </c>
      <c r="AL72">
        <f t="shared" ca="1" si="11"/>
        <v>0</v>
      </c>
      <c r="AM72" s="357" t="str">
        <f t="shared" ca="1" si="12"/>
        <v>0</v>
      </c>
      <c r="AN72">
        <f t="shared" ca="1" si="13"/>
        <v>0</v>
      </c>
      <c r="AO72">
        <f t="shared" ca="1" si="14"/>
        <v>0</v>
      </c>
      <c r="AP72" s="357" t="str">
        <f t="shared" ca="1" si="15"/>
        <v>0</v>
      </c>
      <c r="AQ72" s="357" t="str">
        <f t="shared" ca="1" si="16"/>
        <v/>
      </c>
    </row>
    <row r="73" spans="2:43" ht="15" thickBot="1" x14ac:dyDescent="0.4">
      <c r="B73" s="363"/>
      <c r="C73" s="367"/>
      <c r="D73" s="17"/>
      <c r="E73" s="14"/>
      <c r="F73" s="14"/>
      <c r="G73" s="108">
        <f>E73*F73</f>
        <v>0</v>
      </c>
      <c r="H73" s="14"/>
      <c r="I73" s="23"/>
      <c r="J73" s="70"/>
      <c r="K73" s="81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6"/>
      <c r="W73" s="259"/>
      <c r="X73" s="260"/>
      <c r="Y73" s="260"/>
      <c r="Z73" s="260"/>
      <c r="AA73" s="260"/>
      <c r="AB73" s="260"/>
      <c r="AC73" s="260"/>
      <c r="AD73" s="260"/>
      <c r="AE73" s="260"/>
      <c r="AF73" s="260"/>
      <c r="AG73" s="260"/>
      <c r="AH73" s="261"/>
      <c r="AI73" s="232"/>
      <c r="AK73">
        <f t="shared" ca="1" si="10"/>
        <v>0</v>
      </c>
      <c r="AL73">
        <f t="shared" ca="1" si="11"/>
        <v>0</v>
      </c>
      <c r="AM73" s="357" t="str">
        <f t="shared" ca="1" si="12"/>
        <v>0</v>
      </c>
      <c r="AN73">
        <f t="shared" ca="1" si="13"/>
        <v>0</v>
      </c>
      <c r="AO73">
        <f t="shared" ca="1" si="14"/>
        <v>0</v>
      </c>
      <c r="AP73" s="357" t="str">
        <f t="shared" ca="1" si="15"/>
        <v>0</v>
      </c>
      <c r="AQ73" s="357" t="str">
        <f t="shared" ca="1" si="16"/>
        <v/>
      </c>
    </row>
    <row r="74" spans="2:43" x14ac:dyDescent="0.35">
      <c r="B74" s="363"/>
      <c r="C74" s="367"/>
      <c r="D74" s="37"/>
      <c r="E74" s="15"/>
      <c r="F74" s="15"/>
      <c r="G74" s="104">
        <f>E74*F74</f>
        <v>0</v>
      </c>
      <c r="H74" s="15"/>
      <c r="I74" s="37"/>
      <c r="J74" s="15"/>
      <c r="K74" s="41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3"/>
      <c r="W74" s="46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9"/>
      <c r="AI74" s="15"/>
      <c r="AK74">
        <f t="shared" ca="1" si="10"/>
        <v>0</v>
      </c>
      <c r="AL74">
        <f t="shared" ca="1" si="11"/>
        <v>0</v>
      </c>
      <c r="AM74" s="357" t="str">
        <f t="shared" ca="1" si="12"/>
        <v>0</v>
      </c>
      <c r="AN74">
        <f t="shared" ca="1" si="13"/>
        <v>0</v>
      </c>
      <c r="AO74">
        <f t="shared" ca="1" si="14"/>
        <v>0</v>
      </c>
      <c r="AP74" s="357" t="str">
        <f t="shared" ca="1" si="15"/>
        <v>0</v>
      </c>
      <c r="AQ74" s="357" t="str">
        <f t="shared" ca="1" si="16"/>
        <v/>
      </c>
    </row>
    <row r="75" spans="2:43" x14ac:dyDescent="0.35">
      <c r="B75" s="363"/>
      <c r="C75" s="367"/>
      <c r="D75" s="178"/>
      <c r="E75" s="149"/>
      <c r="F75" s="149"/>
      <c r="G75" s="150"/>
      <c r="H75" s="149"/>
      <c r="I75" s="178"/>
      <c r="J75" s="149"/>
      <c r="K75" s="179"/>
      <c r="L75" s="180"/>
      <c r="M75" s="180"/>
      <c r="N75" s="180"/>
      <c r="O75" s="180"/>
      <c r="P75" s="180"/>
      <c r="Q75" s="180"/>
      <c r="R75" s="180"/>
      <c r="S75" s="180"/>
      <c r="T75" s="180"/>
      <c r="U75" s="180"/>
      <c r="V75" s="181"/>
      <c r="W75" s="182"/>
      <c r="X75" s="180"/>
      <c r="Y75" s="180"/>
      <c r="Z75" s="180"/>
      <c r="AA75" s="180"/>
      <c r="AB75" s="180"/>
      <c r="AC75" s="180"/>
      <c r="AD75" s="180"/>
      <c r="AE75" s="180"/>
      <c r="AF75" s="180"/>
      <c r="AG75" s="180"/>
      <c r="AH75" s="183"/>
      <c r="AI75" s="149"/>
      <c r="AK75">
        <f t="shared" ca="1" si="10"/>
        <v>0</v>
      </c>
      <c r="AL75">
        <f t="shared" ca="1" si="11"/>
        <v>0</v>
      </c>
      <c r="AM75" s="357" t="str">
        <f t="shared" ca="1" si="12"/>
        <v>0</v>
      </c>
      <c r="AN75">
        <f t="shared" ca="1" si="13"/>
        <v>0</v>
      </c>
      <c r="AO75">
        <f t="shared" ca="1" si="14"/>
        <v>0</v>
      </c>
      <c r="AP75" s="357" t="str">
        <f t="shared" ca="1" si="15"/>
        <v>0</v>
      </c>
      <c r="AQ75" s="357" t="str">
        <f t="shared" ca="1" si="16"/>
        <v/>
      </c>
    </row>
    <row r="76" spans="2:43" x14ac:dyDescent="0.35">
      <c r="B76" s="363"/>
      <c r="C76" s="367"/>
      <c r="D76" s="178"/>
      <c r="E76" s="149"/>
      <c r="F76" s="149"/>
      <c r="G76" s="150"/>
      <c r="H76" s="149"/>
      <c r="I76" s="178"/>
      <c r="J76" s="149"/>
      <c r="K76" s="179"/>
      <c r="L76" s="180"/>
      <c r="M76" s="180"/>
      <c r="N76" s="180"/>
      <c r="O76" s="180"/>
      <c r="P76" s="180"/>
      <c r="Q76" s="180"/>
      <c r="R76" s="180"/>
      <c r="S76" s="180"/>
      <c r="T76" s="180"/>
      <c r="U76" s="180"/>
      <c r="V76" s="181"/>
      <c r="W76" s="182"/>
      <c r="X76" s="180"/>
      <c r="Y76" s="180"/>
      <c r="Z76" s="180"/>
      <c r="AA76" s="180"/>
      <c r="AB76" s="180"/>
      <c r="AC76" s="180"/>
      <c r="AD76" s="180"/>
      <c r="AE76" s="180"/>
      <c r="AF76" s="180"/>
      <c r="AG76" s="180"/>
      <c r="AH76" s="183"/>
      <c r="AI76" s="149"/>
      <c r="AK76">
        <f t="shared" ca="1" si="10"/>
        <v>0</v>
      </c>
      <c r="AL76">
        <f t="shared" ca="1" si="11"/>
        <v>0</v>
      </c>
      <c r="AM76" s="357" t="str">
        <f t="shared" ca="1" si="12"/>
        <v>0</v>
      </c>
      <c r="AN76">
        <f t="shared" ca="1" si="13"/>
        <v>0</v>
      </c>
      <c r="AO76">
        <f t="shared" ca="1" si="14"/>
        <v>0</v>
      </c>
      <c r="AP76" s="357" t="str">
        <f t="shared" ca="1" si="15"/>
        <v>0</v>
      </c>
      <c r="AQ76" s="357" t="str">
        <f t="shared" ca="1" si="16"/>
        <v/>
      </c>
    </row>
    <row r="77" spans="2:43" x14ac:dyDescent="0.35">
      <c r="B77" s="363"/>
      <c r="C77" s="367"/>
      <c r="D77" s="178"/>
      <c r="E77" s="149"/>
      <c r="F77" s="149"/>
      <c r="G77" s="150"/>
      <c r="H77" s="149"/>
      <c r="I77" s="178"/>
      <c r="J77" s="149"/>
      <c r="K77" s="179"/>
      <c r="L77" s="180"/>
      <c r="M77" s="180"/>
      <c r="N77" s="180"/>
      <c r="O77" s="180"/>
      <c r="P77" s="180"/>
      <c r="Q77" s="180"/>
      <c r="R77" s="180"/>
      <c r="S77" s="180"/>
      <c r="T77" s="180"/>
      <c r="U77" s="180"/>
      <c r="V77" s="181"/>
      <c r="W77" s="182"/>
      <c r="X77" s="180"/>
      <c r="Y77" s="180"/>
      <c r="Z77" s="180"/>
      <c r="AA77" s="180"/>
      <c r="AB77" s="180"/>
      <c r="AC77" s="180"/>
      <c r="AD77" s="180"/>
      <c r="AE77" s="180"/>
      <c r="AF77" s="180"/>
      <c r="AG77" s="180"/>
      <c r="AH77" s="183"/>
      <c r="AI77" s="149"/>
      <c r="AK77">
        <f t="shared" ca="1" si="10"/>
        <v>0</v>
      </c>
      <c r="AL77">
        <f t="shared" ca="1" si="11"/>
        <v>0</v>
      </c>
      <c r="AM77" s="357" t="str">
        <f t="shared" ca="1" si="12"/>
        <v>0</v>
      </c>
      <c r="AN77">
        <f t="shared" ca="1" si="13"/>
        <v>0</v>
      </c>
      <c r="AO77">
        <f t="shared" ca="1" si="14"/>
        <v>0</v>
      </c>
      <c r="AP77" s="357" t="str">
        <f t="shared" ca="1" si="15"/>
        <v>0</v>
      </c>
      <c r="AQ77" s="357" t="str">
        <f t="shared" ca="1" si="16"/>
        <v/>
      </c>
    </row>
    <row r="78" spans="2:43" ht="15" thickBot="1" x14ac:dyDescent="0.4">
      <c r="B78" s="363"/>
      <c r="C78" s="367"/>
      <c r="D78" s="223"/>
      <c r="E78" s="201"/>
      <c r="F78" s="201"/>
      <c r="G78" s="202"/>
      <c r="H78" s="201"/>
      <c r="I78" s="223"/>
      <c r="J78" s="201"/>
      <c r="K78" s="224"/>
      <c r="L78" s="225"/>
      <c r="M78" s="225"/>
      <c r="N78" s="225"/>
      <c r="O78" s="225"/>
      <c r="P78" s="225"/>
      <c r="Q78" s="225"/>
      <c r="R78" s="225"/>
      <c r="S78" s="225"/>
      <c r="T78" s="225"/>
      <c r="U78" s="225"/>
      <c r="V78" s="226"/>
      <c r="W78" s="227"/>
      <c r="X78" s="225"/>
      <c r="Y78" s="225"/>
      <c r="Z78" s="225"/>
      <c r="AA78" s="225"/>
      <c r="AB78" s="225"/>
      <c r="AC78" s="225"/>
      <c r="AD78" s="225"/>
      <c r="AE78" s="225"/>
      <c r="AF78" s="225"/>
      <c r="AG78" s="225"/>
      <c r="AH78" s="228"/>
      <c r="AI78" s="201"/>
      <c r="AK78">
        <f t="shared" ca="1" si="10"/>
        <v>0</v>
      </c>
      <c r="AL78">
        <f t="shared" ca="1" si="11"/>
        <v>0</v>
      </c>
      <c r="AM78" s="357" t="str">
        <f t="shared" ca="1" si="12"/>
        <v>0</v>
      </c>
      <c r="AN78">
        <f t="shared" ca="1" si="13"/>
        <v>0</v>
      </c>
      <c r="AO78">
        <f t="shared" ca="1" si="14"/>
        <v>0</v>
      </c>
      <c r="AP78" s="357" t="str">
        <f t="shared" ca="1" si="15"/>
        <v>0</v>
      </c>
      <c r="AQ78" s="357" t="str">
        <f t="shared" ca="1" si="16"/>
        <v/>
      </c>
    </row>
    <row r="79" spans="2:43" ht="16" thickBot="1" x14ac:dyDescent="0.4">
      <c r="B79" s="363"/>
      <c r="C79" s="220" t="s">
        <v>8</v>
      </c>
      <c r="D79" s="221"/>
      <c r="E79" s="221"/>
      <c r="F79" s="221"/>
      <c r="G79" s="222">
        <f>COUNTIF(G69:G73,"&gt;=10")</f>
        <v>1</v>
      </c>
      <c r="H79" s="221"/>
      <c r="I79" s="247"/>
      <c r="J79" s="189"/>
      <c r="K79" s="169"/>
      <c r="L79" s="170"/>
      <c r="M79" s="170"/>
      <c r="N79" s="170"/>
      <c r="O79" s="170"/>
      <c r="P79" s="170"/>
      <c r="Q79" s="170"/>
      <c r="R79" s="170"/>
      <c r="S79" s="170"/>
      <c r="T79" s="170"/>
      <c r="U79" s="170"/>
      <c r="V79" s="171"/>
      <c r="W79" s="169"/>
      <c r="X79" s="170"/>
      <c r="Y79" s="170"/>
      <c r="Z79" s="170"/>
      <c r="AA79" s="170"/>
      <c r="AB79" s="170"/>
      <c r="AC79" s="170"/>
      <c r="AD79" s="170"/>
      <c r="AE79" s="170"/>
      <c r="AF79" s="170"/>
      <c r="AG79" s="170"/>
      <c r="AH79" s="171"/>
      <c r="AI79" s="172"/>
      <c r="AK79">
        <f t="shared" ca="1" si="10"/>
        <v>0</v>
      </c>
      <c r="AL79">
        <f t="shared" ca="1" si="11"/>
        <v>0</v>
      </c>
      <c r="AM79" s="357" t="str">
        <f t="shared" ca="1" si="12"/>
        <v>0</v>
      </c>
      <c r="AN79">
        <f t="shared" ca="1" si="13"/>
        <v>0</v>
      </c>
      <c r="AO79">
        <f t="shared" ca="1" si="14"/>
        <v>0</v>
      </c>
      <c r="AP79" s="357" t="str">
        <f t="shared" ca="1" si="15"/>
        <v>0</v>
      </c>
      <c r="AQ79" s="357" t="str">
        <f t="shared" ca="1" si="16"/>
        <v/>
      </c>
    </row>
    <row r="80" spans="2:43" ht="16" thickBot="1" x14ac:dyDescent="0.4">
      <c r="B80" s="363"/>
      <c r="C80" s="164" t="s">
        <v>9</v>
      </c>
      <c r="D80" s="165"/>
      <c r="E80" s="166"/>
      <c r="F80" s="166"/>
      <c r="G80" s="167">
        <f>COUNTIF(G69:G73,"&gt;=4")-COUNTIF(G69:G73,"&gt;9")</f>
        <v>0</v>
      </c>
      <c r="H80" s="166"/>
      <c r="I80" s="188"/>
      <c r="J80" s="189"/>
      <c r="K80" s="169"/>
      <c r="L80" s="170"/>
      <c r="M80" s="170"/>
      <c r="N80" s="170"/>
      <c r="O80" s="170"/>
      <c r="P80" s="170"/>
      <c r="Q80" s="170"/>
      <c r="R80" s="170"/>
      <c r="S80" s="170"/>
      <c r="T80" s="170"/>
      <c r="U80" s="170"/>
      <c r="V80" s="171"/>
      <c r="W80" s="190"/>
      <c r="X80" s="170"/>
      <c r="Y80" s="170"/>
      <c r="Z80" s="170"/>
      <c r="AA80" s="170"/>
      <c r="AB80" s="170"/>
      <c r="AC80" s="170"/>
      <c r="AD80" s="170"/>
      <c r="AE80" s="170"/>
      <c r="AF80" s="170"/>
      <c r="AG80" s="170"/>
      <c r="AH80" s="168"/>
      <c r="AI80" s="189"/>
      <c r="AK80">
        <f t="shared" ca="1" si="10"/>
        <v>0</v>
      </c>
      <c r="AL80">
        <f t="shared" ca="1" si="11"/>
        <v>0</v>
      </c>
      <c r="AM80" s="357" t="str">
        <f t="shared" ca="1" si="12"/>
        <v>0</v>
      </c>
      <c r="AN80">
        <f t="shared" ca="1" si="13"/>
        <v>0</v>
      </c>
      <c r="AO80">
        <f t="shared" ca="1" si="14"/>
        <v>0</v>
      </c>
      <c r="AP80" s="357" t="str">
        <f t="shared" ca="1" si="15"/>
        <v>0</v>
      </c>
      <c r="AQ80" s="357" t="str">
        <f t="shared" ca="1" si="16"/>
        <v/>
      </c>
    </row>
    <row r="81" spans="2:43" ht="16" thickBot="1" x14ac:dyDescent="0.4">
      <c r="B81" s="363"/>
      <c r="C81" s="173" t="s">
        <v>10</v>
      </c>
      <c r="D81" s="191"/>
      <c r="E81" s="192"/>
      <c r="F81" s="192"/>
      <c r="G81" s="193">
        <f>COUNTIF(G69:G73,"&gt;=1")-COUNTIF(G69:G73,"&gt;3")</f>
        <v>0</v>
      </c>
      <c r="H81" s="192"/>
      <c r="I81" s="194"/>
      <c r="J81" s="189"/>
      <c r="K81" s="169"/>
      <c r="L81" s="170"/>
      <c r="M81" s="170"/>
      <c r="N81" s="170"/>
      <c r="O81" s="170"/>
      <c r="P81" s="170"/>
      <c r="Q81" s="170"/>
      <c r="R81" s="170"/>
      <c r="S81" s="170"/>
      <c r="T81" s="170"/>
      <c r="U81" s="170"/>
      <c r="V81" s="171"/>
      <c r="W81" s="190"/>
      <c r="X81" s="170"/>
      <c r="Y81" s="170"/>
      <c r="Z81" s="170"/>
      <c r="AA81" s="170"/>
      <c r="AB81" s="170"/>
      <c r="AC81" s="170"/>
      <c r="AD81" s="170"/>
      <c r="AE81" s="170"/>
      <c r="AF81" s="170"/>
      <c r="AG81" s="170"/>
      <c r="AH81" s="168"/>
      <c r="AI81" s="189"/>
      <c r="AK81">
        <f t="shared" ca="1" si="10"/>
        <v>0</v>
      </c>
      <c r="AL81">
        <f t="shared" ca="1" si="11"/>
        <v>0</v>
      </c>
      <c r="AM81" s="357" t="str">
        <f t="shared" ca="1" si="12"/>
        <v>0</v>
      </c>
      <c r="AN81">
        <f t="shared" ca="1" si="13"/>
        <v>0</v>
      </c>
      <c r="AO81">
        <f t="shared" ca="1" si="14"/>
        <v>0</v>
      </c>
      <c r="AP81" s="357" t="str">
        <f t="shared" ca="1" si="15"/>
        <v>0</v>
      </c>
      <c r="AQ81" s="357" t="str">
        <f t="shared" ca="1" si="16"/>
        <v/>
      </c>
    </row>
    <row r="82" spans="2:43" ht="16" thickBot="1" x14ac:dyDescent="0.4">
      <c r="B82" s="363"/>
      <c r="C82" s="97" t="s">
        <v>8</v>
      </c>
      <c r="D82" s="98"/>
      <c r="E82" s="99"/>
      <c r="F82" s="99"/>
      <c r="G82" s="109">
        <f>COUNTIF(G74:G78,"&gt;=10")</f>
        <v>0</v>
      </c>
      <c r="H82" s="99"/>
      <c r="I82" s="101"/>
      <c r="J82" s="80"/>
      <c r="K82" s="54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6"/>
      <c r="W82" s="57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3"/>
      <c r="AI82" s="80"/>
      <c r="AK82">
        <f t="shared" ca="1" si="10"/>
        <v>0</v>
      </c>
      <c r="AL82">
        <f t="shared" ca="1" si="11"/>
        <v>0</v>
      </c>
      <c r="AM82" s="357" t="str">
        <f t="shared" ca="1" si="12"/>
        <v>0</v>
      </c>
      <c r="AN82">
        <f t="shared" ca="1" si="13"/>
        <v>0</v>
      </c>
      <c r="AO82">
        <f t="shared" ca="1" si="14"/>
        <v>0</v>
      </c>
      <c r="AP82" s="357" t="str">
        <f t="shared" ca="1" si="15"/>
        <v>0</v>
      </c>
      <c r="AQ82" s="357" t="str">
        <f t="shared" ca="1" si="16"/>
        <v/>
      </c>
    </row>
    <row r="83" spans="2:43" ht="16" thickBot="1" x14ac:dyDescent="0.4">
      <c r="B83" s="363"/>
      <c r="C83" s="59" t="s">
        <v>9</v>
      </c>
      <c r="D83" s="63"/>
      <c r="E83" s="66"/>
      <c r="F83" s="66"/>
      <c r="G83" s="106">
        <f>COUNTIF(G74:G78,"&gt;=4")-COUNTIF(G74:G78,"&gt;9")</f>
        <v>0</v>
      </c>
      <c r="H83" s="66"/>
      <c r="I83" s="78"/>
      <c r="J83" s="50"/>
      <c r="K83" s="45"/>
      <c r="L83" s="6"/>
      <c r="M83" s="6"/>
      <c r="N83" s="6"/>
      <c r="O83" s="6"/>
      <c r="P83" s="6"/>
      <c r="Q83" s="6"/>
      <c r="R83" s="6"/>
      <c r="S83" s="6"/>
      <c r="T83" s="6"/>
      <c r="U83" s="6"/>
      <c r="V83" s="7"/>
      <c r="W83" s="48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39"/>
      <c r="AI83" s="50"/>
      <c r="AK83">
        <f t="shared" ca="1" si="10"/>
        <v>0</v>
      </c>
      <c r="AL83">
        <f t="shared" ca="1" si="11"/>
        <v>0</v>
      </c>
      <c r="AM83" s="357" t="str">
        <f t="shared" ca="1" si="12"/>
        <v>0</v>
      </c>
      <c r="AN83">
        <f t="shared" ca="1" si="13"/>
        <v>0</v>
      </c>
      <c r="AO83">
        <f t="shared" ca="1" si="14"/>
        <v>0</v>
      </c>
      <c r="AP83" s="357" t="str">
        <f t="shared" ca="1" si="15"/>
        <v>0</v>
      </c>
      <c r="AQ83" s="357" t="str">
        <f t="shared" ca="1" si="16"/>
        <v/>
      </c>
    </row>
    <row r="84" spans="2:43" ht="16" thickBot="1" x14ac:dyDescent="0.4">
      <c r="B84" s="363"/>
      <c r="C84" s="60" t="s">
        <v>10</v>
      </c>
      <c r="D84" s="64"/>
      <c r="E84" s="67"/>
      <c r="F84" s="67"/>
      <c r="G84" s="110">
        <f>COUNTIF(G74:G78,"&gt;=1")-COUNTIF(G74:G78,"&gt;3")</f>
        <v>0</v>
      </c>
      <c r="H84" s="67"/>
      <c r="I84" s="79"/>
      <c r="J84" s="50"/>
      <c r="K84" s="45"/>
      <c r="L84" s="6"/>
      <c r="M84" s="6"/>
      <c r="N84" s="6"/>
      <c r="O84" s="6"/>
      <c r="P84" s="6"/>
      <c r="Q84" s="6"/>
      <c r="R84" s="6"/>
      <c r="S84" s="6"/>
      <c r="T84" s="6"/>
      <c r="U84" s="6"/>
      <c r="V84" s="7"/>
      <c r="W84" s="48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39"/>
      <c r="AI84" s="50"/>
      <c r="AK84">
        <f t="shared" ca="1" si="10"/>
        <v>0</v>
      </c>
      <c r="AL84">
        <f t="shared" ca="1" si="11"/>
        <v>0</v>
      </c>
      <c r="AM84" s="357" t="str">
        <f t="shared" ca="1" si="12"/>
        <v>0</v>
      </c>
      <c r="AN84">
        <f t="shared" ca="1" si="13"/>
        <v>0</v>
      </c>
      <c r="AO84">
        <f t="shared" ca="1" si="14"/>
        <v>0</v>
      </c>
      <c r="AP84" s="357" t="str">
        <f t="shared" ca="1" si="15"/>
        <v>0</v>
      </c>
      <c r="AQ84" s="357" t="str">
        <f t="shared" ca="1" si="16"/>
        <v/>
      </c>
    </row>
    <row r="85" spans="2:43" ht="14.5" customHeight="1" x14ac:dyDescent="0.35">
      <c r="B85" s="363"/>
      <c r="C85" s="366" t="s">
        <v>83</v>
      </c>
      <c r="D85" s="22"/>
      <c r="E85" s="58"/>
      <c r="F85" s="58"/>
      <c r="G85" s="102">
        <f>E85*F85</f>
        <v>0</v>
      </c>
      <c r="H85" s="58"/>
      <c r="I85" s="22"/>
      <c r="J85" s="58"/>
      <c r="K85" s="18"/>
      <c r="L85" s="2"/>
      <c r="M85" s="2"/>
      <c r="N85" s="2"/>
      <c r="O85" s="2"/>
      <c r="P85" s="2"/>
      <c r="Q85" s="2"/>
      <c r="R85" s="2"/>
      <c r="S85" s="2"/>
      <c r="T85" s="2"/>
      <c r="U85" s="2"/>
      <c r="V85" s="19"/>
      <c r="W85" s="8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4"/>
      <c r="AI85" s="35"/>
      <c r="AK85">
        <f t="shared" ca="1" si="10"/>
        <v>0</v>
      </c>
      <c r="AL85">
        <f t="shared" ca="1" si="11"/>
        <v>0</v>
      </c>
      <c r="AM85" s="357" t="str">
        <f t="shared" ca="1" si="12"/>
        <v>0</v>
      </c>
      <c r="AN85">
        <f t="shared" ca="1" si="13"/>
        <v>0</v>
      </c>
      <c r="AO85">
        <f t="shared" ca="1" si="14"/>
        <v>0</v>
      </c>
      <c r="AP85" s="357" t="str">
        <f t="shared" ca="1" si="15"/>
        <v>0</v>
      </c>
      <c r="AQ85" s="357" t="str">
        <f t="shared" ca="1" si="16"/>
        <v/>
      </c>
    </row>
    <row r="86" spans="2:43" x14ac:dyDescent="0.35">
      <c r="B86" s="363"/>
      <c r="C86" s="367"/>
      <c r="D86" s="16"/>
      <c r="E86" s="12"/>
      <c r="F86" s="12"/>
      <c r="G86" s="103">
        <f t="shared" ref="G86" si="19">E86*F86</f>
        <v>0</v>
      </c>
      <c r="H86" s="12"/>
      <c r="I86" s="16"/>
      <c r="J86" s="12"/>
      <c r="K86" s="20"/>
      <c r="L86" s="3"/>
      <c r="M86" s="3"/>
      <c r="N86" s="3"/>
      <c r="O86" s="3"/>
      <c r="P86" s="3"/>
      <c r="Q86" s="3"/>
      <c r="R86" s="3"/>
      <c r="S86" s="3"/>
      <c r="T86" s="3"/>
      <c r="U86" s="3"/>
      <c r="V86" s="21"/>
      <c r="W86" s="9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25"/>
      <c r="AI86" s="11"/>
      <c r="AK86">
        <f t="shared" ca="1" si="10"/>
        <v>0</v>
      </c>
      <c r="AL86">
        <f t="shared" ca="1" si="11"/>
        <v>0</v>
      </c>
      <c r="AM86" s="357" t="str">
        <f t="shared" ca="1" si="12"/>
        <v>0</v>
      </c>
      <c r="AN86">
        <f t="shared" ca="1" si="13"/>
        <v>0</v>
      </c>
      <c r="AO86">
        <f t="shared" ca="1" si="14"/>
        <v>0</v>
      </c>
      <c r="AP86" s="357" t="str">
        <f t="shared" ca="1" si="15"/>
        <v>0</v>
      </c>
      <c r="AQ86" s="357" t="str">
        <f t="shared" ca="1" si="16"/>
        <v/>
      </c>
    </row>
    <row r="87" spans="2:43" ht="15" thickBot="1" x14ac:dyDescent="0.4">
      <c r="B87" s="363"/>
      <c r="C87" s="367"/>
      <c r="D87" s="17"/>
      <c r="E87" s="14"/>
      <c r="F87" s="14"/>
      <c r="G87" s="108">
        <f>E87*F87</f>
        <v>0</v>
      </c>
      <c r="H87" s="14"/>
      <c r="I87" s="23"/>
      <c r="J87" s="70"/>
      <c r="K87" s="81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6"/>
      <c r="W87" s="77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82"/>
      <c r="AI87" s="83"/>
      <c r="AK87">
        <f t="shared" ca="1" si="10"/>
        <v>0</v>
      </c>
      <c r="AL87">
        <f t="shared" ca="1" si="11"/>
        <v>0</v>
      </c>
      <c r="AM87" s="357" t="str">
        <f t="shared" ca="1" si="12"/>
        <v>0</v>
      </c>
      <c r="AN87">
        <f t="shared" ca="1" si="13"/>
        <v>0</v>
      </c>
      <c r="AO87">
        <f t="shared" ca="1" si="14"/>
        <v>0</v>
      </c>
      <c r="AP87" s="357" t="str">
        <f t="shared" ca="1" si="15"/>
        <v>0</v>
      </c>
      <c r="AQ87" s="357" t="str">
        <f t="shared" ca="1" si="16"/>
        <v/>
      </c>
    </row>
    <row r="88" spans="2:43" x14ac:dyDescent="0.35">
      <c r="B88" s="363"/>
      <c r="C88" s="367"/>
      <c r="D88" s="37"/>
      <c r="E88" s="15"/>
      <c r="F88" s="15"/>
      <c r="G88" s="104">
        <f>E88*F88</f>
        <v>0</v>
      </c>
      <c r="H88" s="15"/>
      <c r="I88" s="37"/>
      <c r="J88" s="15"/>
      <c r="K88" s="41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3"/>
      <c r="W88" s="46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9"/>
      <c r="AI88" s="15"/>
      <c r="AK88">
        <f t="shared" ca="1" si="10"/>
        <v>0</v>
      </c>
      <c r="AL88">
        <f t="shared" ca="1" si="11"/>
        <v>0</v>
      </c>
      <c r="AM88" s="357" t="str">
        <f t="shared" ca="1" si="12"/>
        <v>0</v>
      </c>
      <c r="AN88">
        <f t="shared" ca="1" si="13"/>
        <v>0</v>
      </c>
      <c r="AO88">
        <f t="shared" ca="1" si="14"/>
        <v>0</v>
      </c>
      <c r="AP88" s="357" t="str">
        <f t="shared" ca="1" si="15"/>
        <v>0</v>
      </c>
      <c r="AQ88" s="357" t="str">
        <f t="shared" ca="1" si="16"/>
        <v/>
      </c>
    </row>
    <row r="89" spans="2:43" x14ac:dyDescent="0.35">
      <c r="B89" s="363"/>
      <c r="C89" s="367"/>
      <c r="D89" s="178"/>
      <c r="E89" s="149"/>
      <c r="F89" s="149"/>
      <c r="G89" s="150"/>
      <c r="H89" s="149"/>
      <c r="I89" s="178"/>
      <c r="J89" s="149"/>
      <c r="K89" s="179"/>
      <c r="L89" s="180"/>
      <c r="M89" s="180"/>
      <c r="N89" s="180"/>
      <c r="O89" s="180"/>
      <c r="P89" s="180"/>
      <c r="Q89" s="180"/>
      <c r="R89" s="180"/>
      <c r="S89" s="180"/>
      <c r="T89" s="180"/>
      <c r="U89" s="180"/>
      <c r="V89" s="181"/>
      <c r="W89" s="182"/>
      <c r="X89" s="180"/>
      <c r="Y89" s="180"/>
      <c r="Z89" s="180"/>
      <c r="AA89" s="180"/>
      <c r="AB89" s="180"/>
      <c r="AC89" s="180"/>
      <c r="AD89" s="180"/>
      <c r="AE89" s="180"/>
      <c r="AF89" s="180"/>
      <c r="AG89" s="180"/>
      <c r="AH89" s="183"/>
      <c r="AI89" s="149"/>
      <c r="AK89">
        <f t="shared" ca="1" si="10"/>
        <v>0</v>
      </c>
      <c r="AL89">
        <f t="shared" ca="1" si="11"/>
        <v>0</v>
      </c>
      <c r="AM89" s="357" t="str">
        <f t="shared" ca="1" si="12"/>
        <v>0</v>
      </c>
      <c r="AN89">
        <f t="shared" ca="1" si="13"/>
        <v>0</v>
      </c>
      <c r="AO89">
        <f t="shared" ca="1" si="14"/>
        <v>0</v>
      </c>
      <c r="AP89" s="357" t="str">
        <f t="shared" ca="1" si="15"/>
        <v>0</v>
      </c>
      <c r="AQ89" s="357" t="str">
        <f t="shared" ca="1" si="16"/>
        <v/>
      </c>
    </row>
    <row r="90" spans="2:43" ht="15" thickBot="1" x14ac:dyDescent="0.4">
      <c r="B90" s="363"/>
      <c r="C90" s="367"/>
      <c r="D90" s="223"/>
      <c r="E90" s="201"/>
      <c r="F90" s="201"/>
      <c r="G90" s="202"/>
      <c r="H90" s="201"/>
      <c r="I90" s="223"/>
      <c r="J90" s="201"/>
      <c r="K90" s="224"/>
      <c r="L90" s="225"/>
      <c r="M90" s="225"/>
      <c r="N90" s="225"/>
      <c r="O90" s="225"/>
      <c r="P90" s="225"/>
      <c r="Q90" s="225"/>
      <c r="R90" s="225"/>
      <c r="S90" s="225"/>
      <c r="T90" s="225"/>
      <c r="U90" s="225"/>
      <c r="V90" s="226"/>
      <c r="W90" s="227"/>
      <c r="X90" s="225"/>
      <c r="Y90" s="225"/>
      <c r="Z90" s="225"/>
      <c r="AA90" s="225"/>
      <c r="AB90" s="225"/>
      <c r="AC90" s="225"/>
      <c r="AD90" s="225"/>
      <c r="AE90" s="225"/>
      <c r="AF90" s="225"/>
      <c r="AG90" s="225"/>
      <c r="AH90" s="228"/>
      <c r="AI90" s="201"/>
      <c r="AK90">
        <f t="shared" ca="1" si="10"/>
        <v>0</v>
      </c>
      <c r="AL90">
        <f t="shared" ca="1" si="11"/>
        <v>0</v>
      </c>
      <c r="AM90" s="357" t="str">
        <f t="shared" ca="1" si="12"/>
        <v>0</v>
      </c>
      <c r="AN90">
        <f t="shared" ca="1" si="13"/>
        <v>0</v>
      </c>
      <c r="AO90">
        <f t="shared" ca="1" si="14"/>
        <v>0</v>
      </c>
      <c r="AP90" s="357" t="str">
        <f t="shared" ca="1" si="15"/>
        <v>0</v>
      </c>
      <c r="AQ90" s="357" t="str">
        <f t="shared" ca="1" si="16"/>
        <v/>
      </c>
    </row>
    <row r="91" spans="2:43" ht="16" thickBot="1" x14ac:dyDescent="0.4">
      <c r="B91" s="363"/>
      <c r="C91" s="220" t="s">
        <v>8</v>
      </c>
      <c r="D91" s="221"/>
      <c r="E91" s="221"/>
      <c r="F91" s="221"/>
      <c r="G91" s="222">
        <f>COUNTIF(G85:G87,"&gt;=10")</f>
        <v>0</v>
      </c>
      <c r="H91" s="221"/>
      <c r="I91" s="221"/>
      <c r="J91" s="168"/>
      <c r="K91" s="169"/>
      <c r="L91" s="170"/>
      <c r="M91" s="170"/>
      <c r="N91" s="170"/>
      <c r="O91" s="170"/>
      <c r="P91" s="170"/>
      <c r="Q91" s="170"/>
      <c r="R91" s="170"/>
      <c r="S91" s="170"/>
      <c r="T91" s="170"/>
      <c r="U91" s="170"/>
      <c r="V91" s="171"/>
      <c r="W91" s="169"/>
      <c r="X91" s="170"/>
      <c r="Y91" s="170"/>
      <c r="Z91" s="170"/>
      <c r="AA91" s="170"/>
      <c r="AB91" s="170"/>
      <c r="AC91" s="170"/>
      <c r="AD91" s="170"/>
      <c r="AE91" s="170"/>
      <c r="AF91" s="170"/>
      <c r="AG91" s="170"/>
      <c r="AH91" s="171"/>
      <c r="AI91" s="172"/>
      <c r="AK91">
        <f t="shared" ca="1" si="10"/>
        <v>0</v>
      </c>
      <c r="AL91">
        <f t="shared" ca="1" si="11"/>
        <v>0</v>
      </c>
      <c r="AM91" s="357" t="str">
        <f t="shared" ca="1" si="12"/>
        <v>0</v>
      </c>
      <c r="AN91">
        <f t="shared" ca="1" si="13"/>
        <v>0</v>
      </c>
      <c r="AO91">
        <f t="shared" ca="1" si="14"/>
        <v>0</v>
      </c>
      <c r="AP91" s="357" t="str">
        <f t="shared" ca="1" si="15"/>
        <v>0</v>
      </c>
      <c r="AQ91" s="357" t="str">
        <f t="shared" ca="1" si="16"/>
        <v/>
      </c>
    </row>
    <row r="92" spans="2:43" ht="16" thickBot="1" x14ac:dyDescent="0.4">
      <c r="B92" s="363"/>
      <c r="C92" s="164" t="s">
        <v>9</v>
      </c>
      <c r="D92" s="165"/>
      <c r="E92" s="166"/>
      <c r="F92" s="166"/>
      <c r="G92" s="167">
        <f>COUNTIF(G85:G87,"&gt;=4")-COUNTIF(G85:G87,"&gt;9")</f>
        <v>0</v>
      </c>
      <c r="H92" s="166"/>
      <c r="I92" s="188"/>
      <c r="J92" s="189"/>
      <c r="K92" s="169"/>
      <c r="L92" s="170"/>
      <c r="M92" s="170"/>
      <c r="N92" s="170"/>
      <c r="O92" s="170"/>
      <c r="P92" s="170"/>
      <c r="Q92" s="170"/>
      <c r="R92" s="170"/>
      <c r="S92" s="170"/>
      <c r="T92" s="170"/>
      <c r="U92" s="170"/>
      <c r="V92" s="171"/>
      <c r="W92" s="190"/>
      <c r="X92" s="170"/>
      <c r="Y92" s="170"/>
      <c r="Z92" s="170"/>
      <c r="AA92" s="170"/>
      <c r="AB92" s="170"/>
      <c r="AC92" s="170"/>
      <c r="AD92" s="170"/>
      <c r="AE92" s="170"/>
      <c r="AF92" s="170"/>
      <c r="AG92" s="170"/>
      <c r="AH92" s="168"/>
      <c r="AI92" s="189"/>
      <c r="AK92">
        <f t="shared" ca="1" si="10"/>
        <v>0</v>
      </c>
      <c r="AL92">
        <f t="shared" ca="1" si="11"/>
        <v>0</v>
      </c>
      <c r="AM92" s="357" t="str">
        <f t="shared" ca="1" si="12"/>
        <v>0</v>
      </c>
      <c r="AN92">
        <f t="shared" ca="1" si="13"/>
        <v>0</v>
      </c>
      <c r="AO92">
        <f t="shared" ca="1" si="14"/>
        <v>0</v>
      </c>
      <c r="AP92" s="357" t="str">
        <f t="shared" ca="1" si="15"/>
        <v>0</v>
      </c>
      <c r="AQ92" s="357" t="str">
        <f t="shared" ca="1" si="16"/>
        <v/>
      </c>
    </row>
    <row r="93" spans="2:43" ht="16" thickBot="1" x14ac:dyDescent="0.4">
      <c r="B93" s="363"/>
      <c r="C93" s="173" t="s">
        <v>10</v>
      </c>
      <c r="D93" s="191"/>
      <c r="E93" s="192"/>
      <c r="F93" s="192"/>
      <c r="G93" s="193">
        <f>COUNTIF(G85:G87,"&gt;=1")-COUNTIF(G85:G87,"&gt;3")</f>
        <v>0</v>
      </c>
      <c r="H93" s="192"/>
      <c r="I93" s="194"/>
      <c r="J93" s="189"/>
      <c r="K93" s="169"/>
      <c r="L93" s="170"/>
      <c r="M93" s="170"/>
      <c r="N93" s="170"/>
      <c r="O93" s="170"/>
      <c r="P93" s="170"/>
      <c r="Q93" s="170"/>
      <c r="R93" s="170"/>
      <c r="S93" s="170"/>
      <c r="T93" s="170"/>
      <c r="U93" s="170"/>
      <c r="V93" s="171"/>
      <c r="W93" s="190"/>
      <c r="X93" s="170"/>
      <c r="Y93" s="170"/>
      <c r="Z93" s="170"/>
      <c r="AA93" s="170"/>
      <c r="AB93" s="170"/>
      <c r="AC93" s="170"/>
      <c r="AD93" s="170"/>
      <c r="AE93" s="170"/>
      <c r="AF93" s="170"/>
      <c r="AG93" s="170"/>
      <c r="AH93" s="168"/>
      <c r="AI93" s="189"/>
      <c r="AK93">
        <f t="shared" ca="1" si="10"/>
        <v>0</v>
      </c>
      <c r="AL93">
        <f t="shared" ca="1" si="11"/>
        <v>0</v>
      </c>
      <c r="AM93" s="357" t="str">
        <f t="shared" ca="1" si="12"/>
        <v>0</v>
      </c>
      <c r="AN93">
        <f t="shared" ca="1" si="13"/>
        <v>0</v>
      </c>
      <c r="AO93">
        <f t="shared" ca="1" si="14"/>
        <v>0</v>
      </c>
      <c r="AP93" s="357" t="str">
        <f t="shared" ca="1" si="15"/>
        <v>0</v>
      </c>
      <c r="AQ93" s="357" t="str">
        <f t="shared" ca="1" si="16"/>
        <v/>
      </c>
    </row>
    <row r="94" spans="2:43" ht="16" thickBot="1" x14ac:dyDescent="0.4">
      <c r="B94" s="363"/>
      <c r="C94" s="97" t="s">
        <v>8</v>
      </c>
      <c r="D94" s="98"/>
      <c r="E94" s="99"/>
      <c r="F94" s="99"/>
      <c r="G94" s="109">
        <f>COUNTIF(G88:G90,"&gt;=10")</f>
        <v>0</v>
      </c>
      <c r="H94" s="99"/>
      <c r="I94" s="101"/>
      <c r="J94" s="80"/>
      <c r="K94" s="54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6"/>
      <c r="W94" s="57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3"/>
      <c r="AI94" s="80"/>
      <c r="AK94">
        <f t="shared" ca="1" si="10"/>
        <v>0</v>
      </c>
      <c r="AL94">
        <f t="shared" ca="1" si="11"/>
        <v>0</v>
      </c>
      <c r="AM94" s="357" t="str">
        <f t="shared" ca="1" si="12"/>
        <v>0</v>
      </c>
      <c r="AN94">
        <f t="shared" ca="1" si="13"/>
        <v>0</v>
      </c>
      <c r="AO94">
        <f t="shared" ca="1" si="14"/>
        <v>0</v>
      </c>
      <c r="AP94" s="357" t="str">
        <f t="shared" ca="1" si="15"/>
        <v>0</v>
      </c>
      <c r="AQ94" s="357" t="str">
        <f t="shared" ca="1" si="16"/>
        <v/>
      </c>
    </row>
    <row r="95" spans="2:43" ht="16" thickBot="1" x14ac:dyDescent="0.4">
      <c r="B95" s="363"/>
      <c r="C95" s="59" t="s">
        <v>9</v>
      </c>
      <c r="D95" s="63"/>
      <c r="E95" s="66"/>
      <c r="F95" s="66"/>
      <c r="G95" s="106">
        <f>COUNTIF(G88:G90,"&gt;=4")-COUNTIF(G88:G90,"&gt;9")</f>
        <v>0</v>
      </c>
      <c r="H95" s="66"/>
      <c r="I95" s="78"/>
      <c r="J95" s="50"/>
      <c r="K95" s="45"/>
      <c r="L95" s="6"/>
      <c r="M95" s="6"/>
      <c r="N95" s="6"/>
      <c r="O95" s="6"/>
      <c r="P95" s="6"/>
      <c r="Q95" s="6"/>
      <c r="R95" s="6"/>
      <c r="S95" s="6"/>
      <c r="T95" s="6"/>
      <c r="U95" s="6"/>
      <c r="V95" s="7"/>
      <c r="W95" s="48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39"/>
      <c r="AI95" s="50"/>
      <c r="AK95">
        <f t="shared" ca="1" si="10"/>
        <v>0</v>
      </c>
      <c r="AL95">
        <f t="shared" ca="1" si="11"/>
        <v>0</v>
      </c>
      <c r="AM95" s="357" t="str">
        <f t="shared" ca="1" si="12"/>
        <v>0</v>
      </c>
      <c r="AN95">
        <f t="shared" ca="1" si="13"/>
        <v>0</v>
      </c>
      <c r="AO95">
        <f t="shared" ca="1" si="14"/>
        <v>0</v>
      </c>
      <c r="AP95" s="357" t="str">
        <f t="shared" ca="1" si="15"/>
        <v>0</v>
      </c>
      <c r="AQ95" s="357" t="str">
        <f t="shared" ca="1" si="16"/>
        <v/>
      </c>
    </row>
    <row r="96" spans="2:43" ht="16" thickBot="1" x14ac:dyDescent="0.4">
      <c r="B96" s="363"/>
      <c r="C96" s="60" t="s">
        <v>10</v>
      </c>
      <c r="D96" s="64"/>
      <c r="E96" s="67"/>
      <c r="F96" s="67"/>
      <c r="G96" s="110">
        <f>COUNTIF(G88:G90,"&gt;=1")-COUNTIF(G88:G90,"&gt;3")</f>
        <v>0</v>
      </c>
      <c r="H96" s="67"/>
      <c r="I96" s="79"/>
      <c r="J96" s="50"/>
      <c r="K96" s="45"/>
      <c r="L96" s="6"/>
      <c r="M96" s="6"/>
      <c r="N96" s="6"/>
      <c r="O96" s="6"/>
      <c r="P96" s="6"/>
      <c r="Q96" s="6"/>
      <c r="R96" s="6"/>
      <c r="S96" s="6"/>
      <c r="T96" s="6"/>
      <c r="U96" s="6"/>
      <c r="V96" s="7"/>
      <c r="W96" s="48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39"/>
      <c r="AI96" s="50"/>
      <c r="AK96">
        <f t="shared" ca="1" si="10"/>
        <v>0</v>
      </c>
      <c r="AL96">
        <f t="shared" ca="1" si="11"/>
        <v>0</v>
      </c>
      <c r="AM96" s="357" t="str">
        <f t="shared" ca="1" si="12"/>
        <v>0</v>
      </c>
      <c r="AN96">
        <f t="shared" ca="1" si="13"/>
        <v>0</v>
      </c>
      <c r="AO96">
        <f t="shared" ca="1" si="14"/>
        <v>0</v>
      </c>
      <c r="AP96" s="357" t="str">
        <f t="shared" ca="1" si="15"/>
        <v>0</v>
      </c>
      <c r="AQ96" s="357" t="str">
        <f t="shared" ca="1" si="16"/>
        <v/>
      </c>
    </row>
    <row r="97" spans="2:43" ht="45" customHeight="1" thickBot="1" x14ac:dyDescent="0.4">
      <c r="B97" s="363"/>
      <c r="C97" s="366" t="s">
        <v>84</v>
      </c>
      <c r="D97" s="371" t="s">
        <v>82</v>
      </c>
      <c r="E97" s="377">
        <v>4</v>
      </c>
      <c r="F97" s="377">
        <v>4</v>
      </c>
      <c r="G97" s="386">
        <f>E97*F97</f>
        <v>16</v>
      </c>
      <c r="H97" s="377">
        <v>3</v>
      </c>
      <c r="I97" s="137" t="s">
        <v>60</v>
      </c>
      <c r="J97" s="345" t="s">
        <v>76</v>
      </c>
      <c r="K97" s="18"/>
      <c r="L97" s="2"/>
      <c r="M97" s="2"/>
      <c r="N97" s="2"/>
      <c r="O97" s="2"/>
      <c r="P97" s="342"/>
      <c r="Q97" s="42"/>
      <c r="R97" s="2"/>
      <c r="S97" s="2"/>
      <c r="T97" s="2"/>
      <c r="U97" s="2"/>
      <c r="V97" s="19"/>
      <c r="W97" s="8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4"/>
      <c r="AI97" s="35"/>
      <c r="AK97">
        <f t="shared" ca="1" si="10"/>
        <v>1</v>
      </c>
      <c r="AL97">
        <f t="shared" ca="1" si="11"/>
        <v>0</v>
      </c>
      <c r="AM97" s="357">
        <f t="shared" ca="1" si="12"/>
        <v>1</v>
      </c>
      <c r="AN97">
        <f t="shared" ca="1" si="13"/>
        <v>0</v>
      </c>
      <c r="AO97">
        <f t="shared" ca="1" si="14"/>
        <v>0</v>
      </c>
      <c r="AP97" s="357" t="str">
        <f t="shared" ca="1" si="15"/>
        <v>0</v>
      </c>
      <c r="AQ97" s="357">
        <f t="shared" ca="1" si="16"/>
        <v>1</v>
      </c>
    </row>
    <row r="98" spans="2:43" ht="15" thickBot="1" x14ac:dyDescent="0.4">
      <c r="B98" s="363"/>
      <c r="C98" s="367"/>
      <c r="D98" s="372"/>
      <c r="E98" s="378"/>
      <c r="F98" s="378"/>
      <c r="G98" s="387"/>
      <c r="H98" s="378"/>
      <c r="I98" s="135" t="s">
        <v>63</v>
      </c>
      <c r="J98" s="345" t="s">
        <v>67</v>
      </c>
      <c r="K98" s="20"/>
      <c r="L98" s="3"/>
      <c r="M98" s="3"/>
      <c r="N98" s="3"/>
      <c r="O98" s="3"/>
      <c r="P98" s="341"/>
      <c r="Q98" s="3"/>
      <c r="R98" s="3"/>
      <c r="S98" s="3"/>
      <c r="T98" s="3"/>
      <c r="U98" s="3"/>
      <c r="V98" s="21"/>
      <c r="W98" s="9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25"/>
      <c r="AI98" s="11"/>
      <c r="AK98">
        <f t="shared" ca="1" si="10"/>
        <v>1</v>
      </c>
      <c r="AL98">
        <f t="shared" ca="1" si="11"/>
        <v>0</v>
      </c>
      <c r="AM98" s="357">
        <f t="shared" ca="1" si="12"/>
        <v>1</v>
      </c>
      <c r="AN98">
        <f t="shared" ca="1" si="13"/>
        <v>0</v>
      </c>
      <c r="AO98">
        <f t="shared" ca="1" si="14"/>
        <v>0</v>
      </c>
      <c r="AP98" s="357" t="str">
        <f t="shared" ca="1" si="15"/>
        <v>0</v>
      </c>
      <c r="AQ98" s="357">
        <f t="shared" ca="1" si="16"/>
        <v>1</v>
      </c>
    </row>
    <row r="99" spans="2:43" ht="15" thickBot="1" x14ac:dyDescent="0.4">
      <c r="B99" s="363"/>
      <c r="C99" s="367"/>
      <c r="D99" s="372"/>
      <c r="E99" s="378"/>
      <c r="F99" s="378"/>
      <c r="G99" s="387"/>
      <c r="H99" s="378"/>
      <c r="I99" s="137" t="s">
        <v>64</v>
      </c>
      <c r="J99" s="345" t="s">
        <v>77</v>
      </c>
      <c r="K99" s="81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348"/>
      <c r="W99" s="77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82"/>
      <c r="AI99" s="83"/>
      <c r="AK99">
        <f t="shared" ca="1" si="10"/>
        <v>0</v>
      </c>
      <c r="AL99">
        <f t="shared" ca="1" si="11"/>
        <v>0</v>
      </c>
      <c r="AM99" s="357" t="str">
        <f t="shared" ca="1" si="12"/>
        <v>0</v>
      </c>
      <c r="AN99">
        <f t="shared" ca="1" si="13"/>
        <v>0</v>
      </c>
      <c r="AO99">
        <f t="shared" ca="1" si="14"/>
        <v>1</v>
      </c>
      <c r="AP99" s="357">
        <f t="shared" ca="1" si="15"/>
        <v>0</v>
      </c>
      <c r="AQ99" s="357">
        <f t="shared" ca="1" si="16"/>
        <v>0</v>
      </c>
    </row>
    <row r="100" spans="2:43" ht="15" thickBot="1" x14ac:dyDescent="0.4">
      <c r="B100" s="363"/>
      <c r="C100" s="367"/>
      <c r="D100" s="372"/>
      <c r="E100" s="378"/>
      <c r="F100" s="378"/>
      <c r="G100" s="387"/>
      <c r="H100" s="378"/>
      <c r="I100" s="135" t="s">
        <v>65</v>
      </c>
      <c r="J100" s="345" t="s">
        <v>78</v>
      </c>
      <c r="K100" s="41"/>
      <c r="L100" s="42"/>
      <c r="M100" s="42"/>
      <c r="N100" s="42"/>
      <c r="O100" s="42"/>
      <c r="P100" s="42"/>
      <c r="Q100" s="42"/>
      <c r="R100" s="42"/>
      <c r="S100" s="42"/>
      <c r="T100" s="42"/>
      <c r="U100" s="347"/>
      <c r="V100" s="43"/>
      <c r="W100" s="46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9"/>
      <c r="AI100" s="15"/>
      <c r="AK100">
        <f t="shared" ca="1" si="10"/>
        <v>0</v>
      </c>
      <c r="AL100">
        <f t="shared" ca="1" si="11"/>
        <v>0</v>
      </c>
      <c r="AM100" s="357" t="str">
        <f t="shared" ca="1" si="12"/>
        <v>0</v>
      </c>
      <c r="AN100">
        <f t="shared" ca="1" si="13"/>
        <v>0</v>
      </c>
      <c r="AO100">
        <f t="shared" ca="1" si="14"/>
        <v>1</v>
      </c>
      <c r="AP100" s="357">
        <f t="shared" ca="1" si="15"/>
        <v>0</v>
      </c>
      <c r="AQ100" s="357">
        <f t="shared" ca="1" si="16"/>
        <v>0</v>
      </c>
    </row>
    <row r="101" spans="2:43" ht="15" thickBot="1" x14ac:dyDescent="0.4">
      <c r="B101" s="363"/>
      <c r="C101" s="367"/>
      <c r="D101" s="372"/>
      <c r="E101" s="378"/>
      <c r="F101" s="378"/>
      <c r="G101" s="387"/>
      <c r="H101" s="378"/>
      <c r="I101" s="137" t="s">
        <v>74</v>
      </c>
      <c r="J101" s="345" t="s">
        <v>79</v>
      </c>
      <c r="K101" s="20"/>
      <c r="L101" s="3"/>
      <c r="M101" s="3"/>
      <c r="N101" s="3"/>
      <c r="O101" s="3"/>
      <c r="P101" s="3"/>
      <c r="Q101" s="3"/>
      <c r="R101" s="3"/>
      <c r="S101" s="3"/>
      <c r="T101" s="3"/>
      <c r="U101" s="209"/>
      <c r="V101" s="344"/>
      <c r="W101" s="9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25"/>
      <c r="AI101" s="11"/>
      <c r="AK101">
        <f t="shared" ca="1" si="10"/>
        <v>0</v>
      </c>
      <c r="AL101">
        <f t="shared" ca="1" si="11"/>
        <v>0</v>
      </c>
      <c r="AM101" s="357" t="str">
        <f t="shared" ca="1" si="12"/>
        <v>0</v>
      </c>
      <c r="AN101">
        <f t="shared" ca="1" si="13"/>
        <v>0</v>
      </c>
      <c r="AO101">
        <f t="shared" ca="1" si="14"/>
        <v>1</v>
      </c>
      <c r="AP101" s="357">
        <f t="shared" ca="1" si="15"/>
        <v>0</v>
      </c>
      <c r="AQ101" s="357">
        <f t="shared" ca="1" si="16"/>
        <v>0</v>
      </c>
    </row>
    <row r="102" spans="2:43" ht="15" thickBot="1" x14ac:dyDescent="0.4">
      <c r="B102" s="363"/>
      <c r="C102" s="367"/>
      <c r="D102" s="372"/>
      <c r="E102" s="379"/>
      <c r="F102" s="379"/>
      <c r="G102" s="388"/>
      <c r="H102" s="379"/>
      <c r="I102" s="135" t="s">
        <v>75</v>
      </c>
      <c r="J102" s="345" t="s">
        <v>80</v>
      </c>
      <c r="K102" s="139"/>
      <c r="L102" s="140"/>
      <c r="M102" s="140"/>
      <c r="N102" s="140"/>
      <c r="O102" s="140"/>
      <c r="P102" s="140"/>
      <c r="Q102" s="140"/>
      <c r="R102" s="140"/>
      <c r="S102" s="140"/>
      <c r="T102" s="75"/>
      <c r="U102" s="75"/>
      <c r="V102" s="348"/>
      <c r="W102" s="142"/>
      <c r="X102" s="140"/>
      <c r="Y102" s="140"/>
      <c r="Z102" s="140"/>
      <c r="AA102" s="140"/>
      <c r="AB102" s="140"/>
      <c r="AC102" s="140"/>
      <c r="AD102" s="140"/>
      <c r="AE102" s="140"/>
      <c r="AF102" s="140"/>
      <c r="AG102" s="140"/>
      <c r="AH102" s="143"/>
      <c r="AI102" s="144"/>
      <c r="AK102">
        <f t="shared" ca="1" si="10"/>
        <v>0</v>
      </c>
      <c r="AL102">
        <f t="shared" ca="1" si="11"/>
        <v>0</v>
      </c>
      <c r="AM102" s="357" t="str">
        <f t="shared" ca="1" si="12"/>
        <v>0</v>
      </c>
      <c r="AN102">
        <f t="shared" ca="1" si="13"/>
        <v>0</v>
      </c>
      <c r="AO102">
        <f t="shared" ca="1" si="14"/>
        <v>1</v>
      </c>
      <c r="AP102" s="357">
        <f t="shared" ca="1" si="15"/>
        <v>0</v>
      </c>
      <c r="AQ102" s="357">
        <f t="shared" ca="1" si="16"/>
        <v>0</v>
      </c>
    </row>
    <row r="103" spans="2:43" x14ac:dyDescent="0.35">
      <c r="B103" s="363"/>
      <c r="C103" s="367"/>
      <c r="D103" s="233"/>
      <c r="E103" s="336"/>
      <c r="F103" s="336"/>
      <c r="G103" s="270">
        <f>E103*F103</f>
        <v>0</v>
      </c>
      <c r="H103" s="336"/>
      <c r="I103" s="246"/>
      <c r="J103" s="14"/>
      <c r="K103" s="139"/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76"/>
      <c r="W103" s="142"/>
      <c r="X103" s="140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3"/>
      <c r="AI103" s="144"/>
      <c r="AK103">
        <f t="shared" ca="1" si="10"/>
        <v>0</v>
      </c>
      <c r="AL103">
        <f t="shared" ca="1" si="11"/>
        <v>0</v>
      </c>
      <c r="AM103" s="357" t="str">
        <f t="shared" ca="1" si="12"/>
        <v>0</v>
      </c>
      <c r="AN103">
        <f t="shared" ca="1" si="13"/>
        <v>0</v>
      </c>
      <c r="AO103">
        <f t="shared" ca="1" si="14"/>
        <v>0</v>
      </c>
      <c r="AP103" s="357" t="str">
        <f t="shared" ca="1" si="15"/>
        <v>0</v>
      </c>
      <c r="AQ103" s="357" t="str">
        <f t="shared" ca="1" si="16"/>
        <v/>
      </c>
    </row>
    <row r="104" spans="2:43" x14ac:dyDescent="0.35">
      <c r="B104" s="363"/>
      <c r="C104" s="367"/>
      <c r="D104" s="128"/>
      <c r="E104" s="14"/>
      <c r="F104" s="14"/>
      <c r="G104" s="236"/>
      <c r="H104" s="14"/>
      <c r="I104" s="246"/>
      <c r="J104" s="14"/>
      <c r="K104" s="139"/>
      <c r="L104" s="140"/>
      <c r="M104" s="140"/>
      <c r="N104" s="140"/>
      <c r="O104" s="140"/>
      <c r="P104" s="140"/>
      <c r="Q104" s="140"/>
      <c r="R104" s="140"/>
      <c r="S104" s="140"/>
      <c r="T104" s="140"/>
      <c r="U104" s="140"/>
      <c r="V104" s="141"/>
      <c r="W104" s="142"/>
      <c r="X104" s="140"/>
      <c r="Y104" s="140"/>
      <c r="Z104" s="140"/>
      <c r="AA104" s="140"/>
      <c r="AB104" s="140"/>
      <c r="AC104" s="140"/>
      <c r="AD104" s="140"/>
      <c r="AE104" s="140"/>
      <c r="AF104" s="140"/>
      <c r="AG104" s="140"/>
      <c r="AH104" s="143"/>
      <c r="AI104" s="144"/>
      <c r="AK104">
        <f t="shared" ca="1" si="10"/>
        <v>0</v>
      </c>
      <c r="AL104">
        <f t="shared" ca="1" si="11"/>
        <v>0</v>
      </c>
      <c r="AM104" s="357" t="str">
        <f t="shared" ca="1" si="12"/>
        <v>0</v>
      </c>
      <c r="AN104">
        <f t="shared" ca="1" si="13"/>
        <v>0</v>
      </c>
      <c r="AO104">
        <f t="shared" ca="1" si="14"/>
        <v>0</v>
      </c>
      <c r="AP104" s="357" t="str">
        <f t="shared" ca="1" si="15"/>
        <v>0</v>
      </c>
      <c r="AQ104" s="357" t="str">
        <f t="shared" ca="1" si="16"/>
        <v/>
      </c>
    </row>
    <row r="105" spans="2:43" x14ac:dyDescent="0.35">
      <c r="B105" s="363"/>
      <c r="C105" s="367"/>
      <c r="D105" s="128"/>
      <c r="E105" s="14"/>
      <c r="F105" s="14"/>
      <c r="G105" s="236"/>
      <c r="H105" s="14"/>
      <c r="I105" s="246"/>
      <c r="J105" s="14"/>
      <c r="K105" s="139"/>
      <c r="L105" s="140"/>
      <c r="M105" s="140"/>
      <c r="N105" s="140"/>
      <c r="O105" s="140"/>
      <c r="P105" s="140"/>
      <c r="Q105" s="140"/>
      <c r="R105" s="140"/>
      <c r="S105" s="140"/>
      <c r="T105" s="140"/>
      <c r="U105" s="140"/>
      <c r="V105" s="141"/>
      <c r="W105" s="142"/>
      <c r="X105" s="140"/>
      <c r="Y105" s="140"/>
      <c r="Z105" s="140"/>
      <c r="AA105" s="140"/>
      <c r="AB105" s="140"/>
      <c r="AC105" s="140"/>
      <c r="AD105" s="140"/>
      <c r="AE105" s="140"/>
      <c r="AF105" s="140"/>
      <c r="AG105" s="140"/>
      <c r="AH105" s="143"/>
      <c r="AI105" s="144"/>
      <c r="AK105">
        <f t="shared" ca="1" si="10"/>
        <v>0</v>
      </c>
      <c r="AL105">
        <f t="shared" ca="1" si="11"/>
        <v>0</v>
      </c>
      <c r="AM105" s="357" t="str">
        <f t="shared" ca="1" si="12"/>
        <v>0</v>
      </c>
      <c r="AN105">
        <f t="shared" ca="1" si="13"/>
        <v>0</v>
      </c>
      <c r="AO105">
        <f t="shared" ca="1" si="14"/>
        <v>0</v>
      </c>
      <c r="AP105" s="357" t="str">
        <f t="shared" ca="1" si="15"/>
        <v>0</v>
      </c>
      <c r="AQ105" s="357" t="str">
        <f t="shared" ca="1" si="16"/>
        <v/>
      </c>
    </row>
    <row r="106" spans="2:43" x14ac:dyDescent="0.35">
      <c r="B106" s="363"/>
      <c r="C106" s="367"/>
      <c r="D106" s="128"/>
      <c r="E106" s="14"/>
      <c r="F106" s="14"/>
      <c r="G106" s="236"/>
      <c r="H106" s="14"/>
      <c r="I106" s="246"/>
      <c r="J106" s="14"/>
      <c r="K106" s="139"/>
      <c r="L106" s="140"/>
      <c r="M106" s="140"/>
      <c r="N106" s="140"/>
      <c r="O106" s="140"/>
      <c r="P106" s="140"/>
      <c r="Q106" s="140"/>
      <c r="R106" s="140"/>
      <c r="S106" s="140"/>
      <c r="T106" s="140"/>
      <c r="U106" s="140"/>
      <c r="V106" s="141"/>
      <c r="W106" s="142"/>
      <c r="X106" s="140"/>
      <c r="Y106" s="140"/>
      <c r="Z106" s="140"/>
      <c r="AA106" s="140"/>
      <c r="AB106" s="140"/>
      <c r="AC106" s="140"/>
      <c r="AD106" s="140"/>
      <c r="AE106" s="140"/>
      <c r="AF106" s="140"/>
      <c r="AG106" s="140"/>
      <c r="AH106" s="143"/>
      <c r="AI106" s="144"/>
      <c r="AK106">
        <f t="shared" ca="1" si="10"/>
        <v>0</v>
      </c>
      <c r="AL106">
        <f t="shared" ca="1" si="11"/>
        <v>0</v>
      </c>
      <c r="AM106" s="357" t="str">
        <f t="shared" ca="1" si="12"/>
        <v>0</v>
      </c>
      <c r="AN106">
        <f t="shared" ca="1" si="13"/>
        <v>0</v>
      </c>
      <c r="AO106">
        <f t="shared" ca="1" si="14"/>
        <v>0</v>
      </c>
      <c r="AP106" s="357" t="str">
        <f t="shared" ca="1" si="15"/>
        <v>0</v>
      </c>
      <c r="AQ106" s="357" t="str">
        <f t="shared" ca="1" si="16"/>
        <v/>
      </c>
    </row>
    <row r="107" spans="2:43" ht="15" thickBot="1" x14ac:dyDescent="0.4">
      <c r="B107" s="363"/>
      <c r="C107" s="367"/>
      <c r="D107" s="138"/>
      <c r="E107" s="70"/>
      <c r="F107" s="70"/>
      <c r="G107" s="237"/>
      <c r="H107" s="70"/>
      <c r="I107" s="245"/>
      <c r="J107" s="70"/>
      <c r="K107" s="30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2"/>
      <c r="W107" s="47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3"/>
      <c r="AI107" s="36"/>
      <c r="AK107">
        <f t="shared" ca="1" si="10"/>
        <v>0</v>
      </c>
      <c r="AL107">
        <f t="shared" ca="1" si="11"/>
        <v>0</v>
      </c>
      <c r="AM107" s="357" t="str">
        <f t="shared" ca="1" si="12"/>
        <v>0</v>
      </c>
      <c r="AN107">
        <f t="shared" ca="1" si="13"/>
        <v>0</v>
      </c>
      <c r="AO107">
        <f t="shared" ca="1" si="14"/>
        <v>0</v>
      </c>
      <c r="AP107" s="357" t="str">
        <f t="shared" ca="1" si="15"/>
        <v>0</v>
      </c>
      <c r="AQ107" s="357" t="str">
        <f t="shared" ca="1" si="16"/>
        <v/>
      </c>
    </row>
    <row r="108" spans="2:43" x14ac:dyDescent="0.35">
      <c r="B108" s="363"/>
      <c r="C108" s="367"/>
      <c r="D108" s="234"/>
      <c r="E108" s="149"/>
      <c r="F108" s="149"/>
      <c r="G108" s="238">
        <f>E108*F108</f>
        <v>0</v>
      </c>
      <c r="H108" s="149"/>
      <c r="I108" s="151"/>
      <c r="J108" s="15"/>
      <c r="K108" s="18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19"/>
      <c r="W108" s="18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19"/>
      <c r="AI108" s="35"/>
      <c r="AK108">
        <f t="shared" ca="1" si="10"/>
        <v>0</v>
      </c>
      <c r="AL108">
        <f t="shared" ca="1" si="11"/>
        <v>0</v>
      </c>
      <c r="AM108" s="357" t="str">
        <f t="shared" ca="1" si="12"/>
        <v>0</v>
      </c>
      <c r="AN108">
        <f t="shared" ca="1" si="13"/>
        <v>0</v>
      </c>
      <c r="AO108">
        <f t="shared" ca="1" si="14"/>
        <v>0</v>
      </c>
      <c r="AP108" s="357" t="str">
        <f t="shared" ca="1" si="15"/>
        <v>0</v>
      </c>
      <c r="AQ108" s="357" t="str">
        <f t="shared" ca="1" si="16"/>
        <v/>
      </c>
    </row>
    <row r="109" spans="2:43" x14ac:dyDescent="0.35">
      <c r="B109" s="363"/>
      <c r="C109" s="367"/>
      <c r="D109" s="235"/>
      <c r="E109" s="13"/>
      <c r="F109" s="13"/>
      <c r="G109" s="239"/>
      <c r="H109" s="13"/>
      <c r="I109" s="258"/>
      <c r="J109" s="13"/>
      <c r="K109" s="20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21"/>
      <c r="W109" s="20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21"/>
      <c r="AI109" s="11"/>
      <c r="AK109">
        <f t="shared" ca="1" si="10"/>
        <v>0</v>
      </c>
      <c r="AL109">
        <f t="shared" ca="1" si="11"/>
        <v>0</v>
      </c>
      <c r="AM109" s="357" t="str">
        <f t="shared" ca="1" si="12"/>
        <v>0</v>
      </c>
      <c r="AN109">
        <f t="shared" ca="1" si="13"/>
        <v>0</v>
      </c>
      <c r="AO109">
        <f t="shared" ca="1" si="14"/>
        <v>0</v>
      </c>
      <c r="AP109" s="357" t="str">
        <f t="shared" ca="1" si="15"/>
        <v>0</v>
      </c>
      <c r="AQ109" s="357" t="str">
        <f t="shared" ca="1" si="16"/>
        <v/>
      </c>
    </row>
    <row r="110" spans="2:43" x14ac:dyDescent="0.35">
      <c r="B110" s="363"/>
      <c r="C110" s="367"/>
      <c r="D110" s="235"/>
      <c r="E110" s="13"/>
      <c r="F110" s="13"/>
      <c r="G110" s="239"/>
      <c r="H110" s="13"/>
      <c r="I110" s="258"/>
      <c r="J110" s="13"/>
      <c r="K110" s="20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21"/>
      <c r="W110" s="20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21"/>
      <c r="AI110" s="11"/>
      <c r="AK110">
        <f t="shared" ca="1" si="10"/>
        <v>0</v>
      </c>
      <c r="AL110">
        <f t="shared" ca="1" si="11"/>
        <v>0</v>
      </c>
      <c r="AM110" s="357" t="str">
        <f t="shared" ca="1" si="12"/>
        <v>0</v>
      </c>
      <c r="AN110">
        <f t="shared" ca="1" si="13"/>
        <v>0</v>
      </c>
      <c r="AO110">
        <f t="shared" ca="1" si="14"/>
        <v>0</v>
      </c>
      <c r="AP110" s="357" t="str">
        <f t="shared" ca="1" si="15"/>
        <v>0</v>
      </c>
      <c r="AQ110" s="357" t="str">
        <f t="shared" ca="1" si="16"/>
        <v/>
      </c>
    </row>
    <row r="111" spans="2:43" x14ac:dyDescent="0.35">
      <c r="B111" s="363"/>
      <c r="C111" s="367"/>
      <c r="D111" s="235"/>
      <c r="E111" s="13"/>
      <c r="F111" s="13"/>
      <c r="G111" s="239"/>
      <c r="H111" s="13"/>
      <c r="I111" s="258"/>
      <c r="J111" s="13"/>
      <c r="K111" s="20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21"/>
      <c r="W111" s="20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21"/>
      <c r="AI111" s="11"/>
      <c r="AK111">
        <f t="shared" ca="1" si="10"/>
        <v>0</v>
      </c>
      <c r="AL111">
        <f t="shared" ca="1" si="11"/>
        <v>0</v>
      </c>
      <c r="AM111" s="357" t="str">
        <f t="shared" ca="1" si="12"/>
        <v>0</v>
      </c>
      <c r="AN111">
        <f t="shared" ca="1" si="13"/>
        <v>0</v>
      </c>
      <c r="AO111">
        <f t="shared" ca="1" si="14"/>
        <v>0</v>
      </c>
      <c r="AP111" s="357" t="str">
        <f t="shared" ca="1" si="15"/>
        <v>0</v>
      </c>
      <c r="AQ111" s="357" t="str">
        <f t="shared" ca="1" si="16"/>
        <v/>
      </c>
    </row>
    <row r="112" spans="2:43" ht="15" thickBot="1" x14ac:dyDescent="0.4">
      <c r="B112" s="363"/>
      <c r="C112" s="367"/>
      <c r="D112" s="200"/>
      <c r="E112" s="83"/>
      <c r="F112" s="83"/>
      <c r="G112" s="211"/>
      <c r="H112" s="83"/>
      <c r="I112" s="212"/>
      <c r="J112" s="83"/>
      <c r="K112" s="139"/>
      <c r="L112" s="140"/>
      <c r="M112" s="140"/>
      <c r="N112" s="140"/>
      <c r="O112" s="140"/>
      <c r="P112" s="140"/>
      <c r="Q112" s="140"/>
      <c r="R112" s="140"/>
      <c r="S112" s="140"/>
      <c r="T112" s="140"/>
      <c r="U112" s="140"/>
      <c r="V112" s="141"/>
      <c r="W112" s="139"/>
      <c r="X112" s="140"/>
      <c r="Y112" s="140"/>
      <c r="Z112" s="140"/>
      <c r="AA112" s="140"/>
      <c r="AB112" s="140"/>
      <c r="AC112" s="140"/>
      <c r="AD112" s="140"/>
      <c r="AE112" s="140"/>
      <c r="AF112" s="140"/>
      <c r="AG112" s="140"/>
      <c r="AH112" s="141"/>
      <c r="AI112" s="144"/>
      <c r="AK112">
        <f t="shared" ca="1" si="10"/>
        <v>0</v>
      </c>
      <c r="AL112">
        <f t="shared" ca="1" si="11"/>
        <v>0</v>
      </c>
      <c r="AM112" s="357" t="str">
        <f t="shared" ca="1" si="12"/>
        <v>0</v>
      </c>
      <c r="AN112">
        <f t="shared" ca="1" si="13"/>
        <v>0</v>
      </c>
      <c r="AO112">
        <f t="shared" ca="1" si="14"/>
        <v>0</v>
      </c>
      <c r="AP112" s="357" t="str">
        <f t="shared" ca="1" si="15"/>
        <v>0</v>
      </c>
      <c r="AQ112" s="357" t="str">
        <f t="shared" ca="1" si="16"/>
        <v/>
      </c>
    </row>
    <row r="113" spans="2:46" s="26" customFormat="1" ht="16" thickBot="1" x14ac:dyDescent="0.4">
      <c r="B113" s="364"/>
      <c r="C113" s="252" t="s">
        <v>8</v>
      </c>
      <c r="D113" s="251"/>
      <c r="E113" s="248"/>
      <c r="F113" s="248"/>
      <c r="G113" s="249">
        <f>COUNTIF(G97:G107,"&gt;=10")</f>
        <v>1</v>
      </c>
      <c r="H113" s="248"/>
      <c r="I113" s="251"/>
      <c r="J113" s="189"/>
      <c r="K113" s="169"/>
      <c r="L113" s="170"/>
      <c r="M113" s="170"/>
      <c r="N113" s="170"/>
      <c r="O113" s="170"/>
      <c r="P113" s="170"/>
      <c r="Q113" s="170"/>
      <c r="R113" s="170"/>
      <c r="S113" s="170"/>
      <c r="T113" s="170"/>
      <c r="U113" s="170"/>
      <c r="V113" s="171"/>
      <c r="W113" s="169"/>
      <c r="X113" s="170"/>
      <c r="Y113" s="170"/>
      <c r="Z113" s="170"/>
      <c r="AA113" s="170"/>
      <c r="AB113" s="170"/>
      <c r="AC113" s="170"/>
      <c r="AD113" s="170"/>
      <c r="AE113" s="170"/>
      <c r="AF113" s="170"/>
      <c r="AG113" s="170"/>
      <c r="AH113" s="171"/>
      <c r="AI113" s="189"/>
      <c r="AK113">
        <f t="shared" ca="1" si="10"/>
        <v>0</v>
      </c>
      <c r="AL113">
        <f t="shared" ca="1" si="11"/>
        <v>0</v>
      </c>
      <c r="AM113" s="357" t="str">
        <f t="shared" ca="1" si="12"/>
        <v>0</v>
      </c>
      <c r="AN113">
        <f t="shared" ca="1" si="13"/>
        <v>0</v>
      </c>
      <c r="AO113">
        <f t="shared" ca="1" si="14"/>
        <v>0</v>
      </c>
      <c r="AP113" s="357" t="str">
        <f t="shared" ca="1" si="15"/>
        <v>0</v>
      </c>
      <c r="AR113"/>
      <c r="AS113"/>
      <c r="AT113"/>
    </row>
    <row r="114" spans="2:46" ht="16" thickBot="1" x14ac:dyDescent="0.4">
      <c r="B114" s="364"/>
      <c r="C114" s="253" t="s">
        <v>9</v>
      </c>
      <c r="D114" s="188"/>
      <c r="E114" s="166"/>
      <c r="F114" s="166"/>
      <c r="G114" s="240">
        <f>COUNTIF(G97:G107,"&gt;=4")-COUNTIF(G97:G107,"&gt;9")</f>
        <v>0</v>
      </c>
      <c r="H114" s="166"/>
      <c r="I114" s="165"/>
      <c r="J114" s="189"/>
      <c r="K114" s="169"/>
      <c r="L114" s="170"/>
      <c r="M114" s="170"/>
      <c r="N114" s="170"/>
      <c r="O114" s="170"/>
      <c r="P114" s="170"/>
      <c r="Q114" s="170"/>
      <c r="R114" s="170"/>
      <c r="S114" s="170"/>
      <c r="T114" s="170"/>
      <c r="U114" s="170"/>
      <c r="V114" s="171"/>
      <c r="W114" s="169"/>
      <c r="X114" s="170"/>
      <c r="Y114" s="170"/>
      <c r="Z114" s="170"/>
      <c r="AA114" s="170"/>
      <c r="AB114" s="170"/>
      <c r="AC114" s="170"/>
      <c r="AD114" s="170"/>
      <c r="AE114" s="170"/>
      <c r="AF114" s="170"/>
      <c r="AG114" s="170"/>
      <c r="AH114" s="171"/>
      <c r="AI114" s="189"/>
      <c r="AK114">
        <f t="shared" ca="1" si="10"/>
        <v>0</v>
      </c>
      <c r="AL114">
        <f t="shared" ca="1" si="11"/>
        <v>0</v>
      </c>
      <c r="AM114" s="357" t="str">
        <f t="shared" ca="1" si="12"/>
        <v>0</v>
      </c>
      <c r="AN114">
        <f t="shared" ca="1" si="13"/>
        <v>0</v>
      </c>
      <c r="AO114">
        <f t="shared" ca="1" si="14"/>
        <v>0</v>
      </c>
      <c r="AP114" s="357" t="str">
        <f t="shared" ca="1" si="15"/>
        <v>0</v>
      </c>
    </row>
    <row r="115" spans="2:46" ht="16" thickBot="1" x14ac:dyDescent="0.4">
      <c r="B115" s="363"/>
      <c r="C115" s="254" t="s">
        <v>10</v>
      </c>
      <c r="D115" s="219"/>
      <c r="E115" s="218"/>
      <c r="F115" s="218"/>
      <c r="G115" s="241">
        <f>COUNTIF(G97:G107,"&gt;=1")-COUNTIF(G97:G107,"&gt;3")</f>
        <v>0</v>
      </c>
      <c r="H115" s="218"/>
      <c r="I115" s="219"/>
      <c r="J115" s="213"/>
      <c r="K115" s="214"/>
      <c r="L115" s="215"/>
      <c r="M115" s="215"/>
      <c r="N115" s="215"/>
      <c r="O115" s="215"/>
      <c r="P115" s="215"/>
      <c r="Q115" s="215"/>
      <c r="R115" s="215"/>
      <c r="S115" s="215"/>
      <c r="T115" s="215"/>
      <c r="U115" s="215"/>
      <c r="V115" s="216"/>
      <c r="W115" s="214"/>
      <c r="X115" s="215"/>
      <c r="Y115" s="215"/>
      <c r="Z115" s="215"/>
      <c r="AA115" s="215"/>
      <c r="AB115" s="215"/>
      <c r="AC115" s="215"/>
      <c r="AD115" s="215"/>
      <c r="AE115" s="215"/>
      <c r="AF115" s="215"/>
      <c r="AG115" s="215"/>
      <c r="AH115" s="216"/>
      <c r="AI115" s="213"/>
      <c r="AK115">
        <f t="shared" ca="1" si="10"/>
        <v>0</v>
      </c>
      <c r="AL115">
        <f t="shared" ca="1" si="11"/>
        <v>0</v>
      </c>
      <c r="AM115" s="357" t="str">
        <f t="shared" ca="1" si="12"/>
        <v>0</v>
      </c>
      <c r="AN115">
        <f t="shared" ca="1" si="13"/>
        <v>0</v>
      </c>
      <c r="AO115">
        <f t="shared" ca="1" si="14"/>
        <v>0</v>
      </c>
      <c r="AP115" s="357" t="str">
        <f t="shared" ca="1" si="15"/>
        <v>0</v>
      </c>
    </row>
    <row r="116" spans="2:46" ht="16" thickBot="1" x14ac:dyDescent="0.4">
      <c r="B116" s="363"/>
      <c r="C116" s="255" t="s">
        <v>8</v>
      </c>
      <c r="D116" s="101"/>
      <c r="E116" s="99"/>
      <c r="F116" s="99"/>
      <c r="G116" s="242">
        <f>COUNTIF(G108:G112,"&gt;=10")</f>
        <v>0</v>
      </c>
      <c r="H116" s="99"/>
      <c r="I116" s="101"/>
      <c r="J116" s="80"/>
      <c r="K116" s="54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6"/>
      <c r="W116" s="54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6"/>
      <c r="AI116" s="80"/>
      <c r="AK116">
        <f t="shared" ca="1" si="10"/>
        <v>0</v>
      </c>
      <c r="AL116">
        <f t="shared" ca="1" si="11"/>
        <v>0</v>
      </c>
      <c r="AM116" s="357" t="str">
        <f t="shared" ca="1" si="12"/>
        <v>0</v>
      </c>
      <c r="AN116">
        <f t="shared" ca="1" si="13"/>
        <v>0</v>
      </c>
      <c r="AO116">
        <f t="shared" ca="1" si="14"/>
        <v>0</v>
      </c>
      <c r="AP116" s="357" t="str">
        <f t="shared" ca="1" si="15"/>
        <v>0</v>
      </c>
    </row>
    <row r="117" spans="2:46" ht="16" thickBot="1" x14ac:dyDescent="0.4">
      <c r="B117" s="363"/>
      <c r="C117" s="256" t="s">
        <v>9</v>
      </c>
      <c r="D117" s="78"/>
      <c r="E117" s="66"/>
      <c r="F117" s="66"/>
      <c r="G117" s="243">
        <f>COUNTIF(G108:G112,"&gt;=4")-COUNTIF(G108:G112,"&gt;9")</f>
        <v>0</v>
      </c>
      <c r="H117" s="66"/>
      <c r="I117" s="78"/>
      <c r="J117" s="50"/>
      <c r="K117" s="45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7"/>
      <c r="W117" s="45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7"/>
      <c r="AI117" s="50"/>
      <c r="AK117">
        <f t="shared" ca="1" si="10"/>
        <v>0</v>
      </c>
      <c r="AL117">
        <f t="shared" ca="1" si="11"/>
        <v>0</v>
      </c>
      <c r="AM117" s="357" t="str">
        <f t="shared" ca="1" si="12"/>
        <v>0</v>
      </c>
      <c r="AN117">
        <f t="shared" ca="1" si="13"/>
        <v>0</v>
      </c>
      <c r="AO117">
        <f t="shared" ca="1" si="14"/>
        <v>0</v>
      </c>
      <c r="AP117" s="357" t="str">
        <f t="shared" ca="1" si="15"/>
        <v>0</v>
      </c>
    </row>
    <row r="118" spans="2:46" ht="16" thickBot="1" x14ac:dyDescent="0.4">
      <c r="B118" s="365"/>
      <c r="C118" s="257" t="s">
        <v>10</v>
      </c>
      <c r="D118" s="79"/>
      <c r="E118" s="67"/>
      <c r="F118" s="67"/>
      <c r="G118" s="244">
        <f>COUNTIF(G108:G112,"&gt;=1")-COUNTIF(G108:G112,"&gt;3")</f>
        <v>0</v>
      </c>
      <c r="H118" s="67"/>
      <c r="I118" s="79"/>
      <c r="J118" s="50"/>
      <c r="K118" s="45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7"/>
      <c r="W118" s="45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7"/>
      <c r="AI118" s="50"/>
      <c r="AK118">
        <f t="shared" ca="1" si="10"/>
        <v>0</v>
      </c>
      <c r="AL118">
        <f t="shared" ca="1" si="11"/>
        <v>0</v>
      </c>
      <c r="AM118" s="357" t="str">
        <f t="shared" ca="1" si="12"/>
        <v>0</v>
      </c>
      <c r="AN118">
        <f t="shared" ca="1" si="13"/>
        <v>0</v>
      </c>
      <c r="AO118">
        <f t="shared" ca="1" si="14"/>
        <v>0</v>
      </c>
      <c r="AP118" s="357" t="str">
        <f t="shared" ca="1" si="15"/>
        <v>0</v>
      </c>
    </row>
  </sheetData>
  <autoFilter ref="K2:V118"/>
  <mergeCells count="25">
    <mergeCell ref="H97:H102"/>
    <mergeCell ref="K1:V1"/>
    <mergeCell ref="W1:AH1"/>
    <mergeCell ref="C20:C29"/>
    <mergeCell ref="E97:E102"/>
    <mergeCell ref="F97:F102"/>
    <mergeCell ref="G97:G102"/>
    <mergeCell ref="E52:E57"/>
    <mergeCell ref="F52:F57"/>
    <mergeCell ref="G52:G57"/>
    <mergeCell ref="H52:H57"/>
    <mergeCell ref="E3:E5"/>
    <mergeCell ref="F3:F5"/>
    <mergeCell ref="G3:G5"/>
    <mergeCell ref="H3:H5"/>
    <mergeCell ref="B3:B118"/>
    <mergeCell ref="C85:C90"/>
    <mergeCell ref="D3:D5"/>
    <mergeCell ref="D97:D102"/>
    <mergeCell ref="D52:D57"/>
    <mergeCell ref="C3:C13"/>
    <mergeCell ref="C52:C62"/>
    <mergeCell ref="C69:C78"/>
    <mergeCell ref="C97:C112"/>
    <mergeCell ref="C36:C4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Q112"/>
  <sheetViews>
    <sheetView tabSelected="1" topLeftCell="A13" zoomScale="80" zoomScaleNormal="80" workbookViewId="0">
      <selection activeCell="D58" sqref="D58"/>
    </sheetView>
  </sheetViews>
  <sheetFormatPr baseColWidth="10" defaultRowHeight="14.5" x14ac:dyDescent="0.35"/>
  <cols>
    <col min="1" max="1" width="5.81640625" customWidth="1"/>
    <col min="2" max="2" width="7" customWidth="1"/>
    <col min="3" max="3" width="13" customWidth="1"/>
    <col min="4" max="4" width="42.81640625" customWidth="1"/>
    <col min="5" max="5" width="5.26953125" customWidth="1"/>
    <col min="6" max="6" width="4.81640625" customWidth="1"/>
    <col min="7" max="7" width="5" style="111" customWidth="1"/>
    <col min="8" max="8" width="6.81640625" customWidth="1"/>
    <col min="9" max="9" width="65.453125" customWidth="1"/>
    <col min="10" max="10" width="15.7265625" customWidth="1"/>
    <col min="11" max="34" width="3.7265625" customWidth="1"/>
    <col min="35" max="35" width="8.453125" customWidth="1"/>
  </cols>
  <sheetData>
    <row r="1" spans="2:43" ht="60" customHeight="1" thickBot="1" x14ac:dyDescent="0.4">
      <c r="K1" s="380">
        <v>2017</v>
      </c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2"/>
      <c r="W1" s="383">
        <v>2018</v>
      </c>
      <c r="X1" s="384"/>
      <c r="Y1" s="384"/>
      <c r="Z1" s="384"/>
      <c r="AA1" s="384"/>
      <c r="AB1" s="384"/>
      <c r="AC1" s="384"/>
      <c r="AD1" s="384"/>
      <c r="AE1" s="384"/>
      <c r="AF1" s="384"/>
      <c r="AG1" s="384"/>
      <c r="AH1" s="385"/>
      <c r="AL1" s="355"/>
      <c r="AM1" s="356"/>
    </row>
    <row r="2" spans="2:43" ht="91.5" thickBot="1" x14ac:dyDescent="0.4">
      <c r="D2" s="10" t="s">
        <v>0</v>
      </c>
      <c r="E2" s="51" t="s">
        <v>1</v>
      </c>
      <c r="F2" s="51" t="s">
        <v>2</v>
      </c>
      <c r="G2" s="112" t="s">
        <v>3</v>
      </c>
      <c r="H2" s="51" t="s">
        <v>4</v>
      </c>
      <c r="I2" s="10" t="s">
        <v>5</v>
      </c>
      <c r="J2" s="10" t="s">
        <v>6</v>
      </c>
      <c r="K2" s="27">
        <v>1</v>
      </c>
      <c r="L2" s="28">
        <v>2</v>
      </c>
      <c r="M2" s="28">
        <v>3</v>
      </c>
      <c r="N2" s="28">
        <v>4</v>
      </c>
      <c r="O2" s="28">
        <v>5</v>
      </c>
      <c r="P2" s="28">
        <v>6</v>
      </c>
      <c r="Q2" s="28">
        <v>7</v>
      </c>
      <c r="R2" s="28">
        <v>8</v>
      </c>
      <c r="S2" s="28">
        <v>9</v>
      </c>
      <c r="T2" s="28">
        <v>10</v>
      </c>
      <c r="U2" s="28">
        <v>11</v>
      </c>
      <c r="V2" s="29">
        <v>12</v>
      </c>
      <c r="W2" s="27">
        <v>1</v>
      </c>
      <c r="X2" s="28">
        <v>2</v>
      </c>
      <c r="Y2" s="28">
        <v>3</v>
      </c>
      <c r="Z2" s="28">
        <v>4</v>
      </c>
      <c r="AA2" s="28">
        <v>5</v>
      </c>
      <c r="AB2" s="28">
        <v>6</v>
      </c>
      <c r="AC2" s="28">
        <v>7</v>
      </c>
      <c r="AD2" s="28">
        <v>8</v>
      </c>
      <c r="AE2" s="28">
        <v>9</v>
      </c>
      <c r="AF2" s="28">
        <v>10</v>
      </c>
      <c r="AG2" s="28">
        <v>11</v>
      </c>
      <c r="AH2" s="29">
        <v>12</v>
      </c>
      <c r="AI2" s="34" t="s">
        <v>7</v>
      </c>
      <c r="AK2" t="s">
        <v>55</v>
      </c>
      <c r="AL2" t="s">
        <v>56</v>
      </c>
      <c r="AM2" t="s">
        <v>57</v>
      </c>
      <c r="AN2" t="s">
        <v>55</v>
      </c>
      <c r="AO2" t="s">
        <v>56</v>
      </c>
      <c r="AP2" t="s">
        <v>58</v>
      </c>
      <c r="AQ2" t="s">
        <v>59</v>
      </c>
    </row>
    <row r="3" spans="2:43" ht="19.5" customHeight="1" x14ac:dyDescent="0.35">
      <c r="B3" s="362" t="s">
        <v>22</v>
      </c>
      <c r="C3" s="366" t="s">
        <v>85</v>
      </c>
      <c r="D3" s="22"/>
      <c r="E3" s="58"/>
      <c r="F3" s="58"/>
      <c r="G3" s="102">
        <f>E3*F3</f>
        <v>0</v>
      </c>
      <c r="H3" s="58"/>
      <c r="I3" s="68"/>
      <c r="J3" s="22"/>
      <c r="K3" s="18"/>
      <c r="L3" s="2"/>
      <c r="M3" s="2"/>
      <c r="N3" s="2"/>
      <c r="O3" s="42"/>
      <c r="P3" s="2"/>
      <c r="Q3" s="2"/>
      <c r="R3" s="2"/>
      <c r="S3" s="2"/>
      <c r="T3" s="2"/>
      <c r="U3" s="2"/>
      <c r="V3" s="19"/>
      <c r="W3" s="18"/>
      <c r="X3" s="2"/>
      <c r="Y3" s="2"/>
      <c r="Z3" s="2"/>
      <c r="AA3" s="2"/>
      <c r="AB3" s="2"/>
      <c r="AC3" s="2"/>
      <c r="AD3" s="2"/>
      <c r="AE3" s="2"/>
      <c r="AF3" s="2"/>
      <c r="AG3" s="2"/>
      <c r="AH3" s="19"/>
      <c r="AI3" s="84"/>
      <c r="AK3">
        <f ca="1">Somcouleur(K3:P3,$AL$1)</f>
        <v>0</v>
      </c>
      <c r="AL3">
        <f ca="1">Somcouleur(K3:P3,$AM$1)</f>
        <v>0</v>
      </c>
      <c r="AM3" s="357" t="str">
        <f ca="1">IF(ISERROR($AK3/(($AK3*1)+($AL3*1))),"0",$AK3/(($AK3*1)+($AL3*1)))</f>
        <v>0</v>
      </c>
      <c r="AN3">
        <f ca="1">Somcouleur(Q3:V3,$AL$1)</f>
        <v>0</v>
      </c>
      <c r="AO3" s="357">
        <f ca="1">Somcouleur(R3:W3,$AM$1)</f>
        <v>0</v>
      </c>
      <c r="AP3" s="357" t="str">
        <f ca="1">IF(ISERROR($AN3/(($AN3*1)+($AO3*1))),"0",$AN3/(($AN3*1)+($AO3*1)))</f>
        <v>0</v>
      </c>
      <c r="AQ3" s="357"/>
    </row>
    <row r="4" spans="2:43" x14ac:dyDescent="0.35">
      <c r="B4" s="363"/>
      <c r="C4" s="367"/>
      <c r="D4" s="61"/>
      <c r="E4" s="12"/>
      <c r="F4" s="12"/>
      <c r="G4" s="103">
        <f>E4*F4</f>
        <v>0</v>
      </c>
      <c r="H4" s="12"/>
      <c r="I4" s="69"/>
      <c r="J4" s="16"/>
      <c r="K4" s="20"/>
      <c r="L4" s="3"/>
      <c r="M4" s="3"/>
      <c r="N4" s="3"/>
      <c r="O4" s="3"/>
      <c r="P4" s="3"/>
      <c r="Q4" s="3"/>
      <c r="R4" s="3"/>
      <c r="S4" s="3"/>
      <c r="T4" s="3"/>
      <c r="U4" s="3"/>
      <c r="V4" s="21"/>
      <c r="W4" s="20"/>
      <c r="X4" s="3"/>
      <c r="Y4" s="3"/>
      <c r="Z4" s="3"/>
      <c r="AA4" s="3"/>
      <c r="AB4" s="3"/>
      <c r="AC4" s="3"/>
      <c r="AD4" s="3"/>
      <c r="AE4" s="3"/>
      <c r="AF4" s="3"/>
      <c r="AG4" s="3"/>
      <c r="AH4" s="21"/>
      <c r="AI4" s="85"/>
      <c r="AK4">
        <f t="shared" ref="AK4:AK66" ca="1" si="0">Somcouleur(K4:P4,$AL$1)</f>
        <v>0</v>
      </c>
      <c r="AL4">
        <f t="shared" ref="AL4:AL66" ca="1" si="1">Somcouleur(K4:P4,$AM$1)</f>
        <v>0</v>
      </c>
      <c r="AM4" s="357" t="str">
        <f t="shared" ref="AM4:AM66" ca="1" si="2">IF(ISERROR($AK4/(($AK4*1)+($AL4*1))),"0",$AK4/(($AK4*1)+($AL4*1)))</f>
        <v>0</v>
      </c>
      <c r="AN4">
        <f t="shared" ref="AN4:AN66" ca="1" si="3">Somcouleur(Q4:V4,$AL$1)</f>
        <v>0</v>
      </c>
      <c r="AO4" s="357">
        <f t="shared" ref="AO4:AO66" ca="1" si="4">Somcouleur(R4:W4,$AM$1)</f>
        <v>0</v>
      </c>
      <c r="AP4" s="357" t="str">
        <f t="shared" ref="AP4:AP66" ca="1" si="5">IF(ISERROR($AN4/(($AN4*1)+($AO4*1))),"0",$AN4/(($AN4*1)+($AO4*1)))</f>
        <v>0</v>
      </c>
      <c r="AQ4" s="357"/>
    </row>
    <row r="5" spans="2:43" ht="15" thickBot="1" x14ac:dyDescent="0.4">
      <c r="B5" s="363"/>
      <c r="C5" s="367"/>
      <c r="D5" s="16"/>
      <c r="E5" s="12"/>
      <c r="F5" s="12"/>
      <c r="G5" s="103">
        <f t="shared" ref="G5" si="6">E5*F5</f>
        <v>0</v>
      </c>
      <c r="H5" s="12"/>
      <c r="I5" s="69"/>
      <c r="J5" s="16"/>
      <c r="K5" s="20"/>
      <c r="L5" s="3"/>
      <c r="M5" s="3"/>
      <c r="N5" s="3"/>
      <c r="O5" s="3"/>
      <c r="P5" s="3"/>
      <c r="Q5" s="3"/>
      <c r="R5" s="3"/>
      <c r="S5" s="3"/>
      <c r="T5" s="3"/>
      <c r="U5" s="3"/>
      <c r="V5" s="21"/>
      <c r="W5" s="20"/>
      <c r="X5" s="3"/>
      <c r="Y5" s="3"/>
      <c r="Z5" s="3"/>
      <c r="AA5" s="3"/>
      <c r="AB5" s="3"/>
      <c r="AC5" s="3"/>
      <c r="AD5" s="3"/>
      <c r="AE5" s="3"/>
      <c r="AF5" s="3"/>
      <c r="AG5" s="3"/>
      <c r="AH5" s="21"/>
      <c r="AI5" s="85"/>
      <c r="AK5">
        <f t="shared" ca="1" si="0"/>
        <v>0</v>
      </c>
      <c r="AL5">
        <f t="shared" ca="1" si="1"/>
        <v>0</v>
      </c>
      <c r="AM5" s="357" t="str">
        <f t="shared" ca="1" si="2"/>
        <v>0</v>
      </c>
      <c r="AN5">
        <f t="shared" ca="1" si="3"/>
        <v>0</v>
      </c>
      <c r="AO5" s="357">
        <f t="shared" ca="1" si="4"/>
        <v>0</v>
      </c>
      <c r="AP5" s="357" t="str">
        <f t="shared" ca="1" si="5"/>
        <v>0</v>
      </c>
      <c r="AQ5" s="357"/>
    </row>
    <row r="6" spans="2:43" x14ac:dyDescent="0.35">
      <c r="B6" s="363"/>
      <c r="C6" s="367"/>
      <c r="D6" s="62"/>
      <c r="E6" s="15"/>
      <c r="F6" s="15"/>
      <c r="G6" s="104">
        <f>E6*F6</f>
        <v>0</v>
      </c>
      <c r="H6" s="15"/>
      <c r="I6" s="71"/>
      <c r="J6" s="62"/>
      <c r="K6" s="20"/>
      <c r="L6" s="3"/>
      <c r="M6" s="3"/>
      <c r="N6" s="3"/>
      <c r="O6" s="3"/>
      <c r="P6" s="3"/>
      <c r="Q6" s="3"/>
      <c r="R6" s="3"/>
      <c r="S6" s="3"/>
      <c r="T6" s="3"/>
      <c r="U6" s="3"/>
      <c r="V6" s="21"/>
      <c r="W6" s="20"/>
      <c r="X6" s="3"/>
      <c r="Y6" s="3"/>
      <c r="Z6" s="3"/>
      <c r="AA6" s="3"/>
      <c r="AB6" s="3"/>
      <c r="AC6" s="3"/>
      <c r="AD6" s="3"/>
      <c r="AE6" s="3"/>
      <c r="AF6" s="3"/>
      <c r="AG6" s="3"/>
      <c r="AH6" s="21"/>
      <c r="AI6" s="85"/>
      <c r="AK6">
        <f t="shared" ca="1" si="0"/>
        <v>0</v>
      </c>
      <c r="AL6">
        <f t="shared" ca="1" si="1"/>
        <v>0</v>
      </c>
      <c r="AM6" s="357" t="str">
        <f t="shared" ca="1" si="2"/>
        <v>0</v>
      </c>
      <c r="AN6">
        <f t="shared" ca="1" si="3"/>
        <v>0</v>
      </c>
      <c r="AO6" s="357">
        <f t="shared" ca="1" si="4"/>
        <v>0</v>
      </c>
      <c r="AP6" s="357" t="str">
        <f t="shared" ca="1" si="5"/>
        <v>0</v>
      </c>
      <c r="AQ6" s="357"/>
    </row>
    <row r="7" spans="2:43" x14ac:dyDescent="0.35">
      <c r="B7" s="363"/>
      <c r="C7" s="367"/>
      <c r="D7" s="148"/>
      <c r="E7" s="149"/>
      <c r="F7" s="149"/>
      <c r="G7" s="150"/>
      <c r="H7" s="149"/>
      <c r="I7" s="151"/>
      <c r="J7" s="148"/>
      <c r="K7" s="20"/>
      <c r="L7" s="3"/>
      <c r="M7" s="3"/>
      <c r="N7" s="3"/>
      <c r="O7" s="3"/>
      <c r="P7" s="3"/>
      <c r="Q7" s="3"/>
      <c r="R7" s="3"/>
      <c r="S7" s="3"/>
      <c r="T7" s="3"/>
      <c r="U7" s="3"/>
      <c r="V7" s="21"/>
      <c r="W7" s="20"/>
      <c r="X7" s="3"/>
      <c r="Y7" s="3"/>
      <c r="Z7" s="3"/>
      <c r="AA7" s="3"/>
      <c r="AB7" s="3"/>
      <c r="AC7" s="3"/>
      <c r="AD7" s="3"/>
      <c r="AE7" s="3"/>
      <c r="AF7" s="3"/>
      <c r="AG7" s="3"/>
      <c r="AH7" s="21"/>
      <c r="AI7" s="85"/>
      <c r="AK7">
        <f t="shared" ca="1" si="0"/>
        <v>0</v>
      </c>
      <c r="AL7">
        <f t="shared" ca="1" si="1"/>
        <v>0</v>
      </c>
      <c r="AM7" s="357" t="str">
        <f t="shared" ca="1" si="2"/>
        <v>0</v>
      </c>
      <c r="AN7">
        <f t="shared" ca="1" si="3"/>
        <v>0</v>
      </c>
      <c r="AO7" s="357">
        <f t="shared" ca="1" si="4"/>
        <v>0</v>
      </c>
      <c r="AP7" s="357" t="str">
        <f t="shared" ca="1" si="5"/>
        <v>0</v>
      </c>
      <c r="AQ7" s="357"/>
    </row>
    <row r="8" spans="2:43" ht="15" thickBot="1" x14ac:dyDescent="0.4">
      <c r="B8" s="363"/>
      <c r="C8" s="367"/>
      <c r="D8" s="148"/>
      <c r="E8" s="149"/>
      <c r="F8" s="149"/>
      <c r="G8" s="150"/>
      <c r="H8" s="149"/>
      <c r="I8" s="151"/>
      <c r="J8" s="148"/>
      <c r="K8" s="20"/>
      <c r="L8" s="3"/>
      <c r="M8" s="3"/>
      <c r="N8" s="3"/>
      <c r="O8" s="3"/>
      <c r="P8" s="3"/>
      <c r="Q8" s="3"/>
      <c r="R8" s="3"/>
      <c r="S8" s="3"/>
      <c r="T8" s="3"/>
      <c r="U8" s="3"/>
      <c r="V8" s="21"/>
      <c r="W8" s="20"/>
      <c r="X8" s="3"/>
      <c r="Y8" s="3"/>
      <c r="Z8" s="3"/>
      <c r="AA8" s="3"/>
      <c r="AB8" s="3"/>
      <c r="AC8" s="3"/>
      <c r="AD8" s="3"/>
      <c r="AE8" s="3"/>
      <c r="AF8" s="3"/>
      <c r="AG8" s="3"/>
      <c r="AH8" s="21"/>
      <c r="AI8" s="85"/>
      <c r="AK8">
        <f t="shared" ca="1" si="0"/>
        <v>0</v>
      </c>
      <c r="AL8">
        <f t="shared" ca="1" si="1"/>
        <v>0</v>
      </c>
      <c r="AM8" s="357" t="str">
        <f t="shared" ca="1" si="2"/>
        <v>0</v>
      </c>
      <c r="AN8">
        <f t="shared" ca="1" si="3"/>
        <v>0</v>
      </c>
      <c r="AO8" s="357">
        <f t="shared" ca="1" si="4"/>
        <v>0</v>
      </c>
      <c r="AP8" s="357" t="str">
        <f t="shared" ca="1" si="5"/>
        <v>0</v>
      </c>
      <c r="AQ8" s="357"/>
    </row>
    <row r="9" spans="2:43" ht="16" thickBot="1" x14ac:dyDescent="0.4">
      <c r="B9" s="363"/>
      <c r="C9" s="152" t="s">
        <v>8</v>
      </c>
      <c r="D9" s="153"/>
      <c r="E9" s="154"/>
      <c r="F9" s="154"/>
      <c r="G9" s="155">
        <f>COUNTIF((G3:G5),"&gt;=10")</f>
        <v>0</v>
      </c>
      <c r="H9" s="154"/>
      <c r="I9" s="274"/>
      <c r="J9" s="217"/>
      <c r="K9" s="157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9"/>
      <c r="W9" s="160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2"/>
      <c r="AI9" s="163"/>
      <c r="AK9">
        <f t="shared" ca="1" si="0"/>
        <v>0</v>
      </c>
      <c r="AL9">
        <f t="shared" ca="1" si="1"/>
        <v>0</v>
      </c>
      <c r="AM9" s="357" t="str">
        <f t="shared" ca="1" si="2"/>
        <v>0</v>
      </c>
      <c r="AN9">
        <f t="shared" ca="1" si="3"/>
        <v>0</v>
      </c>
      <c r="AO9" s="357">
        <f t="shared" ca="1" si="4"/>
        <v>0</v>
      </c>
      <c r="AP9" s="357" t="str">
        <f t="shared" ca="1" si="5"/>
        <v>0</v>
      </c>
      <c r="AQ9" s="357"/>
    </row>
    <row r="10" spans="2:43" ht="16" thickBot="1" x14ac:dyDescent="0.4">
      <c r="B10" s="363"/>
      <c r="C10" s="164" t="s">
        <v>9</v>
      </c>
      <c r="D10" s="165"/>
      <c r="E10" s="166"/>
      <c r="F10" s="166"/>
      <c r="G10" s="167">
        <f>COUNTIF((G3:G5),"&gt;=4")-COUNTIF((G3:G5),"&gt;9")</f>
        <v>0</v>
      </c>
      <c r="H10" s="166"/>
      <c r="I10" s="166"/>
      <c r="J10" s="275"/>
      <c r="K10" s="169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1"/>
      <c r="W10" s="169"/>
      <c r="X10" s="170"/>
      <c r="Y10" s="170"/>
      <c r="Z10" s="170"/>
      <c r="AA10" s="170"/>
      <c r="AB10" s="170"/>
      <c r="AC10" s="170"/>
      <c r="AD10" s="170"/>
      <c r="AE10" s="170"/>
      <c r="AF10" s="170"/>
      <c r="AG10" s="170"/>
      <c r="AH10" s="171"/>
      <c r="AI10" s="172"/>
      <c r="AK10">
        <f t="shared" ca="1" si="0"/>
        <v>0</v>
      </c>
      <c r="AL10">
        <f t="shared" ca="1" si="1"/>
        <v>0</v>
      </c>
      <c r="AM10" s="357" t="str">
        <f t="shared" ca="1" si="2"/>
        <v>0</v>
      </c>
      <c r="AN10">
        <f t="shared" ca="1" si="3"/>
        <v>0</v>
      </c>
      <c r="AO10" s="357">
        <f t="shared" ca="1" si="4"/>
        <v>0</v>
      </c>
      <c r="AP10" s="357" t="str">
        <f t="shared" ca="1" si="5"/>
        <v>0</v>
      </c>
      <c r="AQ10" s="357"/>
    </row>
    <row r="11" spans="2:43" ht="16" thickBot="1" x14ac:dyDescent="0.4">
      <c r="B11" s="363"/>
      <c r="C11" s="173" t="s">
        <v>10</v>
      </c>
      <c r="D11" s="174"/>
      <c r="E11" s="175"/>
      <c r="F11" s="175"/>
      <c r="G11" s="176">
        <f>COUNTIF((G3:G5),"&gt;=1")-COUNTIF((G3:G5),"&gt;3")</f>
        <v>0</v>
      </c>
      <c r="H11" s="175"/>
      <c r="I11" s="192"/>
      <c r="J11" s="276"/>
      <c r="K11" s="160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2"/>
      <c r="W11" s="169"/>
      <c r="X11" s="170"/>
      <c r="Y11" s="170"/>
      <c r="Z11" s="170"/>
      <c r="AA11" s="170"/>
      <c r="AB11" s="170"/>
      <c r="AC11" s="170"/>
      <c r="AD11" s="170"/>
      <c r="AE11" s="170"/>
      <c r="AF11" s="170"/>
      <c r="AG11" s="170"/>
      <c r="AH11" s="171"/>
      <c r="AI11" s="177"/>
      <c r="AK11">
        <f t="shared" ca="1" si="0"/>
        <v>0</v>
      </c>
      <c r="AL11">
        <f t="shared" ca="1" si="1"/>
        <v>0</v>
      </c>
      <c r="AM11" s="357" t="str">
        <f t="shared" ca="1" si="2"/>
        <v>0</v>
      </c>
      <c r="AN11">
        <f t="shared" ca="1" si="3"/>
        <v>0</v>
      </c>
      <c r="AO11" s="357">
        <f t="shared" ca="1" si="4"/>
        <v>0</v>
      </c>
      <c r="AP11" s="357" t="str">
        <f t="shared" ca="1" si="5"/>
        <v>0</v>
      </c>
      <c r="AQ11" s="357"/>
    </row>
    <row r="12" spans="2:43" ht="19.5" customHeight="1" thickBot="1" x14ac:dyDescent="0.4">
      <c r="B12" s="363"/>
      <c r="C12" s="97" t="s">
        <v>8</v>
      </c>
      <c r="D12" s="98"/>
      <c r="E12" s="99"/>
      <c r="F12" s="99"/>
      <c r="G12" s="105">
        <f>COUNTIF((G6:G8),"&gt;=10")</f>
        <v>0</v>
      </c>
      <c r="H12" s="99"/>
      <c r="I12" s="100"/>
      <c r="J12" s="94"/>
      <c r="K12" s="54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6"/>
      <c r="W12" s="4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5"/>
      <c r="AI12" s="87"/>
      <c r="AK12">
        <f t="shared" ca="1" si="0"/>
        <v>0</v>
      </c>
      <c r="AL12">
        <f t="shared" ca="1" si="1"/>
        <v>0</v>
      </c>
      <c r="AM12" s="357" t="str">
        <f t="shared" ca="1" si="2"/>
        <v>0</v>
      </c>
      <c r="AN12">
        <f t="shared" ca="1" si="3"/>
        <v>0</v>
      </c>
      <c r="AO12" s="357">
        <f t="shared" ca="1" si="4"/>
        <v>0</v>
      </c>
      <c r="AP12" s="357" t="str">
        <f t="shared" ca="1" si="5"/>
        <v>0</v>
      </c>
      <c r="AQ12" s="357"/>
    </row>
    <row r="13" spans="2:43" ht="18.75" customHeight="1" thickBot="1" x14ac:dyDescent="0.4">
      <c r="B13" s="363"/>
      <c r="C13" s="59" t="s">
        <v>9</v>
      </c>
      <c r="D13" s="63"/>
      <c r="E13" s="66"/>
      <c r="F13" s="66"/>
      <c r="G13" s="106">
        <f>COUNTIF((G6:G8),"&gt;=4")-COUNTIF((G6:G8),"&gt;9")</f>
        <v>0</v>
      </c>
      <c r="H13" s="66"/>
      <c r="I13" s="66"/>
      <c r="J13" s="95"/>
      <c r="K13" s="45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  <c r="W13" s="45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7"/>
      <c r="AI13" s="88"/>
      <c r="AK13">
        <f t="shared" ca="1" si="0"/>
        <v>0</v>
      </c>
      <c r="AL13">
        <f t="shared" ca="1" si="1"/>
        <v>0</v>
      </c>
      <c r="AM13" s="357" t="str">
        <f t="shared" ca="1" si="2"/>
        <v>0</v>
      </c>
      <c r="AN13">
        <f t="shared" ca="1" si="3"/>
        <v>0</v>
      </c>
      <c r="AO13" s="357">
        <f t="shared" ca="1" si="4"/>
        <v>0</v>
      </c>
      <c r="AP13" s="357" t="str">
        <f t="shared" ca="1" si="5"/>
        <v>0</v>
      </c>
      <c r="AQ13" s="357"/>
    </row>
    <row r="14" spans="2:43" ht="19.5" customHeight="1" thickBot="1" x14ac:dyDescent="0.4">
      <c r="B14" s="363"/>
      <c r="C14" s="60" t="s">
        <v>10</v>
      </c>
      <c r="D14" s="72"/>
      <c r="E14" s="73"/>
      <c r="F14" s="73"/>
      <c r="G14" s="107">
        <f>COUNTIF((G6:G8),"&gt;=1")-COUNTIF((G6:G8),"&gt;3")</f>
        <v>0</v>
      </c>
      <c r="H14" s="73"/>
      <c r="I14" s="67"/>
      <c r="J14" s="96"/>
      <c r="K14" s="44"/>
      <c r="L14" s="4"/>
      <c r="M14" s="4"/>
      <c r="N14" s="4"/>
      <c r="O14" s="4"/>
      <c r="P14" s="4"/>
      <c r="Q14" s="4"/>
      <c r="R14" s="4"/>
      <c r="S14" s="4"/>
      <c r="T14" s="4"/>
      <c r="U14" s="4"/>
      <c r="V14" s="5"/>
      <c r="W14" s="45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7"/>
      <c r="AI14" s="89"/>
      <c r="AK14">
        <f t="shared" ca="1" si="0"/>
        <v>0</v>
      </c>
      <c r="AL14">
        <f t="shared" ca="1" si="1"/>
        <v>0</v>
      </c>
      <c r="AM14" s="357" t="str">
        <f t="shared" ca="1" si="2"/>
        <v>0</v>
      </c>
      <c r="AN14">
        <f t="shared" ca="1" si="3"/>
        <v>0</v>
      </c>
      <c r="AO14" s="357">
        <f t="shared" ca="1" si="4"/>
        <v>0</v>
      </c>
      <c r="AP14" s="357" t="str">
        <f t="shared" ca="1" si="5"/>
        <v>0</v>
      </c>
      <c r="AQ14" s="357"/>
    </row>
    <row r="15" spans="2:43" ht="31.5" customHeight="1" thickBot="1" x14ac:dyDescent="0.4">
      <c r="B15" s="363"/>
      <c r="C15" s="366" t="s">
        <v>71</v>
      </c>
      <c r="D15" s="377" t="s">
        <v>82</v>
      </c>
      <c r="E15" s="377">
        <v>2</v>
      </c>
      <c r="F15" s="377">
        <v>4</v>
      </c>
      <c r="G15" s="390">
        <f>E15*F15</f>
        <v>8</v>
      </c>
      <c r="H15" s="377">
        <v>2</v>
      </c>
      <c r="I15" s="349" t="s">
        <v>60</v>
      </c>
      <c r="J15" s="58" t="s">
        <v>76</v>
      </c>
      <c r="K15" s="18"/>
      <c r="L15" s="2"/>
      <c r="M15" s="2"/>
      <c r="N15" s="2"/>
      <c r="O15" s="2"/>
      <c r="P15" s="342"/>
      <c r="Q15" s="2"/>
      <c r="R15" s="2"/>
      <c r="S15" s="2"/>
      <c r="T15" s="2"/>
      <c r="U15" s="2"/>
      <c r="V15" s="19"/>
      <c r="W15" s="8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4"/>
      <c r="AI15" s="35"/>
      <c r="AK15">
        <f t="shared" ca="1" si="0"/>
        <v>1</v>
      </c>
      <c r="AL15">
        <f t="shared" ca="1" si="1"/>
        <v>0</v>
      </c>
      <c r="AM15" s="357">
        <f t="shared" ca="1" si="2"/>
        <v>1</v>
      </c>
      <c r="AN15">
        <f t="shared" ca="1" si="3"/>
        <v>0</v>
      </c>
      <c r="AO15" s="357">
        <f t="shared" ca="1" si="4"/>
        <v>0</v>
      </c>
      <c r="AP15" s="357" t="str">
        <f t="shared" ca="1" si="5"/>
        <v>0</v>
      </c>
      <c r="AQ15" s="357"/>
    </row>
    <row r="16" spans="2:43" ht="15" thickBot="1" x14ac:dyDescent="0.4">
      <c r="B16" s="363"/>
      <c r="C16" s="367"/>
      <c r="D16" s="378"/>
      <c r="E16" s="378"/>
      <c r="F16" s="378"/>
      <c r="G16" s="391"/>
      <c r="H16" s="378"/>
      <c r="I16" s="128" t="s">
        <v>63</v>
      </c>
      <c r="J16" s="58" t="s">
        <v>67</v>
      </c>
      <c r="K16" s="20"/>
      <c r="L16" s="3"/>
      <c r="M16" s="3"/>
      <c r="N16" s="3"/>
      <c r="O16" s="3"/>
      <c r="P16" s="341"/>
      <c r="Q16" s="3"/>
      <c r="R16" s="3"/>
      <c r="S16" s="3"/>
      <c r="T16" s="3"/>
      <c r="U16" s="3"/>
      <c r="V16" s="344"/>
      <c r="W16" s="9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25"/>
      <c r="AI16" s="11"/>
      <c r="AJ16" s="26"/>
      <c r="AK16">
        <f t="shared" ca="1" si="0"/>
        <v>1</v>
      </c>
      <c r="AL16">
        <f t="shared" ca="1" si="1"/>
        <v>0</v>
      </c>
      <c r="AM16" s="357">
        <f t="shared" ca="1" si="2"/>
        <v>1</v>
      </c>
      <c r="AN16">
        <f t="shared" ca="1" si="3"/>
        <v>0</v>
      </c>
      <c r="AO16" s="357">
        <f t="shared" ca="1" si="4"/>
        <v>1</v>
      </c>
      <c r="AP16" s="357">
        <f t="shared" ca="1" si="5"/>
        <v>0</v>
      </c>
      <c r="AQ16" s="357"/>
    </row>
    <row r="17" spans="2:43" ht="15" thickBot="1" x14ac:dyDescent="0.4">
      <c r="B17" s="363"/>
      <c r="C17" s="367"/>
      <c r="D17" s="378"/>
      <c r="E17" s="378"/>
      <c r="F17" s="378"/>
      <c r="G17" s="391"/>
      <c r="H17" s="378"/>
      <c r="I17" s="349" t="s">
        <v>64</v>
      </c>
      <c r="J17" s="58" t="s">
        <v>77</v>
      </c>
      <c r="K17" s="139"/>
      <c r="L17" s="140"/>
      <c r="M17" s="140"/>
      <c r="N17" s="140"/>
      <c r="O17" s="140"/>
      <c r="P17" s="350"/>
      <c r="Q17" s="140"/>
      <c r="R17" s="140"/>
      <c r="S17" s="140"/>
      <c r="T17" s="140"/>
      <c r="U17" s="140"/>
      <c r="V17" s="76"/>
      <c r="W17" s="142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3"/>
      <c r="AI17" s="144"/>
      <c r="AJ17" s="26"/>
      <c r="AK17">
        <f t="shared" ca="1" si="0"/>
        <v>1</v>
      </c>
      <c r="AL17">
        <f t="shared" ca="1" si="1"/>
        <v>0</v>
      </c>
      <c r="AM17" s="357">
        <f t="shared" ca="1" si="2"/>
        <v>1</v>
      </c>
      <c r="AN17">
        <f t="shared" ca="1" si="3"/>
        <v>0</v>
      </c>
      <c r="AO17" s="357">
        <f t="shared" ca="1" si="4"/>
        <v>0</v>
      </c>
      <c r="AP17" s="357" t="str">
        <f t="shared" ca="1" si="5"/>
        <v>0</v>
      </c>
      <c r="AQ17" s="357"/>
    </row>
    <row r="18" spans="2:43" x14ac:dyDescent="0.35">
      <c r="B18" s="363"/>
      <c r="C18" s="367"/>
      <c r="D18" s="379"/>
      <c r="E18" s="379"/>
      <c r="F18" s="379"/>
      <c r="G18" s="393"/>
      <c r="H18" s="379"/>
      <c r="I18" s="128" t="s">
        <v>65</v>
      </c>
      <c r="J18" s="58" t="s">
        <v>78</v>
      </c>
      <c r="K18" s="81"/>
      <c r="L18" s="75"/>
      <c r="M18" s="75"/>
      <c r="N18" s="75"/>
      <c r="O18" s="75"/>
      <c r="P18" s="350"/>
      <c r="Q18" s="75"/>
      <c r="R18" s="75"/>
      <c r="S18" s="75"/>
      <c r="T18" s="75"/>
      <c r="U18" s="75"/>
      <c r="V18" s="348"/>
      <c r="W18" s="77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82"/>
      <c r="AI18" s="83"/>
      <c r="AJ18" s="1"/>
      <c r="AK18">
        <f t="shared" ca="1" si="0"/>
        <v>1</v>
      </c>
      <c r="AL18">
        <f t="shared" ca="1" si="1"/>
        <v>0</v>
      </c>
      <c r="AM18" s="357">
        <f t="shared" ca="1" si="2"/>
        <v>1</v>
      </c>
      <c r="AN18">
        <f t="shared" ca="1" si="3"/>
        <v>0</v>
      </c>
      <c r="AO18" s="357">
        <f t="shared" ca="1" si="4"/>
        <v>1</v>
      </c>
      <c r="AP18" s="357">
        <f t="shared" ca="1" si="5"/>
        <v>0</v>
      </c>
      <c r="AQ18" s="357"/>
    </row>
    <row r="19" spans="2:43" ht="15" thickBot="1" x14ac:dyDescent="0.4">
      <c r="B19" s="363"/>
      <c r="C19" s="367"/>
      <c r="D19" s="17"/>
      <c r="E19" s="14"/>
      <c r="F19" s="14"/>
      <c r="G19" s="108">
        <f>E19*F19</f>
        <v>0</v>
      </c>
      <c r="H19" s="14"/>
      <c r="I19" s="23"/>
      <c r="J19" s="70"/>
      <c r="K19" s="81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6"/>
      <c r="W19" s="77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82"/>
      <c r="AI19" s="83"/>
      <c r="AJ19" s="1"/>
      <c r="AK19">
        <f t="shared" ca="1" si="0"/>
        <v>0</v>
      </c>
      <c r="AL19">
        <f t="shared" ca="1" si="1"/>
        <v>0</v>
      </c>
      <c r="AM19" s="357" t="str">
        <f t="shared" ca="1" si="2"/>
        <v>0</v>
      </c>
      <c r="AN19">
        <f t="shared" ca="1" si="3"/>
        <v>0</v>
      </c>
      <c r="AO19" s="357">
        <f t="shared" ca="1" si="4"/>
        <v>0</v>
      </c>
      <c r="AP19" s="357" t="str">
        <f t="shared" ca="1" si="5"/>
        <v>0</v>
      </c>
      <c r="AQ19" s="357"/>
    </row>
    <row r="20" spans="2:43" ht="15" thickBot="1" x14ac:dyDescent="0.4">
      <c r="B20" s="363"/>
      <c r="C20" s="367"/>
      <c r="D20" s="17"/>
      <c r="E20" s="14"/>
      <c r="F20" s="14"/>
      <c r="G20" s="108"/>
      <c r="H20" s="14"/>
      <c r="I20" s="23"/>
      <c r="J20" s="70"/>
      <c r="K20" s="81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6"/>
      <c r="W20" s="77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82"/>
      <c r="AI20" s="83"/>
      <c r="AJ20" s="1"/>
      <c r="AK20">
        <f t="shared" ca="1" si="0"/>
        <v>0</v>
      </c>
      <c r="AL20">
        <f t="shared" ca="1" si="1"/>
        <v>0</v>
      </c>
      <c r="AM20" s="357" t="str">
        <f t="shared" ca="1" si="2"/>
        <v>0</v>
      </c>
      <c r="AN20">
        <f t="shared" ca="1" si="3"/>
        <v>0</v>
      </c>
      <c r="AO20" s="357">
        <f t="shared" ca="1" si="4"/>
        <v>0</v>
      </c>
      <c r="AP20" s="357" t="str">
        <f t="shared" ca="1" si="5"/>
        <v>0</v>
      </c>
      <c r="AQ20" s="357"/>
    </row>
    <row r="21" spans="2:43" ht="15" thickBot="1" x14ac:dyDescent="0.4">
      <c r="B21" s="363"/>
      <c r="C21" s="367"/>
      <c r="D21" s="17"/>
      <c r="E21" s="14"/>
      <c r="F21" s="14"/>
      <c r="G21" s="108">
        <f>E21*F21</f>
        <v>0</v>
      </c>
      <c r="H21" s="14"/>
      <c r="I21" s="23"/>
      <c r="J21" s="70"/>
      <c r="K21" s="81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6"/>
      <c r="W21" s="77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82"/>
      <c r="AI21" s="83"/>
      <c r="AJ21" s="1"/>
      <c r="AK21">
        <f t="shared" ca="1" si="0"/>
        <v>0</v>
      </c>
      <c r="AL21">
        <f t="shared" ca="1" si="1"/>
        <v>0</v>
      </c>
      <c r="AM21" s="357" t="str">
        <f t="shared" ca="1" si="2"/>
        <v>0</v>
      </c>
      <c r="AN21">
        <f t="shared" ca="1" si="3"/>
        <v>0</v>
      </c>
      <c r="AO21" s="357">
        <f t="shared" ca="1" si="4"/>
        <v>0</v>
      </c>
      <c r="AP21" s="357" t="str">
        <f t="shared" ca="1" si="5"/>
        <v>0</v>
      </c>
      <c r="AQ21" s="357"/>
    </row>
    <row r="22" spans="2:43" x14ac:dyDescent="0.35">
      <c r="B22" s="363"/>
      <c r="C22" s="367"/>
      <c r="D22" s="37"/>
      <c r="E22" s="15"/>
      <c r="F22" s="15"/>
      <c r="G22" s="104">
        <f>E22*F22</f>
        <v>0</v>
      </c>
      <c r="H22" s="15"/>
      <c r="I22" s="37"/>
      <c r="J22" s="15"/>
      <c r="K22" s="41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3"/>
      <c r="W22" s="46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9"/>
      <c r="AI22" s="15"/>
      <c r="AJ22" s="1"/>
      <c r="AK22">
        <f t="shared" ca="1" si="0"/>
        <v>0</v>
      </c>
      <c r="AL22">
        <f t="shared" ca="1" si="1"/>
        <v>0</v>
      </c>
      <c r="AM22" s="357" t="str">
        <f t="shared" ca="1" si="2"/>
        <v>0</v>
      </c>
      <c r="AN22">
        <f t="shared" ca="1" si="3"/>
        <v>0</v>
      </c>
      <c r="AO22" s="357">
        <f t="shared" ca="1" si="4"/>
        <v>0</v>
      </c>
      <c r="AP22" s="357" t="str">
        <f t="shared" ca="1" si="5"/>
        <v>0</v>
      </c>
      <c r="AQ22" s="357"/>
    </row>
    <row r="23" spans="2:43" x14ac:dyDescent="0.35">
      <c r="B23" s="363"/>
      <c r="C23" s="367"/>
      <c r="D23" s="178"/>
      <c r="E23" s="149"/>
      <c r="F23" s="149"/>
      <c r="G23" s="150"/>
      <c r="H23" s="149"/>
      <c r="I23" s="178"/>
      <c r="J23" s="149"/>
      <c r="K23" s="179"/>
      <c r="L23" s="180"/>
      <c r="M23" s="180"/>
      <c r="N23" s="180"/>
      <c r="O23" s="180"/>
      <c r="P23" s="180"/>
      <c r="Q23" s="180"/>
      <c r="R23" s="180"/>
      <c r="S23" s="180"/>
      <c r="T23" s="180"/>
      <c r="U23" s="180"/>
      <c r="V23" s="181"/>
      <c r="W23" s="182"/>
      <c r="X23" s="180"/>
      <c r="Y23" s="180"/>
      <c r="Z23" s="180"/>
      <c r="AA23" s="180"/>
      <c r="AB23" s="180"/>
      <c r="AC23" s="180"/>
      <c r="AD23" s="180"/>
      <c r="AE23" s="180"/>
      <c r="AF23" s="180"/>
      <c r="AG23" s="180"/>
      <c r="AH23" s="183"/>
      <c r="AI23" s="149"/>
      <c r="AJ23" s="1"/>
      <c r="AK23">
        <f t="shared" ca="1" si="0"/>
        <v>0</v>
      </c>
      <c r="AL23">
        <f t="shared" ca="1" si="1"/>
        <v>0</v>
      </c>
      <c r="AM23" s="357" t="str">
        <f t="shared" ca="1" si="2"/>
        <v>0</v>
      </c>
      <c r="AN23">
        <f t="shared" ca="1" si="3"/>
        <v>0</v>
      </c>
      <c r="AO23" s="357">
        <f t="shared" ca="1" si="4"/>
        <v>0</v>
      </c>
      <c r="AP23" s="357" t="str">
        <f t="shared" ca="1" si="5"/>
        <v>0</v>
      </c>
      <c r="AQ23" s="357"/>
    </row>
    <row r="24" spans="2:43" ht="15" thickBot="1" x14ac:dyDescent="0.4">
      <c r="B24" s="363"/>
      <c r="C24" s="367"/>
      <c r="D24" s="223"/>
      <c r="E24" s="201"/>
      <c r="F24" s="201"/>
      <c r="G24" s="202"/>
      <c r="H24" s="201"/>
      <c r="I24" s="223"/>
      <c r="J24" s="201"/>
      <c r="K24" s="224"/>
      <c r="L24" s="225"/>
      <c r="M24" s="225"/>
      <c r="N24" s="225"/>
      <c r="O24" s="225"/>
      <c r="P24" s="225"/>
      <c r="Q24" s="225"/>
      <c r="R24" s="225"/>
      <c r="S24" s="225"/>
      <c r="T24" s="225"/>
      <c r="U24" s="225"/>
      <c r="V24" s="226"/>
      <c r="W24" s="227"/>
      <c r="X24" s="225"/>
      <c r="Y24" s="225"/>
      <c r="Z24" s="225"/>
      <c r="AA24" s="225"/>
      <c r="AB24" s="225"/>
      <c r="AC24" s="225"/>
      <c r="AD24" s="225"/>
      <c r="AE24" s="225"/>
      <c r="AF24" s="225"/>
      <c r="AG24" s="225"/>
      <c r="AH24" s="228"/>
      <c r="AI24" s="201"/>
      <c r="AJ24" s="1"/>
      <c r="AK24">
        <f t="shared" ca="1" si="0"/>
        <v>0</v>
      </c>
      <c r="AL24">
        <f t="shared" ca="1" si="1"/>
        <v>0</v>
      </c>
      <c r="AM24" s="357" t="str">
        <f t="shared" ca="1" si="2"/>
        <v>0</v>
      </c>
      <c r="AN24">
        <f t="shared" ca="1" si="3"/>
        <v>0</v>
      </c>
      <c r="AO24" s="357">
        <f t="shared" ca="1" si="4"/>
        <v>0</v>
      </c>
      <c r="AP24" s="357" t="str">
        <f t="shared" ca="1" si="5"/>
        <v>0</v>
      </c>
      <c r="AQ24" s="357"/>
    </row>
    <row r="25" spans="2:43" ht="16" thickBot="1" x14ac:dyDescent="0.4">
      <c r="B25" s="363"/>
      <c r="C25" s="277" t="s">
        <v>8</v>
      </c>
      <c r="D25" s="278"/>
      <c r="E25" s="248"/>
      <c r="F25" s="248"/>
      <c r="G25" s="155">
        <f>COUNTIF((G15:G21),"&gt;=10")</f>
        <v>0</v>
      </c>
      <c r="H25" s="248"/>
      <c r="I25" s="251"/>
      <c r="J25" s="189"/>
      <c r="K25" s="169"/>
      <c r="L25" s="170"/>
      <c r="M25" s="170"/>
      <c r="N25" s="170"/>
      <c r="O25" s="170"/>
      <c r="P25" s="170"/>
      <c r="Q25" s="170"/>
      <c r="R25" s="170"/>
      <c r="S25" s="170"/>
      <c r="T25" s="170"/>
      <c r="U25" s="170"/>
      <c r="V25" s="171"/>
      <c r="W25" s="190"/>
      <c r="X25" s="170"/>
      <c r="Y25" s="170"/>
      <c r="Z25" s="170"/>
      <c r="AA25" s="170"/>
      <c r="AB25" s="170"/>
      <c r="AC25" s="170"/>
      <c r="AD25" s="170"/>
      <c r="AE25" s="170"/>
      <c r="AF25" s="170"/>
      <c r="AG25" s="170"/>
      <c r="AH25" s="168"/>
      <c r="AI25" s="189"/>
      <c r="AJ25" s="1"/>
      <c r="AK25">
        <f t="shared" ca="1" si="0"/>
        <v>0</v>
      </c>
      <c r="AL25">
        <f t="shared" ca="1" si="1"/>
        <v>0</v>
      </c>
      <c r="AM25" s="357" t="str">
        <f t="shared" ca="1" si="2"/>
        <v>0</v>
      </c>
      <c r="AN25">
        <f t="shared" ca="1" si="3"/>
        <v>0</v>
      </c>
      <c r="AO25" s="357">
        <f t="shared" ca="1" si="4"/>
        <v>0</v>
      </c>
      <c r="AP25" s="357" t="str">
        <f t="shared" ca="1" si="5"/>
        <v>0</v>
      </c>
      <c r="AQ25" s="357"/>
    </row>
    <row r="26" spans="2:43" ht="16" thickBot="1" x14ac:dyDescent="0.4">
      <c r="B26" s="363"/>
      <c r="C26" s="164" t="s">
        <v>9</v>
      </c>
      <c r="D26" s="165"/>
      <c r="E26" s="166"/>
      <c r="F26" s="166"/>
      <c r="G26" s="167">
        <f>COUNTIF((G15:G21),"&gt;=4")-COUNTIF((G15:G21),"&gt;9")</f>
        <v>1</v>
      </c>
      <c r="H26" s="166"/>
      <c r="I26" s="188"/>
      <c r="J26" s="189"/>
      <c r="K26" s="169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1"/>
      <c r="W26" s="190"/>
      <c r="X26" s="170"/>
      <c r="Y26" s="170"/>
      <c r="Z26" s="170"/>
      <c r="AA26" s="170"/>
      <c r="AB26" s="170"/>
      <c r="AC26" s="170"/>
      <c r="AD26" s="170"/>
      <c r="AE26" s="170"/>
      <c r="AF26" s="170"/>
      <c r="AG26" s="170"/>
      <c r="AH26" s="168"/>
      <c r="AI26" s="189"/>
      <c r="AJ26" s="26"/>
      <c r="AK26">
        <f t="shared" ca="1" si="0"/>
        <v>0</v>
      </c>
      <c r="AL26">
        <f t="shared" ca="1" si="1"/>
        <v>0</v>
      </c>
      <c r="AM26" s="357" t="str">
        <f t="shared" ca="1" si="2"/>
        <v>0</v>
      </c>
      <c r="AN26">
        <f t="shared" ca="1" si="3"/>
        <v>0</v>
      </c>
      <c r="AO26" s="357">
        <f t="shared" ca="1" si="4"/>
        <v>0</v>
      </c>
      <c r="AP26" s="357" t="str">
        <f t="shared" ca="1" si="5"/>
        <v>0</v>
      </c>
      <c r="AQ26" s="357"/>
    </row>
    <row r="27" spans="2:43" ht="16" thickBot="1" x14ac:dyDescent="0.4">
      <c r="B27" s="363"/>
      <c r="C27" s="173" t="s">
        <v>10</v>
      </c>
      <c r="D27" s="191"/>
      <c r="E27" s="192"/>
      <c r="F27" s="192"/>
      <c r="G27" s="193">
        <f>COUNTIF((G15:G21),"&gt;=1")-COUNTIF((G15:G21),"&gt;3")</f>
        <v>0</v>
      </c>
      <c r="H27" s="192"/>
      <c r="I27" s="194"/>
      <c r="J27" s="189"/>
      <c r="K27" s="169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1"/>
      <c r="W27" s="190"/>
      <c r="X27" s="170"/>
      <c r="Y27" s="170"/>
      <c r="Z27" s="170"/>
      <c r="AA27" s="170"/>
      <c r="AB27" s="170"/>
      <c r="AC27" s="170"/>
      <c r="AD27" s="170"/>
      <c r="AE27" s="170"/>
      <c r="AF27" s="170"/>
      <c r="AG27" s="170"/>
      <c r="AH27" s="168"/>
      <c r="AI27" s="189"/>
      <c r="AJ27" s="26"/>
      <c r="AK27">
        <f t="shared" ca="1" si="0"/>
        <v>0</v>
      </c>
      <c r="AL27">
        <f t="shared" ca="1" si="1"/>
        <v>0</v>
      </c>
      <c r="AM27" s="357" t="str">
        <f t="shared" ca="1" si="2"/>
        <v>0</v>
      </c>
      <c r="AN27">
        <f t="shared" ca="1" si="3"/>
        <v>0</v>
      </c>
      <c r="AO27" s="357">
        <f t="shared" ca="1" si="4"/>
        <v>0</v>
      </c>
      <c r="AP27" s="357" t="str">
        <f t="shared" ca="1" si="5"/>
        <v>0</v>
      </c>
      <c r="AQ27" s="357"/>
    </row>
    <row r="28" spans="2:43" ht="16" thickBot="1" x14ac:dyDescent="0.4">
      <c r="B28" s="363"/>
      <c r="C28" s="97" t="s">
        <v>8</v>
      </c>
      <c r="D28" s="98"/>
      <c r="E28" s="99"/>
      <c r="F28" s="99"/>
      <c r="G28" s="109">
        <f>COUNTIF((G22:G24),"&gt;=10")</f>
        <v>0</v>
      </c>
      <c r="H28" s="99"/>
      <c r="I28" s="101"/>
      <c r="J28" s="80"/>
      <c r="K28" s="54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6"/>
      <c r="W28" s="57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3"/>
      <c r="AI28" s="80"/>
      <c r="AJ28" s="40"/>
      <c r="AK28">
        <f t="shared" ca="1" si="0"/>
        <v>0</v>
      </c>
      <c r="AL28">
        <f t="shared" ca="1" si="1"/>
        <v>0</v>
      </c>
      <c r="AM28" s="357" t="str">
        <f t="shared" ca="1" si="2"/>
        <v>0</v>
      </c>
      <c r="AN28">
        <f t="shared" ca="1" si="3"/>
        <v>0</v>
      </c>
      <c r="AO28" s="357">
        <f t="shared" ca="1" si="4"/>
        <v>0</v>
      </c>
      <c r="AP28" s="357" t="str">
        <f t="shared" ca="1" si="5"/>
        <v>0</v>
      </c>
      <c r="AQ28" s="357"/>
    </row>
    <row r="29" spans="2:43" ht="16" thickBot="1" x14ac:dyDescent="0.4">
      <c r="B29" s="363"/>
      <c r="C29" s="59" t="s">
        <v>9</v>
      </c>
      <c r="D29" s="63"/>
      <c r="E29" s="66"/>
      <c r="F29" s="66"/>
      <c r="G29" s="106">
        <f>COUNTIF((G22:G24),"&gt;=4")-COUNTIF((G22:G24),"&gt;9")</f>
        <v>0</v>
      </c>
      <c r="H29" s="66"/>
      <c r="I29" s="78"/>
      <c r="J29" s="50"/>
      <c r="K29" s="45"/>
      <c r="L29" s="6"/>
      <c r="M29" s="6"/>
      <c r="N29" s="6"/>
      <c r="O29" s="6"/>
      <c r="P29" s="6"/>
      <c r="Q29" s="6"/>
      <c r="R29" s="6"/>
      <c r="S29" s="6"/>
      <c r="T29" s="6"/>
      <c r="U29" s="6"/>
      <c r="V29" s="7"/>
      <c r="W29" s="48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39"/>
      <c r="AI29" s="50"/>
      <c r="AJ29" s="40"/>
      <c r="AK29">
        <f t="shared" ca="1" si="0"/>
        <v>0</v>
      </c>
      <c r="AL29">
        <f t="shared" ca="1" si="1"/>
        <v>0</v>
      </c>
      <c r="AM29" s="357" t="str">
        <f t="shared" ca="1" si="2"/>
        <v>0</v>
      </c>
      <c r="AN29">
        <f t="shared" ca="1" si="3"/>
        <v>0</v>
      </c>
      <c r="AO29" s="357">
        <f t="shared" ca="1" si="4"/>
        <v>0</v>
      </c>
      <c r="AP29" s="357" t="str">
        <f t="shared" ca="1" si="5"/>
        <v>0</v>
      </c>
      <c r="AQ29" s="357"/>
    </row>
    <row r="30" spans="2:43" ht="16" thickBot="1" x14ac:dyDescent="0.4">
      <c r="B30" s="363"/>
      <c r="C30" s="60" t="s">
        <v>10</v>
      </c>
      <c r="D30" s="64"/>
      <c r="E30" s="67"/>
      <c r="F30" s="67"/>
      <c r="G30" s="110">
        <f>COUNTIF((G22:G24),"&gt;=1")-COUNTIF((G22:G24),"&gt;3")</f>
        <v>0</v>
      </c>
      <c r="H30" s="67"/>
      <c r="I30" s="79"/>
      <c r="J30" s="50"/>
      <c r="K30" s="45"/>
      <c r="L30" s="6"/>
      <c r="M30" s="6"/>
      <c r="N30" s="6"/>
      <c r="O30" s="6"/>
      <c r="P30" s="6"/>
      <c r="Q30" s="6"/>
      <c r="R30" s="6"/>
      <c r="S30" s="6"/>
      <c r="T30" s="6"/>
      <c r="U30" s="6"/>
      <c r="V30" s="7"/>
      <c r="W30" s="48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39"/>
      <c r="AI30" s="50"/>
      <c r="AJ30" s="40"/>
      <c r="AK30">
        <f t="shared" ca="1" si="0"/>
        <v>0</v>
      </c>
      <c r="AL30">
        <f t="shared" ca="1" si="1"/>
        <v>0</v>
      </c>
      <c r="AM30" s="357" t="str">
        <f t="shared" ca="1" si="2"/>
        <v>0</v>
      </c>
      <c r="AN30">
        <f t="shared" ca="1" si="3"/>
        <v>0</v>
      </c>
      <c r="AO30" s="357">
        <f t="shared" ca="1" si="4"/>
        <v>0</v>
      </c>
      <c r="AP30" s="357" t="str">
        <f t="shared" ca="1" si="5"/>
        <v>0</v>
      </c>
      <c r="AQ30" s="357"/>
    </row>
    <row r="31" spans="2:43" ht="14.5" customHeight="1" x14ac:dyDescent="0.35">
      <c r="B31" s="363"/>
      <c r="C31" s="366" t="s">
        <v>86</v>
      </c>
      <c r="D31" s="22"/>
      <c r="E31" s="58"/>
      <c r="F31" s="58"/>
      <c r="G31" s="102">
        <f>E31*F31</f>
        <v>0</v>
      </c>
      <c r="H31" s="58"/>
      <c r="I31" s="22"/>
      <c r="J31" s="58"/>
      <c r="K31" s="18"/>
      <c r="L31" s="2"/>
      <c r="M31" s="2"/>
      <c r="N31" s="2"/>
      <c r="O31" s="2"/>
      <c r="P31" s="2"/>
      <c r="Q31" s="2"/>
      <c r="R31" s="2"/>
      <c r="S31" s="2"/>
      <c r="T31" s="2"/>
      <c r="U31" s="2"/>
      <c r="V31" s="19"/>
      <c r="W31" s="8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4"/>
      <c r="AI31" s="35"/>
      <c r="AK31">
        <f t="shared" ca="1" si="0"/>
        <v>0</v>
      </c>
      <c r="AL31">
        <f t="shared" ca="1" si="1"/>
        <v>0</v>
      </c>
      <c r="AM31" s="357" t="str">
        <f t="shared" ca="1" si="2"/>
        <v>0</v>
      </c>
      <c r="AN31">
        <f t="shared" ca="1" si="3"/>
        <v>0</v>
      </c>
      <c r="AO31" s="357">
        <f t="shared" ca="1" si="4"/>
        <v>0</v>
      </c>
      <c r="AP31" s="357" t="str">
        <f t="shared" ca="1" si="5"/>
        <v>0</v>
      </c>
      <c r="AQ31" s="357"/>
    </row>
    <row r="32" spans="2:43" x14ac:dyDescent="0.35">
      <c r="B32" s="363"/>
      <c r="C32" s="367"/>
      <c r="D32" s="16"/>
      <c r="E32" s="12"/>
      <c r="F32" s="12"/>
      <c r="G32" s="103">
        <f t="shared" ref="G32" si="7">E32*F32</f>
        <v>0</v>
      </c>
      <c r="H32" s="12"/>
      <c r="I32" s="16"/>
      <c r="J32" s="12"/>
      <c r="K32" s="20"/>
      <c r="L32" s="3"/>
      <c r="M32" s="3"/>
      <c r="N32" s="3"/>
      <c r="O32" s="3"/>
      <c r="P32" s="3"/>
      <c r="Q32" s="3"/>
      <c r="R32" s="3"/>
      <c r="S32" s="3"/>
      <c r="T32" s="3"/>
      <c r="U32" s="3"/>
      <c r="V32" s="21"/>
      <c r="W32" s="9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25"/>
      <c r="AI32" s="11"/>
      <c r="AK32">
        <f t="shared" ca="1" si="0"/>
        <v>0</v>
      </c>
      <c r="AL32">
        <f t="shared" ca="1" si="1"/>
        <v>0</v>
      </c>
      <c r="AM32" s="357" t="str">
        <f t="shared" ca="1" si="2"/>
        <v>0</v>
      </c>
      <c r="AN32">
        <f t="shared" ca="1" si="3"/>
        <v>0</v>
      </c>
      <c r="AO32" s="357">
        <f t="shared" ca="1" si="4"/>
        <v>0</v>
      </c>
      <c r="AP32" s="357" t="str">
        <f t="shared" ca="1" si="5"/>
        <v>0</v>
      </c>
      <c r="AQ32" s="357"/>
    </row>
    <row r="33" spans="2:43" ht="15" thickBot="1" x14ac:dyDescent="0.4">
      <c r="B33" s="363"/>
      <c r="C33" s="367"/>
      <c r="D33" s="17"/>
      <c r="E33" s="14"/>
      <c r="F33" s="14"/>
      <c r="G33" s="108">
        <f>E33*F33</f>
        <v>0</v>
      </c>
      <c r="H33" s="14"/>
      <c r="I33" s="23"/>
      <c r="J33" s="70"/>
      <c r="K33" s="81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6"/>
      <c r="W33" s="77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82"/>
      <c r="AI33" s="83"/>
      <c r="AK33">
        <f t="shared" ca="1" si="0"/>
        <v>0</v>
      </c>
      <c r="AL33">
        <f t="shared" ca="1" si="1"/>
        <v>0</v>
      </c>
      <c r="AM33" s="357" t="str">
        <f t="shared" ca="1" si="2"/>
        <v>0</v>
      </c>
      <c r="AN33">
        <f t="shared" ca="1" si="3"/>
        <v>0</v>
      </c>
      <c r="AO33" s="357">
        <f t="shared" ca="1" si="4"/>
        <v>0</v>
      </c>
      <c r="AP33" s="357" t="str">
        <f t="shared" ca="1" si="5"/>
        <v>0</v>
      </c>
      <c r="AQ33" s="357"/>
    </row>
    <row r="34" spans="2:43" x14ac:dyDescent="0.35">
      <c r="B34" s="363"/>
      <c r="C34" s="367"/>
      <c r="D34" s="37"/>
      <c r="E34" s="15"/>
      <c r="F34" s="15"/>
      <c r="G34" s="104">
        <f>E34*F34</f>
        <v>0</v>
      </c>
      <c r="H34" s="15"/>
      <c r="I34" s="37"/>
      <c r="J34" s="15"/>
      <c r="K34" s="41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3"/>
      <c r="W34" s="46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9"/>
      <c r="AI34" s="15"/>
      <c r="AK34">
        <f t="shared" ca="1" si="0"/>
        <v>0</v>
      </c>
      <c r="AL34">
        <f t="shared" ca="1" si="1"/>
        <v>0</v>
      </c>
      <c r="AM34" s="357" t="str">
        <f t="shared" ca="1" si="2"/>
        <v>0</v>
      </c>
      <c r="AN34">
        <f t="shared" ca="1" si="3"/>
        <v>0</v>
      </c>
      <c r="AO34" s="357">
        <f t="shared" ca="1" si="4"/>
        <v>0</v>
      </c>
      <c r="AP34" s="357" t="str">
        <f t="shared" ca="1" si="5"/>
        <v>0</v>
      </c>
      <c r="AQ34" s="357"/>
    </row>
    <row r="35" spans="2:43" x14ac:dyDescent="0.35">
      <c r="B35" s="363"/>
      <c r="C35" s="367"/>
      <c r="D35" s="178"/>
      <c r="E35" s="149"/>
      <c r="F35" s="149"/>
      <c r="G35" s="150"/>
      <c r="H35" s="149"/>
      <c r="I35" s="178"/>
      <c r="J35" s="149"/>
      <c r="K35" s="179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1"/>
      <c r="W35" s="182"/>
      <c r="X35" s="180"/>
      <c r="Y35" s="180"/>
      <c r="Z35" s="180"/>
      <c r="AA35" s="180"/>
      <c r="AB35" s="180"/>
      <c r="AC35" s="180"/>
      <c r="AD35" s="180"/>
      <c r="AE35" s="180"/>
      <c r="AF35" s="180"/>
      <c r="AG35" s="180"/>
      <c r="AH35" s="183"/>
      <c r="AI35" s="149"/>
      <c r="AK35">
        <f t="shared" ca="1" si="0"/>
        <v>0</v>
      </c>
      <c r="AL35">
        <f t="shared" ca="1" si="1"/>
        <v>0</v>
      </c>
      <c r="AM35" s="357" t="str">
        <f t="shared" ca="1" si="2"/>
        <v>0</v>
      </c>
      <c r="AN35">
        <f t="shared" ca="1" si="3"/>
        <v>0</v>
      </c>
      <c r="AO35" s="357">
        <f t="shared" ca="1" si="4"/>
        <v>0</v>
      </c>
      <c r="AP35" s="357" t="str">
        <f t="shared" ca="1" si="5"/>
        <v>0</v>
      </c>
      <c r="AQ35" s="357"/>
    </row>
    <row r="36" spans="2:43" x14ac:dyDescent="0.35">
      <c r="B36" s="363"/>
      <c r="C36" s="367"/>
      <c r="D36" s="178"/>
      <c r="E36" s="149"/>
      <c r="F36" s="149"/>
      <c r="G36" s="150"/>
      <c r="H36" s="149"/>
      <c r="I36" s="178"/>
      <c r="J36" s="149"/>
      <c r="K36" s="179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1"/>
      <c r="W36" s="182"/>
      <c r="X36" s="180"/>
      <c r="Y36" s="180"/>
      <c r="Z36" s="180"/>
      <c r="AA36" s="180"/>
      <c r="AB36" s="180"/>
      <c r="AC36" s="180"/>
      <c r="AD36" s="180"/>
      <c r="AE36" s="180"/>
      <c r="AF36" s="180"/>
      <c r="AG36" s="180"/>
      <c r="AH36" s="183"/>
      <c r="AI36" s="149"/>
      <c r="AK36">
        <f t="shared" ca="1" si="0"/>
        <v>0</v>
      </c>
      <c r="AL36">
        <f t="shared" ca="1" si="1"/>
        <v>0</v>
      </c>
      <c r="AM36" s="357" t="str">
        <f t="shared" ca="1" si="2"/>
        <v>0</v>
      </c>
      <c r="AN36">
        <f t="shared" ca="1" si="3"/>
        <v>0</v>
      </c>
      <c r="AO36" s="357">
        <f t="shared" ca="1" si="4"/>
        <v>0</v>
      </c>
      <c r="AP36" s="357" t="str">
        <f t="shared" ca="1" si="5"/>
        <v>0</v>
      </c>
      <c r="AQ36" s="357"/>
    </row>
    <row r="37" spans="2:43" ht="16" thickBot="1" x14ac:dyDescent="0.4">
      <c r="B37" s="363"/>
      <c r="C37" s="152" t="s">
        <v>8</v>
      </c>
      <c r="D37" s="153"/>
      <c r="E37" s="154"/>
      <c r="F37" s="154"/>
      <c r="G37" s="184">
        <f>COUNTIF((G31:G33),"&gt;=10")</f>
        <v>0</v>
      </c>
      <c r="H37" s="154"/>
      <c r="I37" s="185"/>
      <c r="J37" s="186"/>
      <c r="K37" s="157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9"/>
      <c r="W37" s="187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156"/>
      <c r="AI37" s="186"/>
      <c r="AK37">
        <f t="shared" ca="1" si="0"/>
        <v>0</v>
      </c>
      <c r="AL37">
        <f t="shared" ca="1" si="1"/>
        <v>0</v>
      </c>
      <c r="AM37" s="357" t="str">
        <f t="shared" ca="1" si="2"/>
        <v>0</v>
      </c>
      <c r="AN37">
        <f t="shared" ca="1" si="3"/>
        <v>0</v>
      </c>
      <c r="AO37" s="357">
        <f t="shared" ca="1" si="4"/>
        <v>0</v>
      </c>
      <c r="AP37" s="357" t="str">
        <f t="shared" ca="1" si="5"/>
        <v>0</v>
      </c>
      <c r="AQ37" s="357"/>
    </row>
    <row r="38" spans="2:43" ht="16" thickBot="1" x14ac:dyDescent="0.4">
      <c r="B38" s="363"/>
      <c r="C38" s="164" t="s">
        <v>9</v>
      </c>
      <c r="D38" s="165"/>
      <c r="E38" s="166"/>
      <c r="F38" s="166"/>
      <c r="G38" s="167">
        <f>COUNTIF((G31:G33),"&gt;=4")-COUNTIF((G31:G33),"&gt;9")</f>
        <v>0</v>
      </c>
      <c r="H38" s="166"/>
      <c r="I38" s="188"/>
      <c r="J38" s="189"/>
      <c r="K38" s="169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1"/>
      <c r="W38" s="19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68"/>
      <c r="AI38" s="189"/>
      <c r="AK38">
        <f t="shared" ca="1" si="0"/>
        <v>0</v>
      </c>
      <c r="AL38">
        <f t="shared" ca="1" si="1"/>
        <v>0</v>
      </c>
      <c r="AM38" s="357" t="str">
        <f t="shared" ca="1" si="2"/>
        <v>0</v>
      </c>
      <c r="AN38">
        <f t="shared" ca="1" si="3"/>
        <v>0</v>
      </c>
      <c r="AO38" s="357">
        <f t="shared" ca="1" si="4"/>
        <v>0</v>
      </c>
      <c r="AP38" s="357" t="str">
        <f t="shared" ca="1" si="5"/>
        <v>0</v>
      </c>
      <c r="AQ38" s="357"/>
    </row>
    <row r="39" spans="2:43" ht="16" thickBot="1" x14ac:dyDescent="0.4">
      <c r="B39" s="363"/>
      <c r="C39" s="173" t="s">
        <v>10</v>
      </c>
      <c r="D39" s="191"/>
      <c r="E39" s="192"/>
      <c r="F39" s="192"/>
      <c r="G39" s="193">
        <f>COUNTIF((G31:G33),"&gt;=1")-COUNTIF((G31:G33),"&gt;3")</f>
        <v>0</v>
      </c>
      <c r="H39" s="192"/>
      <c r="I39" s="194"/>
      <c r="J39" s="189"/>
      <c r="K39" s="169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1"/>
      <c r="W39" s="19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68"/>
      <c r="AI39" s="189"/>
      <c r="AK39">
        <f t="shared" ca="1" si="0"/>
        <v>0</v>
      </c>
      <c r="AL39">
        <f t="shared" ca="1" si="1"/>
        <v>0</v>
      </c>
      <c r="AM39" s="357" t="str">
        <f t="shared" ca="1" si="2"/>
        <v>0</v>
      </c>
      <c r="AN39">
        <f t="shared" ca="1" si="3"/>
        <v>0</v>
      </c>
      <c r="AO39" s="357">
        <f t="shared" ca="1" si="4"/>
        <v>0</v>
      </c>
      <c r="AP39" s="357" t="str">
        <f t="shared" ca="1" si="5"/>
        <v>0</v>
      </c>
      <c r="AQ39" s="357"/>
    </row>
    <row r="40" spans="2:43" ht="16" thickBot="1" x14ac:dyDescent="0.4">
      <c r="B40" s="363"/>
      <c r="C40" s="97" t="s">
        <v>8</v>
      </c>
      <c r="D40" s="98"/>
      <c r="E40" s="99"/>
      <c r="F40" s="99"/>
      <c r="G40" s="109">
        <f>COUNTIF((G34:G36),"&gt;=10")</f>
        <v>0</v>
      </c>
      <c r="H40" s="99"/>
      <c r="I40" s="101"/>
      <c r="J40" s="80"/>
      <c r="K40" s="54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57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3"/>
      <c r="AI40" s="80"/>
      <c r="AK40">
        <f t="shared" ca="1" si="0"/>
        <v>0</v>
      </c>
      <c r="AL40">
        <f t="shared" ca="1" si="1"/>
        <v>0</v>
      </c>
      <c r="AM40" s="357" t="str">
        <f t="shared" ca="1" si="2"/>
        <v>0</v>
      </c>
      <c r="AN40">
        <f t="shared" ca="1" si="3"/>
        <v>0</v>
      </c>
      <c r="AO40" s="357">
        <f t="shared" ca="1" si="4"/>
        <v>0</v>
      </c>
      <c r="AP40" s="357" t="str">
        <f t="shared" ca="1" si="5"/>
        <v>0</v>
      </c>
      <c r="AQ40" s="357"/>
    </row>
    <row r="41" spans="2:43" ht="16" thickBot="1" x14ac:dyDescent="0.4">
      <c r="B41" s="363"/>
      <c r="C41" s="59" t="s">
        <v>9</v>
      </c>
      <c r="D41" s="63"/>
      <c r="E41" s="66"/>
      <c r="F41" s="66"/>
      <c r="G41" s="106">
        <f>COUNTIF((G34:G36),"&gt;=4")-COUNTIF((G34:G36),"&gt;9")</f>
        <v>0</v>
      </c>
      <c r="H41" s="66"/>
      <c r="I41" s="78"/>
      <c r="J41" s="50"/>
      <c r="K41" s="45"/>
      <c r="L41" s="6"/>
      <c r="M41" s="6"/>
      <c r="N41" s="6"/>
      <c r="O41" s="6"/>
      <c r="P41" s="6"/>
      <c r="Q41" s="6"/>
      <c r="R41" s="6"/>
      <c r="S41" s="6"/>
      <c r="T41" s="6"/>
      <c r="U41" s="6"/>
      <c r="V41" s="7"/>
      <c r="W41" s="48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39"/>
      <c r="AI41" s="50"/>
      <c r="AK41">
        <f t="shared" ca="1" si="0"/>
        <v>0</v>
      </c>
      <c r="AL41">
        <f t="shared" ca="1" si="1"/>
        <v>0</v>
      </c>
      <c r="AM41" s="357" t="str">
        <f t="shared" ca="1" si="2"/>
        <v>0</v>
      </c>
      <c r="AN41">
        <f t="shared" ca="1" si="3"/>
        <v>0</v>
      </c>
      <c r="AO41" s="357">
        <f t="shared" ca="1" si="4"/>
        <v>0</v>
      </c>
      <c r="AP41" s="357" t="str">
        <f t="shared" ca="1" si="5"/>
        <v>0</v>
      </c>
      <c r="AQ41" s="357"/>
    </row>
    <row r="42" spans="2:43" ht="16" thickBot="1" x14ac:dyDescent="0.4">
      <c r="B42" s="363"/>
      <c r="C42" s="60" t="s">
        <v>10</v>
      </c>
      <c r="D42" s="64"/>
      <c r="E42" s="67"/>
      <c r="F42" s="67"/>
      <c r="G42" s="110">
        <f>COUNTIF((G34:G36),"&gt;=1")-COUNTIF((G34:G36),"&gt;3")</f>
        <v>0</v>
      </c>
      <c r="H42" s="67"/>
      <c r="I42" s="79"/>
      <c r="J42" s="50"/>
      <c r="K42" s="45"/>
      <c r="L42" s="6"/>
      <c r="M42" s="6"/>
      <c r="N42" s="6"/>
      <c r="O42" s="6"/>
      <c r="P42" s="6"/>
      <c r="Q42" s="6"/>
      <c r="R42" s="6"/>
      <c r="S42" s="6"/>
      <c r="T42" s="6"/>
      <c r="U42" s="6"/>
      <c r="V42" s="7"/>
      <c r="W42" s="48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39"/>
      <c r="AI42" s="50"/>
      <c r="AK42">
        <f t="shared" ca="1" si="0"/>
        <v>0</v>
      </c>
      <c r="AL42">
        <f t="shared" ca="1" si="1"/>
        <v>0</v>
      </c>
      <c r="AM42" s="357" t="str">
        <f t="shared" ca="1" si="2"/>
        <v>0</v>
      </c>
      <c r="AN42">
        <f t="shared" ca="1" si="3"/>
        <v>0</v>
      </c>
      <c r="AO42" s="357">
        <f t="shared" ca="1" si="4"/>
        <v>0</v>
      </c>
      <c r="AP42" s="357" t="str">
        <f t="shared" ca="1" si="5"/>
        <v>0</v>
      </c>
      <c r="AQ42" s="357"/>
    </row>
    <row r="43" spans="2:43" ht="14.5" customHeight="1" x14ac:dyDescent="0.35">
      <c r="B43" s="363"/>
      <c r="C43" s="366" t="s">
        <v>73</v>
      </c>
      <c r="D43" s="22" t="s">
        <v>87</v>
      </c>
      <c r="E43" s="58"/>
      <c r="F43" s="58"/>
      <c r="G43" s="102">
        <f>E43*F43</f>
        <v>0</v>
      </c>
      <c r="H43" s="58"/>
      <c r="I43" s="22" t="s">
        <v>60</v>
      </c>
      <c r="J43" s="58"/>
      <c r="K43" s="18"/>
      <c r="L43" s="2"/>
      <c r="M43" s="2"/>
      <c r="N43" s="2"/>
      <c r="O43" s="2"/>
      <c r="P43" s="2"/>
      <c r="Q43" s="2"/>
      <c r="R43" s="2"/>
      <c r="S43" s="2"/>
      <c r="T43" s="347"/>
      <c r="U43" s="2"/>
      <c r="V43" s="19"/>
      <c r="W43" s="8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4"/>
      <c r="AI43" s="35"/>
      <c r="AK43">
        <f t="shared" ca="1" si="0"/>
        <v>0</v>
      </c>
      <c r="AL43">
        <f t="shared" ca="1" si="1"/>
        <v>0</v>
      </c>
      <c r="AM43" s="357" t="str">
        <f t="shared" ca="1" si="2"/>
        <v>0</v>
      </c>
      <c r="AN43">
        <f t="shared" ca="1" si="3"/>
        <v>0</v>
      </c>
      <c r="AO43" s="357">
        <f t="shared" ca="1" si="4"/>
        <v>1</v>
      </c>
      <c r="AP43" s="357">
        <f t="shared" ca="1" si="5"/>
        <v>0</v>
      </c>
      <c r="AQ43" s="357"/>
    </row>
    <row r="44" spans="2:43" x14ac:dyDescent="0.35">
      <c r="B44" s="363"/>
      <c r="C44" s="367"/>
      <c r="D44" s="16"/>
      <c r="E44" s="12"/>
      <c r="F44" s="12"/>
      <c r="G44" s="103">
        <f t="shared" ref="G44" si="8">E44*F44</f>
        <v>0</v>
      </c>
      <c r="H44" s="12"/>
      <c r="I44" s="16"/>
      <c r="J44" s="12"/>
      <c r="K44" s="20"/>
      <c r="L44" s="3"/>
      <c r="M44" s="3"/>
      <c r="N44" s="3"/>
      <c r="O44" s="3"/>
      <c r="P44" s="3"/>
      <c r="Q44" s="3"/>
      <c r="R44" s="3"/>
      <c r="S44" s="3"/>
      <c r="T44" s="3"/>
      <c r="U44" s="3"/>
      <c r="V44" s="21"/>
      <c r="W44" s="9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25"/>
      <c r="AI44" s="11"/>
      <c r="AK44">
        <f t="shared" ca="1" si="0"/>
        <v>0</v>
      </c>
      <c r="AL44">
        <f t="shared" ca="1" si="1"/>
        <v>0</v>
      </c>
      <c r="AM44" s="357" t="str">
        <f t="shared" ca="1" si="2"/>
        <v>0</v>
      </c>
      <c r="AN44">
        <f t="shared" ca="1" si="3"/>
        <v>0</v>
      </c>
      <c r="AO44" s="357">
        <f t="shared" ca="1" si="4"/>
        <v>0</v>
      </c>
      <c r="AP44" s="357" t="str">
        <f t="shared" ca="1" si="5"/>
        <v>0</v>
      </c>
      <c r="AQ44" s="357"/>
    </row>
    <row r="45" spans="2:43" ht="15" thickBot="1" x14ac:dyDescent="0.4">
      <c r="B45" s="363"/>
      <c r="C45" s="367"/>
      <c r="D45" s="17"/>
      <c r="E45" s="14"/>
      <c r="F45" s="14"/>
      <c r="G45" s="108">
        <f>E45*F45</f>
        <v>0</v>
      </c>
      <c r="H45" s="14"/>
      <c r="I45" s="23"/>
      <c r="J45" s="70"/>
      <c r="K45" s="81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6"/>
      <c r="W45" s="77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82"/>
      <c r="AI45" s="83"/>
      <c r="AK45">
        <f t="shared" ca="1" si="0"/>
        <v>0</v>
      </c>
      <c r="AL45">
        <f t="shared" ca="1" si="1"/>
        <v>0</v>
      </c>
      <c r="AM45" s="357" t="str">
        <f t="shared" ca="1" si="2"/>
        <v>0</v>
      </c>
      <c r="AN45">
        <f t="shared" ca="1" si="3"/>
        <v>0</v>
      </c>
      <c r="AO45" s="357">
        <f t="shared" ca="1" si="4"/>
        <v>0</v>
      </c>
      <c r="AP45" s="357" t="str">
        <f t="shared" ca="1" si="5"/>
        <v>0</v>
      </c>
      <c r="AQ45" s="357"/>
    </row>
    <row r="46" spans="2:43" x14ac:dyDescent="0.35">
      <c r="B46" s="363"/>
      <c r="C46" s="367"/>
      <c r="D46" s="37"/>
      <c r="E46" s="15"/>
      <c r="F46" s="15"/>
      <c r="G46" s="104">
        <f>E46*F46</f>
        <v>0</v>
      </c>
      <c r="H46" s="15"/>
      <c r="I46" s="37"/>
      <c r="J46" s="15"/>
      <c r="K46" s="41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3"/>
      <c r="W46" s="46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9"/>
      <c r="AI46" s="15"/>
      <c r="AK46">
        <f t="shared" ca="1" si="0"/>
        <v>0</v>
      </c>
      <c r="AL46">
        <f t="shared" ca="1" si="1"/>
        <v>0</v>
      </c>
      <c r="AM46" s="357" t="str">
        <f t="shared" ca="1" si="2"/>
        <v>0</v>
      </c>
      <c r="AN46">
        <f t="shared" ca="1" si="3"/>
        <v>0</v>
      </c>
      <c r="AO46" s="357">
        <f t="shared" ca="1" si="4"/>
        <v>0</v>
      </c>
      <c r="AP46" s="357" t="str">
        <f t="shared" ca="1" si="5"/>
        <v>0</v>
      </c>
      <c r="AQ46" s="357"/>
    </row>
    <row r="47" spans="2:43" x14ac:dyDescent="0.35">
      <c r="B47" s="363"/>
      <c r="C47" s="367"/>
      <c r="D47" s="178"/>
      <c r="E47" s="149"/>
      <c r="F47" s="149"/>
      <c r="G47" s="150"/>
      <c r="H47" s="149"/>
      <c r="I47" s="178"/>
      <c r="J47" s="149"/>
      <c r="K47" s="179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1"/>
      <c r="W47" s="182"/>
      <c r="X47" s="180"/>
      <c r="Y47" s="180"/>
      <c r="Z47" s="180"/>
      <c r="AA47" s="180"/>
      <c r="AB47" s="180"/>
      <c r="AC47" s="180"/>
      <c r="AD47" s="180"/>
      <c r="AE47" s="180"/>
      <c r="AF47" s="180"/>
      <c r="AG47" s="180"/>
      <c r="AH47" s="183"/>
      <c r="AI47" s="149"/>
      <c r="AK47">
        <f t="shared" ca="1" si="0"/>
        <v>0</v>
      </c>
      <c r="AL47">
        <f t="shared" ca="1" si="1"/>
        <v>0</v>
      </c>
      <c r="AM47" s="357" t="str">
        <f t="shared" ca="1" si="2"/>
        <v>0</v>
      </c>
      <c r="AN47">
        <f t="shared" ca="1" si="3"/>
        <v>0</v>
      </c>
      <c r="AO47" s="357">
        <f t="shared" ca="1" si="4"/>
        <v>0</v>
      </c>
      <c r="AP47" s="357" t="str">
        <f t="shared" ca="1" si="5"/>
        <v>0</v>
      </c>
      <c r="AQ47" s="357"/>
    </row>
    <row r="48" spans="2:43" ht="15" thickBot="1" x14ac:dyDescent="0.4">
      <c r="B48" s="363"/>
      <c r="C48" s="367"/>
      <c r="D48" s="223"/>
      <c r="E48" s="201"/>
      <c r="F48" s="201"/>
      <c r="G48" s="202"/>
      <c r="H48" s="201"/>
      <c r="I48" s="223"/>
      <c r="J48" s="149"/>
      <c r="K48" s="179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1"/>
      <c r="W48" s="182"/>
      <c r="X48" s="180"/>
      <c r="Y48" s="180"/>
      <c r="Z48" s="180"/>
      <c r="AA48" s="180"/>
      <c r="AB48" s="180"/>
      <c r="AC48" s="180"/>
      <c r="AD48" s="180"/>
      <c r="AE48" s="180"/>
      <c r="AF48" s="180"/>
      <c r="AG48" s="180"/>
      <c r="AH48" s="183"/>
      <c r="AI48" s="149"/>
      <c r="AK48">
        <f t="shared" ca="1" si="0"/>
        <v>0</v>
      </c>
      <c r="AL48">
        <f t="shared" ca="1" si="1"/>
        <v>0</v>
      </c>
      <c r="AM48" s="357" t="str">
        <f t="shared" ca="1" si="2"/>
        <v>0</v>
      </c>
      <c r="AN48">
        <f t="shared" ca="1" si="3"/>
        <v>0</v>
      </c>
      <c r="AO48" s="357">
        <f t="shared" ca="1" si="4"/>
        <v>0</v>
      </c>
      <c r="AP48" s="357" t="str">
        <f t="shared" ca="1" si="5"/>
        <v>0</v>
      </c>
      <c r="AQ48" s="357"/>
    </row>
    <row r="49" spans="2:43" ht="16" thickBot="1" x14ac:dyDescent="0.4">
      <c r="B49" s="363"/>
      <c r="C49" s="277" t="s">
        <v>8</v>
      </c>
      <c r="D49" s="278"/>
      <c r="E49" s="248"/>
      <c r="F49" s="248"/>
      <c r="G49" s="155">
        <f>COUNTIF((G43:G45),"&gt;=10")</f>
        <v>0</v>
      </c>
      <c r="H49" s="248"/>
      <c r="I49" s="250"/>
      <c r="J49" s="186"/>
      <c r="K49" s="157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9"/>
      <c r="W49" s="187"/>
      <c r="X49" s="158"/>
      <c r="Y49" s="158"/>
      <c r="Z49" s="158"/>
      <c r="AA49" s="158"/>
      <c r="AB49" s="158"/>
      <c r="AC49" s="158"/>
      <c r="AD49" s="158"/>
      <c r="AE49" s="158"/>
      <c r="AF49" s="158"/>
      <c r="AG49" s="158"/>
      <c r="AH49" s="156"/>
      <c r="AI49" s="186"/>
      <c r="AK49">
        <f t="shared" ca="1" si="0"/>
        <v>0</v>
      </c>
      <c r="AL49">
        <f t="shared" ca="1" si="1"/>
        <v>0</v>
      </c>
      <c r="AM49" s="357" t="str">
        <f t="shared" ca="1" si="2"/>
        <v>0</v>
      </c>
      <c r="AN49">
        <f t="shared" ca="1" si="3"/>
        <v>0</v>
      </c>
      <c r="AO49" s="357">
        <f t="shared" ca="1" si="4"/>
        <v>0</v>
      </c>
      <c r="AP49" s="357" t="str">
        <f t="shared" ca="1" si="5"/>
        <v>0</v>
      </c>
      <c r="AQ49" s="357"/>
    </row>
    <row r="50" spans="2:43" ht="16" thickBot="1" x14ac:dyDescent="0.4">
      <c r="B50" s="363"/>
      <c r="C50" s="164" t="s">
        <v>9</v>
      </c>
      <c r="D50" s="165"/>
      <c r="E50" s="166"/>
      <c r="F50" s="166"/>
      <c r="G50" s="167">
        <f>COUNTIF((G43:G45),"&gt;=4")-COUNTIF((G43:G45),"&gt;9")</f>
        <v>0</v>
      </c>
      <c r="H50" s="166"/>
      <c r="I50" s="188"/>
      <c r="J50" s="189"/>
      <c r="K50" s="169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1"/>
      <c r="W50" s="190"/>
      <c r="X50" s="170"/>
      <c r="Y50" s="170"/>
      <c r="Z50" s="170"/>
      <c r="AA50" s="170"/>
      <c r="AB50" s="170"/>
      <c r="AC50" s="170"/>
      <c r="AD50" s="170"/>
      <c r="AE50" s="170"/>
      <c r="AF50" s="170"/>
      <c r="AG50" s="170"/>
      <c r="AH50" s="168"/>
      <c r="AI50" s="189"/>
      <c r="AK50">
        <f t="shared" ca="1" si="0"/>
        <v>0</v>
      </c>
      <c r="AL50">
        <f t="shared" ca="1" si="1"/>
        <v>0</v>
      </c>
      <c r="AM50" s="357" t="str">
        <f t="shared" ca="1" si="2"/>
        <v>0</v>
      </c>
      <c r="AN50">
        <f t="shared" ca="1" si="3"/>
        <v>0</v>
      </c>
      <c r="AO50" s="357">
        <f t="shared" ca="1" si="4"/>
        <v>0</v>
      </c>
      <c r="AP50" s="357" t="str">
        <f t="shared" ca="1" si="5"/>
        <v>0</v>
      </c>
      <c r="AQ50" s="357"/>
    </row>
    <row r="51" spans="2:43" ht="16" thickBot="1" x14ac:dyDescent="0.4">
      <c r="B51" s="363"/>
      <c r="C51" s="173" t="s">
        <v>10</v>
      </c>
      <c r="D51" s="191"/>
      <c r="E51" s="192"/>
      <c r="F51" s="192"/>
      <c r="G51" s="193">
        <f>COUNTIF((G43:G45),"&gt;=1")-COUNTIF((G43:G45),"&gt;3")</f>
        <v>0</v>
      </c>
      <c r="H51" s="192"/>
      <c r="I51" s="194"/>
      <c r="J51" s="189"/>
      <c r="K51" s="169"/>
      <c r="L51" s="170"/>
      <c r="M51" s="170"/>
      <c r="N51" s="170"/>
      <c r="O51" s="170"/>
      <c r="P51" s="170"/>
      <c r="Q51" s="170"/>
      <c r="R51" s="170"/>
      <c r="S51" s="170"/>
      <c r="T51" s="170"/>
      <c r="U51" s="170"/>
      <c r="V51" s="171"/>
      <c r="W51" s="190"/>
      <c r="X51" s="170"/>
      <c r="Y51" s="170"/>
      <c r="Z51" s="170"/>
      <c r="AA51" s="170"/>
      <c r="AB51" s="170"/>
      <c r="AC51" s="170"/>
      <c r="AD51" s="170"/>
      <c r="AE51" s="170"/>
      <c r="AF51" s="170"/>
      <c r="AG51" s="170"/>
      <c r="AH51" s="168"/>
      <c r="AI51" s="189"/>
      <c r="AK51">
        <f t="shared" ca="1" si="0"/>
        <v>0</v>
      </c>
      <c r="AL51">
        <f t="shared" ca="1" si="1"/>
        <v>0</v>
      </c>
      <c r="AM51" s="357" t="str">
        <f t="shared" ca="1" si="2"/>
        <v>0</v>
      </c>
      <c r="AN51">
        <f t="shared" ca="1" si="3"/>
        <v>0</v>
      </c>
      <c r="AO51" s="357">
        <f t="shared" ca="1" si="4"/>
        <v>0</v>
      </c>
      <c r="AP51" s="357" t="str">
        <f t="shared" ca="1" si="5"/>
        <v>0</v>
      </c>
      <c r="AQ51" s="357"/>
    </row>
    <row r="52" spans="2:43" ht="16" thickBot="1" x14ac:dyDescent="0.4">
      <c r="B52" s="363"/>
      <c r="C52" s="97" t="s">
        <v>8</v>
      </c>
      <c r="D52" s="98"/>
      <c r="E52" s="99"/>
      <c r="F52" s="99"/>
      <c r="G52" s="109">
        <f>COUNTIF((G46:G48),"&gt;=10")</f>
        <v>0</v>
      </c>
      <c r="H52" s="99"/>
      <c r="I52" s="101"/>
      <c r="J52" s="80"/>
      <c r="K52" s="54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6"/>
      <c r="W52" s="57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3"/>
      <c r="AI52" s="80"/>
      <c r="AK52">
        <f t="shared" ca="1" si="0"/>
        <v>0</v>
      </c>
      <c r="AL52">
        <f t="shared" ca="1" si="1"/>
        <v>0</v>
      </c>
      <c r="AM52" s="357" t="str">
        <f t="shared" ca="1" si="2"/>
        <v>0</v>
      </c>
      <c r="AN52">
        <f t="shared" ca="1" si="3"/>
        <v>0</v>
      </c>
      <c r="AO52" s="357">
        <f t="shared" ca="1" si="4"/>
        <v>0</v>
      </c>
      <c r="AP52" s="357" t="str">
        <f t="shared" ca="1" si="5"/>
        <v>0</v>
      </c>
      <c r="AQ52" s="357"/>
    </row>
    <row r="53" spans="2:43" ht="16" thickBot="1" x14ac:dyDescent="0.4">
      <c r="B53" s="363"/>
      <c r="C53" s="59" t="s">
        <v>9</v>
      </c>
      <c r="D53" s="63"/>
      <c r="E53" s="66"/>
      <c r="F53" s="66"/>
      <c r="G53" s="106">
        <f>COUNTIF((G46:G48),"&gt;=4")-COUNTIF((G46:G48),"&gt;9")</f>
        <v>0</v>
      </c>
      <c r="H53" s="66"/>
      <c r="I53" s="78"/>
      <c r="J53" s="50"/>
      <c r="K53" s="45"/>
      <c r="L53" s="6"/>
      <c r="M53" s="6"/>
      <c r="N53" s="6"/>
      <c r="O53" s="6"/>
      <c r="P53" s="6"/>
      <c r="Q53" s="6"/>
      <c r="R53" s="6"/>
      <c r="S53" s="6"/>
      <c r="T53" s="6"/>
      <c r="U53" s="6"/>
      <c r="V53" s="7"/>
      <c r="W53" s="48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39"/>
      <c r="AI53" s="50"/>
      <c r="AK53">
        <f t="shared" ca="1" si="0"/>
        <v>0</v>
      </c>
      <c r="AL53">
        <f t="shared" ca="1" si="1"/>
        <v>0</v>
      </c>
      <c r="AM53" s="357" t="str">
        <f t="shared" ca="1" si="2"/>
        <v>0</v>
      </c>
      <c r="AN53">
        <f t="shared" ca="1" si="3"/>
        <v>0</v>
      </c>
      <c r="AO53" s="357">
        <f t="shared" ca="1" si="4"/>
        <v>0</v>
      </c>
      <c r="AP53" s="357" t="str">
        <f t="shared" ca="1" si="5"/>
        <v>0</v>
      </c>
      <c r="AQ53" s="357"/>
    </row>
    <row r="54" spans="2:43" ht="16" thickBot="1" x14ac:dyDescent="0.4">
      <c r="B54" s="363"/>
      <c r="C54" s="60" t="s">
        <v>10</v>
      </c>
      <c r="D54" s="64"/>
      <c r="E54" s="67"/>
      <c r="F54" s="67"/>
      <c r="G54" s="110">
        <f>COUNTIF((G46:G48),"&gt;=1")-COUNTIF((G46:G48),"&gt;3")</f>
        <v>0</v>
      </c>
      <c r="H54" s="67"/>
      <c r="I54" s="79"/>
      <c r="J54" s="50"/>
      <c r="K54" s="45"/>
      <c r="L54" s="6"/>
      <c r="M54" s="6"/>
      <c r="N54" s="6"/>
      <c r="O54" s="6"/>
      <c r="P54" s="6"/>
      <c r="Q54" s="6"/>
      <c r="R54" s="6"/>
      <c r="S54" s="6"/>
      <c r="T54" s="6"/>
      <c r="U54" s="6"/>
      <c r="V54" s="7"/>
      <c r="W54" s="48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39"/>
      <c r="AI54" s="50"/>
      <c r="AK54">
        <f t="shared" ca="1" si="0"/>
        <v>0</v>
      </c>
      <c r="AL54">
        <f t="shared" ca="1" si="1"/>
        <v>0</v>
      </c>
      <c r="AM54" s="357" t="str">
        <f t="shared" ca="1" si="2"/>
        <v>0</v>
      </c>
      <c r="AN54">
        <f t="shared" ca="1" si="3"/>
        <v>0</v>
      </c>
      <c r="AO54" s="357">
        <f t="shared" ca="1" si="4"/>
        <v>0</v>
      </c>
      <c r="AP54" s="357" t="str">
        <f t="shared" ca="1" si="5"/>
        <v>0</v>
      </c>
      <c r="AQ54" s="357"/>
    </row>
    <row r="55" spans="2:43" ht="14.5" customHeight="1" x14ac:dyDescent="0.35">
      <c r="B55" s="363"/>
      <c r="C55" s="366" t="s">
        <v>81</v>
      </c>
      <c r="D55" s="22"/>
      <c r="E55" s="58"/>
      <c r="F55" s="58"/>
      <c r="G55" s="102">
        <f>E55*F55</f>
        <v>0</v>
      </c>
      <c r="H55" s="58"/>
      <c r="I55" s="22"/>
      <c r="J55" s="58"/>
      <c r="K55" s="18"/>
      <c r="L55" s="2"/>
      <c r="M55" s="2"/>
      <c r="N55" s="2"/>
      <c r="O55" s="2"/>
      <c r="P55" s="2"/>
      <c r="Q55" s="2"/>
      <c r="R55" s="2"/>
      <c r="S55" s="2"/>
      <c r="T55" s="2"/>
      <c r="U55" s="2"/>
      <c r="V55" s="19"/>
      <c r="W55" s="8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4"/>
      <c r="AI55" s="35"/>
      <c r="AK55">
        <f t="shared" ca="1" si="0"/>
        <v>0</v>
      </c>
      <c r="AL55">
        <f t="shared" ca="1" si="1"/>
        <v>0</v>
      </c>
      <c r="AM55" s="357" t="str">
        <f t="shared" ca="1" si="2"/>
        <v>0</v>
      </c>
      <c r="AN55">
        <f t="shared" ca="1" si="3"/>
        <v>0</v>
      </c>
      <c r="AO55" s="357">
        <f t="shared" ca="1" si="4"/>
        <v>0</v>
      </c>
      <c r="AP55" s="357" t="str">
        <f t="shared" ca="1" si="5"/>
        <v>0</v>
      </c>
      <c r="AQ55" s="357"/>
    </row>
    <row r="56" spans="2:43" x14ac:dyDescent="0.35">
      <c r="B56" s="363"/>
      <c r="C56" s="367"/>
      <c r="D56" s="16"/>
      <c r="E56" s="12"/>
      <c r="F56" s="93"/>
      <c r="G56" s="103">
        <f t="shared" ref="G56" si="9">E56*F56</f>
        <v>0</v>
      </c>
      <c r="H56" s="12"/>
      <c r="I56" s="16"/>
      <c r="J56" s="12"/>
      <c r="K56" s="20"/>
      <c r="L56" s="3"/>
      <c r="M56" s="3"/>
      <c r="N56" s="3"/>
      <c r="O56" s="3"/>
      <c r="P56" s="3"/>
      <c r="Q56" s="3"/>
      <c r="R56" s="3"/>
      <c r="S56" s="3"/>
      <c r="T56" s="3"/>
      <c r="U56" s="3"/>
      <c r="V56" s="21"/>
      <c r="W56" s="9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5"/>
      <c r="AI56" s="11"/>
      <c r="AK56">
        <f t="shared" ca="1" si="0"/>
        <v>0</v>
      </c>
      <c r="AL56">
        <f t="shared" ca="1" si="1"/>
        <v>0</v>
      </c>
      <c r="AM56" s="357" t="str">
        <f t="shared" ca="1" si="2"/>
        <v>0</v>
      </c>
      <c r="AN56">
        <f t="shared" ca="1" si="3"/>
        <v>0</v>
      </c>
      <c r="AO56" s="357">
        <f t="shared" ca="1" si="4"/>
        <v>0</v>
      </c>
      <c r="AP56" s="357" t="str">
        <f t="shared" ca="1" si="5"/>
        <v>0</v>
      </c>
      <c r="AQ56" s="357"/>
    </row>
    <row r="57" spans="2:43" ht="15" thickBot="1" x14ac:dyDescent="0.4">
      <c r="B57" s="363"/>
      <c r="C57" s="367"/>
      <c r="D57" s="17"/>
      <c r="E57" s="14"/>
      <c r="F57" s="14"/>
      <c r="G57" s="108">
        <f>E57*F57</f>
        <v>0</v>
      </c>
      <c r="H57" s="14"/>
      <c r="I57" s="23"/>
      <c r="J57" s="70"/>
      <c r="K57" s="81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6"/>
      <c r="W57" s="77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82"/>
      <c r="AI57" s="83"/>
      <c r="AK57">
        <f t="shared" ca="1" si="0"/>
        <v>0</v>
      </c>
      <c r="AL57">
        <f t="shared" ca="1" si="1"/>
        <v>0</v>
      </c>
      <c r="AM57" s="357" t="str">
        <f t="shared" ca="1" si="2"/>
        <v>0</v>
      </c>
      <c r="AN57">
        <f t="shared" ca="1" si="3"/>
        <v>0</v>
      </c>
      <c r="AO57" s="357">
        <f t="shared" ca="1" si="4"/>
        <v>0</v>
      </c>
      <c r="AP57" s="357" t="str">
        <f t="shared" ca="1" si="5"/>
        <v>0</v>
      </c>
      <c r="AQ57" s="357"/>
    </row>
    <row r="58" spans="2:43" x14ac:dyDescent="0.35">
      <c r="B58" s="363"/>
      <c r="C58" s="367"/>
      <c r="D58" s="37"/>
      <c r="E58" s="15"/>
      <c r="F58" s="15"/>
      <c r="G58" s="104">
        <f>E58*F58</f>
        <v>0</v>
      </c>
      <c r="H58" s="15"/>
      <c r="I58" s="37"/>
      <c r="J58" s="15"/>
      <c r="K58" s="41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3"/>
      <c r="W58" s="46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9"/>
      <c r="AI58" s="15"/>
      <c r="AK58">
        <f t="shared" ca="1" si="0"/>
        <v>0</v>
      </c>
      <c r="AL58">
        <f t="shared" ca="1" si="1"/>
        <v>0</v>
      </c>
      <c r="AM58" s="357" t="str">
        <f t="shared" ca="1" si="2"/>
        <v>0</v>
      </c>
      <c r="AN58">
        <f t="shared" ca="1" si="3"/>
        <v>0</v>
      </c>
      <c r="AO58" s="357">
        <f t="shared" ca="1" si="4"/>
        <v>0</v>
      </c>
      <c r="AP58" s="357" t="str">
        <f t="shared" ca="1" si="5"/>
        <v>0</v>
      </c>
      <c r="AQ58" s="357"/>
    </row>
    <row r="59" spans="2:43" x14ac:dyDescent="0.35">
      <c r="B59" s="363"/>
      <c r="C59" s="367"/>
      <c r="D59" s="178"/>
      <c r="E59" s="149"/>
      <c r="F59" s="149"/>
      <c r="G59" s="150"/>
      <c r="H59" s="149"/>
      <c r="I59" s="178"/>
      <c r="J59" s="149"/>
      <c r="K59" s="179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1"/>
      <c r="W59" s="182"/>
      <c r="X59" s="180"/>
      <c r="Y59" s="180"/>
      <c r="Z59" s="180"/>
      <c r="AA59" s="180"/>
      <c r="AB59" s="180"/>
      <c r="AC59" s="180"/>
      <c r="AD59" s="180"/>
      <c r="AE59" s="180"/>
      <c r="AF59" s="180"/>
      <c r="AG59" s="180"/>
      <c r="AH59" s="183"/>
      <c r="AI59" s="149"/>
      <c r="AK59">
        <f t="shared" ca="1" si="0"/>
        <v>0</v>
      </c>
      <c r="AL59">
        <f t="shared" ca="1" si="1"/>
        <v>0</v>
      </c>
      <c r="AM59" s="357" t="str">
        <f t="shared" ca="1" si="2"/>
        <v>0</v>
      </c>
      <c r="AN59">
        <f t="shared" ca="1" si="3"/>
        <v>0</v>
      </c>
      <c r="AO59" s="357">
        <f t="shared" ca="1" si="4"/>
        <v>0</v>
      </c>
      <c r="AP59" s="357" t="str">
        <f t="shared" ca="1" si="5"/>
        <v>0</v>
      </c>
      <c r="AQ59" s="357"/>
    </row>
    <row r="60" spans="2:43" ht="15" thickBot="1" x14ac:dyDescent="0.4">
      <c r="B60" s="363"/>
      <c r="C60" s="376"/>
      <c r="D60" s="223"/>
      <c r="E60" s="201"/>
      <c r="F60" s="201"/>
      <c r="G60" s="202"/>
      <c r="H60" s="201"/>
      <c r="I60" s="223"/>
      <c r="J60" s="201"/>
      <c r="K60" s="224"/>
      <c r="L60" s="225"/>
      <c r="M60" s="225"/>
      <c r="N60" s="225"/>
      <c r="O60" s="225"/>
      <c r="P60" s="225"/>
      <c r="Q60" s="225"/>
      <c r="R60" s="225"/>
      <c r="S60" s="225"/>
      <c r="T60" s="225"/>
      <c r="U60" s="225"/>
      <c r="V60" s="226"/>
      <c r="W60" s="227"/>
      <c r="X60" s="225"/>
      <c r="Y60" s="225"/>
      <c r="Z60" s="225"/>
      <c r="AA60" s="225"/>
      <c r="AB60" s="225"/>
      <c r="AC60" s="225"/>
      <c r="AD60" s="225"/>
      <c r="AE60" s="225"/>
      <c r="AF60" s="225"/>
      <c r="AG60" s="225"/>
      <c r="AH60" s="228"/>
      <c r="AI60" s="201"/>
      <c r="AK60">
        <f t="shared" ca="1" si="0"/>
        <v>0</v>
      </c>
      <c r="AL60">
        <f t="shared" ca="1" si="1"/>
        <v>0</v>
      </c>
      <c r="AM60" s="357" t="str">
        <f t="shared" ca="1" si="2"/>
        <v>0</v>
      </c>
      <c r="AN60">
        <f t="shared" ca="1" si="3"/>
        <v>0</v>
      </c>
      <c r="AO60" s="357">
        <f t="shared" ca="1" si="4"/>
        <v>0</v>
      </c>
      <c r="AP60" s="357" t="str">
        <f t="shared" ca="1" si="5"/>
        <v>0</v>
      </c>
      <c r="AQ60" s="357"/>
    </row>
    <row r="61" spans="2:43" ht="16" thickBot="1" x14ac:dyDescent="0.4">
      <c r="B61" s="363"/>
      <c r="C61" s="277" t="s">
        <v>8</v>
      </c>
      <c r="D61" s="278"/>
      <c r="E61" s="248"/>
      <c r="F61" s="248"/>
      <c r="G61" s="155">
        <f>COUNTIF(G55:G57,"&gt;=10")</f>
        <v>0</v>
      </c>
      <c r="H61" s="248"/>
      <c r="I61" s="251"/>
      <c r="J61" s="189"/>
      <c r="K61" s="169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1"/>
      <c r="W61" s="190"/>
      <c r="X61" s="170"/>
      <c r="Y61" s="170"/>
      <c r="Z61" s="170"/>
      <c r="AA61" s="170"/>
      <c r="AB61" s="170"/>
      <c r="AC61" s="170"/>
      <c r="AD61" s="170"/>
      <c r="AE61" s="170"/>
      <c r="AF61" s="170"/>
      <c r="AG61" s="170"/>
      <c r="AH61" s="168"/>
      <c r="AI61" s="189"/>
      <c r="AK61">
        <f t="shared" ca="1" si="0"/>
        <v>0</v>
      </c>
      <c r="AL61">
        <f t="shared" ca="1" si="1"/>
        <v>0</v>
      </c>
      <c r="AM61" s="357" t="str">
        <f t="shared" ca="1" si="2"/>
        <v>0</v>
      </c>
      <c r="AN61">
        <f t="shared" ca="1" si="3"/>
        <v>0</v>
      </c>
      <c r="AO61" s="357">
        <f t="shared" ca="1" si="4"/>
        <v>0</v>
      </c>
      <c r="AP61" s="357" t="str">
        <f t="shared" ca="1" si="5"/>
        <v>0</v>
      </c>
      <c r="AQ61" s="357"/>
    </row>
    <row r="62" spans="2:43" ht="16" thickBot="1" x14ac:dyDescent="0.4">
      <c r="B62" s="363"/>
      <c r="C62" s="164" t="s">
        <v>9</v>
      </c>
      <c r="D62" s="165"/>
      <c r="E62" s="166"/>
      <c r="F62" s="166"/>
      <c r="G62" s="167">
        <f>COUNTIF(G55:G57,"&gt;=4")-COUNTIF(G55:G57,"&gt;9")</f>
        <v>0</v>
      </c>
      <c r="H62" s="166"/>
      <c r="I62" s="188"/>
      <c r="J62" s="189"/>
      <c r="K62" s="169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1"/>
      <c r="W62" s="190"/>
      <c r="X62" s="170"/>
      <c r="Y62" s="170"/>
      <c r="Z62" s="170"/>
      <c r="AA62" s="170"/>
      <c r="AB62" s="170"/>
      <c r="AC62" s="170"/>
      <c r="AD62" s="170"/>
      <c r="AE62" s="170"/>
      <c r="AF62" s="170"/>
      <c r="AG62" s="170"/>
      <c r="AH62" s="168"/>
      <c r="AI62" s="189"/>
      <c r="AK62">
        <f t="shared" ca="1" si="0"/>
        <v>0</v>
      </c>
      <c r="AL62">
        <f t="shared" ca="1" si="1"/>
        <v>0</v>
      </c>
      <c r="AM62" s="357" t="str">
        <f t="shared" ca="1" si="2"/>
        <v>0</v>
      </c>
      <c r="AN62">
        <f t="shared" ca="1" si="3"/>
        <v>0</v>
      </c>
      <c r="AO62" s="357">
        <f t="shared" ca="1" si="4"/>
        <v>0</v>
      </c>
      <c r="AP62" s="357" t="str">
        <f t="shared" ca="1" si="5"/>
        <v>0</v>
      </c>
      <c r="AQ62" s="357"/>
    </row>
    <row r="63" spans="2:43" ht="16" thickBot="1" x14ac:dyDescent="0.4">
      <c r="B63" s="363"/>
      <c r="C63" s="173" t="s">
        <v>10</v>
      </c>
      <c r="D63" s="191"/>
      <c r="E63" s="192"/>
      <c r="F63" s="192"/>
      <c r="G63" s="193">
        <f>COUNTIF((G55:G57),"&gt;=1")-COUNTIF((G55:G57),"&gt;3")</f>
        <v>0</v>
      </c>
      <c r="H63" s="192"/>
      <c r="I63" s="194"/>
      <c r="J63" s="189"/>
      <c r="K63" s="169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1"/>
      <c r="W63" s="190"/>
      <c r="X63" s="170"/>
      <c r="Y63" s="170"/>
      <c r="Z63" s="170"/>
      <c r="AA63" s="170"/>
      <c r="AB63" s="170"/>
      <c r="AC63" s="170"/>
      <c r="AD63" s="170"/>
      <c r="AE63" s="170"/>
      <c r="AF63" s="170"/>
      <c r="AG63" s="170"/>
      <c r="AH63" s="168"/>
      <c r="AI63" s="189"/>
      <c r="AK63">
        <f t="shared" ca="1" si="0"/>
        <v>0</v>
      </c>
      <c r="AL63">
        <f t="shared" ca="1" si="1"/>
        <v>0</v>
      </c>
      <c r="AM63" s="357" t="str">
        <f t="shared" ca="1" si="2"/>
        <v>0</v>
      </c>
      <c r="AN63">
        <f t="shared" ca="1" si="3"/>
        <v>0</v>
      </c>
      <c r="AO63" s="357">
        <f t="shared" ca="1" si="4"/>
        <v>0</v>
      </c>
      <c r="AP63" s="357" t="str">
        <f t="shared" ca="1" si="5"/>
        <v>0</v>
      </c>
      <c r="AQ63" s="357"/>
    </row>
    <row r="64" spans="2:43" ht="16" thickBot="1" x14ac:dyDescent="0.4">
      <c r="B64" s="363"/>
      <c r="C64" s="97" t="s">
        <v>8</v>
      </c>
      <c r="D64" s="98"/>
      <c r="E64" s="99"/>
      <c r="F64" s="99"/>
      <c r="G64" s="109">
        <f>COUNTIF((G58:G60),"&gt;=10")</f>
        <v>0</v>
      </c>
      <c r="H64" s="99"/>
      <c r="I64" s="101"/>
      <c r="J64" s="80"/>
      <c r="K64" s="54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6"/>
      <c r="W64" s="57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3"/>
      <c r="AI64" s="80"/>
      <c r="AK64">
        <f t="shared" ca="1" si="0"/>
        <v>0</v>
      </c>
      <c r="AL64">
        <f t="shared" ca="1" si="1"/>
        <v>0</v>
      </c>
      <c r="AM64" s="357" t="str">
        <f t="shared" ca="1" si="2"/>
        <v>0</v>
      </c>
      <c r="AN64">
        <f t="shared" ca="1" si="3"/>
        <v>0</v>
      </c>
      <c r="AO64" s="357">
        <f t="shared" ca="1" si="4"/>
        <v>0</v>
      </c>
      <c r="AP64" s="357" t="str">
        <f t="shared" ca="1" si="5"/>
        <v>0</v>
      </c>
      <c r="AQ64" s="357"/>
    </row>
    <row r="65" spans="2:43" ht="16" thickBot="1" x14ac:dyDescent="0.4">
      <c r="B65" s="363"/>
      <c r="C65" s="59" t="s">
        <v>9</v>
      </c>
      <c r="D65" s="63"/>
      <c r="E65" s="66"/>
      <c r="F65" s="66"/>
      <c r="G65" s="106">
        <f>COUNTIF((G58:G60),"&gt;=4")-COUNTIF((G58:G60),"&gt;9")</f>
        <v>0</v>
      </c>
      <c r="H65" s="66"/>
      <c r="I65" s="78"/>
      <c r="J65" s="50"/>
      <c r="K65" s="45"/>
      <c r="L65" s="6"/>
      <c r="M65" s="6"/>
      <c r="N65" s="6"/>
      <c r="O65" s="6"/>
      <c r="P65" s="6"/>
      <c r="Q65" s="6"/>
      <c r="R65" s="6"/>
      <c r="S65" s="6"/>
      <c r="T65" s="6"/>
      <c r="U65" s="6"/>
      <c r="V65" s="7"/>
      <c r="W65" s="48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39"/>
      <c r="AI65" s="50"/>
      <c r="AK65">
        <f t="shared" ca="1" si="0"/>
        <v>0</v>
      </c>
      <c r="AL65">
        <f t="shared" ca="1" si="1"/>
        <v>0</v>
      </c>
      <c r="AM65" s="357" t="str">
        <f t="shared" ca="1" si="2"/>
        <v>0</v>
      </c>
      <c r="AN65">
        <f t="shared" ca="1" si="3"/>
        <v>0</v>
      </c>
      <c r="AO65" s="357">
        <f t="shared" ca="1" si="4"/>
        <v>0</v>
      </c>
      <c r="AP65" s="357" t="str">
        <f t="shared" ca="1" si="5"/>
        <v>0</v>
      </c>
      <c r="AQ65" s="357"/>
    </row>
    <row r="66" spans="2:43" ht="16" thickBot="1" x14ac:dyDescent="0.4">
      <c r="B66" s="365"/>
      <c r="C66" s="60" t="s">
        <v>10</v>
      </c>
      <c r="D66" s="64"/>
      <c r="E66" s="67"/>
      <c r="F66" s="67"/>
      <c r="G66" s="110">
        <f>COUNTIF((G58:G60),"&gt;=1")-COUNTIF((G58:G60),"&gt;3")</f>
        <v>0</v>
      </c>
      <c r="H66" s="67"/>
      <c r="I66" s="79"/>
      <c r="J66" s="50"/>
      <c r="K66" s="45"/>
      <c r="L66" s="6"/>
      <c r="M66" s="6"/>
      <c r="N66" s="6"/>
      <c r="O66" s="6"/>
      <c r="P66" s="6"/>
      <c r="Q66" s="6"/>
      <c r="R66" s="6"/>
      <c r="S66" s="6"/>
      <c r="T66" s="6"/>
      <c r="U66" s="6"/>
      <c r="V66" s="7"/>
      <c r="W66" s="48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39"/>
      <c r="AI66" s="50"/>
      <c r="AK66">
        <f t="shared" ca="1" si="0"/>
        <v>0</v>
      </c>
      <c r="AL66">
        <f t="shared" ca="1" si="1"/>
        <v>0</v>
      </c>
      <c r="AM66" s="357" t="str">
        <f t="shared" ca="1" si="2"/>
        <v>0</v>
      </c>
      <c r="AN66">
        <f t="shared" ca="1" si="3"/>
        <v>0</v>
      </c>
      <c r="AO66" s="357">
        <f t="shared" ca="1" si="4"/>
        <v>0</v>
      </c>
      <c r="AP66" s="357" t="str">
        <f t="shared" ca="1" si="5"/>
        <v>0</v>
      </c>
      <c r="AQ66" s="357"/>
    </row>
    <row r="67" spans="2:43" x14ac:dyDescent="0.35">
      <c r="AM67" s="357"/>
      <c r="AO67" s="357"/>
      <c r="AP67" s="357"/>
      <c r="AQ67" s="357"/>
    </row>
    <row r="68" spans="2:43" x14ac:dyDescent="0.35">
      <c r="AM68" s="357"/>
      <c r="AO68" s="357"/>
      <c r="AP68" s="357"/>
      <c r="AQ68" s="357"/>
    </row>
    <row r="69" spans="2:43" x14ac:dyDescent="0.35">
      <c r="AM69" s="357"/>
      <c r="AO69" s="357"/>
      <c r="AP69" s="357"/>
      <c r="AQ69" s="357"/>
    </row>
    <row r="70" spans="2:43" x14ac:dyDescent="0.35">
      <c r="AM70" s="357"/>
      <c r="AO70" s="357"/>
      <c r="AP70" s="357"/>
      <c r="AQ70" s="357"/>
    </row>
    <row r="71" spans="2:43" x14ac:dyDescent="0.35">
      <c r="AM71" s="357"/>
      <c r="AO71" s="357"/>
      <c r="AP71" s="357"/>
      <c r="AQ71" s="357"/>
    </row>
    <row r="72" spans="2:43" x14ac:dyDescent="0.35">
      <c r="AM72" s="357"/>
      <c r="AO72" s="357"/>
      <c r="AP72" s="357"/>
      <c r="AQ72" s="357"/>
    </row>
    <row r="73" spans="2:43" x14ac:dyDescent="0.35">
      <c r="AM73" s="357"/>
      <c r="AO73" s="357"/>
      <c r="AP73" s="357"/>
      <c r="AQ73" s="357"/>
    </row>
    <row r="74" spans="2:43" x14ac:dyDescent="0.35">
      <c r="AM74" s="357"/>
      <c r="AO74" s="357"/>
      <c r="AP74" s="357"/>
      <c r="AQ74" s="357"/>
    </row>
    <row r="75" spans="2:43" x14ac:dyDescent="0.35">
      <c r="AM75" s="357"/>
      <c r="AO75" s="357"/>
      <c r="AP75" s="357"/>
      <c r="AQ75" s="357"/>
    </row>
    <row r="76" spans="2:43" x14ac:dyDescent="0.35">
      <c r="AM76" s="357"/>
      <c r="AO76" s="357"/>
      <c r="AP76" s="357"/>
      <c r="AQ76" s="357"/>
    </row>
    <row r="77" spans="2:43" x14ac:dyDescent="0.35">
      <c r="AM77" s="357"/>
      <c r="AO77" s="357"/>
      <c r="AP77" s="357"/>
      <c r="AQ77" s="357"/>
    </row>
    <row r="78" spans="2:43" x14ac:dyDescent="0.35">
      <c r="AM78" s="357"/>
      <c r="AO78" s="357"/>
      <c r="AP78" s="357"/>
      <c r="AQ78" s="357"/>
    </row>
    <row r="79" spans="2:43" x14ac:dyDescent="0.35">
      <c r="AM79" s="357"/>
      <c r="AO79" s="357"/>
      <c r="AP79" s="357"/>
      <c r="AQ79" s="357"/>
    </row>
    <row r="80" spans="2:43" x14ac:dyDescent="0.35">
      <c r="AM80" s="357"/>
      <c r="AO80" s="357"/>
      <c r="AP80" s="357"/>
      <c r="AQ80" s="357"/>
    </row>
    <row r="81" spans="39:43" x14ac:dyDescent="0.35">
      <c r="AM81" s="357"/>
      <c r="AO81" s="357"/>
      <c r="AP81" s="357"/>
      <c r="AQ81" s="357"/>
    </row>
    <row r="82" spans="39:43" x14ac:dyDescent="0.35">
      <c r="AM82" s="357"/>
      <c r="AO82" s="357"/>
      <c r="AP82" s="357"/>
      <c r="AQ82" s="357"/>
    </row>
    <row r="83" spans="39:43" x14ac:dyDescent="0.35">
      <c r="AM83" s="357"/>
      <c r="AO83" s="357"/>
      <c r="AP83" s="357"/>
      <c r="AQ83" s="357"/>
    </row>
    <row r="84" spans="39:43" x14ac:dyDescent="0.35">
      <c r="AM84" s="357"/>
      <c r="AO84" s="357"/>
      <c r="AP84" s="357"/>
      <c r="AQ84" s="357"/>
    </row>
    <row r="85" spans="39:43" x14ac:dyDescent="0.35">
      <c r="AM85" s="357"/>
      <c r="AO85" s="357"/>
      <c r="AP85" s="357"/>
      <c r="AQ85" s="357"/>
    </row>
    <row r="86" spans="39:43" x14ac:dyDescent="0.35">
      <c r="AM86" s="357"/>
      <c r="AO86" s="357"/>
      <c r="AP86" s="357"/>
      <c r="AQ86" s="357"/>
    </row>
    <row r="87" spans="39:43" x14ac:dyDescent="0.35">
      <c r="AM87" s="357"/>
      <c r="AO87" s="357"/>
      <c r="AP87" s="357"/>
      <c r="AQ87" s="357"/>
    </row>
    <row r="88" spans="39:43" x14ac:dyDescent="0.35">
      <c r="AM88" s="357"/>
      <c r="AO88" s="357"/>
      <c r="AP88" s="357"/>
      <c r="AQ88" s="357"/>
    </row>
    <row r="89" spans="39:43" x14ac:dyDescent="0.35">
      <c r="AM89" s="357"/>
      <c r="AO89" s="357"/>
      <c r="AP89" s="357"/>
      <c r="AQ89" s="357"/>
    </row>
    <row r="90" spans="39:43" x14ac:dyDescent="0.35">
      <c r="AM90" s="357"/>
      <c r="AO90" s="357"/>
      <c r="AP90" s="357"/>
      <c r="AQ90" s="357"/>
    </row>
    <row r="91" spans="39:43" x14ac:dyDescent="0.35">
      <c r="AM91" s="357"/>
      <c r="AO91" s="357"/>
      <c r="AP91" s="357"/>
      <c r="AQ91" s="357"/>
    </row>
    <row r="92" spans="39:43" x14ac:dyDescent="0.35">
      <c r="AM92" s="357"/>
      <c r="AO92" s="357"/>
      <c r="AP92" s="357"/>
      <c r="AQ92" s="357"/>
    </row>
    <row r="93" spans="39:43" x14ac:dyDescent="0.35">
      <c r="AM93" s="357"/>
      <c r="AO93" s="357"/>
      <c r="AP93" s="357"/>
      <c r="AQ93" s="357"/>
    </row>
    <row r="94" spans="39:43" x14ac:dyDescent="0.35">
      <c r="AM94" s="357"/>
      <c r="AO94" s="357"/>
      <c r="AP94" s="357"/>
      <c r="AQ94" s="357"/>
    </row>
    <row r="95" spans="39:43" x14ac:dyDescent="0.35">
      <c r="AM95" s="357"/>
      <c r="AO95" s="357"/>
      <c r="AP95" s="357"/>
      <c r="AQ95" s="357"/>
    </row>
    <row r="96" spans="39:43" x14ac:dyDescent="0.35">
      <c r="AM96" s="357"/>
      <c r="AO96" s="357"/>
      <c r="AP96" s="357"/>
      <c r="AQ96" s="357"/>
    </row>
    <row r="97" spans="39:43" x14ac:dyDescent="0.35">
      <c r="AM97" s="357"/>
      <c r="AO97" s="357"/>
      <c r="AP97" s="357"/>
      <c r="AQ97" s="357"/>
    </row>
    <row r="98" spans="39:43" x14ac:dyDescent="0.35">
      <c r="AM98" s="357"/>
      <c r="AO98" s="357"/>
      <c r="AP98" s="357"/>
      <c r="AQ98" s="357"/>
    </row>
    <row r="99" spans="39:43" x14ac:dyDescent="0.35">
      <c r="AM99" s="357"/>
      <c r="AO99" s="357"/>
      <c r="AP99" s="357"/>
      <c r="AQ99" s="357"/>
    </row>
    <row r="100" spans="39:43" x14ac:dyDescent="0.35">
      <c r="AM100" s="357"/>
      <c r="AO100" s="357"/>
      <c r="AP100" s="357"/>
      <c r="AQ100" s="357"/>
    </row>
    <row r="101" spans="39:43" x14ac:dyDescent="0.35">
      <c r="AM101" s="357"/>
      <c r="AO101" s="357"/>
      <c r="AP101" s="357"/>
      <c r="AQ101" s="357"/>
    </row>
    <row r="102" spans="39:43" x14ac:dyDescent="0.35">
      <c r="AM102" s="357"/>
      <c r="AO102" s="357"/>
      <c r="AP102" s="357"/>
      <c r="AQ102" s="357"/>
    </row>
    <row r="103" spans="39:43" x14ac:dyDescent="0.35">
      <c r="AM103" s="357"/>
      <c r="AO103" s="357"/>
      <c r="AP103" s="357"/>
      <c r="AQ103" s="357"/>
    </row>
    <row r="104" spans="39:43" x14ac:dyDescent="0.35">
      <c r="AM104" s="357"/>
      <c r="AO104" s="357"/>
      <c r="AP104" s="357"/>
      <c r="AQ104" s="357"/>
    </row>
    <row r="105" spans="39:43" x14ac:dyDescent="0.35">
      <c r="AM105" s="357"/>
      <c r="AO105" s="357"/>
      <c r="AP105" s="357"/>
      <c r="AQ105" s="357"/>
    </row>
    <row r="106" spans="39:43" x14ac:dyDescent="0.35">
      <c r="AM106" s="357"/>
      <c r="AO106" s="357"/>
      <c r="AP106" s="357"/>
      <c r="AQ106" s="357"/>
    </row>
    <row r="107" spans="39:43" x14ac:dyDescent="0.35">
      <c r="AM107" s="357"/>
      <c r="AO107" s="357"/>
      <c r="AP107" s="357"/>
      <c r="AQ107" s="357"/>
    </row>
    <row r="108" spans="39:43" x14ac:dyDescent="0.35">
      <c r="AM108" s="357"/>
      <c r="AO108" s="357"/>
      <c r="AP108" s="357"/>
      <c r="AQ108" s="357"/>
    </row>
    <row r="109" spans="39:43" x14ac:dyDescent="0.35">
      <c r="AM109" s="357"/>
      <c r="AO109" s="357"/>
      <c r="AP109" s="357"/>
      <c r="AQ109" s="357"/>
    </row>
    <row r="110" spans="39:43" x14ac:dyDescent="0.35">
      <c r="AM110" s="357"/>
      <c r="AO110" s="357"/>
      <c r="AP110" s="357"/>
      <c r="AQ110" s="357"/>
    </row>
    <row r="111" spans="39:43" x14ac:dyDescent="0.35">
      <c r="AM111" s="357"/>
      <c r="AO111" s="357"/>
      <c r="AP111" s="357"/>
      <c r="AQ111" s="357"/>
    </row>
    <row r="112" spans="39:43" x14ac:dyDescent="0.35">
      <c r="AM112" s="357"/>
      <c r="AO112" s="357"/>
      <c r="AP112" s="357"/>
      <c r="AQ112" s="357"/>
    </row>
  </sheetData>
  <mergeCells count="13">
    <mergeCell ref="K1:V1"/>
    <mergeCell ref="W1:AH1"/>
    <mergeCell ref="B3:B66"/>
    <mergeCell ref="C3:C8"/>
    <mergeCell ref="C15:C24"/>
    <mergeCell ref="C43:C48"/>
    <mergeCell ref="C55:C60"/>
    <mergeCell ref="C31:C36"/>
    <mergeCell ref="D15:D18"/>
    <mergeCell ref="E15:E18"/>
    <mergeCell ref="F15:F18"/>
    <mergeCell ref="G15:G18"/>
    <mergeCell ref="H15:H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39997558519241921"/>
  </sheetPr>
  <dimension ref="A1:AP112"/>
  <sheetViews>
    <sheetView topLeftCell="A30" zoomScale="90" zoomScaleNormal="90" workbookViewId="0">
      <selection activeCell="AO3" sqref="AO3"/>
    </sheetView>
  </sheetViews>
  <sheetFormatPr baseColWidth="10" defaultRowHeight="14.5" x14ac:dyDescent="0.35"/>
  <cols>
    <col min="1" max="1" width="6.7265625" customWidth="1"/>
    <col min="2" max="2" width="50" customWidth="1"/>
    <col min="5" max="5" width="9.54296875" customWidth="1"/>
  </cols>
  <sheetData>
    <row r="1" spans="1:42" ht="34.5" customHeight="1" thickBot="1" x14ac:dyDescent="0.4">
      <c r="B1" s="403" t="s">
        <v>11</v>
      </c>
      <c r="C1" s="404"/>
      <c r="D1" s="404"/>
      <c r="E1" s="404"/>
      <c r="F1" s="405"/>
    </row>
    <row r="2" spans="1:42" ht="25.5" customHeight="1" thickBot="1" x14ac:dyDescent="0.4">
      <c r="A2" s="91"/>
      <c r="B2" s="90" t="s">
        <v>12</v>
      </c>
      <c r="C2" s="280" t="s">
        <v>13</v>
      </c>
      <c r="D2" s="281" t="s">
        <v>14</v>
      </c>
      <c r="E2" s="282" t="s">
        <v>15</v>
      </c>
      <c r="F2" s="283" t="s">
        <v>16</v>
      </c>
    </row>
    <row r="3" spans="1:42" ht="25.5" customHeight="1" thickBot="1" x14ac:dyDescent="0.4">
      <c r="A3" s="279"/>
      <c r="B3" s="316" t="s">
        <v>26</v>
      </c>
      <c r="C3" s="284">
        <f>'La stratégie de l''établissement'!G16</f>
        <v>0</v>
      </c>
      <c r="D3" s="285">
        <f>'La stratégie de l''établissement'!G15</f>
        <v>0</v>
      </c>
      <c r="E3" s="286">
        <f>'La stratégie de l''établissement'!G14</f>
        <v>2</v>
      </c>
      <c r="F3" s="295">
        <f>C3+D3+E3</f>
        <v>2</v>
      </c>
      <c r="AK3">
        <f ca="1">Somcouleur(K3:P3,$AL$1)</f>
        <v>6</v>
      </c>
      <c r="AL3">
        <f ca="1">Somcouleur(K3:P3,$AM$1)</f>
        <v>6</v>
      </c>
      <c r="AM3" s="357">
        <f ca="1">IF(ISERROR($AK3/(($AK3*1)+($AL3*1))),"0",$AK3/(($AK3*1)+($AL3*1)))</f>
        <v>0.5</v>
      </c>
      <c r="AN3">
        <f ca="1">Somcouleur(Q3:V3,$AL$1)</f>
        <v>6</v>
      </c>
      <c r="AO3">
        <f ca="1">Somcouleur(R3:W3,$AM$1)</f>
        <v>6</v>
      </c>
      <c r="AP3" s="357">
        <f ca="1">IF(ISERROR($AN3/(($AN3*1)+($AO3*1))),"0",$AN3/(($AN3*1)+($AO3*1)))</f>
        <v>0.5</v>
      </c>
    </row>
    <row r="4" spans="1:42" ht="30" customHeight="1" thickBot="1" x14ac:dyDescent="0.4">
      <c r="A4" s="406" t="s">
        <v>17</v>
      </c>
      <c r="B4" s="316" t="s">
        <v>27</v>
      </c>
      <c r="C4" s="125">
        <f>'La stratégie de l''établissement'!G19</f>
        <v>0</v>
      </c>
      <c r="D4" s="126">
        <f>'La stratégie de l''établissement'!G18</f>
        <v>0</v>
      </c>
      <c r="E4" s="127">
        <f>'La stratégie de l''établissement'!G17</f>
        <v>0</v>
      </c>
      <c r="F4" s="294">
        <f>C4+D4+E4</f>
        <v>0</v>
      </c>
      <c r="AK4">
        <f t="shared" ref="AK4:AK31" ca="1" si="0">Somcouleur(K4:P4,$AL$1)</f>
        <v>6</v>
      </c>
      <c r="AL4">
        <f t="shared" ref="AL4:AL31" ca="1" si="1">Somcouleur(K4:P4,$AM$1)</f>
        <v>6</v>
      </c>
      <c r="AM4" s="357">
        <f t="shared" ref="AM4:AM31" ca="1" si="2">IF(ISERROR($AK4/(($AK4*1)+($AL4*1))),"0",$AK4/(($AK4*1)+($AL4*1)))</f>
        <v>0.5</v>
      </c>
      <c r="AN4">
        <f t="shared" ref="AN4:AN31" ca="1" si="3">Somcouleur(Q4:V4,$AL$1)</f>
        <v>6</v>
      </c>
      <c r="AO4">
        <f t="shared" ref="AO4:AO31" ca="1" si="4">Somcouleur(R4:W4,$AM$1)</f>
        <v>6</v>
      </c>
      <c r="AP4" s="357">
        <f t="shared" ref="AP4:AP31" ca="1" si="5">IF(ISERROR($AN4/(($AN4*1)+($AO4*1))),"0",$AN4/(($AN4*1)+($AO4*1)))</f>
        <v>0.5</v>
      </c>
    </row>
    <row r="5" spans="1:42" ht="26.15" customHeight="1" thickBot="1" x14ac:dyDescent="0.4">
      <c r="A5" s="406"/>
      <c r="B5" s="316" t="s">
        <v>28</v>
      </c>
      <c r="C5" s="113">
        <f>'La stratégie de l''établissement'!G32</f>
        <v>0</v>
      </c>
      <c r="D5" s="114">
        <f>'La stratégie de l''établissement'!G31</f>
        <v>0</v>
      </c>
      <c r="E5" s="115">
        <f>'La stratégie de l''établissement'!G30</f>
        <v>0</v>
      </c>
      <c r="F5" s="296">
        <f>+C5+D5+E5</f>
        <v>0</v>
      </c>
      <c r="AK5">
        <f t="shared" ca="1" si="0"/>
        <v>6</v>
      </c>
      <c r="AL5">
        <f t="shared" ca="1" si="1"/>
        <v>6</v>
      </c>
      <c r="AM5" s="357">
        <f t="shared" ca="1" si="2"/>
        <v>0.5</v>
      </c>
      <c r="AN5">
        <f t="shared" ca="1" si="3"/>
        <v>6</v>
      </c>
      <c r="AO5">
        <f t="shared" ca="1" si="4"/>
        <v>6</v>
      </c>
      <c r="AP5" s="357">
        <f t="shared" ca="1" si="5"/>
        <v>0.5</v>
      </c>
    </row>
    <row r="6" spans="1:42" ht="28.5" customHeight="1" thickBot="1" x14ac:dyDescent="0.4">
      <c r="A6" s="406"/>
      <c r="B6" s="316" t="s">
        <v>29</v>
      </c>
      <c r="C6" s="125">
        <f>'La stratégie de l''établissement'!G35</f>
        <v>0</v>
      </c>
      <c r="D6" s="287">
        <f>'La stratégie de l''établissement'!G34</f>
        <v>0</v>
      </c>
      <c r="E6" s="288">
        <f>'La stratégie de l''établissement'!G33</f>
        <v>0</v>
      </c>
      <c r="F6" s="299">
        <f>C6+D6+E6</f>
        <v>0</v>
      </c>
      <c r="AK6">
        <f t="shared" ca="1" si="0"/>
        <v>6</v>
      </c>
      <c r="AL6">
        <f t="shared" ca="1" si="1"/>
        <v>6</v>
      </c>
      <c r="AM6" s="357">
        <f t="shared" ca="1" si="2"/>
        <v>0.5</v>
      </c>
      <c r="AN6">
        <f t="shared" ca="1" si="3"/>
        <v>6</v>
      </c>
      <c r="AO6">
        <f t="shared" ca="1" si="4"/>
        <v>6</v>
      </c>
      <c r="AP6" s="357">
        <f t="shared" ca="1" si="5"/>
        <v>0.5</v>
      </c>
    </row>
    <row r="7" spans="1:42" ht="25" customHeight="1" thickBot="1" x14ac:dyDescent="0.4">
      <c r="A7" s="406"/>
      <c r="B7" s="317" t="s">
        <v>30</v>
      </c>
      <c r="C7" s="113">
        <f>'La stratégie de l''établissement'!G48</f>
        <v>0</v>
      </c>
      <c r="D7" s="114">
        <f>'La stratégie de l''établissement'!G47</f>
        <v>0</v>
      </c>
      <c r="E7" s="115">
        <f>'La stratégie de l''établissement'!G46</f>
        <v>0</v>
      </c>
      <c r="F7" s="296">
        <f>C7+D7+E7</f>
        <v>0</v>
      </c>
      <c r="AK7">
        <f t="shared" ca="1" si="0"/>
        <v>6</v>
      </c>
      <c r="AL7">
        <f t="shared" ca="1" si="1"/>
        <v>6</v>
      </c>
      <c r="AM7" s="357">
        <f t="shared" ca="1" si="2"/>
        <v>0.5</v>
      </c>
      <c r="AN7">
        <f t="shared" ca="1" si="3"/>
        <v>6</v>
      </c>
      <c r="AO7">
        <f t="shared" ca="1" si="4"/>
        <v>6</v>
      </c>
      <c r="AP7" s="357">
        <f t="shared" ca="1" si="5"/>
        <v>0.5</v>
      </c>
    </row>
    <row r="8" spans="1:42" ht="25.5" customHeight="1" thickBot="1" x14ac:dyDescent="0.4">
      <c r="A8" s="406"/>
      <c r="B8" s="317" t="s">
        <v>31</v>
      </c>
      <c r="C8" s="125">
        <f>'La stratégie de l''établissement'!G51</f>
        <v>0</v>
      </c>
      <c r="D8" s="287">
        <f>'La stratégie de l''établissement'!G50</f>
        <v>0</v>
      </c>
      <c r="E8" s="288">
        <f>'La stratégie de l''établissement'!G49</f>
        <v>0</v>
      </c>
      <c r="F8" s="299">
        <f>C8+D8+E8</f>
        <v>0</v>
      </c>
      <c r="AK8">
        <f t="shared" ca="1" si="0"/>
        <v>6</v>
      </c>
      <c r="AL8">
        <f t="shared" ca="1" si="1"/>
        <v>6</v>
      </c>
      <c r="AM8" s="357">
        <f t="shared" ca="1" si="2"/>
        <v>0.5</v>
      </c>
      <c r="AN8">
        <f t="shared" ca="1" si="3"/>
        <v>6</v>
      </c>
      <c r="AO8">
        <f t="shared" ca="1" si="4"/>
        <v>6</v>
      </c>
      <c r="AP8" s="357">
        <f t="shared" ca="1" si="5"/>
        <v>0.5</v>
      </c>
    </row>
    <row r="9" spans="1:42" ht="22.5" customHeight="1" thickBot="1" x14ac:dyDescent="0.4">
      <c r="A9" s="406"/>
      <c r="B9" s="317" t="s">
        <v>33</v>
      </c>
      <c r="C9" s="113">
        <f>'La stratégie de l''établissement'!G65</f>
        <v>0</v>
      </c>
      <c r="D9" s="114">
        <f>'La stratégie de l''établissement'!G64</f>
        <v>0</v>
      </c>
      <c r="E9" s="115">
        <f>'La stratégie de l''établissement'!G63</f>
        <v>1</v>
      </c>
      <c r="F9" s="296">
        <f>C9+D9+E9</f>
        <v>1</v>
      </c>
      <c r="AK9">
        <f t="shared" ca="1" si="0"/>
        <v>6</v>
      </c>
      <c r="AL9">
        <f t="shared" ca="1" si="1"/>
        <v>6</v>
      </c>
      <c r="AM9" s="357">
        <f t="shared" ca="1" si="2"/>
        <v>0.5</v>
      </c>
      <c r="AN9">
        <f t="shared" ca="1" si="3"/>
        <v>6</v>
      </c>
      <c r="AO9">
        <f t="shared" ca="1" si="4"/>
        <v>6</v>
      </c>
      <c r="AP9" s="357">
        <f t="shared" ca="1" si="5"/>
        <v>0.5</v>
      </c>
    </row>
    <row r="10" spans="1:42" ht="25.5" customHeight="1" thickBot="1" x14ac:dyDescent="0.4">
      <c r="A10" s="406"/>
      <c r="B10" s="317" t="s">
        <v>32</v>
      </c>
      <c r="C10" s="125">
        <f>'La stratégie de l''établissement'!G68</f>
        <v>0</v>
      </c>
      <c r="D10" s="287">
        <f>'La stratégie de l''établissement'!G67</f>
        <v>0</v>
      </c>
      <c r="E10" s="288">
        <f>'La stratégie de l''établissement'!G66</f>
        <v>0</v>
      </c>
      <c r="F10" s="299">
        <f t="shared" ref="F10:F16" si="6">SUM(C10:E10)</f>
        <v>0</v>
      </c>
      <c r="AK10">
        <f t="shared" ca="1" si="0"/>
        <v>6</v>
      </c>
      <c r="AL10">
        <f t="shared" ca="1" si="1"/>
        <v>6</v>
      </c>
      <c r="AM10" s="357">
        <f t="shared" ca="1" si="2"/>
        <v>0.5</v>
      </c>
      <c r="AN10">
        <f t="shared" ca="1" si="3"/>
        <v>6</v>
      </c>
      <c r="AO10">
        <f t="shared" ca="1" si="4"/>
        <v>6</v>
      </c>
      <c r="AP10" s="357">
        <f t="shared" ca="1" si="5"/>
        <v>0.5</v>
      </c>
    </row>
    <row r="11" spans="1:42" ht="26.5" customHeight="1" x14ac:dyDescent="0.35">
      <c r="A11" s="406"/>
      <c r="B11" s="318" t="s">
        <v>34</v>
      </c>
      <c r="C11" s="113">
        <f>'La stratégie de l''établissement'!G81</f>
        <v>0</v>
      </c>
      <c r="D11" s="114">
        <f>'La stratégie de l''établissement'!G80</f>
        <v>0</v>
      </c>
      <c r="E11" s="115">
        <f>'La stratégie de l''établissement'!G79</f>
        <v>1</v>
      </c>
      <c r="F11" s="296">
        <f>C11+D11+E11</f>
        <v>1</v>
      </c>
      <c r="AK11">
        <f t="shared" ca="1" si="0"/>
        <v>6</v>
      </c>
      <c r="AL11">
        <f t="shared" ca="1" si="1"/>
        <v>6</v>
      </c>
      <c r="AM11" s="357">
        <f t="shared" ca="1" si="2"/>
        <v>0.5</v>
      </c>
      <c r="AN11">
        <f t="shared" ca="1" si="3"/>
        <v>6</v>
      </c>
      <c r="AO11">
        <f t="shared" ca="1" si="4"/>
        <v>6</v>
      </c>
      <c r="AP11" s="357">
        <f t="shared" ca="1" si="5"/>
        <v>0.5</v>
      </c>
    </row>
    <row r="12" spans="1:42" ht="28.5" customHeight="1" thickBot="1" x14ac:dyDescent="0.4">
      <c r="A12" s="406"/>
      <c r="B12" s="318" t="s">
        <v>35</v>
      </c>
      <c r="C12" s="125">
        <f>'La stratégie de l''établissement'!G84</f>
        <v>0</v>
      </c>
      <c r="D12" s="126">
        <f>'La stratégie de l''établissement'!G83</f>
        <v>0</v>
      </c>
      <c r="E12" s="127">
        <f>'La stratégie de l''établissement'!G82</f>
        <v>0</v>
      </c>
      <c r="F12" s="299">
        <f>C12+D12+E12</f>
        <v>0</v>
      </c>
      <c r="AK12">
        <f t="shared" ca="1" si="0"/>
        <v>6</v>
      </c>
      <c r="AL12">
        <f t="shared" ca="1" si="1"/>
        <v>6</v>
      </c>
      <c r="AM12" s="357">
        <f t="shared" ca="1" si="2"/>
        <v>0.5</v>
      </c>
      <c r="AN12">
        <f t="shared" ca="1" si="3"/>
        <v>6</v>
      </c>
      <c r="AO12">
        <f t="shared" ca="1" si="4"/>
        <v>6</v>
      </c>
      <c r="AP12" s="357">
        <f t="shared" ca="1" si="5"/>
        <v>0.5</v>
      </c>
    </row>
    <row r="13" spans="1:42" ht="28" customHeight="1" x14ac:dyDescent="0.35">
      <c r="A13" s="406"/>
      <c r="B13" s="320" t="s">
        <v>36</v>
      </c>
      <c r="C13" s="113">
        <f>'La stratégie de l''établissement'!G93</f>
        <v>0</v>
      </c>
      <c r="D13" s="114">
        <f>'La stratégie de l''établissement'!G92</f>
        <v>0</v>
      </c>
      <c r="E13" s="115">
        <f>'La stratégie de l''établissement'!G91</f>
        <v>0</v>
      </c>
      <c r="F13" s="296">
        <f>SUM(C13:E13)</f>
        <v>0</v>
      </c>
      <c r="AK13">
        <f t="shared" ca="1" si="0"/>
        <v>6</v>
      </c>
      <c r="AL13">
        <f t="shared" ca="1" si="1"/>
        <v>6</v>
      </c>
      <c r="AM13" s="357">
        <f t="shared" ca="1" si="2"/>
        <v>0.5</v>
      </c>
      <c r="AN13">
        <f t="shared" ca="1" si="3"/>
        <v>6</v>
      </c>
      <c r="AO13">
        <f t="shared" ca="1" si="4"/>
        <v>6</v>
      </c>
      <c r="AP13" s="357">
        <f t="shared" ca="1" si="5"/>
        <v>0.5</v>
      </c>
    </row>
    <row r="14" spans="1:42" ht="28" customHeight="1" thickBot="1" x14ac:dyDescent="0.4">
      <c r="A14" s="406"/>
      <c r="B14" s="319" t="s">
        <v>37</v>
      </c>
      <c r="C14" s="125">
        <f>'La stratégie de l''établissement'!G96</f>
        <v>0</v>
      </c>
      <c r="D14" s="126">
        <f>'La stratégie de l''établissement'!G95</f>
        <v>0</v>
      </c>
      <c r="E14" s="127">
        <f>'La stratégie de l''établissement'!G94</f>
        <v>0</v>
      </c>
      <c r="F14" s="299">
        <f t="shared" si="6"/>
        <v>0</v>
      </c>
      <c r="AK14">
        <f t="shared" ca="1" si="0"/>
        <v>6</v>
      </c>
      <c r="AL14">
        <f t="shared" ca="1" si="1"/>
        <v>6</v>
      </c>
      <c r="AM14" s="357">
        <f t="shared" ca="1" si="2"/>
        <v>0.5</v>
      </c>
      <c r="AN14">
        <f t="shared" ca="1" si="3"/>
        <v>6</v>
      </c>
      <c r="AO14">
        <f t="shared" ca="1" si="4"/>
        <v>6</v>
      </c>
      <c r="AP14" s="357">
        <f t="shared" ca="1" si="5"/>
        <v>0.5</v>
      </c>
    </row>
    <row r="15" spans="1:42" ht="28" customHeight="1" x14ac:dyDescent="0.35">
      <c r="A15" s="406"/>
      <c r="B15" s="325" t="s">
        <v>38</v>
      </c>
      <c r="C15" s="113">
        <f>'La stratégie de l''établissement'!G115</f>
        <v>0</v>
      </c>
      <c r="D15" s="289">
        <f>'La stratégie de l''établissement'!G114</f>
        <v>0</v>
      </c>
      <c r="E15" s="290">
        <f>'La stratégie de l''établissement'!G113</f>
        <v>1</v>
      </c>
      <c r="F15" s="296">
        <f>SUM(C15:E15)</f>
        <v>1</v>
      </c>
      <c r="AK15">
        <f t="shared" ca="1" si="0"/>
        <v>6</v>
      </c>
      <c r="AL15">
        <f t="shared" ca="1" si="1"/>
        <v>6</v>
      </c>
      <c r="AM15" s="357">
        <f t="shared" ca="1" si="2"/>
        <v>0.5</v>
      </c>
      <c r="AN15">
        <f t="shared" ca="1" si="3"/>
        <v>6</v>
      </c>
      <c r="AO15">
        <f t="shared" ca="1" si="4"/>
        <v>6</v>
      </c>
      <c r="AP15" s="357">
        <f t="shared" ca="1" si="5"/>
        <v>0.5</v>
      </c>
    </row>
    <row r="16" spans="1:42" ht="28" customHeight="1" thickBot="1" x14ac:dyDescent="0.4">
      <c r="A16" s="406"/>
      <c r="B16" s="326" t="s">
        <v>39</v>
      </c>
      <c r="C16" s="125">
        <f>'La stratégie de l''établissement'!G118</f>
        <v>0</v>
      </c>
      <c r="D16" s="126">
        <f>'La stratégie de l''établissement'!G117</f>
        <v>0</v>
      </c>
      <c r="E16" s="127">
        <f>'La stratégie de l''établissement'!G116</f>
        <v>0</v>
      </c>
      <c r="F16" s="299">
        <f t="shared" si="6"/>
        <v>0</v>
      </c>
      <c r="AK16">
        <f t="shared" ca="1" si="0"/>
        <v>6</v>
      </c>
      <c r="AL16">
        <f t="shared" ca="1" si="1"/>
        <v>6</v>
      </c>
      <c r="AM16" s="357">
        <f t="shared" ca="1" si="2"/>
        <v>0.5</v>
      </c>
      <c r="AN16">
        <f t="shared" ca="1" si="3"/>
        <v>6</v>
      </c>
      <c r="AO16">
        <f t="shared" ca="1" si="4"/>
        <v>6</v>
      </c>
      <c r="AP16" s="357">
        <f t="shared" ca="1" si="5"/>
        <v>0.5</v>
      </c>
    </row>
    <row r="17" spans="1:42" ht="29.15" customHeight="1" x14ac:dyDescent="0.35">
      <c r="A17" s="366" t="s">
        <v>18</v>
      </c>
      <c r="B17" s="316" t="s">
        <v>40</v>
      </c>
      <c r="C17" s="113">
        <f>'Organisation et modalités PI'!G11</f>
        <v>0</v>
      </c>
      <c r="D17" s="114">
        <f>'Organisation et modalités PI'!G10</f>
        <v>0</v>
      </c>
      <c r="E17" s="115">
        <f>'Organisation et modalités PI'!G9</f>
        <v>0</v>
      </c>
      <c r="F17" s="296">
        <f>SUM(C17:E17)</f>
        <v>0</v>
      </c>
      <c r="AK17">
        <f t="shared" ca="1" si="0"/>
        <v>6</v>
      </c>
      <c r="AL17">
        <f t="shared" ca="1" si="1"/>
        <v>6</v>
      </c>
      <c r="AM17" s="357">
        <f t="shared" ca="1" si="2"/>
        <v>0.5</v>
      </c>
      <c r="AN17">
        <f t="shared" ca="1" si="3"/>
        <v>6</v>
      </c>
      <c r="AO17">
        <f t="shared" ca="1" si="4"/>
        <v>6</v>
      </c>
      <c r="AP17" s="357">
        <f t="shared" ca="1" si="5"/>
        <v>0.5</v>
      </c>
    </row>
    <row r="18" spans="1:42" ht="29.15" customHeight="1" x14ac:dyDescent="0.35">
      <c r="A18" s="367"/>
      <c r="B18" s="322" t="s">
        <v>45</v>
      </c>
      <c r="C18" s="116">
        <f>'Organisation et modalités PI'!G14</f>
        <v>0</v>
      </c>
      <c r="D18" s="117">
        <f>'Organisation et modalités PI'!G13</f>
        <v>0</v>
      </c>
      <c r="E18" s="118">
        <f>'Organisation et modalités PI'!G12</f>
        <v>0</v>
      </c>
      <c r="F18" s="300">
        <f>SUM(C18:E18)</f>
        <v>0</v>
      </c>
      <c r="AK18">
        <f t="shared" ca="1" si="0"/>
        <v>6</v>
      </c>
      <c r="AL18">
        <f t="shared" ca="1" si="1"/>
        <v>6</v>
      </c>
      <c r="AM18" s="357">
        <f t="shared" ca="1" si="2"/>
        <v>0.5</v>
      </c>
      <c r="AN18">
        <f t="shared" ca="1" si="3"/>
        <v>6</v>
      </c>
      <c r="AO18">
        <f t="shared" ca="1" si="4"/>
        <v>6</v>
      </c>
      <c r="AP18" s="357">
        <f t="shared" ca="1" si="5"/>
        <v>0.5</v>
      </c>
    </row>
    <row r="19" spans="1:42" ht="29.15" customHeight="1" x14ac:dyDescent="0.35">
      <c r="A19" s="367"/>
      <c r="B19" s="321" t="s">
        <v>41</v>
      </c>
      <c r="C19" s="119">
        <f>'Organisation et modalités PI'!G27</f>
        <v>0</v>
      </c>
      <c r="D19" s="120">
        <f>'Organisation et modalités PI'!G26</f>
        <v>1</v>
      </c>
      <c r="E19" s="121">
        <f>'Organisation et modalités PI'!G25</f>
        <v>0</v>
      </c>
      <c r="F19" s="297">
        <f>SUM(C19:E19)</f>
        <v>1</v>
      </c>
      <c r="AK19">
        <f t="shared" ca="1" si="0"/>
        <v>6</v>
      </c>
      <c r="AL19">
        <f t="shared" ca="1" si="1"/>
        <v>6</v>
      </c>
      <c r="AM19" s="357">
        <f t="shared" ca="1" si="2"/>
        <v>0.5</v>
      </c>
      <c r="AN19">
        <f t="shared" ca="1" si="3"/>
        <v>6</v>
      </c>
      <c r="AO19">
        <f t="shared" ca="1" si="4"/>
        <v>6</v>
      </c>
      <c r="AP19" s="357">
        <f t="shared" ca="1" si="5"/>
        <v>0.5</v>
      </c>
    </row>
    <row r="20" spans="1:42" ht="29.15" customHeight="1" x14ac:dyDescent="0.35">
      <c r="A20" s="367"/>
      <c r="B20" s="321" t="s">
        <v>46</v>
      </c>
      <c r="C20" s="119">
        <f>'Organisation et modalités PI'!G30</f>
        <v>0</v>
      </c>
      <c r="D20" s="120">
        <f>'Organisation et modalités PI'!G29</f>
        <v>0</v>
      </c>
      <c r="E20" s="121">
        <f>'Organisation et modalités PI'!G28</f>
        <v>0</v>
      </c>
      <c r="F20" s="301">
        <f>SUM(C20:E20)</f>
        <v>0</v>
      </c>
      <c r="AK20">
        <f t="shared" ca="1" si="0"/>
        <v>6</v>
      </c>
      <c r="AL20">
        <f t="shared" ca="1" si="1"/>
        <v>6</v>
      </c>
      <c r="AM20" s="357">
        <f t="shared" ca="1" si="2"/>
        <v>0.5</v>
      </c>
      <c r="AN20">
        <f t="shared" ca="1" si="3"/>
        <v>6</v>
      </c>
      <c r="AO20">
        <f t="shared" ca="1" si="4"/>
        <v>6</v>
      </c>
      <c r="AP20" s="357">
        <f t="shared" ca="1" si="5"/>
        <v>0.5</v>
      </c>
    </row>
    <row r="21" spans="1:42" ht="29.15" customHeight="1" x14ac:dyDescent="0.35">
      <c r="A21" s="367"/>
      <c r="B21" s="323" t="s">
        <v>42</v>
      </c>
      <c r="C21" s="119">
        <f>'Organisation et modalités PI'!G39</f>
        <v>0</v>
      </c>
      <c r="D21" s="120">
        <f>'Organisation et modalités PI'!G38</f>
        <v>0</v>
      </c>
      <c r="E21" s="121">
        <f>'Organisation et modalités PI'!G37</f>
        <v>0</v>
      </c>
      <c r="F21" s="297">
        <f t="shared" ref="F21:F23" si="7">SUM(C21:E21)</f>
        <v>0</v>
      </c>
      <c r="AK21">
        <f t="shared" ca="1" si="0"/>
        <v>6</v>
      </c>
      <c r="AL21">
        <f t="shared" ca="1" si="1"/>
        <v>6</v>
      </c>
      <c r="AM21" s="357">
        <f t="shared" ca="1" si="2"/>
        <v>0.5</v>
      </c>
      <c r="AN21">
        <f t="shared" ca="1" si="3"/>
        <v>6</v>
      </c>
      <c r="AO21">
        <f t="shared" ca="1" si="4"/>
        <v>6</v>
      </c>
      <c r="AP21" s="357">
        <f t="shared" ca="1" si="5"/>
        <v>0.5</v>
      </c>
    </row>
    <row r="22" spans="1:42" ht="29.15" customHeight="1" x14ac:dyDescent="0.35">
      <c r="A22" s="367"/>
      <c r="B22" s="323" t="s">
        <v>47</v>
      </c>
      <c r="C22" s="119">
        <f>'Organisation et modalités PI'!G42</f>
        <v>0</v>
      </c>
      <c r="D22" s="120">
        <f>'Organisation et modalités PI'!G41</f>
        <v>0</v>
      </c>
      <c r="E22" s="121">
        <f>'Organisation et modalités PI'!G40</f>
        <v>0</v>
      </c>
      <c r="F22" s="301">
        <f>SUM(C22:E22)</f>
        <v>0</v>
      </c>
      <c r="AK22">
        <f t="shared" ca="1" si="0"/>
        <v>6</v>
      </c>
      <c r="AL22">
        <f t="shared" ca="1" si="1"/>
        <v>6</v>
      </c>
      <c r="AM22" s="357">
        <f t="shared" ca="1" si="2"/>
        <v>0.5</v>
      </c>
      <c r="AN22">
        <f t="shared" ca="1" si="3"/>
        <v>6</v>
      </c>
      <c r="AO22">
        <f t="shared" ca="1" si="4"/>
        <v>6</v>
      </c>
      <c r="AP22" s="357">
        <f t="shared" ca="1" si="5"/>
        <v>0.5</v>
      </c>
    </row>
    <row r="23" spans="1:42" ht="29.15" customHeight="1" x14ac:dyDescent="0.35">
      <c r="A23" s="367"/>
      <c r="B23" s="324" t="s">
        <v>43</v>
      </c>
      <c r="C23" s="119">
        <f>'Organisation et modalités PI'!G51</f>
        <v>0</v>
      </c>
      <c r="D23" s="120">
        <f>'Organisation et modalités PI'!G50</f>
        <v>0</v>
      </c>
      <c r="E23" s="121">
        <f>'Organisation et modalités PI'!G49</f>
        <v>0</v>
      </c>
      <c r="F23" s="297">
        <f t="shared" si="7"/>
        <v>0</v>
      </c>
      <c r="AK23">
        <f t="shared" ca="1" si="0"/>
        <v>6</v>
      </c>
      <c r="AL23">
        <f t="shared" ca="1" si="1"/>
        <v>6</v>
      </c>
      <c r="AM23" s="357">
        <f t="shared" ca="1" si="2"/>
        <v>0.5</v>
      </c>
      <c r="AN23">
        <f t="shared" ca="1" si="3"/>
        <v>6</v>
      </c>
      <c r="AO23">
        <f t="shared" ca="1" si="4"/>
        <v>6</v>
      </c>
      <c r="AP23" s="357">
        <f t="shared" ca="1" si="5"/>
        <v>0.5</v>
      </c>
    </row>
    <row r="24" spans="1:42" ht="29.15" customHeight="1" x14ac:dyDescent="0.35">
      <c r="A24" s="367"/>
      <c r="B24" s="324" t="s">
        <v>48</v>
      </c>
      <c r="C24" s="122">
        <f>'Organisation et modalités PI'!G54</f>
        <v>0</v>
      </c>
      <c r="D24" s="123">
        <f>'Organisation et modalités PI'!G53</f>
        <v>0</v>
      </c>
      <c r="E24" s="124">
        <f>'Organisation et modalités PI'!G52</f>
        <v>0</v>
      </c>
      <c r="F24" s="302">
        <f>C24+D24+E24</f>
        <v>0</v>
      </c>
      <c r="AK24">
        <f t="shared" ca="1" si="0"/>
        <v>6</v>
      </c>
      <c r="AL24">
        <f t="shared" ca="1" si="1"/>
        <v>6</v>
      </c>
      <c r="AM24" s="357">
        <f t="shared" ca="1" si="2"/>
        <v>0.5</v>
      </c>
      <c r="AN24">
        <f t="shared" ca="1" si="3"/>
        <v>6</v>
      </c>
      <c r="AO24">
        <f t="shared" ca="1" si="4"/>
        <v>6</v>
      </c>
      <c r="AP24" s="357">
        <f t="shared" ca="1" si="5"/>
        <v>0.5</v>
      </c>
    </row>
    <row r="25" spans="1:42" ht="29.15" customHeight="1" x14ac:dyDescent="0.35">
      <c r="A25" s="367"/>
      <c r="B25" s="321" t="s">
        <v>44</v>
      </c>
      <c r="C25" s="122">
        <f>'Organisation et modalités PI'!G63</f>
        <v>0</v>
      </c>
      <c r="D25" s="123">
        <f>'Organisation et modalités PI'!G62</f>
        <v>0</v>
      </c>
      <c r="E25" s="124">
        <f>'Organisation et modalités PI'!G61</f>
        <v>0</v>
      </c>
      <c r="F25" s="298">
        <f>C25+D25+E25</f>
        <v>0</v>
      </c>
      <c r="AK25">
        <f t="shared" ca="1" si="0"/>
        <v>6</v>
      </c>
      <c r="AL25">
        <f t="shared" ca="1" si="1"/>
        <v>6</v>
      </c>
      <c r="AM25" s="357">
        <f t="shared" ca="1" si="2"/>
        <v>0.5</v>
      </c>
      <c r="AN25">
        <f t="shared" ca="1" si="3"/>
        <v>6</v>
      </c>
      <c r="AO25">
        <f t="shared" ca="1" si="4"/>
        <v>6</v>
      </c>
      <c r="AP25" s="357">
        <f t="shared" ca="1" si="5"/>
        <v>0.5</v>
      </c>
    </row>
    <row r="26" spans="1:42" ht="29.15" customHeight="1" thickBot="1" x14ac:dyDescent="0.4">
      <c r="A26" s="376"/>
      <c r="B26" s="321" t="s">
        <v>49</v>
      </c>
      <c r="C26" s="125">
        <f>'Organisation et modalités PI'!G66</f>
        <v>0</v>
      </c>
      <c r="D26" s="126">
        <f>'Organisation et modalités PI'!G65</f>
        <v>0</v>
      </c>
      <c r="E26" s="127">
        <f>'Organisation et modalités PI'!G64</f>
        <v>0</v>
      </c>
      <c r="F26" s="303">
        <f>SUM(C26:E26)</f>
        <v>0</v>
      </c>
      <c r="AK26">
        <f t="shared" ca="1" si="0"/>
        <v>6</v>
      </c>
      <c r="AL26">
        <f t="shared" ca="1" si="1"/>
        <v>6</v>
      </c>
      <c r="AM26" s="357">
        <f t="shared" ca="1" si="2"/>
        <v>0.5</v>
      </c>
      <c r="AN26">
        <f t="shared" ca="1" si="3"/>
        <v>6</v>
      </c>
      <c r="AO26">
        <f t="shared" ca="1" si="4"/>
        <v>6</v>
      </c>
      <c r="AP26" s="357">
        <f t="shared" ca="1" si="5"/>
        <v>0.5</v>
      </c>
    </row>
    <row r="27" spans="1:42" ht="20.149999999999999" customHeight="1" thickBot="1" x14ac:dyDescent="0.4">
      <c r="A27" s="304"/>
      <c r="B27" s="92" t="s">
        <v>24</v>
      </c>
      <c r="C27" s="305">
        <f t="shared" ref="C27:E28" si="8">C3+C5+C7+C9+C11+C13+C15+C17+C19+C21+C23+C25</f>
        <v>0</v>
      </c>
      <c r="D27" s="306">
        <f t="shared" si="8"/>
        <v>1</v>
      </c>
      <c r="E27" s="308">
        <f t="shared" si="8"/>
        <v>5</v>
      </c>
      <c r="F27" s="309"/>
      <c r="AK27">
        <f t="shared" ca="1" si="0"/>
        <v>6</v>
      </c>
      <c r="AL27">
        <f t="shared" ca="1" si="1"/>
        <v>6</v>
      </c>
      <c r="AM27" s="357">
        <f t="shared" ca="1" si="2"/>
        <v>0.5</v>
      </c>
      <c r="AN27">
        <f t="shared" ca="1" si="3"/>
        <v>6</v>
      </c>
      <c r="AO27">
        <f t="shared" ca="1" si="4"/>
        <v>6</v>
      </c>
      <c r="AP27" s="357">
        <f t="shared" ca="1" si="5"/>
        <v>0.5</v>
      </c>
    </row>
    <row r="28" spans="1:42" ht="23.25" customHeight="1" thickBot="1" x14ac:dyDescent="0.4">
      <c r="B28" s="92" t="s">
        <v>25</v>
      </c>
      <c r="C28" s="305">
        <f t="shared" si="8"/>
        <v>0</v>
      </c>
      <c r="D28" s="306">
        <f t="shared" si="8"/>
        <v>0</v>
      </c>
      <c r="E28" s="308">
        <f t="shared" si="8"/>
        <v>0</v>
      </c>
      <c r="F28" s="307"/>
      <c r="AK28">
        <f t="shared" ca="1" si="0"/>
        <v>6</v>
      </c>
      <c r="AL28">
        <f t="shared" ca="1" si="1"/>
        <v>6</v>
      </c>
      <c r="AM28" s="357">
        <f t="shared" ca="1" si="2"/>
        <v>0.5</v>
      </c>
      <c r="AN28">
        <f t="shared" ca="1" si="3"/>
        <v>6</v>
      </c>
      <c r="AO28">
        <f t="shared" ca="1" si="4"/>
        <v>6</v>
      </c>
      <c r="AP28" s="357">
        <f t="shared" ca="1" si="5"/>
        <v>0.5</v>
      </c>
    </row>
    <row r="29" spans="1:42" ht="45" customHeight="1" thickBot="1" x14ac:dyDescent="0.4">
      <c r="B29" s="291" t="s">
        <v>10</v>
      </c>
      <c r="C29" s="400" t="s">
        <v>23</v>
      </c>
      <c r="D29" s="401"/>
      <c r="E29" s="401"/>
      <c r="F29" s="401"/>
      <c r="G29" s="402"/>
      <c r="AK29">
        <f t="shared" ca="1" si="0"/>
        <v>6</v>
      </c>
      <c r="AL29">
        <f t="shared" ca="1" si="1"/>
        <v>6</v>
      </c>
      <c r="AM29" s="357">
        <f t="shared" ca="1" si="2"/>
        <v>0.5</v>
      </c>
      <c r="AN29">
        <f t="shared" ca="1" si="3"/>
        <v>6</v>
      </c>
      <c r="AO29">
        <f t="shared" ca="1" si="4"/>
        <v>6</v>
      </c>
      <c r="AP29" s="357">
        <f t="shared" ca="1" si="5"/>
        <v>0.5</v>
      </c>
    </row>
    <row r="30" spans="1:42" ht="45" customHeight="1" thickBot="1" x14ac:dyDescent="0.4">
      <c r="B30" s="292" t="s">
        <v>9</v>
      </c>
      <c r="C30" s="397" t="s">
        <v>19</v>
      </c>
      <c r="D30" s="398"/>
      <c r="E30" s="398"/>
      <c r="F30" s="398"/>
      <c r="G30" s="399"/>
      <c r="AK30">
        <f t="shared" ca="1" si="0"/>
        <v>6</v>
      </c>
      <c r="AL30">
        <f t="shared" ca="1" si="1"/>
        <v>6</v>
      </c>
      <c r="AM30" s="357">
        <f t="shared" ca="1" si="2"/>
        <v>0.5</v>
      </c>
      <c r="AN30">
        <f t="shared" ca="1" si="3"/>
        <v>6</v>
      </c>
      <c r="AO30">
        <f t="shared" ca="1" si="4"/>
        <v>6</v>
      </c>
      <c r="AP30" s="357">
        <f t="shared" ca="1" si="5"/>
        <v>0.5</v>
      </c>
    </row>
    <row r="31" spans="1:42" ht="60.65" customHeight="1" thickBot="1" x14ac:dyDescent="0.4">
      <c r="B31" s="293" t="s">
        <v>8</v>
      </c>
      <c r="C31" s="394" t="s">
        <v>20</v>
      </c>
      <c r="D31" s="395"/>
      <c r="E31" s="395"/>
      <c r="F31" s="395"/>
      <c r="G31" s="396"/>
      <c r="AK31">
        <f t="shared" ca="1" si="0"/>
        <v>6</v>
      </c>
      <c r="AL31">
        <f t="shared" ca="1" si="1"/>
        <v>6</v>
      </c>
      <c r="AM31" s="357">
        <f t="shared" ca="1" si="2"/>
        <v>0.5</v>
      </c>
      <c r="AN31">
        <f t="shared" ca="1" si="3"/>
        <v>6</v>
      </c>
      <c r="AO31">
        <f t="shared" ca="1" si="4"/>
        <v>6</v>
      </c>
      <c r="AP31" s="357">
        <f t="shared" ca="1" si="5"/>
        <v>0.5</v>
      </c>
    </row>
    <row r="32" spans="1:42" x14ac:dyDescent="0.35">
      <c r="AK32">
        <f t="shared" ref="AK32:AK67" ca="1" si="9">Somcouleur(K32:P32,$AL$1)</f>
        <v>6</v>
      </c>
      <c r="AL32">
        <f t="shared" ref="AL32:AL67" ca="1" si="10">Somcouleur(K32:P32,$AM$1)</f>
        <v>6</v>
      </c>
      <c r="AM32" s="357">
        <f t="shared" ref="AM32:AM67" ca="1" si="11">IF(ISERROR($AK32/(($AK32*1)+($AL32*1))),"0",$AK32/(($AK32*1)+($AL32*1)))</f>
        <v>0.5</v>
      </c>
      <c r="AN32">
        <f t="shared" ref="AN32:AN67" ca="1" si="12">Somcouleur(Q32:V32,$AL$1)</f>
        <v>6</v>
      </c>
      <c r="AO32">
        <f t="shared" ref="AO32:AO67" ca="1" si="13">Somcouleur(R32:W32,$AM$1)</f>
        <v>6</v>
      </c>
      <c r="AP32" s="357">
        <f t="shared" ref="AP32:AP67" ca="1" si="14">IF(ISERROR($AN32/(($AN32*1)+($AO32*1))),"0",$AN32/(($AN32*1)+($AO32*1)))</f>
        <v>0.5</v>
      </c>
    </row>
    <row r="33" spans="37:42" x14ac:dyDescent="0.35">
      <c r="AK33">
        <f t="shared" ca="1" si="9"/>
        <v>6</v>
      </c>
      <c r="AL33">
        <f t="shared" ca="1" si="10"/>
        <v>6</v>
      </c>
      <c r="AM33" s="357">
        <f t="shared" ca="1" si="11"/>
        <v>0.5</v>
      </c>
      <c r="AN33">
        <f t="shared" ca="1" si="12"/>
        <v>6</v>
      </c>
      <c r="AO33">
        <f t="shared" ca="1" si="13"/>
        <v>6</v>
      </c>
      <c r="AP33" s="357">
        <f t="shared" ca="1" si="14"/>
        <v>0.5</v>
      </c>
    </row>
    <row r="34" spans="37:42" x14ac:dyDescent="0.35">
      <c r="AK34">
        <f t="shared" ca="1" si="9"/>
        <v>6</v>
      </c>
      <c r="AL34">
        <f t="shared" ca="1" si="10"/>
        <v>6</v>
      </c>
      <c r="AM34" s="357">
        <f t="shared" ca="1" si="11"/>
        <v>0.5</v>
      </c>
      <c r="AN34">
        <f t="shared" ca="1" si="12"/>
        <v>6</v>
      </c>
      <c r="AO34">
        <f t="shared" ca="1" si="13"/>
        <v>6</v>
      </c>
      <c r="AP34" s="357">
        <f t="shared" ca="1" si="14"/>
        <v>0.5</v>
      </c>
    </row>
    <row r="35" spans="37:42" x14ac:dyDescent="0.35">
      <c r="AK35">
        <f t="shared" ca="1" si="9"/>
        <v>6</v>
      </c>
      <c r="AL35">
        <f t="shared" ca="1" si="10"/>
        <v>6</v>
      </c>
      <c r="AM35" s="357">
        <f t="shared" ca="1" si="11"/>
        <v>0.5</v>
      </c>
      <c r="AN35">
        <f t="shared" ca="1" si="12"/>
        <v>6</v>
      </c>
      <c r="AO35">
        <f t="shared" ca="1" si="13"/>
        <v>6</v>
      </c>
      <c r="AP35" s="357">
        <f t="shared" ca="1" si="14"/>
        <v>0.5</v>
      </c>
    </row>
    <row r="36" spans="37:42" x14ac:dyDescent="0.35">
      <c r="AK36">
        <f t="shared" ca="1" si="9"/>
        <v>6</v>
      </c>
      <c r="AL36">
        <f t="shared" ca="1" si="10"/>
        <v>6</v>
      </c>
      <c r="AM36" s="357">
        <f t="shared" ca="1" si="11"/>
        <v>0.5</v>
      </c>
      <c r="AN36">
        <f t="shared" ca="1" si="12"/>
        <v>6</v>
      </c>
      <c r="AO36">
        <f t="shared" ca="1" si="13"/>
        <v>6</v>
      </c>
      <c r="AP36" s="357">
        <f t="shared" ca="1" si="14"/>
        <v>0.5</v>
      </c>
    </row>
    <row r="37" spans="37:42" x14ac:dyDescent="0.35">
      <c r="AK37">
        <f t="shared" ca="1" si="9"/>
        <v>6</v>
      </c>
      <c r="AL37">
        <f t="shared" ca="1" si="10"/>
        <v>6</v>
      </c>
      <c r="AM37" s="357">
        <f t="shared" ca="1" si="11"/>
        <v>0.5</v>
      </c>
      <c r="AN37">
        <f t="shared" ca="1" si="12"/>
        <v>6</v>
      </c>
      <c r="AO37">
        <f t="shared" ca="1" si="13"/>
        <v>6</v>
      </c>
      <c r="AP37" s="357">
        <f t="shared" ca="1" si="14"/>
        <v>0.5</v>
      </c>
    </row>
    <row r="38" spans="37:42" x14ac:dyDescent="0.35">
      <c r="AK38">
        <f t="shared" ca="1" si="9"/>
        <v>6</v>
      </c>
      <c r="AL38">
        <f t="shared" ca="1" si="10"/>
        <v>6</v>
      </c>
      <c r="AM38" s="357">
        <f t="shared" ca="1" si="11"/>
        <v>0.5</v>
      </c>
      <c r="AN38">
        <f t="shared" ca="1" si="12"/>
        <v>6</v>
      </c>
      <c r="AO38">
        <f t="shared" ca="1" si="13"/>
        <v>6</v>
      </c>
      <c r="AP38" s="357">
        <f t="shared" ca="1" si="14"/>
        <v>0.5</v>
      </c>
    </row>
    <row r="39" spans="37:42" x14ac:dyDescent="0.35">
      <c r="AK39">
        <f t="shared" ca="1" si="9"/>
        <v>6</v>
      </c>
      <c r="AL39">
        <f t="shared" ca="1" si="10"/>
        <v>6</v>
      </c>
      <c r="AM39" s="357">
        <f t="shared" ca="1" si="11"/>
        <v>0.5</v>
      </c>
      <c r="AN39">
        <f t="shared" ca="1" si="12"/>
        <v>6</v>
      </c>
      <c r="AO39">
        <f t="shared" ca="1" si="13"/>
        <v>6</v>
      </c>
      <c r="AP39" s="357">
        <f t="shared" ca="1" si="14"/>
        <v>0.5</v>
      </c>
    </row>
    <row r="40" spans="37:42" x14ac:dyDescent="0.35">
      <c r="AK40">
        <f t="shared" ca="1" si="9"/>
        <v>6</v>
      </c>
      <c r="AL40">
        <f t="shared" ca="1" si="10"/>
        <v>6</v>
      </c>
      <c r="AM40" s="357">
        <f t="shared" ca="1" si="11"/>
        <v>0.5</v>
      </c>
      <c r="AN40">
        <f t="shared" ca="1" si="12"/>
        <v>6</v>
      </c>
      <c r="AO40">
        <f t="shared" ca="1" si="13"/>
        <v>6</v>
      </c>
      <c r="AP40" s="357">
        <f t="shared" ca="1" si="14"/>
        <v>0.5</v>
      </c>
    </row>
    <row r="41" spans="37:42" x14ac:dyDescent="0.35">
      <c r="AK41">
        <f t="shared" ca="1" si="9"/>
        <v>6</v>
      </c>
      <c r="AL41">
        <f t="shared" ca="1" si="10"/>
        <v>6</v>
      </c>
      <c r="AM41" s="357">
        <f t="shared" ca="1" si="11"/>
        <v>0.5</v>
      </c>
      <c r="AN41">
        <f t="shared" ca="1" si="12"/>
        <v>6</v>
      </c>
      <c r="AO41">
        <f t="shared" ca="1" si="13"/>
        <v>6</v>
      </c>
      <c r="AP41" s="357">
        <f t="shared" ca="1" si="14"/>
        <v>0.5</v>
      </c>
    </row>
    <row r="42" spans="37:42" x14ac:dyDescent="0.35">
      <c r="AK42">
        <f t="shared" ca="1" si="9"/>
        <v>6</v>
      </c>
      <c r="AL42">
        <f t="shared" ca="1" si="10"/>
        <v>6</v>
      </c>
      <c r="AM42" s="357">
        <f t="shared" ca="1" si="11"/>
        <v>0.5</v>
      </c>
      <c r="AN42">
        <f t="shared" ca="1" si="12"/>
        <v>6</v>
      </c>
      <c r="AO42">
        <f t="shared" ca="1" si="13"/>
        <v>6</v>
      </c>
      <c r="AP42" s="357">
        <f t="shared" ca="1" si="14"/>
        <v>0.5</v>
      </c>
    </row>
    <row r="43" spans="37:42" x14ac:dyDescent="0.35">
      <c r="AK43">
        <f t="shared" ca="1" si="9"/>
        <v>6</v>
      </c>
      <c r="AL43">
        <f t="shared" ca="1" si="10"/>
        <v>6</v>
      </c>
      <c r="AM43" s="357">
        <f t="shared" ca="1" si="11"/>
        <v>0.5</v>
      </c>
      <c r="AN43">
        <f t="shared" ca="1" si="12"/>
        <v>6</v>
      </c>
      <c r="AO43">
        <f t="shared" ca="1" si="13"/>
        <v>6</v>
      </c>
      <c r="AP43" s="357">
        <f t="shared" ca="1" si="14"/>
        <v>0.5</v>
      </c>
    </row>
    <row r="44" spans="37:42" x14ac:dyDescent="0.35">
      <c r="AK44">
        <f t="shared" ca="1" si="9"/>
        <v>6</v>
      </c>
      <c r="AL44">
        <f t="shared" ca="1" si="10"/>
        <v>6</v>
      </c>
      <c r="AM44" s="357">
        <f t="shared" ca="1" si="11"/>
        <v>0.5</v>
      </c>
      <c r="AN44">
        <f t="shared" ca="1" si="12"/>
        <v>6</v>
      </c>
      <c r="AO44">
        <f t="shared" ca="1" si="13"/>
        <v>6</v>
      </c>
      <c r="AP44" s="357">
        <f t="shared" ca="1" si="14"/>
        <v>0.5</v>
      </c>
    </row>
    <row r="45" spans="37:42" x14ac:dyDescent="0.35">
      <c r="AK45">
        <f t="shared" ca="1" si="9"/>
        <v>6</v>
      </c>
      <c r="AL45">
        <f t="shared" ca="1" si="10"/>
        <v>6</v>
      </c>
      <c r="AM45" s="357">
        <f t="shared" ca="1" si="11"/>
        <v>0.5</v>
      </c>
      <c r="AN45">
        <f t="shared" ca="1" si="12"/>
        <v>6</v>
      </c>
      <c r="AO45">
        <f t="shared" ca="1" si="13"/>
        <v>6</v>
      </c>
      <c r="AP45" s="357">
        <f t="shared" ca="1" si="14"/>
        <v>0.5</v>
      </c>
    </row>
    <row r="46" spans="37:42" x14ac:dyDescent="0.35">
      <c r="AK46">
        <f t="shared" ca="1" si="9"/>
        <v>6</v>
      </c>
      <c r="AL46">
        <f t="shared" ca="1" si="10"/>
        <v>6</v>
      </c>
      <c r="AM46" s="357">
        <f t="shared" ca="1" si="11"/>
        <v>0.5</v>
      </c>
      <c r="AN46">
        <f t="shared" ca="1" si="12"/>
        <v>6</v>
      </c>
      <c r="AO46">
        <f t="shared" ca="1" si="13"/>
        <v>6</v>
      </c>
      <c r="AP46" s="357">
        <f t="shared" ca="1" si="14"/>
        <v>0.5</v>
      </c>
    </row>
    <row r="47" spans="37:42" x14ac:dyDescent="0.35">
      <c r="AK47">
        <f t="shared" ca="1" si="9"/>
        <v>6</v>
      </c>
      <c r="AL47">
        <f t="shared" ca="1" si="10"/>
        <v>6</v>
      </c>
      <c r="AM47" s="357">
        <f t="shared" ca="1" si="11"/>
        <v>0.5</v>
      </c>
      <c r="AN47">
        <f t="shared" ca="1" si="12"/>
        <v>6</v>
      </c>
      <c r="AO47">
        <f t="shared" ca="1" si="13"/>
        <v>6</v>
      </c>
      <c r="AP47" s="357">
        <f t="shared" ca="1" si="14"/>
        <v>0.5</v>
      </c>
    </row>
    <row r="48" spans="37:42" x14ac:dyDescent="0.35">
      <c r="AK48">
        <f t="shared" ca="1" si="9"/>
        <v>6</v>
      </c>
      <c r="AL48">
        <f t="shared" ca="1" si="10"/>
        <v>6</v>
      </c>
      <c r="AM48" s="357">
        <f t="shared" ca="1" si="11"/>
        <v>0.5</v>
      </c>
      <c r="AN48">
        <f t="shared" ca="1" si="12"/>
        <v>6</v>
      </c>
      <c r="AO48">
        <f t="shared" ca="1" si="13"/>
        <v>6</v>
      </c>
      <c r="AP48" s="357">
        <f t="shared" ca="1" si="14"/>
        <v>0.5</v>
      </c>
    </row>
    <row r="49" spans="37:42" x14ac:dyDescent="0.35">
      <c r="AK49">
        <f t="shared" ca="1" si="9"/>
        <v>6</v>
      </c>
      <c r="AL49">
        <f t="shared" ca="1" si="10"/>
        <v>6</v>
      </c>
      <c r="AM49" s="357">
        <f t="shared" ca="1" si="11"/>
        <v>0.5</v>
      </c>
      <c r="AN49">
        <f t="shared" ca="1" si="12"/>
        <v>6</v>
      </c>
      <c r="AO49">
        <f t="shared" ca="1" si="13"/>
        <v>6</v>
      </c>
      <c r="AP49" s="357">
        <f t="shared" ca="1" si="14"/>
        <v>0.5</v>
      </c>
    </row>
    <row r="50" spans="37:42" x14ac:dyDescent="0.35">
      <c r="AK50">
        <f t="shared" ca="1" si="9"/>
        <v>6</v>
      </c>
      <c r="AL50">
        <f t="shared" ca="1" si="10"/>
        <v>6</v>
      </c>
      <c r="AM50" s="357">
        <f t="shared" ca="1" si="11"/>
        <v>0.5</v>
      </c>
      <c r="AN50">
        <f t="shared" ca="1" si="12"/>
        <v>6</v>
      </c>
      <c r="AO50">
        <f t="shared" ca="1" si="13"/>
        <v>6</v>
      </c>
      <c r="AP50" s="357">
        <f t="shared" ca="1" si="14"/>
        <v>0.5</v>
      </c>
    </row>
    <row r="51" spans="37:42" x14ac:dyDescent="0.35">
      <c r="AK51">
        <f t="shared" ca="1" si="9"/>
        <v>6</v>
      </c>
      <c r="AL51">
        <f t="shared" ca="1" si="10"/>
        <v>6</v>
      </c>
      <c r="AM51" s="357">
        <f t="shared" ca="1" si="11"/>
        <v>0.5</v>
      </c>
      <c r="AN51">
        <f t="shared" ca="1" si="12"/>
        <v>6</v>
      </c>
      <c r="AO51">
        <f t="shared" ca="1" si="13"/>
        <v>6</v>
      </c>
      <c r="AP51" s="357">
        <f t="shared" ca="1" si="14"/>
        <v>0.5</v>
      </c>
    </row>
    <row r="52" spans="37:42" x14ac:dyDescent="0.35">
      <c r="AK52">
        <f t="shared" ca="1" si="9"/>
        <v>6</v>
      </c>
      <c r="AL52">
        <f t="shared" ca="1" si="10"/>
        <v>6</v>
      </c>
      <c r="AM52" s="357">
        <f t="shared" ca="1" si="11"/>
        <v>0.5</v>
      </c>
      <c r="AN52">
        <f t="shared" ca="1" si="12"/>
        <v>6</v>
      </c>
      <c r="AO52">
        <f t="shared" ca="1" si="13"/>
        <v>6</v>
      </c>
      <c r="AP52" s="357">
        <f t="shared" ca="1" si="14"/>
        <v>0.5</v>
      </c>
    </row>
    <row r="53" spans="37:42" x14ac:dyDescent="0.35">
      <c r="AK53">
        <f t="shared" ca="1" si="9"/>
        <v>6</v>
      </c>
      <c r="AL53">
        <f t="shared" ca="1" si="10"/>
        <v>6</v>
      </c>
      <c r="AM53" s="357">
        <f t="shared" ca="1" si="11"/>
        <v>0.5</v>
      </c>
      <c r="AN53">
        <f t="shared" ca="1" si="12"/>
        <v>6</v>
      </c>
      <c r="AO53">
        <f t="shared" ca="1" si="13"/>
        <v>6</v>
      </c>
      <c r="AP53" s="357">
        <f t="shared" ca="1" si="14"/>
        <v>0.5</v>
      </c>
    </row>
    <row r="54" spans="37:42" x14ac:dyDescent="0.35">
      <c r="AK54">
        <f t="shared" ca="1" si="9"/>
        <v>6</v>
      </c>
      <c r="AL54">
        <f t="shared" ca="1" si="10"/>
        <v>6</v>
      </c>
      <c r="AM54" s="357">
        <f t="shared" ca="1" si="11"/>
        <v>0.5</v>
      </c>
      <c r="AN54">
        <f t="shared" ca="1" si="12"/>
        <v>6</v>
      </c>
      <c r="AO54">
        <f t="shared" ca="1" si="13"/>
        <v>6</v>
      </c>
      <c r="AP54" s="357">
        <f t="shared" ca="1" si="14"/>
        <v>0.5</v>
      </c>
    </row>
    <row r="55" spans="37:42" x14ac:dyDescent="0.35">
      <c r="AK55">
        <f t="shared" ca="1" si="9"/>
        <v>6</v>
      </c>
      <c r="AL55">
        <f t="shared" ca="1" si="10"/>
        <v>6</v>
      </c>
      <c r="AM55" s="357">
        <f t="shared" ca="1" si="11"/>
        <v>0.5</v>
      </c>
      <c r="AN55">
        <f t="shared" ca="1" si="12"/>
        <v>6</v>
      </c>
      <c r="AO55">
        <f t="shared" ca="1" si="13"/>
        <v>6</v>
      </c>
      <c r="AP55" s="357">
        <f t="shared" ca="1" si="14"/>
        <v>0.5</v>
      </c>
    </row>
    <row r="56" spans="37:42" x14ac:dyDescent="0.35">
      <c r="AK56">
        <f t="shared" ca="1" si="9"/>
        <v>6</v>
      </c>
      <c r="AL56">
        <f t="shared" ca="1" si="10"/>
        <v>6</v>
      </c>
      <c r="AM56" s="357">
        <f t="shared" ca="1" si="11"/>
        <v>0.5</v>
      </c>
      <c r="AN56">
        <f t="shared" ca="1" si="12"/>
        <v>6</v>
      </c>
      <c r="AO56">
        <f t="shared" ca="1" si="13"/>
        <v>6</v>
      </c>
      <c r="AP56" s="357">
        <f t="shared" ca="1" si="14"/>
        <v>0.5</v>
      </c>
    </row>
    <row r="57" spans="37:42" x14ac:dyDescent="0.35">
      <c r="AK57">
        <f t="shared" ca="1" si="9"/>
        <v>6</v>
      </c>
      <c r="AL57">
        <f t="shared" ca="1" si="10"/>
        <v>6</v>
      </c>
      <c r="AM57" s="357">
        <f t="shared" ca="1" si="11"/>
        <v>0.5</v>
      </c>
      <c r="AN57">
        <f t="shared" ca="1" si="12"/>
        <v>6</v>
      </c>
      <c r="AO57">
        <f t="shared" ca="1" si="13"/>
        <v>6</v>
      </c>
      <c r="AP57" s="357">
        <f t="shared" ca="1" si="14"/>
        <v>0.5</v>
      </c>
    </row>
    <row r="58" spans="37:42" x14ac:dyDescent="0.35">
      <c r="AK58">
        <f t="shared" ca="1" si="9"/>
        <v>6</v>
      </c>
      <c r="AL58">
        <f t="shared" ca="1" si="10"/>
        <v>6</v>
      </c>
      <c r="AM58" s="357">
        <f t="shared" ca="1" si="11"/>
        <v>0.5</v>
      </c>
      <c r="AN58">
        <f t="shared" ca="1" si="12"/>
        <v>6</v>
      </c>
      <c r="AO58">
        <f t="shared" ca="1" si="13"/>
        <v>6</v>
      </c>
      <c r="AP58" s="357">
        <f t="shared" ca="1" si="14"/>
        <v>0.5</v>
      </c>
    </row>
    <row r="59" spans="37:42" x14ac:dyDescent="0.35">
      <c r="AK59">
        <f t="shared" ca="1" si="9"/>
        <v>6</v>
      </c>
      <c r="AL59">
        <f t="shared" ca="1" si="10"/>
        <v>6</v>
      </c>
      <c r="AM59" s="357">
        <f t="shared" ca="1" si="11"/>
        <v>0.5</v>
      </c>
      <c r="AN59">
        <f t="shared" ca="1" si="12"/>
        <v>6</v>
      </c>
      <c r="AO59">
        <f t="shared" ca="1" si="13"/>
        <v>6</v>
      </c>
      <c r="AP59" s="357">
        <f t="shared" ca="1" si="14"/>
        <v>0.5</v>
      </c>
    </row>
    <row r="60" spans="37:42" x14ac:dyDescent="0.35">
      <c r="AK60">
        <f t="shared" ca="1" si="9"/>
        <v>6</v>
      </c>
      <c r="AL60">
        <f t="shared" ca="1" si="10"/>
        <v>6</v>
      </c>
      <c r="AM60" s="357">
        <f t="shared" ca="1" si="11"/>
        <v>0.5</v>
      </c>
      <c r="AN60">
        <f t="shared" ca="1" si="12"/>
        <v>6</v>
      </c>
      <c r="AO60">
        <f t="shared" ca="1" si="13"/>
        <v>6</v>
      </c>
      <c r="AP60" s="357">
        <f t="shared" ca="1" si="14"/>
        <v>0.5</v>
      </c>
    </row>
    <row r="61" spans="37:42" x14ac:dyDescent="0.35">
      <c r="AK61">
        <f t="shared" ca="1" si="9"/>
        <v>6</v>
      </c>
      <c r="AL61">
        <f t="shared" ca="1" si="10"/>
        <v>6</v>
      </c>
      <c r="AM61" s="357">
        <f t="shared" ca="1" si="11"/>
        <v>0.5</v>
      </c>
      <c r="AN61">
        <f t="shared" ca="1" si="12"/>
        <v>6</v>
      </c>
      <c r="AO61">
        <f t="shared" ca="1" si="13"/>
        <v>6</v>
      </c>
      <c r="AP61" s="357">
        <f t="shared" ca="1" si="14"/>
        <v>0.5</v>
      </c>
    </row>
    <row r="62" spans="37:42" x14ac:dyDescent="0.35">
      <c r="AK62">
        <f t="shared" ca="1" si="9"/>
        <v>6</v>
      </c>
      <c r="AL62">
        <f t="shared" ca="1" si="10"/>
        <v>6</v>
      </c>
      <c r="AM62" s="357">
        <f t="shared" ca="1" si="11"/>
        <v>0.5</v>
      </c>
      <c r="AN62">
        <f t="shared" ca="1" si="12"/>
        <v>6</v>
      </c>
      <c r="AO62">
        <f t="shared" ca="1" si="13"/>
        <v>6</v>
      </c>
      <c r="AP62" s="357">
        <f t="shared" ca="1" si="14"/>
        <v>0.5</v>
      </c>
    </row>
    <row r="63" spans="37:42" x14ac:dyDescent="0.35">
      <c r="AK63">
        <f t="shared" ca="1" si="9"/>
        <v>6</v>
      </c>
      <c r="AL63">
        <f t="shared" ca="1" si="10"/>
        <v>6</v>
      </c>
      <c r="AM63" s="357">
        <f t="shared" ca="1" si="11"/>
        <v>0.5</v>
      </c>
      <c r="AN63">
        <f t="shared" ca="1" si="12"/>
        <v>6</v>
      </c>
      <c r="AO63">
        <f t="shared" ca="1" si="13"/>
        <v>6</v>
      </c>
      <c r="AP63" s="357">
        <f t="shared" ca="1" si="14"/>
        <v>0.5</v>
      </c>
    </row>
    <row r="64" spans="37:42" x14ac:dyDescent="0.35">
      <c r="AK64">
        <f t="shared" ca="1" si="9"/>
        <v>6</v>
      </c>
      <c r="AL64">
        <f t="shared" ca="1" si="10"/>
        <v>6</v>
      </c>
      <c r="AM64" s="357">
        <f t="shared" ca="1" si="11"/>
        <v>0.5</v>
      </c>
      <c r="AN64">
        <f t="shared" ca="1" si="12"/>
        <v>6</v>
      </c>
      <c r="AO64">
        <f t="shared" ca="1" si="13"/>
        <v>6</v>
      </c>
      <c r="AP64" s="357">
        <f t="shared" ca="1" si="14"/>
        <v>0.5</v>
      </c>
    </row>
    <row r="65" spans="37:42" x14ac:dyDescent="0.35">
      <c r="AK65">
        <f t="shared" ca="1" si="9"/>
        <v>6</v>
      </c>
      <c r="AL65">
        <f t="shared" ca="1" si="10"/>
        <v>6</v>
      </c>
      <c r="AM65" s="357">
        <f t="shared" ca="1" si="11"/>
        <v>0.5</v>
      </c>
      <c r="AN65">
        <f t="shared" ca="1" si="12"/>
        <v>6</v>
      </c>
      <c r="AO65">
        <f t="shared" ca="1" si="13"/>
        <v>6</v>
      </c>
      <c r="AP65" s="357">
        <f t="shared" ca="1" si="14"/>
        <v>0.5</v>
      </c>
    </row>
    <row r="66" spans="37:42" x14ac:dyDescent="0.35">
      <c r="AK66">
        <f t="shared" ca="1" si="9"/>
        <v>6</v>
      </c>
      <c r="AL66">
        <f t="shared" ca="1" si="10"/>
        <v>6</v>
      </c>
      <c r="AM66" s="357">
        <f t="shared" ca="1" si="11"/>
        <v>0.5</v>
      </c>
      <c r="AN66">
        <f t="shared" ca="1" si="12"/>
        <v>6</v>
      </c>
      <c r="AO66">
        <f t="shared" ca="1" si="13"/>
        <v>6</v>
      </c>
      <c r="AP66" s="357">
        <f t="shared" ca="1" si="14"/>
        <v>0.5</v>
      </c>
    </row>
    <row r="67" spans="37:42" x14ac:dyDescent="0.35">
      <c r="AK67">
        <f t="shared" ca="1" si="9"/>
        <v>6</v>
      </c>
      <c r="AL67">
        <f t="shared" ca="1" si="10"/>
        <v>6</v>
      </c>
      <c r="AM67" s="357">
        <f t="shared" ca="1" si="11"/>
        <v>0.5</v>
      </c>
      <c r="AN67">
        <f t="shared" ca="1" si="12"/>
        <v>6</v>
      </c>
      <c r="AO67">
        <f t="shared" ca="1" si="13"/>
        <v>6</v>
      </c>
      <c r="AP67" s="357">
        <f t="shared" ca="1" si="14"/>
        <v>0.5</v>
      </c>
    </row>
    <row r="68" spans="37:42" x14ac:dyDescent="0.35">
      <c r="AK68">
        <f t="shared" ref="AK68:AK112" ca="1" si="15">Somcouleur(K68:P68,$AL$1)</f>
        <v>6</v>
      </c>
      <c r="AL68">
        <f t="shared" ref="AL68:AL112" ca="1" si="16">Somcouleur(K68:P68,$AM$1)</f>
        <v>6</v>
      </c>
      <c r="AM68" s="357">
        <f t="shared" ref="AM68:AM112" ca="1" si="17">IF(ISERROR($AK68/(($AK68*1)+($AL68*1))),"0",$AK68/(($AK68*1)+($AL68*1)))</f>
        <v>0.5</v>
      </c>
      <c r="AN68">
        <f t="shared" ref="AN68:AN112" ca="1" si="18">Somcouleur(Q68:V68,$AL$1)</f>
        <v>6</v>
      </c>
      <c r="AO68">
        <f t="shared" ref="AO68:AO112" ca="1" si="19">Somcouleur(R68:W68,$AM$1)</f>
        <v>6</v>
      </c>
      <c r="AP68" s="357">
        <f t="shared" ref="AP68:AP112" ca="1" si="20">IF(ISERROR($AN68/(($AN68*1)+($AO68*1))),"0",$AN68/(($AN68*1)+($AO68*1)))</f>
        <v>0.5</v>
      </c>
    </row>
    <row r="69" spans="37:42" x14ac:dyDescent="0.35">
      <c r="AK69">
        <f t="shared" ca="1" si="15"/>
        <v>6</v>
      </c>
      <c r="AL69">
        <f t="shared" ca="1" si="16"/>
        <v>6</v>
      </c>
      <c r="AM69" s="357">
        <f t="shared" ca="1" si="17"/>
        <v>0.5</v>
      </c>
      <c r="AN69">
        <f t="shared" ca="1" si="18"/>
        <v>6</v>
      </c>
      <c r="AO69">
        <f t="shared" ca="1" si="19"/>
        <v>6</v>
      </c>
      <c r="AP69" s="357">
        <f t="shared" ca="1" si="20"/>
        <v>0.5</v>
      </c>
    </row>
    <row r="70" spans="37:42" x14ac:dyDescent="0.35">
      <c r="AK70">
        <f t="shared" ca="1" si="15"/>
        <v>6</v>
      </c>
      <c r="AL70">
        <f t="shared" ca="1" si="16"/>
        <v>6</v>
      </c>
      <c r="AM70" s="357">
        <f t="shared" ca="1" si="17"/>
        <v>0.5</v>
      </c>
      <c r="AN70">
        <f t="shared" ca="1" si="18"/>
        <v>6</v>
      </c>
      <c r="AO70">
        <f t="shared" ca="1" si="19"/>
        <v>6</v>
      </c>
      <c r="AP70" s="357">
        <f t="shared" ca="1" si="20"/>
        <v>0.5</v>
      </c>
    </row>
    <row r="71" spans="37:42" x14ac:dyDescent="0.35">
      <c r="AK71">
        <f t="shared" ca="1" si="15"/>
        <v>6</v>
      </c>
      <c r="AL71">
        <f t="shared" ca="1" si="16"/>
        <v>6</v>
      </c>
      <c r="AM71" s="357">
        <f t="shared" ca="1" si="17"/>
        <v>0.5</v>
      </c>
      <c r="AN71">
        <f t="shared" ca="1" si="18"/>
        <v>6</v>
      </c>
      <c r="AO71">
        <f t="shared" ca="1" si="19"/>
        <v>6</v>
      </c>
      <c r="AP71" s="357">
        <f t="shared" ca="1" si="20"/>
        <v>0.5</v>
      </c>
    </row>
    <row r="72" spans="37:42" x14ac:dyDescent="0.35">
      <c r="AK72">
        <f t="shared" ca="1" si="15"/>
        <v>6</v>
      </c>
      <c r="AL72">
        <f t="shared" ca="1" si="16"/>
        <v>6</v>
      </c>
      <c r="AM72" s="357">
        <f t="shared" ca="1" si="17"/>
        <v>0.5</v>
      </c>
      <c r="AN72">
        <f t="shared" ca="1" si="18"/>
        <v>6</v>
      </c>
      <c r="AO72">
        <f t="shared" ca="1" si="19"/>
        <v>6</v>
      </c>
      <c r="AP72" s="357">
        <f t="shared" ca="1" si="20"/>
        <v>0.5</v>
      </c>
    </row>
    <row r="73" spans="37:42" x14ac:dyDescent="0.35">
      <c r="AK73">
        <f t="shared" ca="1" si="15"/>
        <v>6</v>
      </c>
      <c r="AL73">
        <f t="shared" ca="1" si="16"/>
        <v>6</v>
      </c>
      <c r="AM73" s="357">
        <f t="shared" ca="1" si="17"/>
        <v>0.5</v>
      </c>
      <c r="AN73">
        <f t="shared" ca="1" si="18"/>
        <v>6</v>
      </c>
      <c r="AO73">
        <f t="shared" ca="1" si="19"/>
        <v>6</v>
      </c>
      <c r="AP73" s="357">
        <f t="shared" ca="1" si="20"/>
        <v>0.5</v>
      </c>
    </row>
    <row r="74" spans="37:42" x14ac:dyDescent="0.35">
      <c r="AK74">
        <f t="shared" ca="1" si="15"/>
        <v>6</v>
      </c>
      <c r="AL74">
        <f t="shared" ca="1" si="16"/>
        <v>6</v>
      </c>
      <c r="AM74" s="357">
        <f t="shared" ca="1" si="17"/>
        <v>0.5</v>
      </c>
      <c r="AN74">
        <f t="shared" ca="1" si="18"/>
        <v>6</v>
      </c>
      <c r="AO74">
        <f t="shared" ca="1" si="19"/>
        <v>6</v>
      </c>
      <c r="AP74" s="357">
        <f t="shared" ca="1" si="20"/>
        <v>0.5</v>
      </c>
    </row>
    <row r="75" spans="37:42" x14ac:dyDescent="0.35">
      <c r="AK75">
        <f t="shared" ca="1" si="15"/>
        <v>6</v>
      </c>
      <c r="AL75">
        <f t="shared" ca="1" si="16"/>
        <v>6</v>
      </c>
      <c r="AM75" s="357">
        <f t="shared" ca="1" si="17"/>
        <v>0.5</v>
      </c>
      <c r="AN75">
        <f t="shared" ca="1" si="18"/>
        <v>6</v>
      </c>
      <c r="AO75">
        <f t="shared" ca="1" si="19"/>
        <v>6</v>
      </c>
      <c r="AP75" s="357">
        <f t="shared" ca="1" si="20"/>
        <v>0.5</v>
      </c>
    </row>
    <row r="76" spans="37:42" x14ac:dyDescent="0.35">
      <c r="AK76">
        <f t="shared" ca="1" si="15"/>
        <v>6</v>
      </c>
      <c r="AL76">
        <f t="shared" ca="1" si="16"/>
        <v>6</v>
      </c>
      <c r="AM76" s="357">
        <f t="shared" ca="1" si="17"/>
        <v>0.5</v>
      </c>
      <c r="AN76">
        <f t="shared" ca="1" si="18"/>
        <v>6</v>
      </c>
      <c r="AO76">
        <f t="shared" ca="1" si="19"/>
        <v>6</v>
      </c>
      <c r="AP76" s="357">
        <f t="shared" ca="1" si="20"/>
        <v>0.5</v>
      </c>
    </row>
    <row r="77" spans="37:42" x14ac:dyDescent="0.35">
      <c r="AK77">
        <f t="shared" ca="1" si="15"/>
        <v>6</v>
      </c>
      <c r="AL77">
        <f t="shared" ca="1" si="16"/>
        <v>6</v>
      </c>
      <c r="AM77" s="357">
        <f t="shared" ca="1" si="17"/>
        <v>0.5</v>
      </c>
      <c r="AN77">
        <f t="shared" ca="1" si="18"/>
        <v>6</v>
      </c>
      <c r="AO77">
        <f t="shared" ca="1" si="19"/>
        <v>6</v>
      </c>
      <c r="AP77" s="357">
        <f t="shared" ca="1" si="20"/>
        <v>0.5</v>
      </c>
    </row>
    <row r="78" spans="37:42" x14ac:dyDescent="0.35">
      <c r="AK78">
        <f t="shared" ca="1" si="15"/>
        <v>6</v>
      </c>
      <c r="AL78">
        <f t="shared" ca="1" si="16"/>
        <v>6</v>
      </c>
      <c r="AM78" s="357">
        <f t="shared" ca="1" si="17"/>
        <v>0.5</v>
      </c>
      <c r="AN78">
        <f t="shared" ca="1" si="18"/>
        <v>6</v>
      </c>
      <c r="AO78">
        <f t="shared" ca="1" si="19"/>
        <v>6</v>
      </c>
      <c r="AP78" s="357">
        <f t="shared" ca="1" si="20"/>
        <v>0.5</v>
      </c>
    </row>
    <row r="79" spans="37:42" x14ac:dyDescent="0.35">
      <c r="AK79">
        <f t="shared" ca="1" si="15"/>
        <v>6</v>
      </c>
      <c r="AL79">
        <f t="shared" ca="1" si="16"/>
        <v>6</v>
      </c>
      <c r="AM79" s="357">
        <f t="shared" ca="1" si="17"/>
        <v>0.5</v>
      </c>
      <c r="AN79">
        <f t="shared" ca="1" si="18"/>
        <v>6</v>
      </c>
      <c r="AO79">
        <f t="shared" ca="1" si="19"/>
        <v>6</v>
      </c>
      <c r="AP79" s="357">
        <f t="shared" ca="1" si="20"/>
        <v>0.5</v>
      </c>
    </row>
    <row r="80" spans="37:42" x14ac:dyDescent="0.35">
      <c r="AK80">
        <f t="shared" ca="1" si="15"/>
        <v>6</v>
      </c>
      <c r="AL80">
        <f t="shared" ca="1" si="16"/>
        <v>6</v>
      </c>
      <c r="AM80" s="357">
        <f t="shared" ca="1" si="17"/>
        <v>0.5</v>
      </c>
      <c r="AN80">
        <f t="shared" ca="1" si="18"/>
        <v>6</v>
      </c>
      <c r="AO80">
        <f t="shared" ca="1" si="19"/>
        <v>6</v>
      </c>
      <c r="AP80" s="357">
        <f t="shared" ca="1" si="20"/>
        <v>0.5</v>
      </c>
    </row>
    <row r="81" spans="37:42" x14ac:dyDescent="0.35">
      <c r="AK81">
        <f t="shared" ca="1" si="15"/>
        <v>6</v>
      </c>
      <c r="AL81">
        <f t="shared" ca="1" si="16"/>
        <v>6</v>
      </c>
      <c r="AM81" s="357">
        <f t="shared" ca="1" si="17"/>
        <v>0.5</v>
      </c>
      <c r="AN81">
        <f t="shared" ca="1" si="18"/>
        <v>6</v>
      </c>
      <c r="AO81">
        <f t="shared" ca="1" si="19"/>
        <v>6</v>
      </c>
      <c r="AP81" s="357">
        <f t="shared" ca="1" si="20"/>
        <v>0.5</v>
      </c>
    </row>
    <row r="82" spans="37:42" x14ac:dyDescent="0.35">
      <c r="AK82">
        <f t="shared" ca="1" si="15"/>
        <v>6</v>
      </c>
      <c r="AL82">
        <f t="shared" ca="1" si="16"/>
        <v>6</v>
      </c>
      <c r="AM82" s="357">
        <f t="shared" ca="1" si="17"/>
        <v>0.5</v>
      </c>
      <c r="AN82">
        <f t="shared" ca="1" si="18"/>
        <v>6</v>
      </c>
      <c r="AO82">
        <f t="shared" ca="1" si="19"/>
        <v>6</v>
      </c>
      <c r="AP82" s="357">
        <f t="shared" ca="1" si="20"/>
        <v>0.5</v>
      </c>
    </row>
    <row r="83" spans="37:42" x14ac:dyDescent="0.35">
      <c r="AK83">
        <f t="shared" ca="1" si="15"/>
        <v>6</v>
      </c>
      <c r="AL83">
        <f t="shared" ca="1" si="16"/>
        <v>6</v>
      </c>
      <c r="AM83" s="357">
        <f t="shared" ca="1" si="17"/>
        <v>0.5</v>
      </c>
      <c r="AN83">
        <f t="shared" ca="1" si="18"/>
        <v>6</v>
      </c>
      <c r="AO83">
        <f t="shared" ca="1" si="19"/>
        <v>6</v>
      </c>
      <c r="AP83" s="357">
        <f t="shared" ca="1" si="20"/>
        <v>0.5</v>
      </c>
    </row>
    <row r="84" spans="37:42" x14ac:dyDescent="0.35">
      <c r="AK84">
        <f t="shared" ca="1" si="15"/>
        <v>6</v>
      </c>
      <c r="AL84">
        <f t="shared" ca="1" si="16"/>
        <v>6</v>
      </c>
      <c r="AM84" s="357">
        <f t="shared" ca="1" si="17"/>
        <v>0.5</v>
      </c>
      <c r="AN84">
        <f t="shared" ca="1" si="18"/>
        <v>6</v>
      </c>
      <c r="AO84">
        <f t="shared" ca="1" si="19"/>
        <v>6</v>
      </c>
      <c r="AP84" s="357">
        <f t="shared" ca="1" si="20"/>
        <v>0.5</v>
      </c>
    </row>
    <row r="85" spans="37:42" x14ac:dyDescent="0.35">
      <c r="AK85">
        <f t="shared" ca="1" si="15"/>
        <v>6</v>
      </c>
      <c r="AL85">
        <f t="shared" ca="1" si="16"/>
        <v>6</v>
      </c>
      <c r="AM85" s="357">
        <f t="shared" ca="1" si="17"/>
        <v>0.5</v>
      </c>
      <c r="AN85">
        <f t="shared" ca="1" si="18"/>
        <v>6</v>
      </c>
      <c r="AO85">
        <f t="shared" ca="1" si="19"/>
        <v>6</v>
      </c>
      <c r="AP85" s="357">
        <f t="shared" ca="1" si="20"/>
        <v>0.5</v>
      </c>
    </row>
    <row r="86" spans="37:42" x14ac:dyDescent="0.35">
      <c r="AK86">
        <f t="shared" ca="1" si="15"/>
        <v>6</v>
      </c>
      <c r="AL86">
        <f t="shared" ca="1" si="16"/>
        <v>6</v>
      </c>
      <c r="AM86" s="357">
        <f t="shared" ca="1" si="17"/>
        <v>0.5</v>
      </c>
      <c r="AN86">
        <f t="shared" ca="1" si="18"/>
        <v>6</v>
      </c>
      <c r="AO86">
        <f t="shared" ca="1" si="19"/>
        <v>6</v>
      </c>
      <c r="AP86" s="357">
        <f t="shared" ca="1" si="20"/>
        <v>0.5</v>
      </c>
    </row>
    <row r="87" spans="37:42" x14ac:dyDescent="0.35">
      <c r="AK87">
        <f t="shared" ca="1" si="15"/>
        <v>6</v>
      </c>
      <c r="AL87">
        <f t="shared" ca="1" si="16"/>
        <v>6</v>
      </c>
      <c r="AM87" s="357">
        <f t="shared" ca="1" si="17"/>
        <v>0.5</v>
      </c>
      <c r="AN87">
        <f t="shared" ca="1" si="18"/>
        <v>6</v>
      </c>
      <c r="AO87">
        <f t="shared" ca="1" si="19"/>
        <v>6</v>
      </c>
      <c r="AP87" s="357">
        <f t="shared" ca="1" si="20"/>
        <v>0.5</v>
      </c>
    </row>
    <row r="88" spans="37:42" x14ac:dyDescent="0.35">
      <c r="AK88">
        <f t="shared" ca="1" si="15"/>
        <v>6</v>
      </c>
      <c r="AL88">
        <f t="shared" ca="1" si="16"/>
        <v>6</v>
      </c>
      <c r="AM88" s="357">
        <f t="shared" ca="1" si="17"/>
        <v>0.5</v>
      </c>
      <c r="AN88">
        <f t="shared" ca="1" si="18"/>
        <v>6</v>
      </c>
      <c r="AO88">
        <f t="shared" ca="1" si="19"/>
        <v>6</v>
      </c>
      <c r="AP88" s="357">
        <f t="shared" ca="1" si="20"/>
        <v>0.5</v>
      </c>
    </row>
    <row r="89" spans="37:42" x14ac:dyDescent="0.35">
      <c r="AK89">
        <f t="shared" ca="1" si="15"/>
        <v>6</v>
      </c>
      <c r="AL89">
        <f t="shared" ca="1" si="16"/>
        <v>6</v>
      </c>
      <c r="AM89" s="357">
        <f t="shared" ca="1" si="17"/>
        <v>0.5</v>
      </c>
      <c r="AN89">
        <f t="shared" ca="1" si="18"/>
        <v>6</v>
      </c>
      <c r="AO89">
        <f t="shared" ca="1" si="19"/>
        <v>6</v>
      </c>
      <c r="AP89" s="357">
        <f t="shared" ca="1" si="20"/>
        <v>0.5</v>
      </c>
    </row>
    <row r="90" spans="37:42" x14ac:dyDescent="0.35">
      <c r="AK90">
        <f t="shared" ca="1" si="15"/>
        <v>6</v>
      </c>
      <c r="AL90">
        <f t="shared" ca="1" si="16"/>
        <v>6</v>
      </c>
      <c r="AM90" s="357">
        <f t="shared" ca="1" si="17"/>
        <v>0.5</v>
      </c>
      <c r="AN90">
        <f t="shared" ca="1" si="18"/>
        <v>6</v>
      </c>
      <c r="AO90">
        <f t="shared" ca="1" si="19"/>
        <v>6</v>
      </c>
      <c r="AP90" s="357">
        <f t="shared" ca="1" si="20"/>
        <v>0.5</v>
      </c>
    </row>
    <row r="91" spans="37:42" x14ac:dyDescent="0.35">
      <c r="AK91">
        <f t="shared" ca="1" si="15"/>
        <v>6</v>
      </c>
      <c r="AL91">
        <f t="shared" ca="1" si="16"/>
        <v>6</v>
      </c>
      <c r="AM91" s="357">
        <f t="shared" ca="1" si="17"/>
        <v>0.5</v>
      </c>
      <c r="AN91">
        <f t="shared" ca="1" si="18"/>
        <v>6</v>
      </c>
      <c r="AO91">
        <f t="shared" ca="1" si="19"/>
        <v>6</v>
      </c>
      <c r="AP91" s="357">
        <f t="shared" ca="1" si="20"/>
        <v>0.5</v>
      </c>
    </row>
    <row r="92" spans="37:42" x14ac:dyDescent="0.35">
      <c r="AK92">
        <f t="shared" ca="1" si="15"/>
        <v>6</v>
      </c>
      <c r="AL92">
        <f t="shared" ca="1" si="16"/>
        <v>6</v>
      </c>
      <c r="AM92" s="357">
        <f t="shared" ca="1" si="17"/>
        <v>0.5</v>
      </c>
      <c r="AN92">
        <f t="shared" ca="1" si="18"/>
        <v>6</v>
      </c>
      <c r="AO92">
        <f t="shared" ca="1" si="19"/>
        <v>6</v>
      </c>
      <c r="AP92" s="357">
        <f t="shared" ca="1" si="20"/>
        <v>0.5</v>
      </c>
    </row>
    <row r="93" spans="37:42" x14ac:dyDescent="0.35">
      <c r="AK93">
        <f t="shared" ca="1" si="15"/>
        <v>6</v>
      </c>
      <c r="AL93">
        <f t="shared" ca="1" si="16"/>
        <v>6</v>
      </c>
      <c r="AM93" s="357">
        <f t="shared" ca="1" si="17"/>
        <v>0.5</v>
      </c>
      <c r="AN93">
        <f t="shared" ca="1" si="18"/>
        <v>6</v>
      </c>
      <c r="AO93">
        <f t="shared" ca="1" si="19"/>
        <v>6</v>
      </c>
      <c r="AP93" s="357">
        <f t="shared" ca="1" si="20"/>
        <v>0.5</v>
      </c>
    </row>
    <row r="94" spans="37:42" x14ac:dyDescent="0.35">
      <c r="AK94">
        <f t="shared" ca="1" si="15"/>
        <v>6</v>
      </c>
      <c r="AL94">
        <f t="shared" ca="1" si="16"/>
        <v>6</v>
      </c>
      <c r="AM94" s="357">
        <f t="shared" ca="1" si="17"/>
        <v>0.5</v>
      </c>
      <c r="AN94">
        <f t="shared" ca="1" si="18"/>
        <v>6</v>
      </c>
      <c r="AO94">
        <f t="shared" ca="1" si="19"/>
        <v>6</v>
      </c>
      <c r="AP94" s="357">
        <f t="shared" ca="1" si="20"/>
        <v>0.5</v>
      </c>
    </row>
    <row r="95" spans="37:42" x14ac:dyDescent="0.35">
      <c r="AK95">
        <f t="shared" ca="1" si="15"/>
        <v>6</v>
      </c>
      <c r="AL95">
        <f t="shared" ca="1" si="16"/>
        <v>6</v>
      </c>
      <c r="AM95" s="357">
        <f t="shared" ca="1" si="17"/>
        <v>0.5</v>
      </c>
      <c r="AN95">
        <f t="shared" ca="1" si="18"/>
        <v>6</v>
      </c>
      <c r="AO95">
        <f t="shared" ca="1" si="19"/>
        <v>6</v>
      </c>
      <c r="AP95" s="357">
        <f t="shared" ca="1" si="20"/>
        <v>0.5</v>
      </c>
    </row>
    <row r="96" spans="37:42" x14ac:dyDescent="0.35">
      <c r="AK96">
        <f t="shared" ca="1" si="15"/>
        <v>6</v>
      </c>
      <c r="AL96">
        <f t="shared" ca="1" si="16"/>
        <v>6</v>
      </c>
      <c r="AM96" s="357">
        <f t="shared" ca="1" si="17"/>
        <v>0.5</v>
      </c>
      <c r="AN96">
        <f t="shared" ca="1" si="18"/>
        <v>6</v>
      </c>
      <c r="AO96">
        <f t="shared" ca="1" si="19"/>
        <v>6</v>
      </c>
      <c r="AP96" s="357">
        <f t="shared" ca="1" si="20"/>
        <v>0.5</v>
      </c>
    </row>
    <row r="97" spans="37:42" x14ac:dyDescent="0.35">
      <c r="AK97">
        <f t="shared" ca="1" si="15"/>
        <v>6</v>
      </c>
      <c r="AL97">
        <f t="shared" ca="1" si="16"/>
        <v>6</v>
      </c>
      <c r="AM97" s="357">
        <f t="shared" ca="1" si="17"/>
        <v>0.5</v>
      </c>
      <c r="AN97">
        <f t="shared" ca="1" si="18"/>
        <v>6</v>
      </c>
      <c r="AO97">
        <f t="shared" ca="1" si="19"/>
        <v>6</v>
      </c>
      <c r="AP97" s="357">
        <f t="shared" ca="1" si="20"/>
        <v>0.5</v>
      </c>
    </row>
    <row r="98" spans="37:42" x14ac:dyDescent="0.35">
      <c r="AK98">
        <f t="shared" ca="1" si="15"/>
        <v>6</v>
      </c>
      <c r="AL98">
        <f t="shared" ca="1" si="16"/>
        <v>6</v>
      </c>
      <c r="AM98" s="357">
        <f t="shared" ca="1" si="17"/>
        <v>0.5</v>
      </c>
      <c r="AN98">
        <f t="shared" ca="1" si="18"/>
        <v>6</v>
      </c>
      <c r="AO98">
        <f t="shared" ca="1" si="19"/>
        <v>6</v>
      </c>
      <c r="AP98" s="357">
        <f t="shared" ca="1" si="20"/>
        <v>0.5</v>
      </c>
    </row>
    <row r="99" spans="37:42" x14ac:dyDescent="0.35">
      <c r="AK99">
        <f t="shared" ca="1" si="15"/>
        <v>6</v>
      </c>
      <c r="AL99">
        <f t="shared" ca="1" si="16"/>
        <v>6</v>
      </c>
      <c r="AM99" s="357">
        <f t="shared" ca="1" si="17"/>
        <v>0.5</v>
      </c>
      <c r="AN99">
        <f t="shared" ca="1" si="18"/>
        <v>6</v>
      </c>
      <c r="AO99">
        <f t="shared" ca="1" si="19"/>
        <v>6</v>
      </c>
      <c r="AP99" s="357">
        <f t="shared" ca="1" si="20"/>
        <v>0.5</v>
      </c>
    </row>
    <row r="100" spans="37:42" x14ac:dyDescent="0.35">
      <c r="AK100">
        <f t="shared" ca="1" si="15"/>
        <v>6</v>
      </c>
      <c r="AL100">
        <f t="shared" ca="1" si="16"/>
        <v>6</v>
      </c>
      <c r="AM100" s="357">
        <f t="shared" ca="1" si="17"/>
        <v>0.5</v>
      </c>
      <c r="AN100">
        <f t="shared" ca="1" si="18"/>
        <v>6</v>
      </c>
      <c r="AO100">
        <f t="shared" ca="1" si="19"/>
        <v>6</v>
      </c>
      <c r="AP100" s="357">
        <f t="shared" ca="1" si="20"/>
        <v>0.5</v>
      </c>
    </row>
    <row r="101" spans="37:42" x14ac:dyDescent="0.35">
      <c r="AK101">
        <f t="shared" ca="1" si="15"/>
        <v>6</v>
      </c>
      <c r="AL101">
        <f t="shared" ca="1" si="16"/>
        <v>6</v>
      </c>
      <c r="AM101" s="357">
        <f t="shared" ca="1" si="17"/>
        <v>0.5</v>
      </c>
      <c r="AN101">
        <f t="shared" ca="1" si="18"/>
        <v>6</v>
      </c>
      <c r="AO101">
        <f t="shared" ca="1" si="19"/>
        <v>6</v>
      </c>
      <c r="AP101" s="357">
        <f t="shared" ca="1" si="20"/>
        <v>0.5</v>
      </c>
    </row>
    <row r="102" spans="37:42" x14ac:dyDescent="0.35">
      <c r="AK102">
        <f t="shared" ca="1" si="15"/>
        <v>6</v>
      </c>
      <c r="AL102">
        <f t="shared" ca="1" si="16"/>
        <v>6</v>
      </c>
      <c r="AM102" s="357">
        <f t="shared" ca="1" si="17"/>
        <v>0.5</v>
      </c>
      <c r="AN102">
        <f t="shared" ca="1" si="18"/>
        <v>6</v>
      </c>
      <c r="AO102">
        <f t="shared" ca="1" si="19"/>
        <v>6</v>
      </c>
      <c r="AP102" s="357">
        <f t="shared" ca="1" si="20"/>
        <v>0.5</v>
      </c>
    </row>
    <row r="103" spans="37:42" x14ac:dyDescent="0.35">
      <c r="AK103">
        <f t="shared" ca="1" si="15"/>
        <v>6</v>
      </c>
      <c r="AL103">
        <f t="shared" ca="1" si="16"/>
        <v>6</v>
      </c>
      <c r="AM103" s="357">
        <f t="shared" ca="1" si="17"/>
        <v>0.5</v>
      </c>
      <c r="AN103">
        <f t="shared" ca="1" si="18"/>
        <v>6</v>
      </c>
      <c r="AO103">
        <f t="shared" ca="1" si="19"/>
        <v>6</v>
      </c>
      <c r="AP103" s="357">
        <f t="shared" ca="1" si="20"/>
        <v>0.5</v>
      </c>
    </row>
    <row r="104" spans="37:42" x14ac:dyDescent="0.35">
      <c r="AK104">
        <f t="shared" ca="1" si="15"/>
        <v>6</v>
      </c>
      <c r="AL104">
        <f t="shared" ca="1" si="16"/>
        <v>6</v>
      </c>
      <c r="AM104" s="357">
        <f t="shared" ca="1" si="17"/>
        <v>0.5</v>
      </c>
      <c r="AN104">
        <f t="shared" ca="1" si="18"/>
        <v>6</v>
      </c>
      <c r="AO104">
        <f t="shared" ca="1" si="19"/>
        <v>6</v>
      </c>
      <c r="AP104" s="357">
        <f t="shared" ca="1" si="20"/>
        <v>0.5</v>
      </c>
    </row>
    <row r="105" spans="37:42" x14ac:dyDescent="0.35">
      <c r="AK105">
        <f t="shared" ca="1" si="15"/>
        <v>6</v>
      </c>
      <c r="AL105">
        <f t="shared" ca="1" si="16"/>
        <v>6</v>
      </c>
      <c r="AM105" s="357">
        <f t="shared" ca="1" si="17"/>
        <v>0.5</v>
      </c>
      <c r="AN105">
        <f t="shared" ca="1" si="18"/>
        <v>6</v>
      </c>
      <c r="AO105">
        <f t="shared" ca="1" si="19"/>
        <v>6</v>
      </c>
      <c r="AP105" s="357">
        <f t="shared" ca="1" si="20"/>
        <v>0.5</v>
      </c>
    </row>
    <row r="106" spans="37:42" x14ac:dyDescent="0.35">
      <c r="AK106">
        <f t="shared" ca="1" si="15"/>
        <v>6</v>
      </c>
      <c r="AL106">
        <f t="shared" ca="1" si="16"/>
        <v>6</v>
      </c>
      <c r="AM106" s="357">
        <f t="shared" ca="1" si="17"/>
        <v>0.5</v>
      </c>
      <c r="AN106">
        <f t="shared" ca="1" si="18"/>
        <v>6</v>
      </c>
      <c r="AO106">
        <f t="shared" ca="1" si="19"/>
        <v>6</v>
      </c>
      <c r="AP106" s="357">
        <f t="shared" ca="1" si="20"/>
        <v>0.5</v>
      </c>
    </row>
    <row r="107" spans="37:42" x14ac:dyDescent="0.35">
      <c r="AK107">
        <f t="shared" ca="1" si="15"/>
        <v>6</v>
      </c>
      <c r="AL107">
        <f t="shared" ca="1" si="16"/>
        <v>6</v>
      </c>
      <c r="AM107" s="357">
        <f t="shared" ca="1" si="17"/>
        <v>0.5</v>
      </c>
      <c r="AN107">
        <f t="shared" ca="1" si="18"/>
        <v>6</v>
      </c>
      <c r="AO107">
        <f t="shared" ca="1" si="19"/>
        <v>6</v>
      </c>
      <c r="AP107" s="357">
        <f t="shared" ca="1" si="20"/>
        <v>0.5</v>
      </c>
    </row>
    <row r="108" spans="37:42" x14ac:dyDescent="0.35">
      <c r="AK108">
        <f t="shared" ca="1" si="15"/>
        <v>6</v>
      </c>
      <c r="AL108">
        <f t="shared" ca="1" si="16"/>
        <v>6</v>
      </c>
      <c r="AM108" s="357">
        <f t="shared" ca="1" si="17"/>
        <v>0.5</v>
      </c>
      <c r="AN108">
        <f t="shared" ca="1" si="18"/>
        <v>6</v>
      </c>
      <c r="AO108">
        <f t="shared" ca="1" si="19"/>
        <v>6</v>
      </c>
      <c r="AP108" s="357">
        <f t="shared" ca="1" si="20"/>
        <v>0.5</v>
      </c>
    </row>
    <row r="109" spans="37:42" x14ac:dyDescent="0.35">
      <c r="AK109">
        <f t="shared" ca="1" si="15"/>
        <v>6</v>
      </c>
      <c r="AL109">
        <f t="shared" ca="1" si="16"/>
        <v>6</v>
      </c>
      <c r="AM109" s="357">
        <f t="shared" ca="1" si="17"/>
        <v>0.5</v>
      </c>
      <c r="AN109">
        <f t="shared" ca="1" si="18"/>
        <v>6</v>
      </c>
      <c r="AO109">
        <f t="shared" ca="1" si="19"/>
        <v>6</v>
      </c>
      <c r="AP109" s="357">
        <f t="shared" ca="1" si="20"/>
        <v>0.5</v>
      </c>
    </row>
    <row r="110" spans="37:42" x14ac:dyDescent="0.35">
      <c r="AK110">
        <f t="shared" ca="1" si="15"/>
        <v>6</v>
      </c>
      <c r="AL110">
        <f t="shared" ca="1" si="16"/>
        <v>6</v>
      </c>
      <c r="AM110" s="357">
        <f t="shared" ca="1" si="17"/>
        <v>0.5</v>
      </c>
      <c r="AN110">
        <f t="shared" ca="1" si="18"/>
        <v>6</v>
      </c>
      <c r="AO110">
        <f t="shared" ca="1" si="19"/>
        <v>6</v>
      </c>
      <c r="AP110" s="357">
        <f t="shared" ca="1" si="20"/>
        <v>0.5</v>
      </c>
    </row>
    <row r="111" spans="37:42" x14ac:dyDescent="0.35">
      <c r="AK111">
        <f t="shared" ca="1" si="15"/>
        <v>6</v>
      </c>
      <c r="AL111">
        <f t="shared" ca="1" si="16"/>
        <v>6</v>
      </c>
      <c r="AM111" s="357">
        <f t="shared" ca="1" si="17"/>
        <v>0.5</v>
      </c>
      <c r="AN111">
        <f t="shared" ca="1" si="18"/>
        <v>6</v>
      </c>
      <c r="AO111">
        <f t="shared" ca="1" si="19"/>
        <v>6</v>
      </c>
      <c r="AP111" s="357">
        <f t="shared" ca="1" si="20"/>
        <v>0.5</v>
      </c>
    </row>
    <row r="112" spans="37:42" x14ac:dyDescent="0.35">
      <c r="AK112">
        <f t="shared" ca="1" si="15"/>
        <v>6</v>
      </c>
      <c r="AL112">
        <f t="shared" ca="1" si="16"/>
        <v>6</v>
      </c>
      <c r="AM112" s="357">
        <f t="shared" ca="1" si="17"/>
        <v>0.5</v>
      </c>
      <c r="AN112">
        <f t="shared" ca="1" si="18"/>
        <v>6</v>
      </c>
      <c r="AO112">
        <f t="shared" ca="1" si="19"/>
        <v>6</v>
      </c>
      <c r="AP112" s="357">
        <f t="shared" ca="1" si="20"/>
        <v>0.5</v>
      </c>
    </row>
  </sheetData>
  <mergeCells count="6">
    <mergeCell ref="C31:G31"/>
    <mergeCell ref="C30:G30"/>
    <mergeCell ref="C29:G29"/>
    <mergeCell ref="B1:F1"/>
    <mergeCell ref="A4:A16"/>
    <mergeCell ref="A17:A2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F31"/>
  <sheetViews>
    <sheetView topLeftCell="A28" workbookViewId="0">
      <selection activeCell="J89" sqref="J89"/>
    </sheetView>
  </sheetViews>
  <sheetFormatPr baseColWidth="10" defaultRowHeight="14.5" x14ac:dyDescent="0.35"/>
  <cols>
    <col min="1" max="1" width="6.7265625" customWidth="1"/>
    <col min="2" max="2" width="50" customWidth="1"/>
  </cols>
  <sheetData>
    <row r="1" spans="1:3" ht="34.5" customHeight="1" thickBot="1" x14ac:dyDescent="0.4">
      <c r="B1" s="403" t="s">
        <v>11</v>
      </c>
      <c r="C1" s="404"/>
    </row>
    <row r="2" spans="1:3" ht="25.5" customHeight="1" thickBot="1" x14ac:dyDescent="0.4">
      <c r="A2" s="91"/>
      <c r="B2" s="90" t="s">
        <v>12</v>
      </c>
      <c r="C2" s="280" t="s">
        <v>13</v>
      </c>
    </row>
    <row r="3" spans="1:3" ht="25.5" customHeight="1" thickBot="1" x14ac:dyDescent="0.4">
      <c r="A3" s="279"/>
      <c r="B3" s="316" t="s">
        <v>26</v>
      </c>
      <c r="C3" s="284">
        <f>'La stratégie de l''établissement'!G16</f>
        <v>0</v>
      </c>
    </row>
    <row r="4" spans="1:3" ht="30" customHeight="1" thickBot="1" x14ac:dyDescent="0.4">
      <c r="A4" s="406" t="s">
        <v>17</v>
      </c>
      <c r="B4" s="316" t="s">
        <v>27</v>
      </c>
      <c r="C4" s="125">
        <f>'La stratégie de l''établissement'!G19</f>
        <v>0</v>
      </c>
    </row>
    <row r="5" spans="1:3" ht="26.15" customHeight="1" thickBot="1" x14ac:dyDescent="0.4">
      <c r="A5" s="406"/>
      <c r="B5" s="316" t="s">
        <v>28</v>
      </c>
      <c r="C5" s="113">
        <f>'La stratégie de l''établissement'!G32</f>
        <v>0</v>
      </c>
    </row>
    <row r="6" spans="1:3" ht="28.5" customHeight="1" thickBot="1" x14ac:dyDescent="0.4">
      <c r="A6" s="406"/>
      <c r="B6" s="316" t="s">
        <v>29</v>
      </c>
      <c r="C6" s="125">
        <f>'La stratégie de l''établissement'!G35</f>
        <v>0</v>
      </c>
    </row>
    <row r="7" spans="1:3" ht="25" customHeight="1" thickBot="1" x14ac:dyDescent="0.4">
      <c r="A7" s="406"/>
      <c r="B7" s="317" t="s">
        <v>30</v>
      </c>
      <c r="C7" s="113">
        <f>'La stratégie de l''établissement'!G48</f>
        <v>0</v>
      </c>
    </row>
    <row r="8" spans="1:3" ht="25.5" customHeight="1" thickBot="1" x14ac:dyDescent="0.4">
      <c r="A8" s="406"/>
      <c r="B8" s="317" t="s">
        <v>31</v>
      </c>
      <c r="C8" s="125">
        <f>'La stratégie de l''établissement'!G51</f>
        <v>0</v>
      </c>
    </row>
    <row r="9" spans="1:3" ht="22.5" customHeight="1" thickBot="1" x14ac:dyDescent="0.4">
      <c r="A9" s="406"/>
      <c r="B9" s="317" t="s">
        <v>33</v>
      </c>
      <c r="C9" s="113">
        <f>'La stratégie de l''établissement'!G65</f>
        <v>0</v>
      </c>
    </row>
    <row r="10" spans="1:3" ht="25.5" customHeight="1" thickBot="1" x14ac:dyDescent="0.4">
      <c r="A10" s="406"/>
      <c r="B10" s="317" t="s">
        <v>32</v>
      </c>
      <c r="C10" s="125">
        <f>'La stratégie de l''établissement'!G68</f>
        <v>0</v>
      </c>
    </row>
    <row r="11" spans="1:3" ht="26.5" customHeight="1" x14ac:dyDescent="0.35">
      <c r="A11" s="406"/>
      <c r="B11" s="318" t="s">
        <v>34</v>
      </c>
      <c r="C11" s="113">
        <f>'La stratégie de l''établissement'!G81</f>
        <v>0</v>
      </c>
    </row>
    <row r="12" spans="1:3" ht="28.5" customHeight="1" thickBot="1" x14ac:dyDescent="0.4">
      <c r="A12" s="406"/>
      <c r="B12" s="318" t="s">
        <v>35</v>
      </c>
      <c r="C12" s="125">
        <f>'La stratégie de l''établissement'!G84</f>
        <v>0</v>
      </c>
    </row>
    <row r="13" spans="1:3" ht="28" customHeight="1" x14ac:dyDescent="0.35">
      <c r="A13" s="406"/>
      <c r="B13" s="320" t="s">
        <v>36</v>
      </c>
      <c r="C13" s="113">
        <f>'La stratégie de l''établissement'!G93</f>
        <v>0</v>
      </c>
    </row>
    <row r="14" spans="1:3" ht="28" customHeight="1" thickBot="1" x14ac:dyDescent="0.4">
      <c r="A14" s="406"/>
      <c r="B14" s="319" t="s">
        <v>37</v>
      </c>
      <c r="C14" s="125">
        <f>'La stratégie de l''établissement'!G96</f>
        <v>0</v>
      </c>
    </row>
    <row r="15" spans="1:3" ht="28" customHeight="1" x14ac:dyDescent="0.35">
      <c r="A15" s="406"/>
      <c r="B15" s="325" t="s">
        <v>38</v>
      </c>
      <c r="C15" s="113">
        <f>'La stratégie de l''établissement'!G115</f>
        <v>0</v>
      </c>
    </row>
    <row r="16" spans="1:3" ht="28" customHeight="1" thickBot="1" x14ac:dyDescent="0.4">
      <c r="A16" s="406"/>
      <c r="B16" s="326" t="s">
        <v>39</v>
      </c>
      <c r="C16" s="125">
        <f>'La stratégie de l''établissement'!G118</f>
        <v>0</v>
      </c>
    </row>
    <row r="17" spans="1:6" ht="29.15" customHeight="1" x14ac:dyDescent="0.35">
      <c r="A17" s="366" t="s">
        <v>18</v>
      </c>
      <c r="B17" s="316" t="s">
        <v>40</v>
      </c>
      <c r="C17" s="113">
        <f>'Organisation et modalités PI'!G11</f>
        <v>0</v>
      </c>
    </row>
    <row r="18" spans="1:6" ht="29.15" customHeight="1" x14ac:dyDescent="0.35">
      <c r="A18" s="367"/>
      <c r="B18" s="322" t="s">
        <v>45</v>
      </c>
      <c r="C18" s="116">
        <f>'Organisation et modalités PI'!G14</f>
        <v>0</v>
      </c>
    </row>
    <row r="19" spans="1:6" ht="29.15" customHeight="1" x14ac:dyDescent="0.35">
      <c r="A19" s="367"/>
      <c r="B19" s="321" t="s">
        <v>41</v>
      </c>
      <c r="C19" s="119">
        <f>'Organisation et modalités PI'!G27</f>
        <v>0</v>
      </c>
    </row>
    <row r="20" spans="1:6" ht="29.15" customHeight="1" x14ac:dyDescent="0.35">
      <c r="A20" s="367"/>
      <c r="B20" s="321" t="s">
        <v>46</v>
      </c>
      <c r="C20" s="119">
        <f>'Organisation et modalités PI'!G30</f>
        <v>0</v>
      </c>
    </row>
    <row r="21" spans="1:6" ht="29.15" customHeight="1" x14ac:dyDescent="0.35">
      <c r="A21" s="367"/>
      <c r="B21" s="323" t="s">
        <v>42</v>
      </c>
      <c r="C21" s="119">
        <f>'Organisation et modalités PI'!G39</f>
        <v>0</v>
      </c>
    </row>
    <row r="22" spans="1:6" ht="29.15" customHeight="1" x14ac:dyDescent="0.35">
      <c r="A22" s="367"/>
      <c r="B22" s="323" t="s">
        <v>47</v>
      </c>
      <c r="C22" s="119">
        <f>'Organisation et modalités PI'!G42</f>
        <v>0</v>
      </c>
    </row>
    <row r="23" spans="1:6" ht="29.15" customHeight="1" x14ac:dyDescent="0.35">
      <c r="A23" s="367"/>
      <c r="B23" s="324" t="s">
        <v>43</v>
      </c>
      <c r="C23" s="119">
        <f>'Organisation et modalités PI'!G51</f>
        <v>0</v>
      </c>
    </row>
    <row r="24" spans="1:6" ht="29.15" customHeight="1" x14ac:dyDescent="0.35">
      <c r="A24" s="367"/>
      <c r="B24" s="324" t="s">
        <v>48</v>
      </c>
      <c r="C24" s="122">
        <f>'Organisation et modalités PI'!G54</f>
        <v>0</v>
      </c>
    </row>
    <row r="25" spans="1:6" ht="29.15" customHeight="1" x14ac:dyDescent="0.35">
      <c r="A25" s="367"/>
      <c r="B25" s="321" t="s">
        <v>44</v>
      </c>
      <c r="C25" s="122">
        <f>'Organisation et modalités PI'!G63</f>
        <v>0</v>
      </c>
    </row>
    <row r="26" spans="1:6" ht="29.15" customHeight="1" thickBot="1" x14ac:dyDescent="0.4">
      <c r="A26" s="376"/>
      <c r="B26" s="321" t="s">
        <v>49</v>
      </c>
      <c r="C26" s="125">
        <f>'Organisation et modalités PI'!G66</f>
        <v>0</v>
      </c>
    </row>
    <row r="27" spans="1:6" ht="20.149999999999999" customHeight="1" thickBot="1" x14ac:dyDescent="0.4">
      <c r="A27" s="304"/>
      <c r="B27" s="92" t="s">
        <v>24</v>
      </c>
      <c r="C27" s="305">
        <f t="shared" ref="C27:C28" si="0">C3+C5+C7+C9+C11+C13+C15+C17+C19+C21+C23+C25</f>
        <v>0</v>
      </c>
    </row>
    <row r="28" spans="1:6" ht="23.25" customHeight="1" thickBot="1" x14ac:dyDescent="0.4">
      <c r="B28" s="92" t="s">
        <v>25</v>
      </c>
      <c r="C28" s="327">
        <f t="shared" si="0"/>
        <v>0</v>
      </c>
    </row>
    <row r="29" spans="1:6" ht="45" customHeight="1" thickBot="1" x14ac:dyDescent="0.4">
      <c r="B29" s="291" t="s">
        <v>10</v>
      </c>
      <c r="C29" s="407" t="s">
        <v>23</v>
      </c>
      <c r="D29" s="408"/>
      <c r="E29" s="408"/>
      <c r="F29" s="409"/>
    </row>
    <row r="30" spans="1:6" ht="55.5" customHeight="1" thickBot="1" x14ac:dyDescent="0.4">
      <c r="B30" s="292" t="s">
        <v>9</v>
      </c>
      <c r="C30" s="410" t="s">
        <v>19</v>
      </c>
      <c r="D30" s="411"/>
      <c r="E30" s="411"/>
      <c r="F30" s="412"/>
    </row>
    <row r="31" spans="1:6" ht="60.65" customHeight="1" thickBot="1" x14ac:dyDescent="0.4">
      <c r="B31" s="293" t="s">
        <v>8</v>
      </c>
      <c r="C31" s="413" t="s">
        <v>20</v>
      </c>
      <c r="D31" s="414"/>
      <c r="E31" s="414"/>
      <c r="F31" s="415"/>
    </row>
  </sheetData>
  <mergeCells count="6">
    <mergeCell ref="B1:C1"/>
    <mergeCell ref="A17:A26"/>
    <mergeCell ref="C29:F29"/>
    <mergeCell ref="C30:F30"/>
    <mergeCell ref="C31:F31"/>
    <mergeCell ref="A4:A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F31"/>
  <sheetViews>
    <sheetView topLeftCell="A34" workbookViewId="0">
      <selection activeCell="F27" sqref="F27"/>
    </sheetView>
  </sheetViews>
  <sheetFormatPr baseColWidth="10" defaultRowHeight="14.5" x14ac:dyDescent="0.35"/>
  <cols>
    <col min="1" max="1" width="6.7265625" customWidth="1"/>
    <col min="2" max="2" width="50" customWidth="1"/>
  </cols>
  <sheetData>
    <row r="1" spans="1:3" ht="34.5" customHeight="1" thickBot="1" x14ac:dyDescent="0.4">
      <c r="B1" s="403" t="s">
        <v>11</v>
      </c>
      <c r="C1" s="405"/>
    </row>
    <row r="2" spans="1:3" ht="25.5" customHeight="1" thickBot="1" x14ac:dyDescent="0.4">
      <c r="A2" s="91"/>
      <c r="B2" s="90" t="s">
        <v>12</v>
      </c>
      <c r="C2" s="281" t="s">
        <v>14</v>
      </c>
    </row>
    <row r="3" spans="1:3" ht="25.5" customHeight="1" thickBot="1" x14ac:dyDescent="0.4">
      <c r="A3" s="279"/>
      <c r="B3" s="316" t="s">
        <v>26</v>
      </c>
      <c r="C3" s="285">
        <f>'La stratégie de l''établissement'!G15</f>
        <v>0</v>
      </c>
    </row>
    <row r="4" spans="1:3" ht="30" customHeight="1" thickBot="1" x14ac:dyDescent="0.4">
      <c r="A4" s="406" t="s">
        <v>17</v>
      </c>
      <c r="B4" s="316" t="s">
        <v>27</v>
      </c>
      <c r="C4" s="126">
        <f>'La stratégie de l''établissement'!G18</f>
        <v>0</v>
      </c>
    </row>
    <row r="5" spans="1:3" ht="26.15" customHeight="1" thickBot="1" x14ac:dyDescent="0.4">
      <c r="A5" s="406"/>
      <c r="B5" s="316" t="s">
        <v>28</v>
      </c>
      <c r="C5" s="114">
        <f>'La stratégie de l''établissement'!G31</f>
        <v>0</v>
      </c>
    </row>
    <row r="6" spans="1:3" ht="28.5" customHeight="1" thickBot="1" x14ac:dyDescent="0.4">
      <c r="A6" s="406"/>
      <c r="B6" s="316" t="s">
        <v>29</v>
      </c>
      <c r="C6" s="287">
        <f>'La stratégie de l''établissement'!G34</f>
        <v>0</v>
      </c>
    </row>
    <row r="7" spans="1:3" ht="25" customHeight="1" thickBot="1" x14ac:dyDescent="0.4">
      <c r="A7" s="406"/>
      <c r="B7" s="317" t="s">
        <v>30</v>
      </c>
      <c r="C7" s="114">
        <f>'La stratégie de l''établissement'!G47</f>
        <v>0</v>
      </c>
    </row>
    <row r="8" spans="1:3" ht="25.5" customHeight="1" thickBot="1" x14ac:dyDescent="0.4">
      <c r="A8" s="406"/>
      <c r="B8" s="317" t="s">
        <v>31</v>
      </c>
      <c r="C8" s="287">
        <f>'La stratégie de l''établissement'!G50</f>
        <v>0</v>
      </c>
    </row>
    <row r="9" spans="1:3" ht="22.5" customHeight="1" thickBot="1" x14ac:dyDescent="0.4">
      <c r="A9" s="406"/>
      <c r="B9" s="317" t="s">
        <v>33</v>
      </c>
      <c r="C9" s="114">
        <f>'La stratégie de l''établissement'!G64</f>
        <v>0</v>
      </c>
    </row>
    <row r="10" spans="1:3" ht="25.5" customHeight="1" thickBot="1" x14ac:dyDescent="0.4">
      <c r="A10" s="406"/>
      <c r="B10" s="317" t="s">
        <v>32</v>
      </c>
      <c r="C10" s="287">
        <f>'La stratégie de l''établissement'!G67</f>
        <v>0</v>
      </c>
    </row>
    <row r="11" spans="1:3" ht="26.5" customHeight="1" x14ac:dyDescent="0.35">
      <c r="A11" s="406"/>
      <c r="B11" s="318" t="s">
        <v>34</v>
      </c>
      <c r="C11" s="114">
        <f>'La stratégie de l''établissement'!G80</f>
        <v>0</v>
      </c>
    </row>
    <row r="12" spans="1:3" ht="28.5" customHeight="1" thickBot="1" x14ac:dyDescent="0.4">
      <c r="A12" s="406"/>
      <c r="B12" s="318" t="s">
        <v>35</v>
      </c>
      <c r="C12" s="126">
        <f>'La stratégie de l''établissement'!G83</f>
        <v>0</v>
      </c>
    </row>
    <row r="13" spans="1:3" ht="28" customHeight="1" x14ac:dyDescent="0.35">
      <c r="A13" s="406"/>
      <c r="B13" s="320" t="s">
        <v>36</v>
      </c>
      <c r="C13" s="114">
        <f>'La stratégie de l''établissement'!G92</f>
        <v>0</v>
      </c>
    </row>
    <row r="14" spans="1:3" ht="28" customHeight="1" thickBot="1" x14ac:dyDescent="0.4">
      <c r="A14" s="406"/>
      <c r="B14" s="319" t="s">
        <v>37</v>
      </c>
      <c r="C14" s="126">
        <f>'La stratégie de l''établissement'!G95</f>
        <v>0</v>
      </c>
    </row>
    <row r="15" spans="1:3" ht="28" customHeight="1" x14ac:dyDescent="0.35">
      <c r="A15" s="406"/>
      <c r="B15" s="325" t="s">
        <v>38</v>
      </c>
      <c r="C15" s="289">
        <f>'La stratégie de l''établissement'!G114</f>
        <v>0</v>
      </c>
    </row>
    <row r="16" spans="1:3" ht="28" customHeight="1" thickBot="1" x14ac:dyDescent="0.4">
      <c r="A16" s="406"/>
      <c r="B16" s="326" t="s">
        <v>39</v>
      </c>
      <c r="C16" s="126">
        <f>'La stratégie de l''établissement'!G117</f>
        <v>0</v>
      </c>
    </row>
    <row r="17" spans="1:6" ht="29.15" customHeight="1" x14ac:dyDescent="0.35">
      <c r="A17" s="366" t="s">
        <v>18</v>
      </c>
      <c r="B17" s="316" t="s">
        <v>40</v>
      </c>
      <c r="C17" s="114">
        <f>'Organisation et modalités PI'!G10</f>
        <v>0</v>
      </c>
    </row>
    <row r="18" spans="1:6" ht="29.15" customHeight="1" x14ac:dyDescent="0.35">
      <c r="A18" s="367"/>
      <c r="B18" s="322" t="s">
        <v>45</v>
      </c>
      <c r="C18" s="117">
        <f>'Organisation et modalités PI'!G13</f>
        <v>0</v>
      </c>
    </row>
    <row r="19" spans="1:6" ht="29.15" customHeight="1" x14ac:dyDescent="0.35">
      <c r="A19" s="367"/>
      <c r="B19" s="321" t="s">
        <v>41</v>
      </c>
      <c r="C19" s="120">
        <f>'Organisation et modalités PI'!G26</f>
        <v>1</v>
      </c>
    </row>
    <row r="20" spans="1:6" ht="29.15" customHeight="1" x14ac:dyDescent="0.35">
      <c r="A20" s="367"/>
      <c r="B20" s="321" t="s">
        <v>46</v>
      </c>
      <c r="C20" s="120">
        <f>'Organisation et modalités PI'!G29</f>
        <v>0</v>
      </c>
    </row>
    <row r="21" spans="1:6" ht="29.15" customHeight="1" x14ac:dyDescent="0.35">
      <c r="A21" s="367"/>
      <c r="B21" s="323" t="s">
        <v>42</v>
      </c>
      <c r="C21" s="120">
        <f>'Organisation et modalités PI'!G38</f>
        <v>0</v>
      </c>
    </row>
    <row r="22" spans="1:6" ht="29.15" customHeight="1" x14ac:dyDescent="0.35">
      <c r="A22" s="367"/>
      <c r="B22" s="323" t="s">
        <v>47</v>
      </c>
      <c r="C22" s="120">
        <f>'Organisation et modalités PI'!G41</f>
        <v>0</v>
      </c>
    </row>
    <row r="23" spans="1:6" ht="29.15" customHeight="1" x14ac:dyDescent="0.35">
      <c r="A23" s="367"/>
      <c r="B23" s="324" t="s">
        <v>43</v>
      </c>
      <c r="C23" s="120">
        <f>'Organisation et modalités PI'!G50</f>
        <v>0</v>
      </c>
    </row>
    <row r="24" spans="1:6" ht="29.15" customHeight="1" x14ac:dyDescent="0.35">
      <c r="A24" s="367"/>
      <c r="B24" s="324" t="s">
        <v>48</v>
      </c>
      <c r="C24" s="123">
        <f>'Organisation et modalités PI'!G53</f>
        <v>0</v>
      </c>
    </row>
    <row r="25" spans="1:6" ht="29.15" customHeight="1" x14ac:dyDescent="0.35">
      <c r="A25" s="367"/>
      <c r="B25" s="321" t="s">
        <v>44</v>
      </c>
      <c r="C25" s="123">
        <f>'Organisation et modalités PI'!G62</f>
        <v>0</v>
      </c>
    </row>
    <row r="26" spans="1:6" ht="29.15" customHeight="1" thickBot="1" x14ac:dyDescent="0.4">
      <c r="A26" s="376"/>
      <c r="B26" s="321" t="s">
        <v>49</v>
      </c>
      <c r="C26" s="126">
        <f>'Organisation et modalités PI'!G65</f>
        <v>0</v>
      </c>
    </row>
    <row r="27" spans="1:6" ht="20.149999999999999" customHeight="1" thickBot="1" x14ac:dyDescent="0.4">
      <c r="A27" s="304"/>
      <c r="B27" s="92" t="s">
        <v>24</v>
      </c>
      <c r="C27" s="306">
        <f t="shared" ref="C27:C28" si="0">C3+C5+C7+C9+C11+C13+C15+C17+C19+C21+C23+C25</f>
        <v>1</v>
      </c>
    </row>
    <row r="28" spans="1:6" ht="23.25" customHeight="1" thickBot="1" x14ac:dyDescent="0.4">
      <c r="B28" s="92" t="s">
        <v>25</v>
      </c>
      <c r="C28" s="289">
        <f t="shared" si="0"/>
        <v>0</v>
      </c>
    </row>
    <row r="29" spans="1:6" ht="45" customHeight="1" thickBot="1" x14ac:dyDescent="0.4">
      <c r="B29" s="291" t="s">
        <v>10</v>
      </c>
      <c r="C29" s="407" t="s">
        <v>23</v>
      </c>
      <c r="D29" s="408"/>
      <c r="E29" s="408"/>
      <c r="F29" s="409"/>
    </row>
    <row r="30" spans="1:6" ht="57.65" customHeight="1" thickBot="1" x14ac:dyDescent="0.4">
      <c r="B30" s="292" t="s">
        <v>9</v>
      </c>
      <c r="C30" s="410" t="s">
        <v>19</v>
      </c>
      <c r="D30" s="411"/>
      <c r="E30" s="411"/>
      <c r="F30" s="412"/>
    </row>
    <row r="31" spans="1:6" ht="60.65" customHeight="1" thickBot="1" x14ac:dyDescent="0.4">
      <c r="B31" s="293" t="s">
        <v>8</v>
      </c>
      <c r="C31" s="413" t="s">
        <v>20</v>
      </c>
      <c r="D31" s="414"/>
      <c r="E31" s="414"/>
      <c r="F31" s="415"/>
    </row>
  </sheetData>
  <mergeCells count="6">
    <mergeCell ref="C30:F30"/>
    <mergeCell ref="C31:F31"/>
    <mergeCell ref="B1:C1"/>
    <mergeCell ref="A17:A26"/>
    <mergeCell ref="C29:F29"/>
    <mergeCell ref="A4:A1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4B4B"/>
  </sheetPr>
  <dimension ref="A1:F31"/>
  <sheetViews>
    <sheetView topLeftCell="A31" workbookViewId="0">
      <selection activeCell="G44" sqref="G44"/>
    </sheetView>
  </sheetViews>
  <sheetFormatPr baseColWidth="10" defaultRowHeight="14.5" x14ac:dyDescent="0.35"/>
  <cols>
    <col min="1" max="1" width="6.7265625" customWidth="1"/>
    <col min="2" max="2" width="50" customWidth="1"/>
    <col min="3" max="3" width="9.54296875" customWidth="1"/>
  </cols>
  <sheetData>
    <row r="1" spans="1:3" ht="34.5" customHeight="1" thickBot="1" x14ac:dyDescent="0.4">
      <c r="B1" s="339" t="s">
        <v>11</v>
      </c>
      <c r="C1" s="340"/>
    </row>
    <row r="2" spans="1:3" ht="25.5" customHeight="1" thickBot="1" x14ac:dyDescent="0.4">
      <c r="A2" s="91"/>
      <c r="B2" s="90" t="s">
        <v>12</v>
      </c>
      <c r="C2" s="282" t="s">
        <v>15</v>
      </c>
    </row>
    <row r="3" spans="1:3" ht="25.5" customHeight="1" thickBot="1" x14ac:dyDescent="0.4">
      <c r="A3" s="279"/>
      <c r="B3" s="316" t="s">
        <v>26</v>
      </c>
      <c r="C3" s="286">
        <f>'La stratégie de l''établissement'!G14</f>
        <v>2</v>
      </c>
    </row>
    <row r="4" spans="1:3" ht="30" customHeight="1" thickBot="1" x14ac:dyDescent="0.4">
      <c r="A4" s="406" t="s">
        <v>17</v>
      </c>
      <c r="B4" s="316" t="s">
        <v>27</v>
      </c>
      <c r="C4" s="127">
        <f>'La stratégie de l''établissement'!G17</f>
        <v>0</v>
      </c>
    </row>
    <row r="5" spans="1:3" ht="26.15" customHeight="1" thickBot="1" x14ac:dyDescent="0.4">
      <c r="A5" s="406"/>
      <c r="B5" s="316" t="s">
        <v>28</v>
      </c>
      <c r="C5" s="115">
        <f>'La stratégie de l''établissement'!G30</f>
        <v>0</v>
      </c>
    </row>
    <row r="6" spans="1:3" ht="28.5" customHeight="1" thickBot="1" x14ac:dyDescent="0.4">
      <c r="A6" s="406"/>
      <c r="B6" s="316" t="s">
        <v>29</v>
      </c>
      <c r="C6" s="288">
        <f>'La stratégie de l''établissement'!G33</f>
        <v>0</v>
      </c>
    </row>
    <row r="7" spans="1:3" ht="25" customHeight="1" thickBot="1" x14ac:dyDescent="0.4">
      <c r="A7" s="406"/>
      <c r="B7" s="317" t="s">
        <v>30</v>
      </c>
      <c r="C7" s="115">
        <f>'La stratégie de l''établissement'!G46</f>
        <v>0</v>
      </c>
    </row>
    <row r="8" spans="1:3" ht="25.5" customHeight="1" thickBot="1" x14ac:dyDescent="0.4">
      <c r="A8" s="406"/>
      <c r="B8" s="317" t="s">
        <v>31</v>
      </c>
      <c r="C8" s="288">
        <f>'La stratégie de l''établissement'!G49</f>
        <v>0</v>
      </c>
    </row>
    <row r="9" spans="1:3" ht="22.5" customHeight="1" thickBot="1" x14ac:dyDescent="0.4">
      <c r="A9" s="406"/>
      <c r="B9" s="317" t="s">
        <v>33</v>
      </c>
      <c r="C9" s="115">
        <f>'La stratégie de l''établissement'!G63</f>
        <v>1</v>
      </c>
    </row>
    <row r="10" spans="1:3" ht="25.5" customHeight="1" thickBot="1" x14ac:dyDescent="0.4">
      <c r="A10" s="406"/>
      <c r="B10" s="317" t="s">
        <v>32</v>
      </c>
      <c r="C10" s="288">
        <f>'La stratégie de l''établissement'!G66</f>
        <v>0</v>
      </c>
    </row>
    <row r="11" spans="1:3" ht="26.5" customHeight="1" x14ac:dyDescent="0.35">
      <c r="A11" s="406"/>
      <c r="B11" s="318" t="s">
        <v>34</v>
      </c>
      <c r="C11" s="115">
        <f>'La stratégie de l''établissement'!G79</f>
        <v>1</v>
      </c>
    </row>
    <row r="12" spans="1:3" ht="28.5" customHeight="1" thickBot="1" x14ac:dyDescent="0.4">
      <c r="A12" s="406"/>
      <c r="B12" s="318" t="s">
        <v>35</v>
      </c>
      <c r="C12" s="127">
        <f>'La stratégie de l''établissement'!G82</f>
        <v>0</v>
      </c>
    </row>
    <row r="13" spans="1:3" ht="28" customHeight="1" x14ac:dyDescent="0.35">
      <c r="A13" s="406"/>
      <c r="B13" s="320" t="s">
        <v>36</v>
      </c>
      <c r="C13" s="115">
        <f>'La stratégie de l''établissement'!G91</f>
        <v>0</v>
      </c>
    </row>
    <row r="14" spans="1:3" ht="28" customHeight="1" thickBot="1" x14ac:dyDescent="0.4">
      <c r="A14" s="406"/>
      <c r="B14" s="319" t="s">
        <v>37</v>
      </c>
      <c r="C14" s="127">
        <f>'La stratégie de l''établissement'!G94</f>
        <v>0</v>
      </c>
    </row>
    <row r="15" spans="1:3" ht="28" customHeight="1" x14ac:dyDescent="0.35">
      <c r="A15" s="406"/>
      <c r="B15" s="325" t="s">
        <v>38</v>
      </c>
      <c r="C15" s="290">
        <f>'La stratégie de l''établissement'!G113</f>
        <v>1</v>
      </c>
    </row>
    <row r="16" spans="1:3" ht="28" customHeight="1" thickBot="1" x14ac:dyDescent="0.4">
      <c r="A16" s="406"/>
      <c r="B16" s="326" t="s">
        <v>39</v>
      </c>
      <c r="C16" s="127">
        <f>'La stratégie de l''établissement'!G116</f>
        <v>0</v>
      </c>
    </row>
    <row r="17" spans="1:6" ht="29.15" customHeight="1" x14ac:dyDescent="0.35">
      <c r="A17" s="366" t="s">
        <v>18</v>
      </c>
      <c r="B17" s="316" t="s">
        <v>40</v>
      </c>
      <c r="C17" s="115">
        <f>'Organisation et modalités PI'!G9</f>
        <v>0</v>
      </c>
    </row>
    <row r="18" spans="1:6" ht="29.15" customHeight="1" x14ac:dyDescent="0.35">
      <c r="A18" s="367"/>
      <c r="B18" s="322" t="s">
        <v>45</v>
      </c>
      <c r="C18" s="118">
        <f>'Organisation et modalités PI'!G12</f>
        <v>0</v>
      </c>
    </row>
    <row r="19" spans="1:6" ht="29.15" customHeight="1" x14ac:dyDescent="0.35">
      <c r="A19" s="367"/>
      <c r="B19" s="321" t="s">
        <v>41</v>
      </c>
      <c r="C19" s="121">
        <f>'Organisation et modalités PI'!G25</f>
        <v>0</v>
      </c>
    </row>
    <row r="20" spans="1:6" ht="29.15" customHeight="1" x14ac:dyDescent="0.35">
      <c r="A20" s="367"/>
      <c r="B20" s="321" t="s">
        <v>46</v>
      </c>
      <c r="C20" s="121">
        <f>'Organisation et modalités PI'!G28</f>
        <v>0</v>
      </c>
    </row>
    <row r="21" spans="1:6" ht="29.15" customHeight="1" x14ac:dyDescent="0.35">
      <c r="A21" s="367"/>
      <c r="B21" s="323" t="s">
        <v>42</v>
      </c>
      <c r="C21" s="121">
        <f>'Organisation et modalités PI'!G37</f>
        <v>0</v>
      </c>
    </row>
    <row r="22" spans="1:6" ht="29.15" customHeight="1" x14ac:dyDescent="0.35">
      <c r="A22" s="367"/>
      <c r="B22" s="323" t="s">
        <v>47</v>
      </c>
      <c r="C22" s="121">
        <f>'Organisation et modalités PI'!G40</f>
        <v>0</v>
      </c>
    </row>
    <row r="23" spans="1:6" ht="29.15" customHeight="1" x14ac:dyDescent="0.35">
      <c r="A23" s="367"/>
      <c r="B23" s="324" t="s">
        <v>43</v>
      </c>
      <c r="C23" s="121">
        <f>'Organisation et modalités PI'!G49</f>
        <v>0</v>
      </c>
    </row>
    <row r="24" spans="1:6" ht="29.15" customHeight="1" x14ac:dyDescent="0.35">
      <c r="A24" s="367"/>
      <c r="B24" s="324" t="s">
        <v>48</v>
      </c>
      <c r="C24" s="124">
        <f>'Organisation et modalités PI'!G52</f>
        <v>0</v>
      </c>
    </row>
    <row r="25" spans="1:6" ht="29.15" customHeight="1" x14ac:dyDescent="0.35">
      <c r="A25" s="367"/>
      <c r="B25" s="321" t="s">
        <v>44</v>
      </c>
      <c r="C25" s="124">
        <f>'Organisation et modalités PI'!G61</f>
        <v>0</v>
      </c>
    </row>
    <row r="26" spans="1:6" ht="29.15" customHeight="1" thickBot="1" x14ac:dyDescent="0.4">
      <c r="A26" s="376"/>
      <c r="B26" s="321" t="s">
        <v>49</v>
      </c>
      <c r="C26" s="127">
        <f>'Organisation et modalités PI'!G64</f>
        <v>0</v>
      </c>
    </row>
    <row r="27" spans="1:6" ht="20.149999999999999" customHeight="1" thickBot="1" x14ac:dyDescent="0.4">
      <c r="A27" s="304"/>
      <c r="B27" s="92" t="s">
        <v>24</v>
      </c>
      <c r="C27" s="308">
        <f t="shared" ref="C27:C28" si="0">C3+C5+C7+C9+C11+C13+C15+C17+C19+C21+C23+C25</f>
        <v>5</v>
      </c>
    </row>
    <row r="28" spans="1:6" ht="23.25" customHeight="1" thickBot="1" x14ac:dyDescent="0.4">
      <c r="B28" s="92" t="s">
        <v>25</v>
      </c>
      <c r="C28" s="328">
        <f t="shared" si="0"/>
        <v>0</v>
      </c>
    </row>
    <row r="29" spans="1:6" ht="45" customHeight="1" thickBot="1" x14ac:dyDescent="0.4">
      <c r="B29" s="291" t="s">
        <v>10</v>
      </c>
      <c r="C29" s="416" t="s">
        <v>23</v>
      </c>
      <c r="D29" s="417"/>
      <c r="E29" s="417"/>
      <c r="F29" s="418"/>
    </row>
    <row r="30" spans="1:6" ht="55" customHeight="1" thickBot="1" x14ac:dyDescent="0.4">
      <c r="B30" s="292" t="s">
        <v>9</v>
      </c>
      <c r="C30" s="419" t="s">
        <v>19</v>
      </c>
      <c r="D30" s="420"/>
      <c r="E30" s="420"/>
      <c r="F30" s="421"/>
    </row>
    <row r="31" spans="1:6" ht="60.65" customHeight="1" thickBot="1" x14ac:dyDescent="0.4">
      <c r="B31" s="293" t="s">
        <v>8</v>
      </c>
      <c r="C31" s="422" t="s">
        <v>20</v>
      </c>
      <c r="D31" s="423"/>
      <c r="E31" s="423"/>
      <c r="F31" s="424"/>
    </row>
  </sheetData>
  <mergeCells count="5">
    <mergeCell ref="C29:F29"/>
    <mergeCell ref="C30:F30"/>
    <mergeCell ref="C31:F31"/>
    <mergeCell ref="A17:A26"/>
    <mergeCell ref="A4:A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La stratégie de l'établissement</vt:lpstr>
      <vt:lpstr>Organisation et modalités PI</vt:lpstr>
      <vt:lpstr>Totaux</vt:lpstr>
      <vt:lpstr>Seuil 1</vt:lpstr>
      <vt:lpstr>Seuil 2</vt:lpstr>
      <vt:lpstr>Seuil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PINELLI</dc:creator>
  <cp:lastModifiedBy>Christelle PINELLI</cp:lastModifiedBy>
  <dcterms:created xsi:type="dcterms:W3CDTF">2017-04-03T13:46:24Z</dcterms:created>
  <dcterms:modified xsi:type="dcterms:W3CDTF">2017-12-10T10:40:37Z</dcterms:modified>
</cp:coreProperties>
</file>