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G7CD47\Desktop\"/>
    </mc:Choice>
  </mc:AlternateContent>
  <bookViews>
    <workbookView xWindow="0" yWindow="0" windowWidth="15345" windowHeight="4650" activeTab="2"/>
  </bookViews>
  <sheets>
    <sheet name="Aide" sheetId="1" r:id="rId1"/>
    <sheet name="Eval" sheetId="2" r:id="rId2"/>
    <sheet name="Graph" sheetId="4" r:id="rId3"/>
    <sheet name="Barem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A1" i="4"/>
  <c r="B24" i="2"/>
  <c r="B12" i="2"/>
  <c r="G12" i="2"/>
  <c r="I11" i="2"/>
  <c r="D23" i="2"/>
  <c r="D11" i="2"/>
  <c r="J30" i="2"/>
  <c r="J36" i="2"/>
  <c r="B36" i="2"/>
  <c r="J41" i="2"/>
  <c r="B41" i="2"/>
  <c r="H16" i="2"/>
  <c r="B28" i="2"/>
  <c r="B16" i="2"/>
  <c r="G9" i="2"/>
  <c r="B21" i="2"/>
  <c r="B9" i="2"/>
  <c r="K1" i="2" l="1"/>
  <c r="K2" i="2" s="1"/>
</calcChain>
</file>

<file path=xl/sharedStrings.xml><?xml version="1.0" encoding="utf-8"?>
<sst xmlns="http://schemas.openxmlformats.org/spreadsheetml/2006/main" count="117" uniqueCount="52">
  <si>
    <t>Barème 3 min/ 9pts</t>
  </si>
  <si>
    <t>Barème 9 min/ 9pts</t>
  </si>
  <si>
    <t>Km/h</t>
  </si>
  <si>
    <t>Note</t>
  </si>
  <si>
    <t>5 ,5</t>
  </si>
  <si>
    <t>BAREME FEMININ</t>
  </si>
  <si>
    <t>BAREME MASCULIN</t>
  </si>
  <si>
    <t>Source:</t>
  </si>
  <si>
    <t>Barème demi-fond pour le collège Jean-Jaurès de Castanet</t>
  </si>
  <si>
    <t>Nom élève</t>
  </si>
  <si>
    <t>Classe</t>
  </si>
  <si>
    <t>Barème</t>
  </si>
  <si>
    <t>Note finale ( / 57)</t>
  </si>
  <si>
    <t>Note finale ( / 20)</t>
  </si>
  <si>
    <t>PERFORMANCE (36 pts)</t>
  </si>
  <si>
    <t>Course de 3 minutes</t>
  </si>
  <si>
    <t>Min 1</t>
  </si>
  <si>
    <t>Min 2</t>
  </si>
  <si>
    <t>Min 3</t>
  </si>
  <si>
    <t>Nb plots</t>
  </si>
  <si>
    <t>Total</t>
  </si>
  <si>
    <t>Note perf.</t>
  </si>
  <si>
    <t>Niv 1</t>
  </si>
  <si>
    <t>Niv 2</t>
  </si>
  <si>
    <t>Niv 3</t>
  </si>
  <si>
    <t>Notation</t>
  </si>
  <si>
    <t>Note de régularité</t>
  </si>
  <si>
    <t>Course de 9 minutes</t>
  </si>
  <si>
    <t>Min 4</t>
  </si>
  <si>
    <t>Min 5</t>
  </si>
  <si>
    <t>Min 6</t>
  </si>
  <si>
    <t>Min 7</t>
  </si>
  <si>
    <t>Min 8</t>
  </si>
  <si>
    <t>Min 9</t>
  </si>
  <si>
    <t>ROLES SOCIAUX (6 pts)</t>
  </si>
  <si>
    <t>Participation / Investissement (3 pts)</t>
  </si>
  <si>
    <t>Niv 4</t>
  </si>
  <si>
    <t>Fiche d'observation (3 pts)</t>
  </si>
  <si>
    <t>Estimation du temps (3 pts)</t>
  </si>
  <si>
    <t>Non-Acquis</t>
  </si>
  <si>
    <t>En cours</t>
  </si>
  <si>
    <t>Acquis</t>
  </si>
  <si>
    <t>Course 1</t>
  </si>
  <si>
    <t>Course 2</t>
  </si>
  <si>
    <t>Course 3</t>
  </si>
  <si>
    <t>Echauffement (3 pts)</t>
  </si>
  <si>
    <t>Récupération (3 pts)</t>
  </si>
  <si>
    <t>Distance inter-plot (en km)</t>
  </si>
  <si>
    <t>F</t>
  </si>
  <si>
    <t>X</t>
  </si>
  <si>
    <t>Vitesse de course (km/h)</t>
  </si>
  <si>
    <t>TERRAL ANAIS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</si>
</sst>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i/>
      <sz val="11"/>
      <color theme="1"/>
      <name val="Arial"/>
      <family val="2"/>
    </font>
    <font>
      <i/>
      <u/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6" fillId="3" borderId="0" xfId="0" applyFont="1" applyFill="1"/>
    <xf numFmtId="0" fontId="3" fillId="0" borderId="0" xfId="0" applyFont="1" applyBorder="1" applyAlignment="1">
      <alignment horizontal="center" vertical="center" wrapText="1"/>
    </xf>
    <xf numFmtId="0" fontId="0" fillId="7" borderId="18" xfId="0" applyFill="1" applyBorder="1"/>
    <xf numFmtId="0" fontId="0" fillId="8" borderId="18" xfId="0" applyFill="1" applyBorder="1"/>
    <xf numFmtId="0" fontId="0" fillId="8" borderId="19" xfId="0" applyFill="1" applyBorder="1"/>
    <xf numFmtId="0" fontId="0" fillId="6" borderId="25" xfId="0" applyFill="1" applyBorder="1"/>
    <xf numFmtId="0" fontId="0" fillId="6" borderId="0" xfId="0" applyFill="1" applyBorder="1"/>
    <xf numFmtId="0" fontId="0" fillId="6" borderId="21" xfId="0" applyFill="1" applyBorder="1"/>
    <xf numFmtId="0" fontId="0" fillId="6" borderId="10" xfId="0" applyFill="1" applyBorder="1"/>
    <xf numFmtId="0" fontId="0" fillId="6" borderId="22" xfId="0" applyFill="1" applyBorder="1"/>
    <xf numFmtId="0" fontId="0" fillId="6" borderId="23" xfId="0" applyFill="1" applyBorder="1"/>
    <xf numFmtId="0" fontId="0" fillId="6" borderId="24" xfId="0" applyFill="1" applyBorder="1"/>
    <xf numFmtId="0" fontId="0" fillId="7" borderId="25" xfId="0" applyFill="1" applyBorder="1"/>
    <xf numFmtId="0" fontId="0" fillId="7" borderId="0" xfId="0" applyFill="1" applyBorder="1"/>
    <xf numFmtId="0" fontId="0" fillId="7" borderId="21" xfId="0" applyFill="1" applyBorder="1"/>
    <xf numFmtId="0" fontId="0" fillId="7" borderId="23" xfId="0" applyFill="1" applyBorder="1"/>
    <xf numFmtId="0" fontId="0" fillId="7" borderId="24" xfId="0" applyFill="1" applyBorder="1"/>
    <xf numFmtId="0" fontId="0" fillId="8" borderId="25" xfId="0" applyFill="1" applyBorder="1"/>
    <xf numFmtId="0" fontId="0" fillId="8" borderId="0" xfId="0" applyFill="1" applyBorder="1"/>
    <xf numFmtId="0" fontId="0" fillId="8" borderId="21" xfId="0" applyFill="1" applyBorder="1"/>
    <xf numFmtId="0" fontId="0" fillId="8" borderId="10" xfId="0" applyFill="1" applyBorder="1"/>
    <xf numFmtId="0" fontId="0" fillId="10" borderId="5" xfId="0" applyFill="1" applyBorder="1"/>
    <xf numFmtId="0" fontId="2" fillId="10" borderId="20" xfId="0" applyFont="1" applyFill="1" applyBorder="1"/>
    <xf numFmtId="0" fontId="0" fillId="10" borderId="6" xfId="0" applyFill="1" applyBorder="1"/>
    <xf numFmtId="0" fontId="2" fillId="10" borderId="10" xfId="0" applyFont="1" applyFill="1" applyBorder="1"/>
    <xf numFmtId="0" fontId="0" fillId="10" borderId="0" xfId="0" applyFill="1" applyBorder="1"/>
    <xf numFmtId="0" fontId="0" fillId="10" borderId="21" xfId="0" applyFill="1" applyBorder="1"/>
    <xf numFmtId="0" fontId="0" fillId="7" borderId="0" xfId="0" applyFill="1" applyBorder="1" applyAlignment="1"/>
    <xf numFmtId="0" fontId="0" fillId="8" borderId="18" xfId="0" applyFill="1" applyBorder="1" applyAlignment="1">
      <alignment horizontal="center"/>
    </xf>
    <xf numFmtId="0" fontId="2" fillId="10" borderId="30" xfId="0" applyFont="1" applyFill="1" applyBorder="1"/>
    <xf numFmtId="0" fontId="0" fillId="10" borderId="25" xfId="0" applyFill="1" applyBorder="1"/>
    <xf numFmtId="0" fontId="0" fillId="7" borderId="26" xfId="0" applyFill="1" applyBorder="1"/>
    <xf numFmtId="0" fontId="0" fillId="8" borderId="32" xfId="0" applyFill="1" applyBorder="1"/>
    <xf numFmtId="0" fontId="0" fillId="10" borderId="20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8" borderId="19" xfId="0" applyFill="1" applyBorder="1" applyAlignment="1">
      <alignment horizontal="left"/>
    </xf>
    <xf numFmtId="0" fontId="0" fillId="10" borderId="31" xfId="0" applyFill="1" applyBorder="1" applyAlignment="1">
      <alignment horizontal="left"/>
    </xf>
    <xf numFmtId="0" fontId="0" fillId="10" borderId="20" xfId="0" applyFill="1" applyBorder="1" applyAlignment="1">
      <alignment horizontal="left"/>
    </xf>
    <xf numFmtId="0" fontId="2" fillId="10" borderId="20" xfId="0" applyFont="1" applyFill="1" applyBorder="1" applyAlignment="1">
      <alignment horizontal="left"/>
    </xf>
    <xf numFmtId="0" fontId="2" fillId="10" borderId="18" xfId="0" applyFont="1" applyFill="1" applyBorder="1" applyAlignment="1">
      <alignment horizontal="left"/>
    </xf>
    <xf numFmtId="0" fontId="0" fillId="8" borderId="18" xfId="0" applyFill="1" applyBorder="1" applyAlignment="1">
      <alignment horizontal="left"/>
    </xf>
    <xf numFmtId="0" fontId="0" fillId="9" borderId="1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219075</xdr:colOff>
          <xdr:row>1</xdr:row>
          <xdr:rowOff>30957</xdr:rowOff>
        </xdr:from>
        <xdr:to>
          <xdr:col>16</xdr:col>
          <xdr:colOff>533400</xdr:colOff>
          <xdr:row>3</xdr:row>
          <xdr:rowOff>2382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Cnstr. Tab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7144</xdr:colOff>
          <xdr:row>6</xdr:row>
          <xdr:rowOff>145256</xdr:rowOff>
        </xdr:from>
        <xdr:to>
          <xdr:col>18</xdr:col>
          <xdr:colOff>250031</xdr:colOff>
          <xdr:row>8</xdr:row>
          <xdr:rowOff>107156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Eff_feuill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209550</xdr:colOff>
          <xdr:row>3</xdr:row>
          <xdr:rowOff>173830</xdr:rowOff>
        </xdr:from>
        <xdr:to>
          <xdr:col>16</xdr:col>
          <xdr:colOff>523875</xdr:colOff>
          <xdr:row>5</xdr:row>
          <xdr:rowOff>107155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Classe_élève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16669</xdr:colOff>
          <xdr:row>1</xdr:row>
          <xdr:rowOff>38099</xdr:rowOff>
        </xdr:from>
        <xdr:to>
          <xdr:col>18</xdr:col>
          <xdr:colOff>321469</xdr:colOff>
          <xdr:row>2</xdr:row>
          <xdr:rowOff>166687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240506</xdr:colOff>
          <xdr:row>6</xdr:row>
          <xdr:rowOff>142874</xdr:rowOff>
        </xdr:from>
        <xdr:to>
          <xdr:col>16</xdr:col>
          <xdr:colOff>500062</xdr:colOff>
          <xdr:row>8</xdr:row>
          <xdr:rowOff>119062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Calc. note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797719</xdr:colOff>
          <xdr:row>3</xdr:row>
          <xdr:rowOff>200024</xdr:rowOff>
        </xdr:from>
        <xdr:to>
          <xdr:col>18</xdr:col>
          <xdr:colOff>264319</xdr:colOff>
          <xdr:row>5</xdr:row>
          <xdr:rowOff>121443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Eff_Tab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314325</xdr:colOff>
          <xdr:row>10</xdr:row>
          <xdr:rowOff>0</xdr:rowOff>
        </xdr:from>
        <xdr:to>
          <xdr:col>16</xdr:col>
          <xdr:colOff>476250</xdr:colOff>
          <xdr:row>11</xdr:row>
          <xdr:rowOff>123825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Sauv. note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1" sqref="C21"/>
    </sheetView>
  </sheetViews>
  <sheetFormatPr baseColWidth="10" defaultRowHeight="14.25" x14ac:dyDescent="0.2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2"/>
  <sheetViews>
    <sheetView zoomScale="80" zoomScaleNormal="80" workbookViewId="0">
      <selection activeCell="R23" sqref="R23"/>
    </sheetView>
  </sheetViews>
  <sheetFormatPr baseColWidth="10" defaultColWidth="10.625" defaultRowHeight="14.25" x14ac:dyDescent="0.2"/>
  <cols>
    <col min="1" max="1" width="16.375" bestFit="1" customWidth="1"/>
    <col min="3" max="3" width="11.375" customWidth="1"/>
    <col min="8" max="8" width="11.625" customWidth="1"/>
  </cols>
  <sheetData>
    <row r="1" spans="1:15" ht="15" x14ac:dyDescent="0.25">
      <c r="A1" s="40" t="s">
        <v>9</v>
      </c>
      <c r="B1" s="72" t="s">
        <v>51</v>
      </c>
      <c r="C1" s="73"/>
      <c r="D1" s="32"/>
      <c r="E1" s="33" t="s">
        <v>11</v>
      </c>
      <c r="F1" s="44" t="s">
        <v>48</v>
      </c>
      <c r="G1" s="32"/>
      <c r="H1" s="32"/>
      <c r="I1" s="74" t="s">
        <v>12</v>
      </c>
      <c r="J1" s="74"/>
      <c r="K1" s="44">
        <f>B12+B16+B24+B28+G12+H16+J30+J36+J41+B36+B41</f>
        <v>34.5</v>
      </c>
      <c r="L1" s="32"/>
      <c r="M1" s="32"/>
      <c r="N1" s="32"/>
      <c r="O1" s="34"/>
    </row>
    <row r="2" spans="1:15" ht="15" x14ac:dyDescent="0.25">
      <c r="A2" s="35" t="s">
        <v>10</v>
      </c>
      <c r="B2" s="47">
        <v>5</v>
      </c>
      <c r="C2" s="36"/>
      <c r="D2" s="36"/>
      <c r="E2" s="36"/>
      <c r="F2" s="36"/>
      <c r="G2" s="36"/>
      <c r="H2" s="36"/>
      <c r="I2" s="75" t="s">
        <v>13</v>
      </c>
      <c r="J2" s="75"/>
      <c r="K2" s="47">
        <f>ROUND((K1*20)/57,1)</f>
        <v>12.1</v>
      </c>
      <c r="L2" s="36"/>
      <c r="M2" s="36"/>
      <c r="N2" s="36"/>
      <c r="O2" s="37"/>
    </row>
    <row r="3" spans="1:15" ht="15" thickBot="1" x14ac:dyDescent="0.25">
      <c r="A3" s="41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7"/>
    </row>
    <row r="4" spans="1:15" ht="15.75" thickBot="1" x14ac:dyDescent="0.3">
      <c r="A4" s="67" t="s">
        <v>14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9"/>
    </row>
    <row r="5" spans="1:15" x14ac:dyDescent="0.2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30"/>
    </row>
    <row r="6" spans="1:15" x14ac:dyDescent="0.2">
      <c r="A6" s="28"/>
      <c r="B6" s="58" t="s">
        <v>15</v>
      </c>
      <c r="C6" s="58"/>
      <c r="D6" s="58"/>
      <c r="E6" s="29"/>
      <c r="F6" s="29"/>
      <c r="G6" s="58" t="s">
        <v>27</v>
      </c>
      <c r="H6" s="58"/>
      <c r="I6" s="58"/>
      <c r="J6" s="58"/>
      <c r="K6" s="58"/>
      <c r="L6" s="58"/>
      <c r="M6" s="58"/>
      <c r="N6" s="58"/>
      <c r="O6" s="58"/>
    </row>
    <row r="7" spans="1:15" x14ac:dyDescent="0.2">
      <c r="A7" s="28"/>
      <c r="B7" s="45" t="s">
        <v>16</v>
      </c>
      <c r="C7" s="45" t="s">
        <v>17</v>
      </c>
      <c r="D7" s="45" t="s">
        <v>18</v>
      </c>
      <c r="E7" s="29"/>
      <c r="F7" s="29"/>
      <c r="G7" s="45" t="s">
        <v>16</v>
      </c>
      <c r="H7" s="45" t="s">
        <v>17</v>
      </c>
      <c r="I7" s="45" t="s">
        <v>18</v>
      </c>
      <c r="J7" s="45" t="s">
        <v>28</v>
      </c>
      <c r="K7" s="45" t="s">
        <v>29</v>
      </c>
      <c r="L7" s="45" t="s">
        <v>30</v>
      </c>
      <c r="M7" s="45" t="s">
        <v>31</v>
      </c>
      <c r="N7" s="45" t="s">
        <v>32</v>
      </c>
      <c r="O7" s="53" t="s">
        <v>33</v>
      </c>
    </row>
    <row r="8" spans="1:15" x14ac:dyDescent="0.2">
      <c r="A8" s="31" t="s">
        <v>19</v>
      </c>
      <c r="B8" s="47">
        <v>5</v>
      </c>
      <c r="C8" s="47">
        <v>4</v>
      </c>
      <c r="D8" s="47">
        <v>4</v>
      </c>
      <c r="E8" s="29"/>
      <c r="F8" s="14" t="s">
        <v>19</v>
      </c>
      <c r="G8" s="47">
        <v>3</v>
      </c>
      <c r="H8" s="47">
        <v>4</v>
      </c>
      <c r="I8" s="47">
        <v>3</v>
      </c>
      <c r="J8" s="47">
        <v>4</v>
      </c>
      <c r="K8" s="47">
        <v>4</v>
      </c>
      <c r="L8" s="47">
        <v>3</v>
      </c>
      <c r="M8" s="47">
        <v>4</v>
      </c>
      <c r="N8" s="47">
        <v>4</v>
      </c>
      <c r="O8" s="48">
        <v>2</v>
      </c>
    </row>
    <row r="9" spans="1:15" x14ac:dyDescent="0.2">
      <c r="A9" s="31" t="s">
        <v>20</v>
      </c>
      <c r="B9" s="54">
        <f>SUM(B8:D8)</f>
        <v>13</v>
      </c>
      <c r="C9" s="55"/>
      <c r="D9" s="56"/>
      <c r="E9" s="29"/>
      <c r="F9" s="14" t="s">
        <v>20</v>
      </c>
      <c r="G9" s="54">
        <f>SUM(G8:O8)</f>
        <v>31</v>
      </c>
      <c r="H9" s="55"/>
      <c r="I9" s="55"/>
      <c r="J9" s="55"/>
      <c r="K9" s="55"/>
      <c r="L9" s="55"/>
      <c r="M9" s="55"/>
      <c r="N9" s="55"/>
      <c r="O9" s="57"/>
    </row>
    <row r="10" spans="1:15" x14ac:dyDescent="0.2">
      <c r="A10" s="28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30"/>
    </row>
    <row r="11" spans="1:15" x14ac:dyDescent="0.2">
      <c r="A11" s="28"/>
      <c r="B11" s="71" t="s">
        <v>50</v>
      </c>
      <c r="C11" s="71"/>
      <c r="D11" s="15">
        <f xml:space="preserve"> MROUND((B9*I19)/(3/60),0.5)</f>
        <v>13</v>
      </c>
      <c r="E11" s="29"/>
      <c r="F11" s="29"/>
      <c r="G11" s="71" t="s">
        <v>50</v>
      </c>
      <c r="H11" s="71"/>
      <c r="I11" s="15">
        <f xml:space="preserve"> MROUND((G9*I19)/(9/60),0.5)</f>
        <v>10.5</v>
      </c>
      <c r="J11" s="29"/>
      <c r="K11" s="29"/>
      <c r="L11" s="29"/>
      <c r="M11" s="29"/>
      <c r="N11" s="29"/>
      <c r="O11" s="30"/>
    </row>
    <row r="12" spans="1:15" x14ac:dyDescent="0.2">
      <c r="A12" s="31" t="s">
        <v>21</v>
      </c>
      <c r="B12" s="76">
        <f>IF(F1="F",VLOOKUP(D11,Bareme!A5:B19,2,FALSE),VLOOKUP(D11,Bareme!F5:G19,2,FALSE))</f>
        <v>7</v>
      </c>
      <c r="C12" s="76"/>
      <c r="D12" s="76"/>
      <c r="E12" s="29"/>
      <c r="F12" s="14" t="s">
        <v>21</v>
      </c>
      <c r="G12" s="76">
        <f>IF(F1="F",VLOOKUP(I11,Bareme!C5:D19,2,FALSE),VLOOKUP(I11,Bareme!C5:D19,2,FALSE))</f>
        <v>6.5</v>
      </c>
      <c r="H12" s="76"/>
      <c r="I12" s="76"/>
      <c r="J12" s="29"/>
      <c r="K12" s="29"/>
      <c r="L12" s="29"/>
      <c r="M12" s="29"/>
      <c r="N12" s="29"/>
      <c r="O12" s="30"/>
    </row>
    <row r="13" spans="1:15" x14ac:dyDescent="0.2">
      <c r="A13" s="28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30"/>
    </row>
    <row r="14" spans="1:15" x14ac:dyDescent="0.2">
      <c r="A14" s="28"/>
      <c r="B14" s="39" t="s">
        <v>22</v>
      </c>
      <c r="C14" s="39" t="s">
        <v>23</v>
      </c>
      <c r="D14" s="39" t="s">
        <v>24</v>
      </c>
      <c r="E14" s="29"/>
      <c r="F14" s="29"/>
      <c r="G14" s="39" t="s">
        <v>22</v>
      </c>
      <c r="H14" s="39" t="s">
        <v>23</v>
      </c>
      <c r="I14" s="39" t="s">
        <v>24</v>
      </c>
      <c r="J14" s="29"/>
      <c r="K14" s="29"/>
      <c r="L14" s="29"/>
      <c r="M14" s="29"/>
      <c r="N14" s="29"/>
      <c r="O14" s="30"/>
    </row>
    <row r="15" spans="1:15" x14ac:dyDescent="0.2">
      <c r="A15" s="31" t="s">
        <v>25</v>
      </c>
      <c r="B15" s="47" t="s">
        <v>49</v>
      </c>
      <c r="C15" s="47"/>
      <c r="D15" s="47"/>
      <c r="E15" s="29"/>
      <c r="F15" s="14" t="s">
        <v>25</v>
      </c>
      <c r="G15" s="47"/>
      <c r="H15" s="47" t="s">
        <v>49</v>
      </c>
      <c r="I15" s="47"/>
      <c r="J15" s="29"/>
      <c r="K15" s="29"/>
      <c r="L15" s="29"/>
      <c r="M15" s="29"/>
      <c r="N15" s="29"/>
      <c r="O15" s="30"/>
    </row>
    <row r="16" spans="1:15" x14ac:dyDescent="0.2">
      <c r="A16" s="31" t="s">
        <v>26</v>
      </c>
      <c r="B16" s="54">
        <f>IF(B15="x",0,IF(C15="X",2,3))</f>
        <v>0</v>
      </c>
      <c r="C16" s="55"/>
      <c r="D16" s="56"/>
      <c r="E16" s="29"/>
      <c r="F16" s="14" t="s">
        <v>26</v>
      </c>
      <c r="G16" s="14"/>
      <c r="H16" s="54">
        <f>IF(G15="x",0,IF(H15="X",2,3))</f>
        <v>2</v>
      </c>
      <c r="I16" s="56"/>
      <c r="J16" s="29"/>
      <c r="K16" s="29"/>
      <c r="L16" s="29"/>
      <c r="M16" s="29"/>
      <c r="N16" s="29"/>
      <c r="O16" s="30"/>
    </row>
    <row r="17" spans="1:15" x14ac:dyDescent="0.2">
      <c r="A17" s="28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30"/>
    </row>
    <row r="18" spans="1:15" x14ac:dyDescent="0.2">
      <c r="A18" s="28"/>
      <c r="B18" s="58" t="s">
        <v>15</v>
      </c>
      <c r="C18" s="58"/>
      <c r="D18" s="58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30"/>
    </row>
    <row r="19" spans="1:15" x14ac:dyDescent="0.2">
      <c r="A19" s="28"/>
      <c r="B19" s="45" t="s">
        <v>16</v>
      </c>
      <c r="C19" s="45" t="s">
        <v>17</v>
      </c>
      <c r="D19" s="45" t="s">
        <v>18</v>
      </c>
      <c r="E19" s="29"/>
      <c r="F19" s="76" t="s">
        <v>47</v>
      </c>
      <c r="G19" s="76"/>
      <c r="H19" s="76"/>
      <c r="I19" s="50">
        <v>5.000000074505806E-2</v>
      </c>
      <c r="J19" s="29"/>
      <c r="K19" s="29"/>
      <c r="L19" s="29"/>
      <c r="M19" s="29"/>
      <c r="N19" s="29"/>
      <c r="O19" s="30"/>
    </row>
    <row r="20" spans="1:15" x14ac:dyDescent="0.2">
      <c r="A20" s="31" t="s">
        <v>19</v>
      </c>
      <c r="B20" s="49">
        <v>5</v>
      </c>
      <c r="C20" s="49">
        <v>3</v>
      </c>
      <c r="D20" s="49">
        <v>3</v>
      </c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30"/>
    </row>
    <row r="21" spans="1:15" ht="15" thickBot="1" x14ac:dyDescent="0.25">
      <c r="A21" s="43" t="s">
        <v>20</v>
      </c>
      <c r="B21" s="54">
        <f>SUM(B20:D20)</f>
        <v>11</v>
      </c>
      <c r="C21" s="55"/>
      <c r="D21" s="56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30"/>
    </row>
    <row r="22" spans="1:15" ht="15.75" thickBot="1" x14ac:dyDescent="0.3">
      <c r="A22" s="28"/>
      <c r="B22" s="29"/>
      <c r="C22" s="29"/>
      <c r="D22" s="29"/>
      <c r="E22" s="29"/>
      <c r="F22" s="67"/>
      <c r="G22" s="68"/>
      <c r="H22" s="68"/>
      <c r="I22" s="68"/>
      <c r="J22" s="68"/>
      <c r="K22" s="68"/>
      <c r="L22" s="68"/>
      <c r="M22" s="68"/>
      <c r="N22" s="68"/>
      <c r="O22" s="69"/>
    </row>
    <row r="23" spans="1:15" x14ac:dyDescent="0.2">
      <c r="A23" s="28"/>
      <c r="B23" s="71" t="s">
        <v>50</v>
      </c>
      <c r="C23" s="71"/>
      <c r="D23" s="15">
        <f xml:space="preserve"> MROUND((B21*I19)/(3/60),0.5)</f>
        <v>11</v>
      </c>
      <c r="E23" s="29"/>
      <c r="F23" s="23"/>
      <c r="G23" s="24"/>
      <c r="H23" s="24"/>
      <c r="I23" s="24"/>
      <c r="J23" s="24"/>
      <c r="K23" s="24"/>
      <c r="L23" s="24"/>
      <c r="M23" s="24"/>
      <c r="N23" s="24"/>
      <c r="O23" s="25"/>
    </row>
    <row r="24" spans="1:15" x14ac:dyDescent="0.2">
      <c r="A24" s="14" t="s">
        <v>21</v>
      </c>
      <c r="B24" s="59">
        <f>IF(F1="F",VLOOKUP(D23,Bareme!A5:B19,2,FALSE),VLOOKUP(D23,Bareme!F5:G19,2,FALSE))</f>
        <v>5</v>
      </c>
      <c r="C24" s="59"/>
      <c r="D24" s="59"/>
      <c r="E24" s="29"/>
      <c r="F24" s="23"/>
      <c r="G24" s="24"/>
      <c r="H24" s="24"/>
      <c r="I24" s="24"/>
      <c r="J24" s="24"/>
      <c r="K24" s="24"/>
      <c r="L24" s="24"/>
      <c r="M24" s="24"/>
      <c r="N24" s="24"/>
      <c r="O24" s="25"/>
    </row>
    <row r="25" spans="1:15" x14ac:dyDescent="0.2">
      <c r="A25" s="28"/>
      <c r="B25" s="29"/>
      <c r="C25" s="29"/>
      <c r="D25" s="29"/>
      <c r="E25" s="29"/>
      <c r="F25" s="23"/>
      <c r="G25" s="24"/>
      <c r="H25" s="24"/>
      <c r="I25" s="24"/>
      <c r="J25" s="70" t="s">
        <v>38</v>
      </c>
      <c r="K25" s="70"/>
      <c r="L25" s="70"/>
      <c r="M25" s="24"/>
      <c r="N25" s="24"/>
      <c r="O25" s="25"/>
    </row>
    <row r="26" spans="1:15" x14ac:dyDescent="0.2">
      <c r="A26" s="28"/>
      <c r="B26" s="39" t="s">
        <v>22</v>
      </c>
      <c r="C26" s="39" t="s">
        <v>23</v>
      </c>
      <c r="D26" s="39" t="s">
        <v>24</v>
      </c>
      <c r="E26" s="29"/>
      <c r="F26" s="23"/>
      <c r="G26" s="24"/>
      <c r="H26" s="24"/>
      <c r="I26" s="24"/>
      <c r="J26" s="13" t="s">
        <v>39</v>
      </c>
      <c r="K26" s="13" t="s">
        <v>40</v>
      </c>
      <c r="L26" s="13" t="s">
        <v>41</v>
      </c>
      <c r="M26" s="24"/>
      <c r="N26" s="24"/>
      <c r="O26" s="25"/>
    </row>
    <row r="27" spans="1:15" x14ac:dyDescent="0.2">
      <c r="A27" s="31" t="s">
        <v>25</v>
      </c>
      <c r="B27" s="47"/>
      <c r="C27" s="47" t="s">
        <v>49</v>
      </c>
      <c r="D27" s="47"/>
      <c r="E27" s="29"/>
      <c r="F27" s="23"/>
      <c r="G27" s="24"/>
      <c r="H27" s="24"/>
      <c r="I27" s="42" t="s">
        <v>42</v>
      </c>
      <c r="J27" s="47"/>
      <c r="K27" s="47" t="s">
        <v>49</v>
      </c>
      <c r="L27" s="47"/>
      <c r="M27" s="24"/>
      <c r="N27" s="24"/>
      <c r="O27" s="25"/>
    </row>
    <row r="28" spans="1:15" x14ac:dyDescent="0.2">
      <c r="A28" s="31" t="s">
        <v>26</v>
      </c>
      <c r="B28" s="54">
        <f>IF(B27="x",0,IF(C27="X",2,3))</f>
        <v>2</v>
      </c>
      <c r="C28" s="55"/>
      <c r="D28" s="56"/>
      <c r="E28" s="29"/>
      <c r="F28" s="23"/>
      <c r="G28" s="24"/>
      <c r="H28" s="24"/>
      <c r="I28" s="42" t="s">
        <v>43</v>
      </c>
      <c r="J28" s="47" t="s">
        <v>49</v>
      </c>
      <c r="K28" s="47"/>
      <c r="L28" s="47"/>
      <c r="M28" s="24"/>
      <c r="N28" s="24"/>
      <c r="O28" s="25"/>
    </row>
    <row r="29" spans="1:15" x14ac:dyDescent="0.2">
      <c r="A29" s="28"/>
      <c r="B29" s="29"/>
      <c r="C29" s="29"/>
      <c r="D29" s="29"/>
      <c r="E29" s="29"/>
      <c r="F29" s="23"/>
      <c r="G29" s="24"/>
      <c r="H29" s="24"/>
      <c r="I29" s="42" t="s">
        <v>44</v>
      </c>
      <c r="J29" s="47"/>
      <c r="K29" s="47" t="s">
        <v>49</v>
      </c>
      <c r="L29" s="47"/>
      <c r="M29" s="24"/>
      <c r="N29" s="24"/>
      <c r="O29" s="25"/>
    </row>
    <row r="30" spans="1:15" ht="15" thickBot="1" x14ac:dyDescent="0.25">
      <c r="A30" s="28"/>
      <c r="B30" s="29"/>
      <c r="C30" s="29"/>
      <c r="D30" s="29"/>
      <c r="E30" s="29"/>
      <c r="F30" s="23"/>
      <c r="G30" s="24"/>
      <c r="H30" s="24"/>
      <c r="I30" s="42" t="s">
        <v>3</v>
      </c>
      <c r="J30" s="60">
        <f>IF(J27="x",0,IF(K27="X",2,3))+IF(J28="x",0,IF(K28="X",2,3))+IF(J29="x",0,IF(K29="X",2,3))</f>
        <v>4</v>
      </c>
      <c r="K30" s="61"/>
      <c r="L30" s="62"/>
      <c r="M30" s="38"/>
      <c r="N30" s="24"/>
      <c r="O30" s="25"/>
    </row>
    <row r="31" spans="1:15" ht="15.75" thickBot="1" x14ac:dyDescent="0.3">
      <c r="A31" s="67" t="s">
        <v>34</v>
      </c>
      <c r="B31" s="68"/>
      <c r="C31" s="68"/>
      <c r="D31" s="68"/>
      <c r="E31" s="69"/>
      <c r="F31" s="24"/>
      <c r="G31" s="24"/>
      <c r="H31" s="24"/>
      <c r="I31" s="24"/>
      <c r="J31" s="24"/>
      <c r="K31" s="24"/>
      <c r="L31" s="24"/>
      <c r="M31" s="24"/>
      <c r="N31" s="24"/>
      <c r="O31" s="25"/>
    </row>
    <row r="32" spans="1:15" x14ac:dyDescent="0.2">
      <c r="A32" s="16"/>
      <c r="B32" s="17"/>
      <c r="C32" s="17"/>
      <c r="D32" s="17"/>
      <c r="E32" s="18"/>
      <c r="F32" s="24"/>
      <c r="G32" s="24"/>
      <c r="H32" s="24"/>
      <c r="I32" s="24"/>
      <c r="J32" s="24"/>
      <c r="K32" s="24"/>
      <c r="L32" s="24"/>
      <c r="M32" s="24"/>
      <c r="N32" s="24"/>
      <c r="O32" s="25"/>
    </row>
    <row r="33" spans="1:15" x14ac:dyDescent="0.2">
      <c r="A33" s="16"/>
      <c r="B33" s="58" t="s">
        <v>35</v>
      </c>
      <c r="C33" s="58"/>
      <c r="D33" s="58"/>
      <c r="E33" s="77"/>
      <c r="F33" s="24"/>
      <c r="G33" s="24"/>
      <c r="H33" s="24"/>
      <c r="I33" s="24"/>
      <c r="J33" s="58" t="s">
        <v>45</v>
      </c>
      <c r="K33" s="58"/>
      <c r="L33" s="58"/>
      <c r="M33" s="58"/>
      <c r="N33" s="24"/>
      <c r="O33" s="25"/>
    </row>
    <row r="34" spans="1:15" x14ac:dyDescent="0.2">
      <c r="A34" s="16"/>
      <c r="B34" s="51" t="s">
        <v>22</v>
      </c>
      <c r="C34" s="51" t="s">
        <v>23</v>
      </c>
      <c r="D34" s="51" t="s">
        <v>24</v>
      </c>
      <c r="E34" s="52" t="s">
        <v>36</v>
      </c>
      <c r="F34" s="24"/>
      <c r="G34" s="24"/>
      <c r="H34" s="24"/>
      <c r="I34" s="24"/>
      <c r="J34" s="46" t="s">
        <v>22</v>
      </c>
      <c r="K34" s="46" t="s">
        <v>23</v>
      </c>
      <c r="L34" s="46" t="s">
        <v>24</v>
      </c>
      <c r="M34" s="46" t="s">
        <v>36</v>
      </c>
      <c r="N34" s="24"/>
      <c r="O34" s="25"/>
    </row>
    <row r="35" spans="1:15" x14ac:dyDescent="0.2">
      <c r="A35" s="19" t="s">
        <v>25</v>
      </c>
      <c r="B35" s="47"/>
      <c r="C35" s="47"/>
      <c r="D35" s="47" t="s">
        <v>49</v>
      </c>
      <c r="E35" s="48"/>
      <c r="F35" s="24"/>
      <c r="G35" s="24"/>
      <c r="H35" s="24"/>
      <c r="I35" s="13" t="s">
        <v>25</v>
      </c>
      <c r="J35" s="47"/>
      <c r="K35" s="47" t="s">
        <v>49</v>
      </c>
      <c r="L35" s="47"/>
      <c r="M35" s="47"/>
      <c r="N35" s="24"/>
      <c r="O35" s="25"/>
    </row>
    <row r="36" spans="1:15" x14ac:dyDescent="0.2">
      <c r="A36" s="19" t="s">
        <v>3</v>
      </c>
      <c r="B36" s="63">
        <f>IF(B35="x",0,IF(C35="X",1,IF(D35="x",2,3)))</f>
        <v>2</v>
      </c>
      <c r="C36" s="64"/>
      <c r="D36" s="64"/>
      <c r="E36" s="65"/>
      <c r="F36" s="24"/>
      <c r="G36" s="24"/>
      <c r="H36" s="24"/>
      <c r="I36" s="13" t="s">
        <v>3</v>
      </c>
      <c r="J36" s="60">
        <f>IF(J35="x",0,IF(K35="X",1,IF(L35="x",2,3)))</f>
        <v>1</v>
      </c>
      <c r="K36" s="61"/>
      <c r="L36" s="61"/>
      <c r="M36" s="62"/>
      <c r="N36" s="24"/>
      <c r="O36" s="25"/>
    </row>
    <row r="37" spans="1:15" x14ac:dyDescent="0.2">
      <c r="A37" s="16"/>
      <c r="B37" s="17"/>
      <c r="C37" s="17"/>
      <c r="D37" s="17"/>
      <c r="E37" s="18"/>
      <c r="F37" s="24"/>
      <c r="G37" s="24"/>
      <c r="H37" s="24"/>
      <c r="I37" s="24"/>
      <c r="J37" s="24"/>
      <c r="K37" s="24"/>
      <c r="L37" s="24"/>
      <c r="M37" s="24"/>
      <c r="N37" s="24"/>
      <c r="O37" s="25"/>
    </row>
    <row r="38" spans="1:15" x14ac:dyDescent="0.2">
      <c r="A38" s="16"/>
      <c r="B38" s="58" t="s">
        <v>37</v>
      </c>
      <c r="C38" s="58"/>
      <c r="D38" s="58"/>
      <c r="E38" s="18"/>
      <c r="F38" s="24"/>
      <c r="G38" s="24"/>
      <c r="H38" s="24"/>
      <c r="I38" s="24"/>
      <c r="J38" s="58" t="s">
        <v>46</v>
      </c>
      <c r="K38" s="58"/>
      <c r="L38" s="58"/>
      <c r="M38" s="24"/>
      <c r="N38" s="24"/>
      <c r="O38" s="25"/>
    </row>
    <row r="39" spans="1:15" x14ac:dyDescent="0.2">
      <c r="A39" s="16"/>
      <c r="B39" s="51" t="s">
        <v>22</v>
      </c>
      <c r="C39" s="51" t="s">
        <v>23</v>
      </c>
      <c r="D39" s="51" t="s">
        <v>24</v>
      </c>
      <c r="E39" s="18"/>
      <c r="F39" s="24"/>
      <c r="G39" s="24"/>
      <c r="H39" s="24"/>
      <c r="I39" s="24"/>
      <c r="J39" s="46" t="s">
        <v>22</v>
      </c>
      <c r="K39" s="46" t="s">
        <v>23</v>
      </c>
      <c r="L39" s="46" t="s">
        <v>24</v>
      </c>
      <c r="M39" s="24"/>
      <c r="N39" s="24"/>
      <c r="O39" s="25"/>
    </row>
    <row r="40" spans="1:15" x14ac:dyDescent="0.2">
      <c r="A40" s="19" t="s">
        <v>25</v>
      </c>
      <c r="B40" s="47"/>
      <c r="C40" s="47" t="s">
        <v>49</v>
      </c>
      <c r="D40" s="47"/>
      <c r="E40" s="18"/>
      <c r="F40" s="24"/>
      <c r="G40" s="24"/>
      <c r="H40" s="24"/>
      <c r="I40" s="13" t="s">
        <v>25</v>
      </c>
      <c r="J40" s="47"/>
      <c r="K40" s="47"/>
      <c r="L40" s="47" t="s">
        <v>49</v>
      </c>
      <c r="M40" s="24"/>
      <c r="N40" s="24"/>
      <c r="O40" s="25"/>
    </row>
    <row r="41" spans="1:15" x14ac:dyDescent="0.2">
      <c r="A41" s="19" t="s">
        <v>3</v>
      </c>
      <c r="B41" s="63">
        <f>IF(B40="x",0,IF(C40="X",2,3))</f>
        <v>2</v>
      </c>
      <c r="C41" s="64"/>
      <c r="D41" s="66"/>
      <c r="E41" s="18"/>
      <c r="F41" s="24"/>
      <c r="G41" s="24"/>
      <c r="H41" s="24"/>
      <c r="I41" s="13" t="s">
        <v>3</v>
      </c>
      <c r="J41" s="60">
        <f>IF(J40="x",0,IF(K40="X",2,3))</f>
        <v>3</v>
      </c>
      <c r="K41" s="61"/>
      <c r="L41" s="62"/>
      <c r="M41" s="24"/>
      <c r="N41" s="24"/>
      <c r="O41" s="25"/>
    </row>
    <row r="42" spans="1:15" ht="15" thickBot="1" x14ac:dyDescent="0.25">
      <c r="A42" s="20"/>
      <c r="B42" s="21"/>
      <c r="C42" s="21"/>
      <c r="D42" s="21"/>
      <c r="E42" s="22"/>
      <c r="F42" s="26"/>
      <c r="G42" s="26"/>
      <c r="H42" s="26"/>
      <c r="I42" s="26"/>
      <c r="J42" s="26"/>
      <c r="K42" s="26"/>
      <c r="L42" s="26"/>
      <c r="M42" s="26"/>
      <c r="N42" s="26"/>
      <c r="O42" s="27"/>
    </row>
  </sheetData>
  <mergeCells count="32">
    <mergeCell ref="B1:C1"/>
    <mergeCell ref="I1:J1"/>
    <mergeCell ref="I2:J2"/>
    <mergeCell ref="G12:I12"/>
    <mergeCell ref="B12:D12"/>
    <mergeCell ref="A4:O4"/>
    <mergeCell ref="A31:E31"/>
    <mergeCell ref="F22:O22"/>
    <mergeCell ref="G6:O6"/>
    <mergeCell ref="J25:L25"/>
    <mergeCell ref="H16:I16"/>
    <mergeCell ref="B6:D6"/>
    <mergeCell ref="B11:C11"/>
    <mergeCell ref="G11:H11"/>
    <mergeCell ref="B23:C23"/>
    <mergeCell ref="F19:H19"/>
    <mergeCell ref="B18:D18"/>
    <mergeCell ref="J33:M33"/>
    <mergeCell ref="J38:L38"/>
    <mergeCell ref="B24:D24"/>
    <mergeCell ref="J30:L30"/>
    <mergeCell ref="J41:L41"/>
    <mergeCell ref="J36:M36"/>
    <mergeCell ref="B36:E36"/>
    <mergeCell ref="B41:D41"/>
    <mergeCell ref="B38:D38"/>
    <mergeCell ref="B33:E33"/>
    <mergeCell ref="B9:D9"/>
    <mergeCell ref="G9:O9"/>
    <mergeCell ref="B16:D16"/>
    <mergeCell ref="B21:D21"/>
    <mergeCell ref="B28:D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nstruction_tableau">
                <anchor moveWithCells="1" sizeWithCells="1">
                  <from>
                    <xdr:col>15</xdr:col>
                    <xdr:colOff>219075</xdr:colOff>
                    <xdr:row>1</xdr:row>
                    <xdr:rowOff>28575</xdr:rowOff>
                  </from>
                  <to>
                    <xdr:col>16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nettoyage_feuille">
                <anchor moveWithCells="1" sizeWithCells="1">
                  <from>
                    <xdr:col>17</xdr:col>
                    <xdr:colOff>9525</xdr:colOff>
                    <xdr:row>6</xdr:row>
                    <xdr:rowOff>142875</xdr:rowOff>
                  </from>
                  <to>
                    <xdr:col>18</xdr:col>
                    <xdr:colOff>247650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Demande_classe_élève">
                <anchor moveWithCells="1" sizeWithCells="1">
                  <from>
                    <xdr:col>15</xdr:col>
                    <xdr:colOff>209550</xdr:colOff>
                    <xdr:row>3</xdr:row>
                    <xdr:rowOff>171450</xdr:rowOff>
                  </from>
                  <to>
                    <xdr:col>16</xdr:col>
                    <xdr:colOff>523875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MEF">
                <anchor moveWithCells="1" sizeWithCells="1">
                  <from>
                    <xdr:col>17</xdr:col>
                    <xdr:colOff>19050</xdr:colOff>
                    <xdr:row>1</xdr:row>
                    <xdr:rowOff>38100</xdr:rowOff>
                  </from>
                  <to>
                    <xdr:col>18</xdr:col>
                    <xdr:colOff>323850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calcul_note">
                <anchor moveWithCells="1" sizeWithCells="1">
                  <from>
                    <xdr:col>15</xdr:col>
                    <xdr:colOff>238125</xdr:colOff>
                    <xdr:row>6</xdr:row>
                    <xdr:rowOff>142875</xdr:rowOff>
                  </from>
                  <to>
                    <xdr:col>16</xdr:col>
                    <xdr:colOff>495300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Button 8">
              <controlPr defaultSize="0" print="0" autoFill="0" autoPict="0" macro="[0]!nettoyer_tableau">
                <anchor moveWithCells="1" sizeWithCells="1">
                  <from>
                    <xdr:col>16</xdr:col>
                    <xdr:colOff>800100</xdr:colOff>
                    <xdr:row>3</xdr:row>
                    <xdr:rowOff>200025</xdr:rowOff>
                  </from>
                  <to>
                    <xdr:col>18</xdr:col>
                    <xdr:colOff>266700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Button 9">
              <controlPr defaultSize="0" print="0" autoFill="0" autoPict="0" macro="[0]!tab_note">
                <anchor moveWithCells="1" sizeWithCells="1">
                  <from>
                    <xdr:col>15</xdr:col>
                    <xdr:colOff>314325</xdr:colOff>
                    <xdr:row>10</xdr:row>
                    <xdr:rowOff>0</xdr:rowOff>
                  </from>
                  <to>
                    <xdr:col>16</xdr:col>
                    <xdr:colOff>476250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"/>
  <sheetViews>
    <sheetView tabSelected="1" workbookViewId="0">
      <selection activeCell="B12" sqref="B12"/>
    </sheetView>
  </sheetViews>
  <sheetFormatPr baseColWidth="10" defaultRowHeight="14.25" x14ac:dyDescent="0.2"/>
  <sheetData>
    <row r="1" spans="1:2" x14ac:dyDescent="0.2">
      <c r="A1" t="str">
        <f>Eval!B1</f>
        <v>TERRAL ANAIS</v>
      </c>
      <c r="B1">
        <f>Eval!K2</f>
        <v>12.1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2"/>
  <sheetViews>
    <sheetView workbookViewId="0">
      <selection activeCell="K17" sqref="K17"/>
    </sheetView>
  </sheetViews>
  <sheetFormatPr baseColWidth="10" defaultRowHeight="14.25" x14ac:dyDescent="0.2"/>
  <cols>
    <col min="5" max="5" width="9.625" customWidth="1"/>
  </cols>
  <sheetData>
    <row r="1" spans="1:9" ht="15.75" thickBot="1" x14ac:dyDescent="0.3">
      <c r="A1" s="78" t="s">
        <v>5</v>
      </c>
      <c r="B1" s="79"/>
      <c r="C1" s="79"/>
      <c r="D1" s="80"/>
      <c r="F1" s="78" t="s">
        <v>6</v>
      </c>
      <c r="G1" s="79"/>
      <c r="H1" s="79"/>
      <c r="I1" s="80"/>
    </row>
    <row r="2" spans="1:9" ht="15" thickBot="1" x14ac:dyDescent="0.25"/>
    <row r="3" spans="1:9" ht="16.5" customHeight="1" thickBot="1" x14ac:dyDescent="0.25">
      <c r="A3" s="81" t="s">
        <v>0</v>
      </c>
      <c r="B3" s="83"/>
      <c r="C3" s="81" t="s">
        <v>1</v>
      </c>
      <c r="D3" s="82"/>
      <c r="F3" s="81" t="s">
        <v>0</v>
      </c>
      <c r="G3" s="82"/>
      <c r="H3" s="81" t="s">
        <v>1</v>
      </c>
      <c r="I3" s="82"/>
    </row>
    <row r="4" spans="1:9" ht="16.5" thickBot="1" x14ac:dyDescent="0.25">
      <c r="A4" s="7" t="s">
        <v>2</v>
      </c>
      <c r="B4" s="8" t="s">
        <v>3</v>
      </c>
      <c r="C4" s="7" t="s">
        <v>2</v>
      </c>
      <c r="D4" s="8" t="s">
        <v>3</v>
      </c>
      <c r="F4" s="8" t="s">
        <v>2</v>
      </c>
      <c r="G4" s="8" t="s">
        <v>3</v>
      </c>
      <c r="H4" s="8" t="s">
        <v>2</v>
      </c>
      <c r="I4" s="8" t="s">
        <v>3</v>
      </c>
    </row>
    <row r="5" spans="1:9" ht="15.75" x14ac:dyDescent="0.2">
      <c r="A5" s="1">
        <v>15</v>
      </c>
      <c r="B5" s="2">
        <v>9</v>
      </c>
      <c r="C5" s="1">
        <v>13</v>
      </c>
      <c r="D5" s="2">
        <v>9</v>
      </c>
      <c r="F5" s="9">
        <v>16</v>
      </c>
      <c r="G5" s="10">
        <v>9</v>
      </c>
      <c r="H5" s="9">
        <v>15</v>
      </c>
      <c r="I5" s="10">
        <v>9</v>
      </c>
    </row>
    <row r="6" spans="1:9" ht="15.75" x14ac:dyDescent="0.2">
      <c r="A6" s="3">
        <v>14.5</v>
      </c>
      <c r="B6" s="4">
        <v>8.5</v>
      </c>
      <c r="C6" s="3">
        <v>12.5</v>
      </c>
      <c r="D6" s="4">
        <v>8.5</v>
      </c>
      <c r="F6" s="3">
        <v>15.5</v>
      </c>
      <c r="G6" s="4">
        <v>8.5</v>
      </c>
      <c r="H6" s="3">
        <v>14.5</v>
      </c>
      <c r="I6" s="4">
        <v>8.5</v>
      </c>
    </row>
    <row r="7" spans="1:9" ht="15.75" x14ac:dyDescent="0.2">
      <c r="A7" s="3">
        <v>14</v>
      </c>
      <c r="B7" s="4">
        <v>8</v>
      </c>
      <c r="C7" s="3">
        <v>12</v>
      </c>
      <c r="D7" s="4">
        <v>8</v>
      </c>
      <c r="F7" s="3">
        <v>15</v>
      </c>
      <c r="G7" s="4">
        <v>8</v>
      </c>
      <c r="H7" s="3">
        <v>14</v>
      </c>
      <c r="I7" s="4">
        <v>8</v>
      </c>
    </row>
    <row r="8" spans="1:9" ht="15.75" x14ac:dyDescent="0.2">
      <c r="A8" s="3">
        <v>13.5</v>
      </c>
      <c r="B8" s="4">
        <v>7.5</v>
      </c>
      <c r="C8" s="3">
        <v>11.5</v>
      </c>
      <c r="D8" s="4">
        <v>7.5</v>
      </c>
      <c r="F8" s="3">
        <v>14.5</v>
      </c>
      <c r="G8" s="4">
        <v>7.5</v>
      </c>
      <c r="H8" s="3">
        <v>13.5</v>
      </c>
      <c r="I8" s="4">
        <v>7.5</v>
      </c>
    </row>
    <row r="9" spans="1:9" ht="15.75" x14ac:dyDescent="0.2">
      <c r="A9" s="3">
        <v>13</v>
      </c>
      <c r="B9" s="4">
        <v>7</v>
      </c>
      <c r="C9" s="3">
        <v>11</v>
      </c>
      <c r="D9" s="4">
        <v>7</v>
      </c>
      <c r="F9" s="3">
        <v>14</v>
      </c>
      <c r="G9" s="4">
        <v>7</v>
      </c>
      <c r="H9" s="3">
        <v>13</v>
      </c>
      <c r="I9" s="4">
        <v>7</v>
      </c>
    </row>
    <row r="10" spans="1:9" ht="15.75" x14ac:dyDescent="0.2">
      <c r="A10" s="3">
        <v>12.5</v>
      </c>
      <c r="B10" s="4">
        <v>6.5</v>
      </c>
      <c r="C10" s="3">
        <v>10.5</v>
      </c>
      <c r="D10" s="4">
        <v>6.5</v>
      </c>
      <c r="F10" s="3">
        <v>13.5</v>
      </c>
      <c r="G10" s="4">
        <v>6.5</v>
      </c>
      <c r="H10" s="3">
        <v>12.5</v>
      </c>
      <c r="I10" s="4">
        <v>6.5</v>
      </c>
    </row>
    <row r="11" spans="1:9" ht="15.75" x14ac:dyDescent="0.2">
      <c r="A11" s="3">
        <v>12</v>
      </c>
      <c r="B11" s="4">
        <v>6</v>
      </c>
      <c r="C11" s="3">
        <v>10</v>
      </c>
      <c r="D11" s="4">
        <v>6</v>
      </c>
      <c r="F11" s="3">
        <v>13</v>
      </c>
      <c r="G11" s="4">
        <v>6</v>
      </c>
      <c r="H11" s="3">
        <v>12</v>
      </c>
      <c r="I11" s="4">
        <v>6</v>
      </c>
    </row>
    <row r="12" spans="1:9" ht="15.75" x14ac:dyDescent="0.2">
      <c r="A12" s="3">
        <v>11.5</v>
      </c>
      <c r="B12" s="4">
        <v>5.5</v>
      </c>
      <c r="C12" s="3">
        <v>9.5</v>
      </c>
      <c r="D12" s="4" t="s">
        <v>4</v>
      </c>
      <c r="F12" s="3">
        <v>12.5</v>
      </c>
      <c r="G12" s="4">
        <v>5.5</v>
      </c>
      <c r="H12" s="3">
        <v>11.5</v>
      </c>
      <c r="I12" s="4" t="s">
        <v>4</v>
      </c>
    </row>
    <row r="13" spans="1:9" ht="15.75" x14ac:dyDescent="0.2">
      <c r="A13" s="3">
        <v>11</v>
      </c>
      <c r="B13" s="4">
        <v>5</v>
      </c>
      <c r="C13" s="3">
        <v>9</v>
      </c>
      <c r="D13" s="4">
        <v>5</v>
      </c>
      <c r="F13" s="3">
        <v>12</v>
      </c>
      <c r="G13" s="4">
        <v>5</v>
      </c>
      <c r="H13" s="3">
        <v>11</v>
      </c>
      <c r="I13" s="4">
        <v>5</v>
      </c>
    </row>
    <row r="14" spans="1:9" ht="15.75" x14ac:dyDescent="0.2">
      <c r="A14" s="3">
        <v>10.5</v>
      </c>
      <c r="B14" s="4">
        <v>4.5</v>
      </c>
      <c r="C14" s="3">
        <v>8.5</v>
      </c>
      <c r="D14" s="4">
        <v>4.5</v>
      </c>
      <c r="F14" s="3">
        <v>11.5</v>
      </c>
      <c r="G14" s="4">
        <v>4.5</v>
      </c>
      <c r="H14" s="3">
        <v>10.5</v>
      </c>
      <c r="I14" s="4">
        <v>4.5</v>
      </c>
    </row>
    <row r="15" spans="1:9" ht="15.75" x14ac:dyDescent="0.2">
      <c r="A15" s="3">
        <v>10</v>
      </c>
      <c r="B15" s="4">
        <v>4</v>
      </c>
      <c r="C15" s="3">
        <v>8</v>
      </c>
      <c r="D15" s="4">
        <v>4</v>
      </c>
      <c r="F15" s="3">
        <v>11</v>
      </c>
      <c r="G15" s="4">
        <v>4</v>
      </c>
      <c r="H15" s="3">
        <v>10</v>
      </c>
      <c r="I15" s="4">
        <v>4</v>
      </c>
    </row>
    <row r="16" spans="1:9" ht="15.75" x14ac:dyDescent="0.2">
      <c r="A16" s="3">
        <v>9.5</v>
      </c>
      <c r="B16" s="4">
        <v>3.5</v>
      </c>
      <c r="C16" s="3">
        <v>7.5</v>
      </c>
      <c r="D16" s="4">
        <v>3.5</v>
      </c>
      <c r="F16" s="3">
        <v>10.5</v>
      </c>
      <c r="G16" s="4">
        <v>3.5</v>
      </c>
      <c r="H16" s="3">
        <v>9.5</v>
      </c>
      <c r="I16" s="4">
        <v>3.5</v>
      </c>
    </row>
    <row r="17" spans="1:9" ht="15.75" x14ac:dyDescent="0.2">
      <c r="A17" s="3">
        <v>9</v>
      </c>
      <c r="B17" s="4">
        <v>3</v>
      </c>
      <c r="C17" s="3">
        <v>7</v>
      </c>
      <c r="D17" s="4">
        <v>3</v>
      </c>
      <c r="F17" s="3">
        <v>10</v>
      </c>
      <c r="G17" s="4">
        <v>3</v>
      </c>
      <c r="H17" s="3">
        <v>9</v>
      </c>
      <c r="I17" s="4">
        <v>3</v>
      </c>
    </row>
    <row r="18" spans="1:9" ht="15.75" x14ac:dyDescent="0.2">
      <c r="A18" s="3">
        <v>8.5</v>
      </c>
      <c r="B18" s="4">
        <v>2.5</v>
      </c>
      <c r="C18" s="3">
        <v>6.5</v>
      </c>
      <c r="D18" s="4">
        <v>2.5</v>
      </c>
      <c r="F18" s="3">
        <v>9.5</v>
      </c>
      <c r="G18" s="4">
        <v>2.5</v>
      </c>
      <c r="H18" s="3">
        <v>8.5</v>
      </c>
      <c r="I18" s="4">
        <v>2.5</v>
      </c>
    </row>
    <row r="19" spans="1:9" ht="16.5" thickBot="1" x14ac:dyDescent="0.25">
      <c r="A19" s="5">
        <v>8</v>
      </c>
      <c r="B19" s="6">
        <v>2</v>
      </c>
      <c r="C19" s="5">
        <v>6</v>
      </c>
      <c r="D19" s="6">
        <v>2</v>
      </c>
      <c r="F19" s="5">
        <v>9</v>
      </c>
      <c r="G19" s="6">
        <v>2</v>
      </c>
      <c r="H19" s="5">
        <v>8</v>
      </c>
      <c r="I19" s="6">
        <v>2</v>
      </c>
    </row>
    <row r="20" spans="1:9" ht="15.75" x14ac:dyDescent="0.2">
      <c r="A20" s="12"/>
      <c r="B20" s="12"/>
      <c r="C20" s="12"/>
      <c r="D20" s="12"/>
      <c r="F20" s="12"/>
      <c r="G20" s="12"/>
      <c r="H20" s="12"/>
      <c r="I20" s="12"/>
    </row>
    <row r="22" spans="1:9" x14ac:dyDescent="0.2">
      <c r="B22" s="11" t="s">
        <v>7</v>
      </c>
      <c r="C22" s="84" t="s">
        <v>8</v>
      </c>
      <c r="D22" s="84"/>
      <c r="E22" s="84"/>
      <c r="F22" s="84"/>
      <c r="G22" s="84"/>
    </row>
  </sheetData>
  <mergeCells count="7">
    <mergeCell ref="F1:I1"/>
    <mergeCell ref="A1:D1"/>
    <mergeCell ref="C22:G22"/>
    <mergeCell ref="H3:I3"/>
    <mergeCell ref="F3:G3"/>
    <mergeCell ref="A3:B3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Aide</vt:lpstr>
      <vt:lpstr>Eval</vt:lpstr>
      <vt:lpstr>Graph</vt:lpstr>
      <vt:lpstr>Bareme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RESTANCOURT, Felix (ALTRAN TECHNOLOGIES)</dc:creator>
  <cp:lastModifiedBy>RESTANCOURT, Felix (ALTRAN TECHNOLOGIES)</cp:lastModifiedBy>
  <dcterms:created xsi:type="dcterms:W3CDTF">2019-02-25T13:38:51Z</dcterms:created>
  <dcterms:modified xsi:type="dcterms:W3CDTF">2019-03-01T10:12:25Z</dcterms:modified>
</cp:coreProperties>
</file>