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Bureau\"/>
    </mc:Choice>
  </mc:AlternateContent>
  <xr:revisionPtr revIDLastSave="0" documentId="13_ncr:1_{56A1FB84-C3A1-4310-9590-67CFB27A9F0C}" xr6:coauthVersionLast="47" xr6:coauthVersionMax="47" xr10:uidLastSave="{00000000-0000-0000-0000-000000000000}"/>
  <bookViews>
    <workbookView xWindow="23880" yWindow="-120" windowWidth="29040" windowHeight="15720" xr2:uid="{6EEB4AD7-B40C-4E42-8064-8FFD8FEEDFFE}"/>
  </bookViews>
  <sheets>
    <sheet name="Resumé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8" i="1" l="1"/>
  <c r="J88" i="1" s="1"/>
  <c r="G88" i="1"/>
  <c r="I87" i="1"/>
  <c r="J87" i="1" s="1"/>
  <c r="G87" i="1"/>
  <c r="I86" i="1"/>
  <c r="J86" i="1" s="1"/>
  <c r="G86" i="1"/>
  <c r="I85" i="1"/>
  <c r="J85" i="1" s="1"/>
  <c r="G85" i="1"/>
  <c r="I84" i="1"/>
  <c r="J84" i="1" s="1"/>
  <c r="G84" i="1"/>
  <c r="J83" i="1"/>
  <c r="I83" i="1"/>
  <c r="G83" i="1"/>
  <c r="I82" i="1"/>
  <c r="J82" i="1" s="1"/>
  <c r="G82" i="1"/>
  <c r="I81" i="1"/>
  <c r="J81" i="1" s="1"/>
  <c r="G81" i="1"/>
  <c r="I80" i="1"/>
  <c r="J80" i="1" s="1"/>
  <c r="G80" i="1"/>
  <c r="I79" i="1"/>
  <c r="J79" i="1" s="1"/>
  <c r="G79" i="1"/>
  <c r="I78" i="1"/>
  <c r="J78" i="1" s="1"/>
  <c r="G78" i="1"/>
  <c r="I77" i="1"/>
  <c r="J77" i="1" s="1"/>
  <c r="G77" i="1"/>
  <c r="I76" i="1"/>
  <c r="J76" i="1" s="1"/>
  <c r="G76" i="1"/>
  <c r="J75" i="1"/>
  <c r="I75" i="1"/>
  <c r="G75" i="1"/>
  <c r="I74" i="1"/>
  <c r="J74" i="1" s="1"/>
  <c r="G74" i="1"/>
  <c r="I73" i="1"/>
  <c r="J73" i="1" s="1"/>
  <c r="G73" i="1"/>
  <c r="I72" i="1"/>
  <c r="J72" i="1" s="1"/>
  <c r="G72" i="1"/>
  <c r="I71" i="1"/>
  <c r="J71" i="1" s="1"/>
  <c r="G71" i="1"/>
  <c r="I70" i="1"/>
  <c r="J70" i="1" s="1"/>
  <c r="G70" i="1"/>
  <c r="I69" i="1"/>
  <c r="J69" i="1" s="1"/>
  <c r="G69" i="1"/>
  <c r="I68" i="1"/>
  <c r="J68" i="1" s="1"/>
  <c r="G68" i="1"/>
  <c r="J67" i="1"/>
  <c r="I67" i="1"/>
  <c r="G67" i="1"/>
  <c r="I66" i="1"/>
  <c r="J66" i="1" s="1"/>
  <c r="G66" i="1"/>
  <c r="I65" i="1"/>
  <c r="J65" i="1" s="1"/>
  <c r="G65" i="1"/>
  <c r="I64" i="1"/>
  <c r="J64" i="1" s="1"/>
  <c r="G64" i="1"/>
  <c r="I63" i="1"/>
  <c r="J63" i="1" s="1"/>
  <c r="G63" i="1"/>
  <c r="I62" i="1"/>
  <c r="J62" i="1" s="1"/>
  <c r="G62" i="1"/>
  <c r="I61" i="1"/>
  <c r="J61" i="1" s="1"/>
  <c r="G61" i="1"/>
  <c r="I60" i="1"/>
  <c r="J60" i="1" s="1"/>
  <c r="G60" i="1"/>
  <c r="J59" i="1"/>
  <c r="I59" i="1"/>
  <c r="G59" i="1"/>
  <c r="I58" i="1"/>
  <c r="J58" i="1" s="1"/>
  <c r="G58" i="1"/>
  <c r="I57" i="1"/>
  <c r="J57" i="1" s="1"/>
  <c r="G57" i="1"/>
  <c r="I56" i="1"/>
  <c r="J56" i="1" s="1"/>
  <c r="G56" i="1"/>
  <c r="I55" i="1"/>
  <c r="J55" i="1" s="1"/>
  <c r="G55" i="1"/>
  <c r="I54" i="1"/>
  <c r="J54" i="1" s="1"/>
  <c r="G54" i="1"/>
  <c r="I53" i="1"/>
  <c r="J53" i="1" s="1"/>
  <c r="G53" i="1"/>
  <c r="I52" i="1"/>
  <c r="J52" i="1" s="1"/>
  <c r="G52" i="1"/>
  <c r="J51" i="1"/>
  <c r="I51" i="1"/>
  <c r="G51" i="1"/>
  <c r="I50" i="1"/>
  <c r="J50" i="1" s="1"/>
  <c r="G50" i="1"/>
  <c r="I49" i="1"/>
  <c r="J49" i="1" s="1"/>
  <c r="G49" i="1"/>
  <c r="I48" i="1"/>
  <c r="J48" i="1" s="1"/>
  <c r="G48" i="1"/>
  <c r="I47" i="1"/>
  <c r="J47" i="1" s="1"/>
  <c r="G47" i="1"/>
  <c r="I46" i="1"/>
  <c r="J46" i="1" s="1"/>
  <c r="G46" i="1"/>
  <c r="I45" i="1"/>
  <c r="J45" i="1" s="1"/>
  <c r="G45" i="1"/>
  <c r="I44" i="1"/>
  <c r="J44" i="1" s="1"/>
  <c r="G44" i="1"/>
  <c r="J43" i="1"/>
  <c r="I43" i="1"/>
  <c r="G43" i="1"/>
  <c r="I42" i="1"/>
  <c r="J42" i="1" s="1"/>
  <c r="G42" i="1"/>
  <c r="I41" i="1"/>
  <c r="J41" i="1" s="1"/>
  <c r="G41" i="1"/>
  <c r="I40" i="1"/>
  <c r="J40" i="1" s="1"/>
  <c r="G40" i="1"/>
  <c r="I39" i="1"/>
  <c r="J39" i="1" s="1"/>
  <c r="G39" i="1"/>
  <c r="I38" i="1"/>
  <c r="J38" i="1" s="1"/>
  <c r="G38" i="1"/>
  <c r="I37" i="1"/>
  <c r="J37" i="1" s="1"/>
  <c r="G37" i="1"/>
  <c r="I36" i="1"/>
  <c r="J36" i="1" s="1"/>
  <c r="G36" i="1"/>
  <c r="J35" i="1"/>
  <c r="I35" i="1"/>
  <c r="G35" i="1"/>
  <c r="I34" i="1"/>
  <c r="J34" i="1" s="1"/>
  <c r="G34" i="1"/>
  <c r="I33" i="1"/>
  <c r="J33" i="1" s="1"/>
  <c r="G33" i="1"/>
  <c r="I32" i="1"/>
  <c r="J32" i="1" s="1"/>
  <c r="G32" i="1"/>
  <c r="I31" i="1"/>
  <c r="J31" i="1" s="1"/>
  <c r="G31" i="1"/>
  <c r="I30" i="1"/>
  <c r="J30" i="1" s="1"/>
  <c r="G30" i="1"/>
  <c r="I29" i="1"/>
  <c r="J29" i="1" s="1"/>
  <c r="G29" i="1"/>
  <c r="I28" i="1"/>
  <c r="J28" i="1" s="1"/>
  <c r="G28" i="1"/>
  <c r="J27" i="1"/>
  <c r="I27" i="1"/>
  <c r="G27" i="1"/>
  <c r="I26" i="1"/>
  <c r="J26" i="1" s="1"/>
  <c r="G26" i="1"/>
  <c r="I25" i="1"/>
  <c r="J25" i="1" s="1"/>
  <c r="G25" i="1"/>
  <c r="I24" i="1"/>
  <c r="J24" i="1" s="1"/>
  <c r="G24" i="1"/>
  <c r="I23" i="1"/>
  <c r="J23" i="1" s="1"/>
  <c r="G23" i="1"/>
  <c r="M22" i="1"/>
  <c r="I22" i="1"/>
  <c r="J22" i="1" s="1"/>
  <c r="G22" i="1"/>
  <c r="I21" i="1"/>
  <c r="J21" i="1" s="1"/>
  <c r="G21" i="1"/>
  <c r="M20" i="1"/>
  <c r="I20" i="1"/>
  <c r="J20" i="1" s="1"/>
  <c r="G20" i="1"/>
  <c r="M19" i="1"/>
  <c r="I19" i="1"/>
  <c r="J19" i="1" s="1"/>
  <c r="G19" i="1"/>
  <c r="I18" i="1"/>
  <c r="J18" i="1" s="1"/>
  <c r="G18" i="1"/>
  <c r="I17" i="1"/>
  <c r="J17" i="1" s="1"/>
  <c r="G17" i="1"/>
  <c r="I16" i="1"/>
  <c r="J16" i="1" s="1"/>
  <c r="G16" i="1"/>
  <c r="I15" i="1"/>
  <c r="J15" i="1" s="1"/>
  <c r="G15" i="1"/>
  <c r="I14" i="1"/>
  <c r="J14" i="1" s="1"/>
  <c r="G14" i="1"/>
  <c r="I13" i="1"/>
  <c r="J13" i="1" s="1"/>
  <c r="G13" i="1"/>
  <c r="I12" i="1"/>
  <c r="J12" i="1" s="1"/>
  <c r="G12" i="1"/>
  <c r="M11" i="1"/>
  <c r="I11" i="1"/>
  <c r="J11" i="1" s="1"/>
  <c r="G11" i="1"/>
  <c r="M10" i="1"/>
  <c r="I10" i="1"/>
  <c r="J10" i="1" s="1"/>
  <c r="G10" i="1"/>
  <c r="I9" i="1"/>
  <c r="J9" i="1" s="1"/>
  <c r="G9" i="1"/>
  <c r="I8" i="1"/>
  <c r="J8" i="1" s="1"/>
  <c r="G8" i="1"/>
  <c r="I7" i="1"/>
  <c r="J7" i="1" s="1"/>
  <c r="G7" i="1"/>
  <c r="I6" i="1"/>
  <c r="J6" i="1" s="1"/>
  <c r="G6" i="1"/>
  <c r="I5" i="1"/>
  <c r="J5" i="1" s="1"/>
  <c r="G5" i="1"/>
  <c r="I4" i="1"/>
  <c r="J4" i="1" s="1"/>
  <c r="G4" i="1"/>
  <c r="I3" i="1"/>
  <c r="J3" i="1" s="1"/>
  <c r="G3" i="1"/>
  <c r="M2" i="1"/>
  <c r="I2" i="1"/>
  <c r="J2" i="1" s="1"/>
  <c r="G2" i="1"/>
  <c r="M7" i="1" l="1"/>
  <c r="M16" i="1"/>
  <c r="M8" i="1"/>
  <c r="M17" i="1"/>
  <c r="M4" i="1"/>
  <c r="M13" i="1"/>
  <c r="M5" i="1"/>
  <c r="M14" i="1"/>
  <c r="M23" i="1"/>
  <c r="M3" i="1"/>
  <c r="M6" i="1"/>
  <c r="M9" i="1"/>
  <c r="M12" i="1"/>
  <c r="M15" i="1"/>
  <c r="M18" i="1"/>
  <c r="M21" i="1"/>
</calcChain>
</file>

<file path=xl/sharedStrings.xml><?xml version="1.0" encoding="utf-8"?>
<sst xmlns="http://schemas.openxmlformats.org/spreadsheetml/2006/main" count="54" uniqueCount="17">
  <si>
    <t>Dates</t>
  </si>
  <si>
    <t>Titres</t>
  </si>
  <si>
    <t>Quantités</t>
  </si>
  <si>
    <t>Cours</t>
  </si>
  <si>
    <t>Cours de sortie prévu</t>
  </si>
  <si>
    <t>Montants net</t>
  </si>
  <si>
    <t>Nombre de clients</t>
  </si>
  <si>
    <t>Cours actuel</t>
  </si>
  <si>
    <t>+/- Value réalisés</t>
  </si>
  <si>
    <t>Signal</t>
  </si>
  <si>
    <t>BOAM</t>
  </si>
  <si>
    <t>Activé</t>
  </si>
  <si>
    <t>BOAC</t>
  </si>
  <si>
    <t>CABC</t>
  </si>
  <si>
    <t>ONTBF</t>
  </si>
  <si>
    <t>SDSC</t>
  </si>
  <si>
    <t>Désactivé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</si>
</sst>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16">
    <dxf>
      <font>
        <b/>
        <i val="0"/>
        <color rgb="FFC00000"/>
      </font>
    </dxf>
    <dxf>
      <alignment horizontal="center" textRotation="0" indent="0" justifyLastLine="0" shrinkToFit="0" readingOrder="0"/>
    </dxf>
    <dxf>
      <numFmt numFmtId="164" formatCode="_-* #,##0_-;\-* #,##0_-;_-* &quot;-&quot;??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  <alignment horizontal="center" vertical="bottom" textRotation="0" wrapText="0" indent="0" justifyLastLine="0" shrinkToFit="0" readingOrder="0"/>
    </dxf>
    <dxf>
      <numFmt numFmtId="164" formatCode="_-* #,##0_-;\-* #,##0_-;_-* &quot;-&quot;??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general" vertical="center" textRotation="0" wrapText="1" indent="0" justifyLastLine="0" shrinkToFit="0" readingOrder="0"/>
    </dxf>
    <dxf>
      <alignment vertical="center"/>
    </dxf>
    <dxf>
      <alignment vertical="center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mouedraogo\Bureau\Outils\Suivi%20des%20investissements.xlsm" TargetMode="External"/><Relationship Id="rId1" Type="http://schemas.openxmlformats.org/officeDocument/2006/relationships/externalLinkPath" Target="Outils/Suivi%20des%20investiss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sumé"/>
      <sheetName val="Investissements"/>
      <sheetName val="Live Market"/>
      <sheetName val="SORTIE STBC du 17-10-22"/>
      <sheetName val="SORTIE NSIA"/>
      <sheetName val="SORTIE ECOBANK"/>
      <sheetName val="SORTIE BICC "/>
      <sheetName val="SORTIE BOAB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20FB16-3315-4939-B999-AFC5B01D8296}" name="Tableau1" displayName="Tableau1" ref="B1:K88" totalsRowShown="0" headerRowDxfId="11">
  <autoFilter ref="B1:K88" xr:uid="{B0BD248A-F5C0-4D96-8522-0152F1107DA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B2:H31">
    <sortCondition ref="B1:B31"/>
  </sortState>
  <tableColumns count="10">
    <tableColumn id="1" xr3:uid="{15D92E28-ADF8-4C5B-9F47-D5B0F68790B6}" name="Dates" dataDxfId="10"/>
    <tableColumn id="8" xr3:uid="{FB82014B-A9A8-4303-AA83-E2CFB5BEB317}" name="Titres" dataDxfId="9"/>
    <tableColumn id="4" xr3:uid="{92B756A7-2067-46FB-AE8C-A17E98259B2E}" name="Quantités" dataDxfId="8"/>
    <tableColumn id="7" xr3:uid="{9B649C37-89B0-44A2-833D-8B7937712E8A}" name="Cours" dataDxfId="7" dataCellStyle="Milliers"/>
    <tableColumn id="14" xr3:uid="{D332AEB0-27BC-47B1-AD67-395BC0D85253}" name="Cours de sortie prévu" dataDxfId="6" dataCellStyle="Milliers"/>
    <tableColumn id="13" xr3:uid="{BA989388-DC2A-4B32-B9C9-16A7EFFF6A72}" name="Montants net" dataDxfId="5" dataCellStyle="Milliers">
      <calculatedColumnFormula>IF((Tableau1[[#This Row],[Quantités]]&lt;&gt;" "),(Tableau1[[#This Row],[Quantités]]*Tableau1[[#This Row],[Cours]])*1.01236,"")</calculatedColumnFormula>
    </tableColumn>
    <tableColumn id="5" xr3:uid="{5CE3ED91-D10C-4FE6-ABEA-BDF7C5F84AB1}" name="Nombre de clients" dataDxfId="4"/>
    <tableColumn id="10" xr3:uid="{630FC1CC-E00A-416D-A290-C100132B35F5}" name="Cours actuel" dataDxfId="3">
      <calculatedColumnFormula>IFERROR(VLOOKUP(Tableau1[[#This Row],[Titres]],[1]!Table_1__2[[Symbole]:[Cours Ouverture (FCFA)]],5),"")</calculatedColumnFormula>
    </tableColumn>
    <tableColumn id="11" xr3:uid="{C64A2B15-98AD-416F-AC8F-F401BFC29CAF}" name="+/- Value réalisés" dataDxfId="2" dataCellStyle="Milliers">
      <calculatedColumnFormula>IFERROR((Tableau1[[#This Row],[Quantités]]*Tableau1[[#This Row],[Cours actuel]])-(Tableau1[[#This Row],[Quantités]]*Tableau1[[#This Row],[Nombre de clients]]),"")</calculatedColumnFormula>
    </tableColumn>
    <tableColumn id="15" xr3:uid="{D86659C8-2C43-41F4-B450-05660E69992E}" name="Signal" dataDxfId="1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6EABA-B666-45D2-B798-E0928F7F4DE9}">
  <sheetPr codeName="Feuil3"/>
  <dimension ref="B1:M88"/>
  <sheetViews>
    <sheetView showGridLines="0" tabSelected="1" workbookViewId="0">
      <selection activeCell="I9" sqref="I9"/>
    </sheetView>
  </sheetViews>
  <sheetFormatPr baseColWidth="10" defaultRowHeight="15" x14ac:dyDescent="0.25"/>
  <cols>
    <col min="1" max="1" width="3" customWidth="1"/>
    <col min="9" max="9" width="11.42578125" style="4"/>
    <col min="10" max="10" width="12.85546875" style="4" bestFit="1" customWidth="1"/>
    <col min="11" max="11" width="11.42578125" style="4"/>
    <col min="14" max="115" width="10.28515625" bestFit="1" customWidth="1"/>
    <col min="116" max="116" width="10" bestFit="1" customWidth="1"/>
    <col min="117" max="141" width="10.28515625" bestFit="1" customWidth="1"/>
    <col min="142" max="143" width="10" bestFit="1" customWidth="1"/>
    <col min="144" max="147" width="10.28515625" bestFit="1" customWidth="1"/>
    <col min="148" max="149" width="10" bestFit="1" customWidth="1"/>
    <col min="150" max="150" width="10.28515625" bestFit="1" customWidth="1"/>
    <col min="151" max="151" width="10" bestFit="1" customWidth="1"/>
    <col min="152" max="307" width="10.28515625" bestFit="1" customWidth="1"/>
    <col min="308" max="308" width="10" bestFit="1" customWidth="1"/>
    <col min="309" max="460" width="10.28515625" bestFit="1" customWidth="1"/>
    <col min="461" max="461" width="10" bestFit="1" customWidth="1"/>
    <col min="462" max="476" width="10.28515625" bestFit="1" customWidth="1"/>
    <col min="477" max="477" width="10" bestFit="1" customWidth="1"/>
    <col min="478" max="512" width="10.28515625" bestFit="1" customWidth="1"/>
    <col min="513" max="513" width="10" bestFit="1" customWidth="1"/>
    <col min="514" max="523" width="10.28515625" bestFit="1" customWidth="1"/>
    <col min="524" max="524" width="10" bestFit="1" customWidth="1"/>
    <col min="525" max="666" width="10.28515625" bestFit="1" customWidth="1"/>
    <col min="667" max="667" width="10.140625" bestFit="1" customWidth="1"/>
    <col min="668" max="668" width="9.85546875" bestFit="1" customWidth="1"/>
    <col min="669" max="669" width="12.5703125" bestFit="1" customWidth="1"/>
  </cols>
  <sheetData>
    <row r="1" spans="2:13" ht="45" x14ac:dyDescent="0.25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2:13" x14ac:dyDescent="0.25">
      <c r="B2" s="3">
        <v>44777</v>
      </c>
      <c r="C2" s="4" t="s">
        <v>10</v>
      </c>
      <c r="D2" s="4">
        <v>250</v>
      </c>
      <c r="E2" s="5">
        <v>1580</v>
      </c>
      <c r="F2" s="5">
        <v>1000</v>
      </c>
      <c r="G2" s="5">
        <f>IF((Tableau1[[#This Row],[Quantités]]&lt;&gt;" "),(Tableau1[[#This Row],[Quantités]]*Tableau1[[#This Row],[Cours]])*1.01236,"")</f>
        <v>399882.19999999995</v>
      </c>
      <c r="H2" s="4">
        <v>27</v>
      </c>
      <c r="I2" s="4">
        <f>IFERROR(VLOOKUP(Tableau1[[#This Row],[Titres]],[1]!Table_1__2[[Symbole]:[Cours Ouverture (FCFA)]],5),"")</f>
        <v>1280</v>
      </c>
      <c r="J2" s="5">
        <f>IFERROR((Tableau1[[#This Row],[Quantités]]*Tableau1[[#This Row],[Cours actuel]])-(Tableau1[[#This Row],[Quantités]]*Tableau1[[#This Row],[Nombre de clients]]),"")</f>
        <v>313250</v>
      </c>
      <c r="K2" s="4" t="s">
        <v>11</v>
      </c>
      <c r="M2" t="str">
        <f>IF(Tableau1[[#This Row],[Cours actuel]]&gt;=Tableau1[[#This Row],[Cours de sortie prévu]],"Vrai","Faux")</f>
        <v>Vrai</v>
      </c>
    </row>
    <row r="3" spans="2:13" x14ac:dyDescent="0.25">
      <c r="B3" s="3">
        <v>44783</v>
      </c>
      <c r="C3" s="4" t="s">
        <v>12</v>
      </c>
      <c r="D3" s="4">
        <v>12</v>
      </c>
      <c r="E3" s="5">
        <v>4605</v>
      </c>
      <c r="F3" s="5">
        <v>5600</v>
      </c>
      <c r="G3" s="5">
        <f>IF((Tableau1[[#This Row],[Quantités]]&lt;&gt;" "),(Tableau1[[#This Row],[Quantités]]*Tableau1[[#This Row],[Cours]])*1.01236,"")</f>
        <v>55943.013599999998</v>
      </c>
      <c r="H3" s="4">
        <v>2</v>
      </c>
      <c r="I3" s="4">
        <f>IFERROR(VLOOKUP(Tableau1[[#This Row],[Titres]],[1]!Table_1__2[[Symbole]:[Cours Ouverture (FCFA)]],5),"")</f>
        <v>4275</v>
      </c>
      <c r="J3" s="5">
        <f>IFERROR((Tableau1[[#This Row],[Quantités]]*Tableau1[[#This Row],[Cours actuel]])-(Tableau1[[#This Row],[Quantités]]*Tableau1[[#This Row],[Nombre de clients]]),"")</f>
        <v>51276</v>
      </c>
      <c r="K3" s="4" t="s">
        <v>11</v>
      </c>
      <c r="M3" t="str">
        <f>IF(Tableau1[[#This Row],[Cours actuel]]&gt;=Tableau1[[#This Row],[Cours de sortie prévu]],"Vrai","Faux")</f>
        <v>Faux</v>
      </c>
    </row>
    <row r="4" spans="2:13" x14ac:dyDescent="0.25">
      <c r="B4" s="3">
        <v>44783</v>
      </c>
      <c r="C4" s="4" t="s">
        <v>12</v>
      </c>
      <c r="D4" s="4">
        <v>200</v>
      </c>
      <c r="E4" s="5">
        <v>4715</v>
      </c>
      <c r="F4" s="5">
        <v>5600</v>
      </c>
      <c r="G4" s="5">
        <f>IF((Tableau1[[#This Row],[Quantités]]&lt;&gt;" "),(Tableau1[[#This Row],[Quantités]]*Tableau1[[#This Row],[Cours]])*1.01236,"")</f>
        <v>954655.48</v>
      </c>
      <c r="H4" s="4">
        <v>17</v>
      </c>
      <c r="I4" s="4">
        <f>IFERROR(VLOOKUP(Tableau1[[#This Row],[Titres]],[1]!Table_1__2[[Symbole]:[Cours Ouverture (FCFA)]],5),"")</f>
        <v>4275</v>
      </c>
      <c r="J4" s="5">
        <f>IFERROR((Tableau1[[#This Row],[Quantités]]*Tableau1[[#This Row],[Cours actuel]])-(Tableau1[[#This Row],[Quantités]]*Tableau1[[#This Row],[Nombre de clients]]),"")</f>
        <v>851600</v>
      </c>
      <c r="K4" s="4" t="s">
        <v>11</v>
      </c>
      <c r="M4" t="str">
        <f>IF(Tableau1[[#This Row],[Cours actuel]]&gt;=Tableau1[[#This Row],[Cours de sortie prévu]],"Vrai","Faux")</f>
        <v>Faux</v>
      </c>
    </row>
    <row r="5" spans="2:13" x14ac:dyDescent="0.25">
      <c r="B5" s="3">
        <v>44785</v>
      </c>
      <c r="C5" s="4" t="s">
        <v>12</v>
      </c>
      <c r="D5" s="4">
        <v>75</v>
      </c>
      <c r="E5" s="5">
        <v>4605</v>
      </c>
      <c r="F5" s="5">
        <v>4000</v>
      </c>
      <c r="G5" s="5">
        <f>IF((Tableau1[[#This Row],[Quantités]]&lt;&gt;" "),(Tableau1[[#This Row],[Quantités]]*Tableau1[[#This Row],[Cours]])*1.01236,"")</f>
        <v>349643.83499999996</v>
      </c>
      <c r="H5" s="4">
        <v>13</v>
      </c>
      <c r="I5" s="4">
        <f>IFERROR(VLOOKUP(Tableau1[[#This Row],[Titres]],[1]!Table_1__2[[Symbole]:[Cours Ouverture (FCFA)]],5),"")</f>
        <v>4275</v>
      </c>
      <c r="J5" s="5">
        <f>IFERROR((Tableau1[[#This Row],[Quantités]]*Tableau1[[#This Row],[Cours actuel]])-(Tableau1[[#This Row],[Quantités]]*Tableau1[[#This Row],[Nombre de clients]]),"")</f>
        <v>319650</v>
      </c>
      <c r="K5" s="4" t="s">
        <v>11</v>
      </c>
      <c r="M5" t="str">
        <f>IF(Tableau1[[#This Row],[Cours actuel]]&gt;=Tableau1[[#This Row],[Cours de sortie prévu]],"Vrai","Faux")</f>
        <v>Vrai</v>
      </c>
    </row>
    <row r="6" spans="2:13" x14ac:dyDescent="0.25">
      <c r="B6" s="3">
        <v>44789</v>
      </c>
      <c r="C6" s="4" t="s">
        <v>10</v>
      </c>
      <c r="D6" s="4">
        <v>720</v>
      </c>
      <c r="E6" s="5">
        <v>1485</v>
      </c>
      <c r="F6" s="5">
        <v>2000</v>
      </c>
      <c r="G6" s="5">
        <f>IF((Tableau1[[#This Row],[Quantités]]&lt;&gt;" "),(Tableau1[[#This Row],[Quantités]]*Tableau1[[#This Row],[Cours]])*1.01236,"")</f>
        <v>1082415.3119999999</v>
      </c>
      <c r="H6" s="4">
        <v>13</v>
      </c>
      <c r="I6" s="4">
        <f>IFERROR(VLOOKUP(Tableau1[[#This Row],[Titres]],[1]!Table_1__2[[Symbole]:[Cours Ouverture (FCFA)]],5),"")</f>
        <v>1280</v>
      </c>
      <c r="J6" s="5">
        <f>IFERROR((Tableau1[[#This Row],[Quantités]]*Tableau1[[#This Row],[Cours actuel]])-(Tableau1[[#This Row],[Quantités]]*Tableau1[[#This Row],[Nombre de clients]]),"")</f>
        <v>912240</v>
      </c>
      <c r="K6" s="4" t="s">
        <v>11</v>
      </c>
      <c r="M6" t="str">
        <f>IF(Tableau1[[#This Row],[Cours actuel]]&gt;=Tableau1[[#This Row],[Cours de sortie prévu]],"Vrai","Faux")</f>
        <v>Faux</v>
      </c>
    </row>
    <row r="7" spans="2:13" x14ac:dyDescent="0.25">
      <c r="B7" s="3">
        <v>44796</v>
      </c>
      <c r="C7" s="6" t="s">
        <v>13</v>
      </c>
      <c r="D7" s="4">
        <v>2709</v>
      </c>
      <c r="E7" s="5">
        <v>1075</v>
      </c>
      <c r="F7" s="5">
        <v>1030</v>
      </c>
      <c r="G7" s="5">
        <f>IF((Tableau1[[#This Row],[Quantités]]&lt;&gt;" "),(Tableau1[[#This Row],[Quantités]]*Tableau1[[#This Row],[Cours]])*1.01236,"")</f>
        <v>2948169.483</v>
      </c>
      <c r="H7" s="4">
        <v>141</v>
      </c>
      <c r="I7" s="4">
        <f>IFERROR(VLOOKUP(Tableau1[[#This Row],[Titres]],[1]!Table_1__2[[Symbole]:[Cours Ouverture (FCFA)]],5),"")</f>
        <v>1045</v>
      </c>
      <c r="J7" s="5">
        <f>IFERROR((Tableau1[[#This Row],[Quantités]]*Tableau1[[#This Row],[Cours actuel]])-(Tableau1[[#This Row],[Quantités]]*Tableau1[[#This Row],[Nombre de clients]]),"")</f>
        <v>2448936</v>
      </c>
      <c r="K7" s="7" t="s">
        <v>16</v>
      </c>
      <c r="M7" t="str">
        <f>IF(Tableau1[[#This Row],[Cours actuel]]&gt;=Tableau1[[#This Row],[Cours de sortie prévu]],"Vrai","Faux")</f>
        <v>Vrai</v>
      </c>
    </row>
    <row r="8" spans="2:13" x14ac:dyDescent="0.25">
      <c r="B8" s="3">
        <v>44797</v>
      </c>
      <c r="C8" s="4" t="s">
        <v>10</v>
      </c>
      <c r="D8" s="4">
        <v>100</v>
      </c>
      <c r="E8" s="5">
        <v>1390</v>
      </c>
      <c r="F8" s="5">
        <v>2000</v>
      </c>
      <c r="G8" s="5">
        <f>IF((Tableau1[[#This Row],[Quantités]]&lt;&gt;" "),(Tableau1[[#This Row],[Quantités]]*Tableau1[[#This Row],[Cours]])*1.01236,"")</f>
        <v>140718.03999999998</v>
      </c>
      <c r="H8" s="4">
        <v>11</v>
      </c>
      <c r="I8" s="4">
        <f>IFERROR(VLOOKUP(Tableau1[[#This Row],[Titres]],[1]!Table_1__2[[Symbole]:[Cours Ouverture (FCFA)]],5),"")</f>
        <v>1280</v>
      </c>
      <c r="J8" s="5">
        <f>IFERROR((Tableau1[[#This Row],[Quantités]]*Tableau1[[#This Row],[Cours actuel]])-(Tableau1[[#This Row],[Quantités]]*Tableau1[[#This Row],[Nombre de clients]]),"")</f>
        <v>126900</v>
      </c>
      <c r="K8" s="4" t="s">
        <v>11</v>
      </c>
      <c r="M8" t="str">
        <f>IF(Tableau1[[#This Row],[Cours actuel]]&gt;=Tableau1[[#This Row],[Cours de sortie prévu]],"Vrai","Faux")</f>
        <v>Faux</v>
      </c>
    </row>
    <row r="9" spans="2:13" x14ac:dyDescent="0.25">
      <c r="B9" s="3">
        <v>44797</v>
      </c>
      <c r="C9" s="4" t="s">
        <v>10</v>
      </c>
      <c r="D9" s="4">
        <v>300</v>
      </c>
      <c r="E9" s="5">
        <v>1455</v>
      </c>
      <c r="F9" s="5">
        <v>2000</v>
      </c>
      <c r="G9" s="5">
        <f>IF((Tableau1[[#This Row],[Quantités]]&lt;&gt;" "),(Tableau1[[#This Row],[Quantités]]*Tableau1[[#This Row],[Cours]])*1.01236,"")</f>
        <v>441895.13999999996</v>
      </c>
      <c r="H9" s="4">
        <v>1</v>
      </c>
      <c r="I9" s="4">
        <f>IFERROR(VLOOKUP(Tableau1[[#This Row],[Titres]],[1]!Table_1__2[[Symbole]:[Cours Ouverture (FCFA)]],5),"")</f>
        <v>1280</v>
      </c>
      <c r="J9" s="5">
        <f>IFERROR((Tableau1[[#This Row],[Quantités]]*Tableau1[[#This Row],[Cours actuel]])-(Tableau1[[#This Row],[Quantités]]*Tableau1[[#This Row],[Nombre de clients]]),"")</f>
        <v>383700</v>
      </c>
      <c r="K9" s="4" t="s">
        <v>11</v>
      </c>
      <c r="M9" t="str">
        <f>IF(Tableau1[[#This Row],[Cours actuel]]&gt;=Tableau1[[#This Row],[Cours de sortie prévu]],"Vrai","Faux")</f>
        <v>Faux</v>
      </c>
    </row>
    <row r="10" spans="2:13" x14ac:dyDescent="0.25">
      <c r="B10" s="3">
        <v>44803</v>
      </c>
      <c r="C10" s="4" t="s">
        <v>12</v>
      </c>
      <c r="D10" s="4">
        <v>250</v>
      </c>
      <c r="E10" s="5">
        <v>4360</v>
      </c>
      <c r="F10" s="5">
        <v>5600</v>
      </c>
      <c r="G10" s="5">
        <f>IF((Tableau1[[#This Row],[Quantités]]&lt;&gt;" "),(Tableau1[[#This Row],[Quantités]]*Tableau1[[#This Row],[Cours]])*1.01236,"")</f>
        <v>1103472.3999999999</v>
      </c>
      <c r="H10" s="4">
        <v>5</v>
      </c>
      <c r="I10" s="4">
        <f>IFERROR(VLOOKUP(Tableau1[[#This Row],[Titres]],[1]!Table_1__2[[Symbole]:[Cours Ouverture (FCFA)]],5),"")</f>
        <v>4275</v>
      </c>
      <c r="J10" s="5">
        <f>IFERROR((Tableau1[[#This Row],[Quantités]]*Tableau1[[#This Row],[Cours actuel]])-(Tableau1[[#This Row],[Quantités]]*Tableau1[[#This Row],[Nombre de clients]]),"")</f>
        <v>1067500</v>
      </c>
      <c r="K10" s="4" t="s">
        <v>11</v>
      </c>
      <c r="M10" t="str">
        <f>IF(Tableau1[[#This Row],[Cours actuel]]&gt;=Tableau1[[#This Row],[Cours de sortie prévu]],"Vrai","Faux")</f>
        <v>Faux</v>
      </c>
    </row>
    <row r="11" spans="2:13" x14ac:dyDescent="0.25">
      <c r="B11" s="3">
        <v>44809</v>
      </c>
      <c r="C11" s="4" t="s">
        <v>12</v>
      </c>
      <c r="D11" s="4">
        <v>90</v>
      </c>
      <c r="E11" s="5">
        <v>4400</v>
      </c>
      <c r="F11" s="5">
        <v>5600</v>
      </c>
      <c r="G11" s="5">
        <f>IF((Tableau1[[#This Row],[Quantités]]&lt;&gt;" "),(Tableau1[[#This Row],[Quantités]]*Tableau1[[#This Row],[Cours]])*1.01236,"")</f>
        <v>400894.56</v>
      </c>
      <c r="H11" s="4">
        <v>1</v>
      </c>
      <c r="I11" s="4">
        <f>IFERROR(VLOOKUP(Tableau1[[#This Row],[Titres]],[1]!Table_1__2[[Symbole]:[Cours Ouverture (FCFA)]],5),"")</f>
        <v>4275</v>
      </c>
      <c r="J11" s="5">
        <f>IFERROR((Tableau1[[#This Row],[Quantités]]*Tableau1[[#This Row],[Cours actuel]])-(Tableau1[[#This Row],[Quantités]]*Tableau1[[#This Row],[Nombre de clients]]),"")</f>
        <v>384660</v>
      </c>
      <c r="K11" s="4" t="s">
        <v>11</v>
      </c>
      <c r="M11" t="str">
        <f>IF(Tableau1[[#This Row],[Cours actuel]]&gt;=Tableau1[[#This Row],[Cours de sortie prévu]],"Vrai","Faux")</f>
        <v>Faux</v>
      </c>
    </row>
    <row r="12" spans="2:13" x14ac:dyDescent="0.25">
      <c r="B12" s="3">
        <v>44809</v>
      </c>
      <c r="C12" s="6" t="s">
        <v>13</v>
      </c>
      <c r="D12" s="4">
        <v>195</v>
      </c>
      <c r="E12" s="5">
        <v>1075</v>
      </c>
      <c r="F12" s="5">
        <v>1300</v>
      </c>
      <c r="G12" s="5">
        <f>IF((Tableau1[[#This Row],[Quantités]]&lt;&gt;" "),(Tableau1[[#This Row],[Quantités]]*Tableau1[[#This Row],[Cours]])*1.01236,"")</f>
        <v>212215.965</v>
      </c>
      <c r="H12" s="4">
        <v>4</v>
      </c>
      <c r="I12" s="4">
        <f>IFERROR(VLOOKUP(Tableau1[[#This Row],[Titres]],[1]!Table_1__2[[Symbole]:[Cours Ouverture (FCFA)]],5),"")</f>
        <v>1045</v>
      </c>
      <c r="J12" s="5">
        <f>IFERROR((Tableau1[[#This Row],[Quantités]]*Tableau1[[#This Row],[Cours actuel]])-(Tableau1[[#This Row],[Quantités]]*Tableau1[[#This Row],[Nombre de clients]]),"")</f>
        <v>202995</v>
      </c>
      <c r="K12" s="4" t="s">
        <v>11</v>
      </c>
      <c r="M12" t="str">
        <f>IF(Tableau1[[#This Row],[Cours actuel]]&gt;=Tableau1[[#This Row],[Cours de sortie prévu]],"Vrai","Faux")</f>
        <v>Faux</v>
      </c>
    </row>
    <row r="13" spans="2:13" x14ac:dyDescent="0.25">
      <c r="B13" s="3">
        <v>44812</v>
      </c>
      <c r="C13" s="4" t="s">
        <v>10</v>
      </c>
      <c r="D13" s="4">
        <v>2</v>
      </c>
      <c r="E13" s="5">
        <v>1520</v>
      </c>
      <c r="F13" s="5">
        <v>2100</v>
      </c>
      <c r="G13" s="5">
        <f>IF((Tableau1[[#This Row],[Quantités]]&lt;&gt;" "),(Tableau1[[#This Row],[Quantités]]*Tableau1[[#This Row],[Cours]])*1.01236,"")</f>
        <v>3077.5744</v>
      </c>
      <c r="H13" s="4">
        <v>1</v>
      </c>
      <c r="I13" s="4">
        <f>IFERROR(VLOOKUP(Tableau1[[#This Row],[Titres]],[1]!Table_1__2[[Symbole]:[Cours Ouverture (FCFA)]],5),"")</f>
        <v>1280</v>
      </c>
      <c r="J13" s="5">
        <f>IFERROR((Tableau1[[#This Row],[Quantités]]*Tableau1[[#This Row],[Cours actuel]])-(Tableau1[[#This Row],[Quantités]]*Tableau1[[#This Row],[Nombre de clients]]),"")</f>
        <v>2558</v>
      </c>
      <c r="K13" s="4" t="s">
        <v>11</v>
      </c>
      <c r="M13" t="str">
        <f>IF(Tableau1[[#This Row],[Cours actuel]]&gt;=Tableau1[[#This Row],[Cours de sortie prévu]],"Vrai","Faux")</f>
        <v>Faux</v>
      </c>
    </row>
    <row r="14" spans="2:13" x14ac:dyDescent="0.25">
      <c r="B14" s="3">
        <v>44820</v>
      </c>
      <c r="C14" s="4" t="s">
        <v>10</v>
      </c>
      <c r="D14" s="4">
        <v>190</v>
      </c>
      <c r="E14" s="5">
        <v>1550</v>
      </c>
      <c r="F14" s="5">
        <v>2100</v>
      </c>
      <c r="G14" s="5">
        <f>IF((Tableau1[[#This Row],[Quantités]]&lt;&gt;" "),(Tableau1[[#This Row],[Quantités]]*Tableau1[[#This Row],[Cours]])*1.01236,"")</f>
        <v>298140.01999999996</v>
      </c>
      <c r="H14" s="4">
        <v>15</v>
      </c>
      <c r="I14" s="4">
        <f>IFERROR(VLOOKUP(Tableau1[[#This Row],[Titres]],[1]!Table_1__2[[Symbole]:[Cours Ouverture (FCFA)]],5),"")</f>
        <v>1280</v>
      </c>
      <c r="J14" s="5">
        <f>IFERROR((Tableau1[[#This Row],[Quantités]]*Tableau1[[#This Row],[Cours actuel]])-(Tableau1[[#This Row],[Quantités]]*Tableau1[[#This Row],[Nombre de clients]]),"")</f>
        <v>240350</v>
      </c>
      <c r="K14" s="4" t="s">
        <v>11</v>
      </c>
      <c r="M14" t="str">
        <f>IF(Tableau1[[#This Row],[Cours actuel]]&gt;=Tableau1[[#This Row],[Cours de sortie prévu]],"Vrai","Faux")</f>
        <v>Faux</v>
      </c>
    </row>
    <row r="15" spans="2:13" x14ac:dyDescent="0.25">
      <c r="B15" s="3">
        <v>44824</v>
      </c>
      <c r="C15" s="4" t="s">
        <v>12</v>
      </c>
      <c r="D15" s="4">
        <v>520</v>
      </c>
      <c r="E15" s="5">
        <v>4600</v>
      </c>
      <c r="F15" s="5">
        <v>5600</v>
      </c>
      <c r="G15" s="5">
        <f>IF((Tableau1[[#This Row],[Quantités]]&lt;&gt;" "),(Tableau1[[#This Row],[Quantités]]*Tableau1[[#This Row],[Cours]])*1.01236,"")</f>
        <v>2421565.1199999996</v>
      </c>
      <c r="H15" s="4">
        <v>25</v>
      </c>
      <c r="I15" s="4">
        <f>IFERROR(VLOOKUP(Tableau1[[#This Row],[Titres]],[1]!Table_1__2[[Symbole]:[Cours Ouverture (FCFA)]],5),"")</f>
        <v>4275</v>
      </c>
      <c r="J15" s="5">
        <f>IFERROR((Tableau1[[#This Row],[Quantités]]*Tableau1[[#This Row],[Cours actuel]])-(Tableau1[[#This Row],[Quantités]]*Tableau1[[#This Row],[Nombre de clients]]),"")</f>
        <v>2210000</v>
      </c>
      <c r="K15" s="4" t="s">
        <v>11</v>
      </c>
      <c r="M15" t="str">
        <f>IF(Tableau1[[#This Row],[Cours actuel]]&gt;=Tableau1[[#This Row],[Cours de sortie prévu]],"Vrai","Faux")</f>
        <v>Faux</v>
      </c>
    </row>
    <row r="16" spans="2:13" x14ac:dyDescent="0.25">
      <c r="B16" s="3">
        <v>44824</v>
      </c>
      <c r="C16" s="4" t="s">
        <v>10</v>
      </c>
      <c r="D16" s="4">
        <v>100</v>
      </c>
      <c r="E16" s="5">
        <v>1570</v>
      </c>
      <c r="F16" s="5">
        <v>2100</v>
      </c>
      <c r="G16" s="5">
        <f>IF((Tableau1[[#This Row],[Quantités]]&lt;&gt;" "),(Tableau1[[#This Row],[Quantités]]*Tableau1[[#This Row],[Cours]])*1.01236,"")</f>
        <v>158940.51999999999</v>
      </c>
      <c r="H16" s="4">
        <v>3</v>
      </c>
      <c r="I16" s="4">
        <f>IFERROR(VLOOKUP(Tableau1[[#This Row],[Titres]],[1]!Table_1__2[[Symbole]:[Cours Ouverture (FCFA)]],5),"")</f>
        <v>1280</v>
      </c>
      <c r="J16" s="5">
        <f>IFERROR((Tableau1[[#This Row],[Quantités]]*Tableau1[[#This Row],[Cours actuel]])-(Tableau1[[#This Row],[Quantités]]*Tableau1[[#This Row],[Nombre de clients]]),"")</f>
        <v>127700</v>
      </c>
      <c r="K16" s="4" t="s">
        <v>11</v>
      </c>
      <c r="M16" t="str">
        <f>IF(Tableau1[[#This Row],[Cours actuel]]&gt;=Tableau1[[#This Row],[Cours de sortie prévu]],"Vrai","Faux")</f>
        <v>Faux</v>
      </c>
    </row>
    <row r="17" spans="2:13" x14ac:dyDescent="0.25">
      <c r="B17" s="3">
        <v>44875</v>
      </c>
      <c r="C17" s="4" t="s">
        <v>10</v>
      </c>
      <c r="D17" s="4">
        <v>840</v>
      </c>
      <c r="E17" s="5">
        <v>1480</v>
      </c>
      <c r="F17" s="5">
        <v>2000</v>
      </c>
      <c r="G17" s="5">
        <f>IF((Tableau1[[#This Row],[Quantités]]&lt;&gt;" "),(Tableau1[[#This Row],[Quantités]]*Tableau1[[#This Row],[Cours]])*1.01236,"")</f>
        <v>1258565.9519999998</v>
      </c>
      <c r="H17" s="4">
        <v>113</v>
      </c>
      <c r="I17" s="4">
        <f>IFERROR(VLOOKUP(Tableau1[[#This Row],[Titres]],[1]!Table_1__2[[Symbole]:[Cours Ouverture (FCFA)]],5),"")</f>
        <v>1280</v>
      </c>
      <c r="J17" s="5">
        <f>IFERROR((Tableau1[[#This Row],[Quantités]]*Tableau1[[#This Row],[Cours actuel]])-(Tableau1[[#This Row],[Quantités]]*Tableau1[[#This Row],[Nombre de clients]]),"")</f>
        <v>980280</v>
      </c>
      <c r="K17" s="4" t="s">
        <v>11</v>
      </c>
      <c r="M17" t="str">
        <f>IF(Tableau1[[#This Row],[Cours actuel]]&gt;=Tableau1[[#This Row],[Cours de sortie prévu]],"Vrai","Faux")</f>
        <v>Faux</v>
      </c>
    </row>
    <row r="18" spans="2:13" x14ac:dyDescent="0.25">
      <c r="B18" s="3">
        <v>44881</v>
      </c>
      <c r="C18" s="4" t="s">
        <v>10</v>
      </c>
      <c r="D18" s="4">
        <v>118</v>
      </c>
      <c r="E18" s="5">
        <v>1500</v>
      </c>
      <c r="F18" s="5">
        <v>2000</v>
      </c>
      <c r="G18" s="5">
        <f>IF((Tableau1[[#This Row],[Quantités]]&lt;&gt;" "),(Tableau1[[#This Row],[Quantités]]*Tableau1[[#This Row],[Cours]])*1.01236,"")</f>
        <v>179187.72</v>
      </c>
      <c r="H18" s="4">
        <v>10</v>
      </c>
      <c r="I18" s="4">
        <f>IFERROR(VLOOKUP(Tableau1[[#This Row],[Titres]],[1]!Table_1__2[[Symbole]:[Cours Ouverture (FCFA)]],5),"")</f>
        <v>1280</v>
      </c>
      <c r="J18" s="5">
        <f>IFERROR((Tableau1[[#This Row],[Quantités]]*Tableau1[[#This Row],[Cours actuel]])-(Tableau1[[#This Row],[Quantités]]*Tableau1[[#This Row],[Nombre de clients]]),"")</f>
        <v>149860</v>
      </c>
      <c r="K18" s="4" t="s">
        <v>11</v>
      </c>
      <c r="M18" t="str">
        <f>IF(Tableau1[[#This Row],[Cours actuel]]&gt;=Tableau1[[#This Row],[Cours de sortie prévu]],"Vrai","Faux")</f>
        <v>Faux</v>
      </c>
    </row>
    <row r="19" spans="2:13" x14ac:dyDescent="0.25">
      <c r="B19" s="3">
        <v>44959</v>
      </c>
      <c r="C19" s="4" t="s">
        <v>12</v>
      </c>
      <c r="D19" s="4">
        <v>1125</v>
      </c>
      <c r="E19" s="5">
        <v>3950</v>
      </c>
      <c r="F19" s="5">
        <v>4500</v>
      </c>
      <c r="G19" s="5">
        <f>IF((Tableau1[[#This Row],[Quantités]]&lt;&gt;" "),(Tableau1[[#This Row],[Quantités]]*Tableau1[[#This Row],[Cours]])*1.01236,"")</f>
        <v>4498674.75</v>
      </c>
      <c r="H19" s="4">
        <v>45</v>
      </c>
      <c r="I19" s="4">
        <f>IFERROR(VLOOKUP(Tableau1[[#This Row],[Titres]],[1]!Table_1__2[[Symbole]:[Cours Ouverture (FCFA)]],5),"")</f>
        <v>4275</v>
      </c>
      <c r="J19" s="5">
        <f>IFERROR((Tableau1[[#This Row],[Quantités]]*Tableau1[[#This Row],[Cours actuel]])-(Tableau1[[#This Row],[Quantités]]*Tableau1[[#This Row],[Nombre de clients]]),"")</f>
        <v>4758750</v>
      </c>
      <c r="K19" s="4" t="s">
        <v>11</v>
      </c>
      <c r="M19" t="str">
        <f>IF(Tableau1[[#This Row],[Cours actuel]]&gt;=Tableau1[[#This Row],[Cours de sortie prévu]],"Vrai","Faux")</f>
        <v>Faux</v>
      </c>
    </row>
    <row r="20" spans="2:13" x14ac:dyDescent="0.25">
      <c r="B20" s="3">
        <v>44959</v>
      </c>
      <c r="C20" s="3" t="s">
        <v>14</v>
      </c>
      <c r="D20" s="4">
        <v>1275</v>
      </c>
      <c r="E20" s="5">
        <v>3300</v>
      </c>
      <c r="F20" s="5">
        <v>3000</v>
      </c>
      <c r="G20" s="5">
        <f>IF((Tableau1[[#This Row],[Quantités]]&lt;&gt;" "),(Tableau1[[#This Row],[Quantités]]*Tableau1[[#This Row],[Cours]])*1.01236,"")</f>
        <v>4259504.6999999993</v>
      </c>
      <c r="H20" s="4">
        <v>46</v>
      </c>
      <c r="I20" s="4">
        <f>IFERROR(VLOOKUP(Tableau1[[#This Row],[Titres]],[1]!Table_1__2[[Symbole]:[Cours Ouverture (FCFA)]],5),"")</f>
        <v>3200</v>
      </c>
      <c r="J20" s="5">
        <f>IFERROR((Tableau1[[#This Row],[Quantités]]*Tableau1[[#This Row],[Cours actuel]])-(Tableau1[[#This Row],[Quantités]]*Tableau1[[#This Row],[Nombre de clients]]),"")</f>
        <v>4021350</v>
      </c>
      <c r="K20" s="4" t="s">
        <v>11</v>
      </c>
      <c r="M20" t="str">
        <f>IF(Tableau1[[#This Row],[Cours actuel]]&gt;=Tableau1[[#This Row],[Cours de sortie prévu]],"Vrai","Faux")</f>
        <v>Vrai</v>
      </c>
    </row>
    <row r="21" spans="2:13" x14ac:dyDescent="0.25">
      <c r="B21" s="3">
        <v>44964</v>
      </c>
      <c r="C21" s="3" t="s">
        <v>10</v>
      </c>
      <c r="D21" s="4">
        <v>149</v>
      </c>
      <c r="E21" s="5">
        <v>1255</v>
      </c>
      <c r="F21" s="5">
        <v>1600</v>
      </c>
      <c r="G21" s="5">
        <f>IF((Tableau1[[#This Row],[Quantités]]&lt;&gt;" "),(Tableau1[[#This Row],[Quantités]]*Tableau1[[#This Row],[Cours]])*1.01236,"")</f>
        <v>189306.25819999998</v>
      </c>
      <c r="H21" s="4">
        <v>26</v>
      </c>
      <c r="I21" s="4">
        <f>IFERROR(VLOOKUP(Tableau1[[#This Row],[Titres]],[1]!Table_1__2[[Symbole]:[Cours Ouverture (FCFA)]],5),"")</f>
        <v>1280</v>
      </c>
      <c r="J21" s="5">
        <f>IFERROR((Tableau1[[#This Row],[Quantités]]*Tableau1[[#This Row],[Cours actuel]])-(Tableau1[[#This Row],[Quantités]]*Tableau1[[#This Row],[Nombre de clients]]),"")</f>
        <v>186846</v>
      </c>
      <c r="K21" s="4" t="s">
        <v>11</v>
      </c>
      <c r="M21" t="str">
        <f>IF(Tableau1[[#This Row],[Cours actuel]]&gt;=Tableau1[[#This Row],[Cours de sortie prévu]],"Vrai","Faux")</f>
        <v>Faux</v>
      </c>
    </row>
    <row r="22" spans="2:13" x14ac:dyDescent="0.25">
      <c r="B22" s="3">
        <v>44965</v>
      </c>
      <c r="C22" s="3" t="s">
        <v>13</v>
      </c>
      <c r="D22" s="4">
        <v>337</v>
      </c>
      <c r="E22" s="5">
        <v>1045</v>
      </c>
      <c r="F22" s="5">
        <v>1300</v>
      </c>
      <c r="G22" s="5">
        <f>IF((Tableau1[[#This Row],[Quantités]]&lt;&gt;" "),(Tableau1[[#This Row],[Quantités]]*Tableau1[[#This Row],[Cours]])*1.01236,"")</f>
        <v>356517.75939999998</v>
      </c>
      <c r="H22" s="4">
        <v>51</v>
      </c>
      <c r="I22" s="4">
        <f>IFERROR(VLOOKUP(Tableau1[[#This Row],[Titres]],[1]!Table_1__2[[Symbole]:[Cours Ouverture (FCFA)]],5),"")</f>
        <v>1045</v>
      </c>
      <c r="J22" s="5">
        <f>IFERROR((Tableau1[[#This Row],[Quantités]]*Tableau1[[#This Row],[Cours actuel]])-(Tableau1[[#This Row],[Quantités]]*Tableau1[[#This Row],[Nombre de clients]]),"")</f>
        <v>334978</v>
      </c>
      <c r="K22" s="4" t="s">
        <v>11</v>
      </c>
      <c r="M22" t="str">
        <f>IF(Tableau1[[#This Row],[Cours actuel]]&gt;=Tableau1[[#This Row],[Cours de sortie prévu]],"Vrai","Faux")</f>
        <v>Faux</v>
      </c>
    </row>
    <row r="23" spans="2:13" x14ac:dyDescent="0.25">
      <c r="B23" s="3">
        <v>44965</v>
      </c>
      <c r="C23" s="3" t="s">
        <v>15</v>
      </c>
      <c r="D23" s="4">
        <v>1869</v>
      </c>
      <c r="E23" s="5">
        <v>1275</v>
      </c>
      <c r="F23" s="5">
        <v>1700</v>
      </c>
      <c r="G23" s="5">
        <f>IF((Tableau1[[#This Row],[Quantités]]&lt;&gt;" "),(Tableau1[[#This Row],[Quantités]]*Tableau1[[#This Row],[Cours]])*1.01236,"")</f>
        <v>2412428.571</v>
      </c>
      <c r="H23" s="4">
        <v>79</v>
      </c>
      <c r="I23" s="4">
        <f>IFERROR(VLOOKUP(Tableau1[[#This Row],[Titres]],[1]!Table_1__2[[Symbole]:[Cours Ouverture (FCFA)]],5),"")</f>
        <v>1340</v>
      </c>
      <c r="J23" s="5">
        <f>IFERROR((Tableau1[[#This Row],[Quantités]]*Tableau1[[#This Row],[Cours actuel]])-(Tableau1[[#This Row],[Quantités]]*Tableau1[[#This Row],[Nombre de clients]]),"")</f>
        <v>2356809</v>
      </c>
      <c r="K23" s="4" t="s">
        <v>11</v>
      </c>
      <c r="M23" t="str">
        <f>IF(Tableau1[[#This Row],[Cours actuel]]&gt;=Tableau1[[#This Row],[Cours de sortie prévu]],"Vrai","Faux")</f>
        <v>Faux</v>
      </c>
    </row>
    <row r="24" spans="2:13" x14ac:dyDescent="0.25">
      <c r="B24" s="3"/>
      <c r="C24" s="4"/>
      <c r="D24" s="4"/>
      <c r="E24" s="5"/>
      <c r="F24" s="5"/>
      <c r="G24" s="5">
        <f>IF((Tableau1[[#This Row],[Quantités]]&lt;&gt;" "),(Tableau1[[#This Row],[Quantités]]*Tableau1[[#This Row],[Cours]])*1.01236,"")</f>
        <v>0</v>
      </c>
      <c r="H24" s="4"/>
      <c r="I24" s="4" t="str">
        <f>IFERROR(VLOOKUP(Tableau1[[#This Row],[Titres]],[1]!Table_1__2[[Symbole]:[Cours Ouverture (FCFA)]],5),"")</f>
        <v/>
      </c>
      <c r="J24" s="5" t="str">
        <f>IFERROR((Tableau1[[#This Row],[Quantités]]*Tableau1[[#This Row],[Cours actuel]])-(Tableau1[[#This Row],[Quantités]]*Tableau1[[#This Row],[Nombre de clients]]),"")</f>
        <v/>
      </c>
    </row>
    <row r="25" spans="2:13" x14ac:dyDescent="0.25">
      <c r="B25" s="3"/>
      <c r="C25" s="4"/>
      <c r="D25" s="4"/>
      <c r="E25" s="5"/>
      <c r="F25" s="5"/>
      <c r="G25" s="5">
        <f>IF((Tableau1[[#This Row],[Quantités]]&lt;&gt;" "),(Tableau1[[#This Row],[Quantités]]*Tableau1[[#This Row],[Cours]])*1.01236,"")</f>
        <v>0</v>
      </c>
      <c r="H25" s="4"/>
      <c r="I25" s="4" t="str">
        <f>IFERROR(VLOOKUP(Tableau1[[#This Row],[Titres]],[1]!Table_1__2[[Symbole]:[Cours Ouverture (FCFA)]],5),"")</f>
        <v/>
      </c>
      <c r="J25" s="5" t="str">
        <f>IFERROR((Tableau1[[#This Row],[Quantités]]*Tableau1[[#This Row],[Cours actuel]])-(Tableau1[[#This Row],[Quantités]]*Tableau1[[#This Row],[Nombre de clients]]),"")</f>
        <v/>
      </c>
    </row>
    <row r="26" spans="2:13" x14ac:dyDescent="0.25">
      <c r="B26" s="3"/>
      <c r="C26" s="4"/>
      <c r="D26" s="4"/>
      <c r="E26" s="5"/>
      <c r="F26" s="5"/>
      <c r="G26" s="5">
        <f>IF((Tableau1[[#This Row],[Quantités]]&lt;&gt;" "),(Tableau1[[#This Row],[Quantités]]*Tableau1[[#This Row],[Cours]])*1.01236,"")</f>
        <v>0</v>
      </c>
      <c r="H26" s="4"/>
      <c r="I26" s="4" t="str">
        <f>IFERROR(VLOOKUP(Tableau1[[#This Row],[Titres]],[1]!Table_1__2[[Symbole]:[Cours Ouverture (FCFA)]],5),"")</f>
        <v/>
      </c>
      <c r="J26" s="5" t="str">
        <f>IFERROR((Tableau1[[#This Row],[Quantités]]*Tableau1[[#This Row],[Cours actuel]])-(Tableau1[[#This Row],[Quantités]]*Tableau1[[#This Row],[Nombre de clients]]),"")</f>
        <v/>
      </c>
    </row>
    <row r="27" spans="2:13" x14ac:dyDescent="0.25">
      <c r="B27" s="3"/>
      <c r="C27" s="4"/>
      <c r="D27" s="4"/>
      <c r="E27" s="5"/>
      <c r="F27" s="5"/>
      <c r="G27" s="5">
        <f>IF((Tableau1[[#This Row],[Quantités]]&lt;&gt;" "),(Tableau1[[#This Row],[Quantités]]*Tableau1[[#This Row],[Cours]])*1.01236,"")</f>
        <v>0</v>
      </c>
      <c r="H27" s="4"/>
      <c r="I27" s="4" t="str">
        <f>IFERROR(VLOOKUP(Tableau1[[#This Row],[Titres]],[1]!Table_1__2[[Symbole]:[Cours Ouverture (FCFA)]],5),"")</f>
        <v/>
      </c>
      <c r="J27" s="5" t="str">
        <f>IFERROR((Tableau1[[#This Row],[Quantités]]*Tableau1[[#This Row],[Cours actuel]])-(Tableau1[[#This Row],[Quantités]]*Tableau1[[#This Row],[Nombre de clients]]),"")</f>
        <v/>
      </c>
    </row>
    <row r="28" spans="2:13" x14ac:dyDescent="0.25">
      <c r="B28" s="3"/>
      <c r="C28" s="4"/>
      <c r="D28" s="4"/>
      <c r="E28" s="5"/>
      <c r="F28" s="5"/>
      <c r="G28" s="5">
        <f>IF((Tableau1[[#This Row],[Quantités]]&lt;&gt;" "),(Tableau1[[#This Row],[Quantités]]*Tableau1[[#This Row],[Cours]])*1.01236,"")</f>
        <v>0</v>
      </c>
      <c r="H28" s="4"/>
      <c r="I28" s="4" t="str">
        <f>IFERROR(VLOOKUP(Tableau1[[#This Row],[Titres]],[1]!Table_1__2[[Symbole]:[Cours Ouverture (FCFA)]],5),"")</f>
        <v/>
      </c>
      <c r="J28" s="5" t="str">
        <f>IFERROR((Tableau1[[#This Row],[Quantités]]*Tableau1[[#This Row],[Cours actuel]])-(Tableau1[[#This Row],[Quantités]]*Tableau1[[#This Row],[Nombre de clients]]),"")</f>
        <v/>
      </c>
    </row>
    <row r="29" spans="2:13" x14ac:dyDescent="0.25">
      <c r="B29" s="3"/>
      <c r="C29" s="4"/>
      <c r="D29" s="4"/>
      <c r="E29" s="5"/>
      <c r="F29" s="5"/>
      <c r="G29" s="5">
        <f>IF((Tableau1[[#This Row],[Quantités]]&lt;&gt;" "),(Tableau1[[#This Row],[Quantités]]*Tableau1[[#This Row],[Cours]])*1.01236,"")</f>
        <v>0</v>
      </c>
      <c r="H29" s="4"/>
      <c r="I29" s="4" t="str">
        <f>IFERROR(VLOOKUP(Tableau1[[#This Row],[Titres]],[1]!Table_1__2[[Symbole]:[Cours Ouverture (FCFA)]],5),"")</f>
        <v/>
      </c>
      <c r="J29" s="5" t="str">
        <f>IFERROR((Tableau1[[#This Row],[Quantités]]*Tableau1[[#This Row],[Cours actuel]])-(Tableau1[[#This Row],[Quantités]]*Tableau1[[#This Row],[Nombre de clients]]),"")</f>
        <v/>
      </c>
    </row>
    <row r="30" spans="2:13" x14ac:dyDescent="0.25">
      <c r="B30" s="3"/>
      <c r="C30" s="4"/>
      <c r="D30" s="4"/>
      <c r="E30" s="5"/>
      <c r="F30" s="5"/>
      <c r="G30" s="5">
        <f>IF((Tableau1[[#This Row],[Quantités]]&lt;&gt;" "),(Tableau1[[#This Row],[Quantités]]*Tableau1[[#This Row],[Cours]])*1.01236,"")</f>
        <v>0</v>
      </c>
      <c r="H30" s="4"/>
      <c r="I30" s="4" t="str">
        <f>IFERROR(VLOOKUP(Tableau1[[#This Row],[Titres]],[1]!Table_1__2[[Symbole]:[Cours Ouverture (FCFA)]],5),"")</f>
        <v/>
      </c>
      <c r="J30" s="5" t="str">
        <f>IFERROR((Tableau1[[#This Row],[Quantités]]*Tableau1[[#This Row],[Cours actuel]])-(Tableau1[[#This Row],[Quantités]]*Tableau1[[#This Row],[Nombre de clients]]),"")</f>
        <v/>
      </c>
    </row>
    <row r="31" spans="2:13" x14ac:dyDescent="0.25">
      <c r="B31" s="3"/>
      <c r="C31" s="4"/>
      <c r="D31" s="4"/>
      <c r="E31" s="5"/>
      <c r="F31" s="5"/>
      <c r="G31" s="5">
        <f>IF((Tableau1[[#This Row],[Quantités]]&lt;&gt;" "),(Tableau1[[#This Row],[Quantités]]*Tableau1[[#This Row],[Cours]])*1.01236,"")</f>
        <v>0</v>
      </c>
      <c r="H31" s="4"/>
      <c r="I31" s="4" t="str">
        <f>IFERROR(VLOOKUP(Tableau1[[#This Row],[Titres]],[1]!Table_1__2[[Symbole]:[Cours Ouverture (FCFA)]],5),"")</f>
        <v/>
      </c>
      <c r="J31" s="5" t="str">
        <f>IFERROR((Tableau1[[#This Row],[Quantités]]*Tableau1[[#This Row],[Cours actuel]])-(Tableau1[[#This Row],[Quantités]]*Tableau1[[#This Row],[Nombre de clients]]),"")</f>
        <v/>
      </c>
    </row>
    <row r="32" spans="2:13" x14ac:dyDescent="0.25">
      <c r="B32" s="3"/>
      <c r="C32" s="4"/>
      <c r="D32" s="4"/>
      <c r="E32" s="5"/>
      <c r="F32" s="5"/>
      <c r="G32" s="5">
        <f>IF((Tableau1[[#This Row],[Quantités]]&lt;&gt;" "),(Tableau1[[#This Row],[Quantités]]*Tableau1[[#This Row],[Cours]])*1.01236,"")</f>
        <v>0</v>
      </c>
      <c r="H32" s="4"/>
      <c r="I32" s="4" t="str">
        <f>IFERROR(VLOOKUP(Tableau1[[#This Row],[Titres]],[1]!Table_1__2[[Symbole]:[Cours Ouverture (FCFA)]],5),"")</f>
        <v/>
      </c>
      <c r="J32" s="5" t="str">
        <f>IFERROR((Tableau1[[#This Row],[Quantités]]*Tableau1[[#This Row],[Cours actuel]])-(Tableau1[[#This Row],[Quantités]]*Tableau1[[#This Row],[Nombre de clients]]),"")</f>
        <v/>
      </c>
    </row>
    <row r="33" spans="2:10" x14ac:dyDescent="0.25">
      <c r="B33" s="3"/>
      <c r="C33" s="4"/>
      <c r="D33" s="4"/>
      <c r="E33" s="5"/>
      <c r="F33" s="5"/>
      <c r="G33" s="5">
        <f>IF((Tableau1[[#This Row],[Quantités]]&lt;&gt;" "),(Tableau1[[#This Row],[Quantités]]*Tableau1[[#This Row],[Cours]])*1.01236,"")</f>
        <v>0</v>
      </c>
      <c r="H33" s="4"/>
      <c r="I33" s="4" t="str">
        <f>IFERROR(VLOOKUP(Tableau1[[#This Row],[Titres]],[1]!Table_1__2[[Symbole]:[Cours Ouverture (FCFA)]],5),"")</f>
        <v/>
      </c>
      <c r="J33" s="5" t="str">
        <f>IFERROR((Tableau1[[#This Row],[Quantités]]*Tableau1[[#This Row],[Cours actuel]])-(Tableau1[[#This Row],[Quantités]]*Tableau1[[#This Row],[Nombre de clients]]),"")</f>
        <v/>
      </c>
    </row>
    <row r="34" spans="2:10" x14ac:dyDescent="0.25">
      <c r="B34" s="3"/>
      <c r="C34" s="4"/>
      <c r="D34" s="4"/>
      <c r="E34" s="5"/>
      <c r="F34" s="5"/>
      <c r="G34" s="5">
        <f>IF((Tableau1[[#This Row],[Quantités]]&lt;&gt;" "),(Tableau1[[#This Row],[Quantités]]*Tableau1[[#This Row],[Cours]])*1.01236,"")</f>
        <v>0</v>
      </c>
      <c r="H34" s="4"/>
      <c r="I34" s="4" t="str">
        <f>IFERROR(VLOOKUP(Tableau1[[#This Row],[Titres]],[1]!Table_1__2[[Symbole]:[Cours Ouverture (FCFA)]],5),"")</f>
        <v/>
      </c>
      <c r="J34" s="5" t="str">
        <f>IFERROR((Tableau1[[#This Row],[Quantités]]*Tableau1[[#This Row],[Cours actuel]])-(Tableau1[[#This Row],[Quantités]]*Tableau1[[#This Row],[Nombre de clients]]),"")</f>
        <v/>
      </c>
    </row>
    <row r="35" spans="2:10" x14ac:dyDescent="0.25">
      <c r="B35" s="3"/>
      <c r="C35" s="4"/>
      <c r="D35" s="4"/>
      <c r="E35" s="5"/>
      <c r="F35" s="5"/>
      <c r="G35" s="5">
        <f>IF((Tableau1[[#This Row],[Quantités]]&lt;&gt;" "),(Tableau1[[#This Row],[Quantités]]*Tableau1[[#This Row],[Cours]])*1.01236,"")</f>
        <v>0</v>
      </c>
      <c r="H35" s="4"/>
      <c r="I35" s="4" t="str">
        <f>IFERROR(VLOOKUP(Tableau1[[#This Row],[Titres]],[1]!Table_1__2[[Symbole]:[Cours Ouverture (FCFA)]],5),"")</f>
        <v/>
      </c>
      <c r="J35" s="5" t="str">
        <f>IFERROR((Tableau1[[#This Row],[Quantités]]*Tableau1[[#This Row],[Cours actuel]])-(Tableau1[[#This Row],[Quantités]]*Tableau1[[#This Row],[Nombre de clients]]),"")</f>
        <v/>
      </c>
    </row>
    <row r="36" spans="2:10" x14ac:dyDescent="0.25">
      <c r="B36" s="3"/>
      <c r="C36" s="4"/>
      <c r="D36" s="4"/>
      <c r="E36" s="5"/>
      <c r="F36" s="5"/>
      <c r="G36" s="5">
        <f>IF((Tableau1[[#This Row],[Quantités]]&lt;&gt;" "),(Tableau1[[#This Row],[Quantités]]*Tableau1[[#This Row],[Cours]])*1.01236,"")</f>
        <v>0</v>
      </c>
      <c r="H36" s="4"/>
      <c r="I36" s="4" t="str">
        <f>IFERROR(VLOOKUP(Tableau1[[#This Row],[Titres]],[1]!Table_1__2[[Symbole]:[Cours Ouverture (FCFA)]],5),"")</f>
        <v/>
      </c>
      <c r="J36" s="5" t="str">
        <f>IFERROR((Tableau1[[#This Row],[Quantités]]*Tableau1[[#This Row],[Cours actuel]])-(Tableau1[[#This Row],[Quantités]]*Tableau1[[#This Row],[Nombre de clients]]),"")</f>
        <v/>
      </c>
    </row>
    <row r="37" spans="2:10" x14ac:dyDescent="0.25">
      <c r="B37" s="3"/>
      <c r="C37" s="4"/>
      <c r="D37" s="4"/>
      <c r="E37" s="5"/>
      <c r="F37" s="5"/>
      <c r="G37" s="5">
        <f>IF((Tableau1[[#This Row],[Quantités]]&lt;&gt;" "),(Tableau1[[#This Row],[Quantités]]*Tableau1[[#This Row],[Cours]])*1.01236,"")</f>
        <v>0</v>
      </c>
      <c r="H37" s="4"/>
      <c r="I37" s="4" t="str">
        <f>IFERROR(VLOOKUP(Tableau1[[#This Row],[Titres]],[1]!Table_1__2[[Symbole]:[Cours Ouverture (FCFA)]],5),"")</f>
        <v/>
      </c>
      <c r="J37" s="5" t="str">
        <f>IFERROR((Tableau1[[#This Row],[Quantités]]*Tableau1[[#This Row],[Cours actuel]])-(Tableau1[[#This Row],[Quantités]]*Tableau1[[#This Row],[Nombre de clients]]),"")</f>
        <v/>
      </c>
    </row>
    <row r="38" spans="2:10" x14ac:dyDescent="0.25">
      <c r="B38" s="3"/>
      <c r="C38" s="4"/>
      <c r="D38" s="4"/>
      <c r="E38" s="5"/>
      <c r="F38" s="5"/>
      <c r="G38" s="5">
        <f>IF((Tableau1[[#This Row],[Quantités]]&lt;&gt;" "),(Tableau1[[#This Row],[Quantités]]*Tableau1[[#This Row],[Cours]])*1.01236,"")</f>
        <v>0</v>
      </c>
      <c r="H38" s="4"/>
      <c r="I38" s="4" t="str">
        <f>IFERROR(VLOOKUP(Tableau1[[#This Row],[Titres]],[1]!Table_1__2[[Symbole]:[Cours Ouverture (FCFA)]],5),"")</f>
        <v/>
      </c>
      <c r="J38" s="5" t="str">
        <f>IFERROR((Tableau1[[#This Row],[Quantités]]*Tableau1[[#This Row],[Cours actuel]])-(Tableau1[[#This Row],[Quantités]]*Tableau1[[#This Row],[Nombre de clients]]),"")</f>
        <v/>
      </c>
    </row>
    <row r="39" spans="2:10" x14ac:dyDescent="0.25">
      <c r="B39" s="3"/>
      <c r="C39" s="4"/>
      <c r="D39" s="4"/>
      <c r="E39" s="5"/>
      <c r="F39" s="5"/>
      <c r="G39" s="5">
        <f>IF((Tableau1[[#This Row],[Quantités]]&lt;&gt;" "),(Tableau1[[#This Row],[Quantités]]*Tableau1[[#This Row],[Cours]])*1.01236,"")</f>
        <v>0</v>
      </c>
      <c r="H39" s="4"/>
      <c r="I39" s="4" t="str">
        <f>IFERROR(VLOOKUP(Tableau1[[#This Row],[Titres]],[1]!Table_1__2[[Symbole]:[Cours Ouverture (FCFA)]],5),"")</f>
        <v/>
      </c>
      <c r="J39" s="5" t="str">
        <f>IFERROR((Tableau1[[#This Row],[Quantités]]*Tableau1[[#This Row],[Cours actuel]])-(Tableau1[[#This Row],[Quantités]]*Tableau1[[#This Row],[Nombre de clients]]),"")</f>
        <v/>
      </c>
    </row>
    <row r="40" spans="2:10" x14ac:dyDescent="0.25">
      <c r="B40" s="3"/>
      <c r="C40" s="4"/>
      <c r="D40" s="4"/>
      <c r="E40" s="5"/>
      <c r="F40" s="5"/>
      <c r="G40" s="5">
        <f>IF((Tableau1[[#This Row],[Quantités]]&lt;&gt;" "),(Tableau1[[#This Row],[Quantités]]*Tableau1[[#This Row],[Cours]])*1.01236,"")</f>
        <v>0</v>
      </c>
      <c r="H40" s="4"/>
      <c r="I40" s="4" t="str">
        <f>IFERROR(VLOOKUP(Tableau1[[#This Row],[Titres]],[1]!Table_1__2[[Symbole]:[Cours Ouverture (FCFA)]],5),"")</f>
        <v/>
      </c>
      <c r="J40" s="5" t="str">
        <f>IFERROR((Tableau1[[#This Row],[Quantités]]*Tableau1[[#This Row],[Cours actuel]])-(Tableau1[[#This Row],[Quantités]]*Tableau1[[#This Row],[Nombre de clients]]),"")</f>
        <v/>
      </c>
    </row>
    <row r="41" spans="2:10" x14ac:dyDescent="0.25">
      <c r="B41" s="3"/>
      <c r="C41" s="4"/>
      <c r="D41" s="4"/>
      <c r="E41" s="5"/>
      <c r="F41" s="5"/>
      <c r="G41" s="5">
        <f>IF((Tableau1[[#This Row],[Quantités]]&lt;&gt;" "),(Tableau1[[#This Row],[Quantités]]*Tableau1[[#This Row],[Cours]])*1.01236,"")</f>
        <v>0</v>
      </c>
      <c r="H41" s="4"/>
      <c r="I41" s="4" t="str">
        <f>IFERROR(VLOOKUP(Tableau1[[#This Row],[Titres]],[1]!Table_1__2[[Symbole]:[Cours Ouverture (FCFA)]],5),"")</f>
        <v/>
      </c>
      <c r="J41" s="5" t="str">
        <f>IFERROR((Tableau1[[#This Row],[Quantités]]*Tableau1[[#This Row],[Cours actuel]])-(Tableau1[[#This Row],[Quantités]]*Tableau1[[#This Row],[Nombre de clients]]),"")</f>
        <v/>
      </c>
    </row>
    <row r="42" spans="2:10" x14ac:dyDescent="0.25">
      <c r="B42" s="3"/>
      <c r="C42" s="4"/>
      <c r="D42" s="4"/>
      <c r="E42" s="5"/>
      <c r="F42" s="5"/>
      <c r="G42" s="5">
        <f>IF((Tableau1[[#This Row],[Quantités]]&lt;&gt;" "),(Tableau1[[#This Row],[Quantités]]*Tableau1[[#This Row],[Cours]])*1.01236,"")</f>
        <v>0</v>
      </c>
      <c r="H42" s="4"/>
      <c r="I42" s="4" t="str">
        <f>IFERROR(VLOOKUP(Tableau1[[#This Row],[Titres]],[1]!Table_1__2[[Symbole]:[Cours Ouverture (FCFA)]],5),"")</f>
        <v/>
      </c>
      <c r="J42" s="5" t="str">
        <f>IFERROR((Tableau1[[#This Row],[Quantités]]*Tableau1[[#This Row],[Cours actuel]])-(Tableau1[[#This Row],[Quantités]]*Tableau1[[#This Row],[Nombre de clients]]),"")</f>
        <v/>
      </c>
    </row>
    <row r="43" spans="2:10" x14ac:dyDescent="0.25">
      <c r="B43" s="3"/>
      <c r="C43" s="4"/>
      <c r="D43" s="4"/>
      <c r="E43" s="5"/>
      <c r="F43" s="5"/>
      <c r="G43" s="5">
        <f>IF((Tableau1[[#This Row],[Quantités]]&lt;&gt;" "),(Tableau1[[#This Row],[Quantités]]*Tableau1[[#This Row],[Cours]])*1.01236,"")</f>
        <v>0</v>
      </c>
      <c r="H43" s="4"/>
      <c r="I43" s="4" t="str">
        <f>IFERROR(VLOOKUP(Tableau1[[#This Row],[Titres]],[1]!Table_1__2[[Symbole]:[Cours Ouverture (FCFA)]],5),"")</f>
        <v/>
      </c>
      <c r="J43" s="5" t="str">
        <f>IFERROR((Tableau1[[#This Row],[Quantités]]*Tableau1[[#This Row],[Cours actuel]])-(Tableau1[[#This Row],[Quantités]]*Tableau1[[#This Row],[Nombre de clients]]),"")</f>
        <v/>
      </c>
    </row>
    <row r="44" spans="2:10" x14ac:dyDescent="0.25">
      <c r="B44" s="3"/>
      <c r="C44" s="4"/>
      <c r="D44" s="4"/>
      <c r="E44" s="5"/>
      <c r="F44" s="5"/>
      <c r="G44" s="5">
        <f>IF((Tableau1[[#This Row],[Quantités]]&lt;&gt;" "),(Tableau1[[#This Row],[Quantités]]*Tableau1[[#This Row],[Cours]])*1.01236,"")</f>
        <v>0</v>
      </c>
      <c r="H44" s="4"/>
      <c r="I44" s="4" t="str">
        <f>IFERROR(VLOOKUP(Tableau1[[#This Row],[Titres]],[1]!Table_1__2[[Symbole]:[Cours Ouverture (FCFA)]],5),"")</f>
        <v/>
      </c>
      <c r="J44" s="5" t="str">
        <f>IFERROR((Tableau1[[#This Row],[Quantités]]*Tableau1[[#This Row],[Cours actuel]])-(Tableau1[[#This Row],[Quantités]]*Tableau1[[#This Row],[Nombre de clients]]),"")</f>
        <v/>
      </c>
    </row>
    <row r="45" spans="2:10" x14ac:dyDescent="0.25">
      <c r="B45" s="3"/>
      <c r="C45" s="4"/>
      <c r="D45" s="4"/>
      <c r="E45" s="5"/>
      <c r="F45" s="5"/>
      <c r="G45" s="5">
        <f>IF((Tableau1[[#This Row],[Quantités]]&lt;&gt;" "),(Tableau1[[#This Row],[Quantités]]*Tableau1[[#This Row],[Cours]])*1.01236,"")</f>
        <v>0</v>
      </c>
      <c r="H45" s="4"/>
      <c r="I45" s="4" t="str">
        <f>IFERROR(VLOOKUP(Tableau1[[#This Row],[Titres]],[1]!Table_1__2[[Symbole]:[Cours Ouverture (FCFA)]],5),"")</f>
        <v/>
      </c>
      <c r="J45" s="5" t="str">
        <f>IFERROR((Tableau1[[#This Row],[Quantités]]*Tableau1[[#This Row],[Cours actuel]])-(Tableau1[[#This Row],[Quantités]]*Tableau1[[#This Row],[Nombre de clients]]),"")</f>
        <v/>
      </c>
    </row>
    <row r="46" spans="2:10" x14ac:dyDescent="0.25">
      <c r="B46" s="3"/>
      <c r="C46" s="4"/>
      <c r="D46" s="4"/>
      <c r="E46" s="5"/>
      <c r="F46" s="5"/>
      <c r="G46" s="5">
        <f>IF((Tableau1[[#This Row],[Quantités]]&lt;&gt;" "),(Tableau1[[#This Row],[Quantités]]*Tableau1[[#This Row],[Cours]])*1.01236,"")</f>
        <v>0</v>
      </c>
      <c r="H46" s="4"/>
      <c r="I46" s="4" t="str">
        <f>IFERROR(VLOOKUP(Tableau1[[#This Row],[Titres]],[1]!Table_1__2[[Symbole]:[Cours Ouverture (FCFA)]],5),"")</f>
        <v/>
      </c>
      <c r="J46" s="5" t="str">
        <f>IFERROR((Tableau1[[#This Row],[Quantités]]*Tableau1[[#This Row],[Cours actuel]])-(Tableau1[[#This Row],[Quantités]]*Tableau1[[#This Row],[Nombre de clients]]),"")</f>
        <v/>
      </c>
    </row>
    <row r="47" spans="2:10" x14ac:dyDescent="0.25">
      <c r="B47" s="3"/>
      <c r="C47" s="4"/>
      <c r="D47" s="4"/>
      <c r="E47" s="5"/>
      <c r="F47" s="5"/>
      <c r="G47" s="5">
        <f>IF((Tableau1[[#This Row],[Quantités]]&lt;&gt;" "),(Tableau1[[#This Row],[Quantités]]*Tableau1[[#This Row],[Cours]])*1.01236,"")</f>
        <v>0</v>
      </c>
      <c r="H47" s="4"/>
      <c r="I47" s="4" t="str">
        <f>IFERROR(VLOOKUP(Tableau1[[#This Row],[Titres]],[1]!Table_1__2[[Symbole]:[Cours Ouverture (FCFA)]],5),"")</f>
        <v/>
      </c>
      <c r="J47" s="5" t="str">
        <f>IFERROR((Tableau1[[#This Row],[Quantités]]*Tableau1[[#This Row],[Cours actuel]])-(Tableau1[[#This Row],[Quantités]]*Tableau1[[#This Row],[Nombre de clients]]),"")</f>
        <v/>
      </c>
    </row>
    <row r="48" spans="2:10" x14ac:dyDescent="0.25">
      <c r="B48" s="3"/>
      <c r="C48" s="4"/>
      <c r="D48" s="4"/>
      <c r="E48" s="5"/>
      <c r="F48" s="5"/>
      <c r="G48" s="5">
        <f>IF((Tableau1[[#This Row],[Quantités]]&lt;&gt;" "),(Tableau1[[#This Row],[Quantités]]*Tableau1[[#This Row],[Cours]])*1.01236,"")</f>
        <v>0</v>
      </c>
      <c r="H48" s="4"/>
      <c r="I48" s="4" t="str">
        <f>IFERROR(VLOOKUP(Tableau1[[#This Row],[Titres]],[1]!Table_1__2[[Symbole]:[Cours Ouverture (FCFA)]],5),"")</f>
        <v/>
      </c>
      <c r="J48" s="5" t="str">
        <f>IFERROR((Tableau1[[#This Row],[Quantités]]*Tableau1[[#This Row],[Cours actuel]])-(Tableau1[[#This Row],[Quantités]]*Tableau1[[#This Row],[Nombre de clients]]),"")</f>
        <v/>
      </c>
    </row>
    <row r="49" spans="2:10" x14ac:dyDescent="0.25">
      <c r="B49" s="3"/>
      <c r="C49" s="4"/>
      <c r="D49" s="4"/>
      <c r="E49" s="5"/>
      <c r="F49" s="5"/>
      <c r="G49" s="5">
        <f>IF((Tableau1[[#This Row],[Quantités]]&lt;&gt;" "),(Tableau1[[#This Row],[Quantités]]*Tableau1[[#This Row],[Cours]])*1.01236,"")</f>
        <v>0</v>
      </c>
      <c r="H49" s="4"/>
      <c r="I49" s="4" t="str">
        <f>IFERROR(VLOOKUP(Tableau1[[#This Row],[Titres]],[1]!Table_1__2[[Symbole]:[Cours Ouverture (FCFA)]],5),"")</f>
        <v/>
      </c>
      <c r="J49" s="5" t="str">
        <f>IFERROR((Tableau1[[#This Row],[Quantités]]*Tableau1[[#This Row],[Cours actuel]])-(Tableau1[[#This Row],[Quantités]]*Tableau1[[#This Row],[Nombre de clients]]),"")</f>
        <v/>
      </c>
    </row>
    <row r="50" spans="2:10" x14ac:dyDescent="0.25">
      <c r="B50" s="3"/>
      <c r="C50" s="4"/>
      <c r="D50" s="4"/>
      <c r="E50" s="5"/>
      <c r="F50" s="5"/>
      <c r="G50" s="5">
        <f>IF((Tableau1[[#This Row],[Quantités]]&lt;&gt;" "),(Tableau1[[#This Row],[Quantités]]*Tableau1[[#This Row],[Cours]])*1.01236,"")</f>
        <v>0</v>
      </c>
      <c r="H50" s="4"/>
      <c r="I50" s="4" t="str">
        <f>IFERROR(VLOOKUP(Tableau1[[#This Row],[Titres]],[1]!Table_1__2[[Symbole]:[Cours Ouverture (FCFA)]],5),"")</f>
        <v/>
      </c>
      <c r="J50" s="5" t="str">
        <f>IFERROR((Tableau1[[#This Row],[Quantités]]*Tableau1[[#This Row],[Cours actuel]])-(Tableau1[[#This Row],[Quantités]]*Tableau1[[#This Row],[Nombre de clients]]),"")</f>
        <v/>
      </c>
    </row>
    <row r="51" spans="2:10" x14ac:dyDescent="0.25">
      <c r="B51" s="3"/>
      <c r="C51" s="4"/>
      <c r="D51" s="4"/>
      <c r="E51" s="5"/>
      <c r="F51" s="5"/>
      <c r="G51" s="5">
        <f>IF((Tableau1[[#This Row],[Quantités]]&lt;&gt;" "),(Tableau1[[#This Row],[Quantités]]*Tableau1[[#This Row],[Cours]])*1.01236,"")</f>
        <v>0</v>
      </c>
      <c r="H51" s="4"/>
      <c r="I51" s="4" t="str">
        <f>IFERROR(VLOOKUP(Tableau1[[#This Row],[Titres]],[1]!Table_1__2[[Symbole]:[Cours Ouverture (FCFA)]],5),"")</f>
        <v/>
      </c>
      <c r="J51" s="5" t="str">
        <f>IFERROR((Tableau1[[#This Row],[Quantités]]*Tableau1[[#This Row],[Cours actuel]])-(Tableau1[[#This Row],[Quantités]]*Tableau1[[#This Row],[Nombre de clients]]),"")</f>
        <v/>
      </c>
    </row>
    <row r="52" spans="2:10" x14ac:dyDescent="0.25">
      <c r="B52" s="3"/>
      <c r="C52" s="4"/>
      <c r="D52" s="4"/>
      <c r="E52" s="5"/>
      <c r="F52" s="5"/>
      <c r="G52" s="5">
        <f>IF((Tableau1[[#This Row],[Quantités]]&lt;&gt;" "),(Tableau1[[#This Row],[Quantités]]*Tableau1[[#This Row],[Cours]])*1.01236,"")</f>
        <v>0</v>
      </c>
      <c r="H52" s="4"/>
      <c r="I52" s="4" t="str">
        <f>IFERROR(VLOOKUP(Tableau1[[#This Row],[Titres]],[1]!Table_1__2[[Symbole]:[Cours Ouverture (FCFA)]],5),"")</f>
        <v/>
      </c>
      <c r="J52" s="5" t="str">
        <f>IFERROR((Tableau1[[#This Row],[Quantités]]*Tableau1[[#This Row],[Cours actuel]])-(Tableau1[[#This Row],[Quantités]]*Tableau1[[#This Row],[Nombre de clients]]),"")</f>
        <v/>
      </c>
    </row>
    <row r="53" spans="2:10" x14ac:dyDescent="0.25">
      <c r="B53" s="3"/>
      <c r="C53" s="4"/>
      <c r="D53" s="4"/>
      <c r="E53" s="5"/>
      <c r="F53" s="5"/>
      <c r="G53" s="5">
        <f>IF((Tableau1[[#This Row],[Quantités]]&lt;&gt;" "),(Tableau1[[#This Row],[Quantités]]*Tableau1[[#This Row],[Cours]])*1.01236,"")</f>
        <v>0</v>
      </c>
      <c r="H53" s="4"/>
      <c r="I53" s="4" t="str">
        <f>IFERROR(VLOOKUP(Tableau1[[#This Row],[Titres]],[1]!Table_1__2[[Symbole]:[Cours Ouverture (FCFA)]],5),"")</f>
        <v/>
      </c>
      <c r="J53" s="5" t="str">
        <f>IFERROR((Tableau1[[#This Row],[Quantités]]*Tableau1[[#This Row],[Cours actuel]])-(Tableau1[[#This Row],[Quantités]]*Tableau1[[#This Row],[Nombre de clients]]),"")</f>
        <v/>
      </c>
    </row>
    <row r="54" spans="2:10" x14ac:dyDescent="0.25">
      <c r="B54" s="3"/>
      <c r="C54" s="4"/>
      <c r="D54" s="4"/>
      <c r="E54" s="5"/>
      <c r="F54" s="5"/>
      <c r="G54" s="5">
        <f>IF((Tableau1[[#This Row],[Quantités]]&lt;&gt;" "),(Tableau1[[#This Row],[Quantités]]*Tableau1[[#This Row],[Cours]])*1.01236,"")</f>
        <v>0</v>
      </c>
      <c r="H54" s="4"/>
      <c r="I54" s="4" t="str">
        <f>IFERROR(VLOOKUP(Tableau1[[#This Row],[Titres]],[1]!Table_1__2[[Symbole]:[Cours Ouverture (FCFA)]],5),"")</f>
        <v/>
      </c>
      <c r="J54" s="5" t="str">
        <f>IFERROR((Tableau1[[#This Row],[Quantités]]*Tableau1[[#This Row],[Cours actuel]])-(Tableau1[[#This Row],[Quantités]]*Tableau1[[#This Row],[Nombre de clients]]),"")</f>
        <v/>
      </c>
    </row>
    <row r="55" spans="2:10" x14ac:dyDescent="0.25">
      <c r="B55" s="3"/>
      <c r="C55" s="4"/>
      <c r="D55" s="4"/>
      <c r="E55" s="5"/>
      <c r="F55" s="5"/>
      <c r="G55" s="5">
        <f>IF((Tableau1[[#This Row],[Quantités]]&lt;&gt;" "),(Tableau1[[#This Row],[Quantités]]*Tableau1[[#This Row],[Cours]])*1.01236,"")</f>
        <v>0</v>
      </c>
      <c r="H55" s="4"/>
      <c r="I55" s="4" t="str">
        <f>IFERROR(VLOOKUP(Tableau1[[#This Row],[Titres]],[1]!Table_1__2[[Symbole]:[Cours Ouverture (FCFA)]],5),"")</f>
        <v/>
      </c>
      <c r="J55" s="5" t="str">
        <f>IFERROR((Tableau1[[#This Row],[Quantités]]*Tableau1[[#This Row],[Cours actuel]])-(Tableau1[[#This Row],[Quantités]]*Tableau1[[#This Row],[Nombre de clients]]),"")</f>
        <v/>
      </c>
    </row>
    <row r="56" spans="2:10" x14ac:dyDescent="0.25">
      <c r="B56" s="3"/>
      <c r="C56" s="4"/>
      <c r="D56" s="4"/>
      <c r="E56" s="5"/>
      <c r="F56" s="5"/>
      <c r="G56" s="5">
        <f>IF((Tableau1[[#This Row],[Quantités]]&lt;&gt;" "),(Tableau1[[#This Row],[Quantités]]*Tableau1[[#This Row],[Cours]])*1.01236,"")</f>
        <v>0</v>
      </c>
      <c r="H56" s="4"/>
      <c r="I56" s="4" t="str">
        <f>IFERROR(VLOOKUP(Tableau1[[#This Row],[Titres]],[1]!Table_1__2[[Symbole]:[Cours Ouverture (FCFA)]],5),"")</f>
        <v/>
      </c>
      <c r="J56" s="5" t="str">
        <f>IFERROR((Tableau1[[#This Row],[Quantités]]*Tableau1[[#This Row],[Cours actuel]])-(Tableau1[[#This Row],[Quantités]]*Tableau1[[#This Row],[Nombre de clients]]),"")</f>
        <v/>
      </c>
    </row>
    <row r="57" spans="2:10" x14ac:dyDescent="0.25">
      <c r="B57" s="3"/>
      <c r="C57" s="4"/>
      <c r="D57" s="4"/>
      <c r="E57" s="5"/>
      <c r="F57" s="5"/>
      <c r="G57" s="5">
        <f>IF((Tableau1[[#This Row],[Quantités]]&lt;&gt;" "),(Tableau1[[#This Row],[Quantités]]*Tableau1[[#This Row],[Cours]])*1.01236,"")</f>
        <v>0</v>
      </c>
      <c r="H57" s="4"/>
      <c r="I57" s="4" t="str">
        <f>IFERROR(VLOOKUP(Tableau1[[#This Row],[Titres]],[1]!Table_1__2[[Symbole]:[Cours Ouverture (FCFA)]],5),"")</f>
        <v/>
      </c>
      <c r="J57" s="5" t="str">
        <f>IFERROR((Tableau1[[#This Row],[Quantités]]*Tableau1[[#This Row],[Cours actuel]])-(Tableau1[[#This Row],[Quantités]]*Tableau1[[#This Row],[Nombre de clients]]),"")</f>
        <v/>
      </c>
    </row>
    <row r="58" spans="2:10" x14ac:dyDescent="0.25">
      <c r="B58" s="3"/>
      <c r="C58" s="4"/>
      <c r="D58" s="4"/>
      <c r="E58" s="5"/>
      <c r="F58" s="5"/>
      <c r="G58" s="5">
        <f>IF((Tableau1[[#This Row],[Quantités]]&lt;&gt;" "),(Tableau1[[#This Row],[Quantités]]*Tableau1[[#This Row],[Cours]])*1.01236,"")</f>
        <v>0</v>
      </c>
      <c r="H58" s="4"/>
      <c r="I58" s="4" t="str">
        <f>IFERROR(VLOOKUP(Tableau1[[#This Row],[Titres]],[1]!Table_1__2[[Symbole]:[Cours Ouverture (FCFA)]],5),"")</f>
        <v/>
      </c>
      <c r="J58" s="5" t="str">
        <f>IFERROR((Tableau1[[#This Row],[Quantités]]*Tableau1[[#This Row],[Cours actuel]])-(Tableau1[[#This Row],[Quantités]]*Tableau1[[#This Row],[Nombre de clients]]),"")</f>
        <v/>
      </c>
    </row>
    <row r="59" spans="2:10" x14ac:dyDescent="0.25">
      <c r="B59" s="3"/>
      <c r="C59" s="4"/>
      <c r="D59" s="4"/>
      <c r="E59" s="5"/>
      <c r="F59" s="5"/>
      <c r="G59" s="5">
        <f>IF((Tableau1[[#This Row],[Quantités]]&lt;&gt;" "),(Tableau1[[#This Row],[Quantités]]*Tableau1[[#This Row],[Cours]])*1.01236,"")</f>
        <v>0</v>
      </c>
      <c r="H59" s="4"/>
      <c r="I59" s="4" t="str">
        <f>IFERROR(VLOOKUP(Tableau1[[#This Row],[Titres]],[1]!Table_1__2[[Symbole]:[Cours Ouverture (FCFA)]],5),"")</f>
        <v/>
      </c>
      <c r="J59" s="5" t="str">
        <f>IFERROR((Tableau1[[#This Row],[Quantités]]*Tableau1[[#This Row],[Cours actuel]])-(Tableau1[[#This Row],[Quantités]]*Tableau1[[#This Row],[Nombre de clients]]),"")</f>
        <v/>
      </c>
    </row>
    <row r="60" spans="2:10" x14ac:dyDescent="0.25">
      <c r="B60" s="3"/>
      <c r="C60" s="4"/>
      <c r="D60" s="4"/>
      <c r="E60" s="5"/>
      <c r="F60" s="5"/>
      <c r="G60" s="5">
        <f>IF((Tableau1[[#This Row],[Quantités]]&lt;&gt;" "),(Tableau1[[#This Row],[Quantités]]*Tableau1[[#This Row],[Cours]])*1.01236,"")</f>
        <v>0</v>
      </c>
      <c r="H60" s="4"/>
      <c r="I60" s="4" t="str">
        <f>IFERROR(VLOOKUP(Tableau1[[#This Row],[Titres]],[1]!Table_1__2[[Symbole]:[Cours Ouverture (FCFA)]],5),"")</f>
        <v/>
      </c>
      <c r="J60" s="5" t="str">
        <f>IFERROR((Tableau1[[#This Row],[Quantités]]*Tableau1[[#This Row],[Cours actuel]])-(Tableau1[[#This Row],[Quantités]]*Tableau1[[#This Row],[Nombre de clients]]),"")</f>
        <v/>
      </c>
    </row>
    <row r="61" spans="2:10" x14ac:dyDescent="0.25">
      <c r="B61" s="3"/>
      <c r="C61" s="4"/>
      <c r="D61" s="4"/>
      <c r="E61" s="5"/>
      <c r="F61" s="5"/>
      <c r="G61" s="5">
        <f>IF((Tableau1[[#This Row],[Quantités]]&lt;&gt;" "),(Tableau1[[#This Row],[Quantités]]*Tableau1[[#This Row],[Cours]])*1.01236,"")</f>
        <v>0</v>
      </c>
      <c r="H61" s="4"/>
      <c r="I61" s="4" t="str">
        <f>IFERROR(VLOOKUP(Tableau1[[#This Row],[Titres]],[1]!Table_1__2[[Symbole]:[Cours Ouverture (FCFA)]],5),"")</f>
        <v/>
      </c>
      <c r="J61" s="5" t="str">
        <f>IFERROR((Tableau1[[#This Row],[Quantités]]*Tableau1[[#This Row],[Cours actuel]])-(Tableau1[[#This Row],[Quantités]]*Tableau1[[#This Row],[Nombre de clients]]),"")</f>
        <v/>
      </c>
    </row>
    <row r="62" spans="2:10" x14ac:dyDescent="0.25">
      <c r="B62" s="3"/>
      <c r="C62" s="4"/>
      <c r="D62" s="4"/>
      <c r="E62" s="5"/>
      <c r="F62" s="5"/>
      <c r="G62" s="5">
        <f>IF((Tableau1[[#This Row],[Quantités]]&lt;&gt;" "),(Tableau1[[#This Row],[Quantités]]*Tableau1[[#This Row],[Cours]])*1.01236,"")</f>
        <v>0</v>
      </c>
      <c r="H62" s="4"/>
      <c r="I62" s="4" t="str">
        <f>IFERROR(VLOOKUP(Tableau1[[#This Row],[Titres]],[1]!Table_1__2[[Symbole]:[Cours Ouverture (FCFA)]],5),"")</f>
        <v/>
      </c>
      <c r="J62" s="5" t="str">
        <f>IFERROR((Tableau1[[#This Row],[Quantités]]*Tableau1[[#This Row],[Cours actuel]])-(Tableau1[[#This Row],[Quantités]]*Tableau1[[#This Row],[Nombre de clients]]),"")</f>
        <v/>
      </c>
    </row>
    <row r="63" spans="2:10" x14ac:dyDescent="0.25">
      <c r="B63" s="3"/>
      <c r="C63" s="4"/>
      <c r="D63" s="4"/>
      <c r="E63" s="5"/>
      <c r="F63" s="5"/>
      <c r="G63" s="5">
        <f>IF((Tableau1[[#This Row],[Quantités]]&lt;&gt;" "),(Tableau1[[#This Row],[Quantités]]*Tableau1[[#This Row],[Cours]])*1.01236,"")</f>
        <v>0</v>
      </c>
      <c r="H63" s="4"/>
      <c r="I63" s="4" t="str">
        <f>IFERROR(VLOOKUP(Tableau1[[#This Row],[Titres]],[1]!Table_1__2[[Symbole]:[Cours Ouverture (FCFA)]],5),"")</f>
        <v/>
      </c>
      <c r="J63" s="5" t="str">
        <f>IFERROR((Tableau1[[#This Row],[Quantités]]*Tableau1[[#This Row],[Cours actuel]])-(Tableau1[[#This Row],[Quantités]]*Tableau1[[#This Row],[Nombre de clients]]),"")</f>
        <v/>
      </c>
    </row>
    <row r="64" spans="2:10" x14ac:dyDescent="0.25">
      <c r="B64" s="3"/>
      <c r="C64" s="4"/>
      <c r="D64" s="4"/>
      <c r="E64" s="5"/>
      <c r="F64" s="5"/>
      <c r="G64" s="5">
        <f>IF((Tableau1[[#This Row],[Quantités]]&lt;&gt;" "),(Tableau1[[#This Row],[Quantités]]*Tableau1[[#This Row],[Cours]])*1.01236,"")</f>
        <v>0</v>
      </c>
      <c r="H64" s="4"/>
      <c r="I64" s="4" t="str">
        <f>IFERROR(VLOOKUP(Tableau1[[#This Row],[Titres]],[1]!Table_1__2[[Symbole]:[Cours Ouverture (FCFA)]],5),"")</f>
        <v/>
      </c>
      <c r="J64" s="5" t="str">
        <f>IFERROR((Tableau1[[#This Row],[Quantités]]*Tableau1[[#This Row],[Cours actuel]])-(Tableau1[[#This Row],[Quantités]]*Tableau1[[#This Row],[Nombre de clients]]),"")</f>
        <v/>
      </c>
    </row>
    <row r="65" spans="2:10" x14ac:dyDescent="0.25">
      <c r="B65" s="3"/>
      <c r="C65" s="4"/>
      <c r="D65" s="4"/>
      <c r="E65" s="5"/>
      <c r="F65" s="5"/>
      <c r="G65" s="5">
        <f>IF((Tableau1[[#This Row],[Quantités]]&lt;&gt;" "),(Tableau1[[#This Row],[Quantités]]*Tableau1[[#This Row],[Cours]])*1.01236,"")</f>
        <v>0</v>
      </c>
      <c r="H65" s="4"/>
      <c r="I65" s="4" t="str">
        <f>IFERROR(VLOOKUP(Tableau1[[#This Row],[Titres]],[1]!Table_1__2[[Symbole]:[Cours Ouverture (FCFA)]],5),"")</f>
        <v/>
      </c>
      <c r="J65" s="5" t="str">
        <f>IFERROR((Tableau1[[#This Row],[Quantités]]*Tableau1[[#This Row],[Cours actuel]])-(Tableau1[[#This Row],[Quantités]]*Tableau1[[#This Row],[Nombre de clients]]),"")</f>
        <v/>
      </c>
    </row>
    <row r="66" spans="2:10" x14ac:dyDescent="0.25">
      <c r="B66" s="3"/>
      <c r="C66" s="4"/>
      <c r="D66" s="4"/>
      <c r="E66" s="5"/>
      <c r="F66" s="5"/>
      <c r="G66" s="5">
        <f>IF((Tableau1[[#This Row],[Quantités]]&lt;&gt;" "),(Tableau1[[#This Row],[Quantités]]*Tableau1[[#This Row],[Cours]])*1.01236,"")</f>
        <v>0</v>
      </c>
      <c r="H66" s="4"/>
      <c r="I66" s="4" t="str">
        <f>IFERROR(VLOOKUP(Tableau1[[#This Row],[Titres]],[1]!Table_1__2[[Symbole]:[Cours Ouverture (FCFA)]],5),"")</f>
        <v/>
      </c>
      <c r="J66" s="5" t="str">
        <f>IFERROR((Tableau1[[#This Row],[Quantités]]*Tableau1[[#This Row],[Cours actuel]])-(Tableau1[[#This Row],[Quantités]]*Tableau1[[#This Row],[Nombre de clients]]),"")</f>
        <v/>
      </c>
    </row>
    <row r="67" spans="2:10" x14ac:dyDescent="0.25">
      <c r="B67" s="3"/>
      <c r="C67" s="4"/>
      <c r="D67" s="4"/>
      <c r="E67" s="5"/>
      <c r="F67" s="5"/>
      <c r="G67" s="5">
        <f>IF((Tableau1[[#This Row],[Quantités]]&lt;&gt;" "),(Tableau1[[#This Row],[Quantités]]*Tableau1[[#This Row],[Cours]])*1.01236,"")</f>
        <v>0</v>
      </c>
      <c r="H67" s="4"/>
      <c r="I67" s="4" t="str">
        <f>IFERROR(VLOOKUP(Tableau1[[#This Row],[Titres]],[1]!Table_1__2[[Symbole]:[Cours Ouverture (FCFA)]],5),"")</f>
        <v/>
      </c>
      <c r="J67" s="5" t="str">
        <f>IFERROR((Tableau1[[#This Row],[Quantités]]*Tableau1[[#This Row],[Cours actuel]])-(Tableau1[[#This Row],[Quantités]]*Tableau1[[#This Row],[Nombre de clients]]),"")</f>
        <v/>
      </c>
    </row>
    <row r="68" spans="2:10" x14ac:dyDescent="0.25">
      <c r="B68" s="3"/>
      <c r="C68" s="4"/>
      <c r="D68" s="4"/>
      <c r="E68" s="5"/>
      <c r="F68" s="5"/>
      <c r="G68" s="5">
        <f>IF((Tableau1[[#This Row],[Quantités]]&lt;&gt;" "),(Tableau1[[#This Row],[Quantités]]*Tableau1[[#This Row],[Cours]])*1.01236,"")</f>
        <v>0</v>
      </c>
      <c r="H68" s="4"/>
      <c r="I68" s="4" t="str">
        <f>IFERROR(VLOOKUP(Tableau1[[#This Row],[Titres]],[1]!Table_1__2[[Symbole]:[Cours Ouverture (FCFA)]],5),"")</f>
        <v/>
      </c>
      <c r="J68" s="5" t="str">
        <f>IFERROR((Tableau1[[#This Row],[Quantités]]*Tableau1[[#This Row],[Cours actuel]])-(Tableau1[[#This Row],[Quantités]]*Tableau1[[#This Row],[Nombre de clients]]),"")</f>
        <v/>
      </c>
    </row>
    <row r="69" spans="2:10" x14ac:dyDescent="0.25">
      <c r="B69" s="3"/>
      <c r="C69" s="4"/>
      <c r="D69" s="4"/>
      <c r="E69" s="5"/>
      <c r="F69" s="5"/>
      <c r="G69" s="5">
        <f>IF((Tableau1[[#This Row],[Quantités]]&lt;&gt;" "),(Tableau1[[#This Row],[Quantités]]*Tableau1[[#This Row],[Cours]])*1.01236,"")</f>
        <v>0</v>
      </c>
      <c r="H69" s="4"/>
      <c r="I69" s="4" t="str">
        <f>IFERROR(VLOOKUP(Tableau1[[#This Row],[Titres]],[1]!Table_1__2[[Symbole]:[Cours Ouverture (FCFA)]],5),"")</f>
        <v/>
      </c>
      <c r="J69" s="5" t="str">
        <f>IFERROR((Tableau1[[#This Row],[Quantités]]*Tableau1[[#This Row],[Cours actuel]])-(Tableau1[[#This Row],[Quantités]]*Tableau1[[#This Row],[Nombre de clients]]),"")</f>
        <v/>
      </c>
    </row>
    <row r="70" spans="2:10" x14ac:dyDescent="0.25">
      <c r="B70" s="3"/>
      <c r="C70" s="4"/>
      <c r="D70" s="4"/>
      <c r="E70" s="5"/>
      <c r="F70" s="5"/>
      <c r="G70" s="5">
        <f>IF((Tableau1[[#This Row],[Quantités]]&lt;&gt;" "),(Tableau1[[#This Row],[Quantités]]*Tableau1[[#This Row],[Cours]])*1.01236,"")</f>
        <v>0</v>
      </c>
      <c r="H70" s="4"/>
      <c r="I70" s="4" t="str">
        <f>IFERROR(VLOOKUP(Tableau1[[#This Row],[Titres]],[1]!Table_1__2[[Symbole]:[Cours Ouverture (FCFA)]],5),"")</f>
        <v/>
      </c>
      <c r="J70" s="5" t="str">
        <f>IFERROR((Tableau1[[#This Row],[Quantités]]*Tableau1[[#This Row],[Cours actuel]])-(Tableau1[[#This Row],[Quantités]]*Tableau1[[#This Row],[Nombre de clients]]),"")</f>
        <v/>
      </c>
    </row>
    <row r="71" spans="2:10" x14ac:dyDescent="0.25">
      <c r="B71" s="3"/>
      <c r="C71" s="4"/>
      <c r="D71" s="4"/>
      <c r="E71" s="5"/>
      <c r="F71" s="5"/>
      <c r="G71" s="5">
        <f>IF((Tableau1[[#This Row],[Quantités]]&lt;&gt;" "),(Tableau1[[#This Row],[Quantités]]*Tableau1[[#This Row],[Cours]])*1.01236,"")</f>
        <v>0</v>
      </c>
      <c r="H71" s="4"/>
      <c r="I71" s="4" t="str">
        <f>IFERROR(VLOOKUP(Tableau1[[#This Row],[Titres]],[1]!Table_1__2[[Symbole]:[Cours Ouverture (FCFA)]],5),"")</f>
        <v/>
      </c>
      <c r="J71" s="5" t="str">
        <f>IFERROR((Tableau1[[#This Row],[Quantités]]*Tableau1[[#This Row],[Cours actuel]])-(Tableau1[[#This Row],[Quantités]]*Tableau1[[#This Row],[Nombre de clients]]),"")</f>
        <v/>
      </c>
    </row>
    <row r="72" spans="2:10" x14ac:dyDescent="0.25">
      <c r="B72" s="3"/>
      <c r="C72" s="4"/>
      <c r="D72" s="4"/>
      <c r="E72" s="5"/>
      <c r="F72" s="5"/>
      <c r="G72" s="5">
        <f>IF((Tableau1[[#This Row],[Quantités]]&lt;&gt;" "),(Tableau1[[#This Row],[Quantités]]*Tableau1[[#This Row],[Cours]])*1.01236,"")</f>
        <v>0</v>
      </c>
      <c r="H72" s="4"/>
      <c r="I72" s="4" t="str">
        <f>IFERROR(VLOOKUP(Tableau1[[#This Row],[Titres]],[1]!Table_1__2[[Symbole]:[Cours Ouverture (FCFA)]],5),"")</f>
        <v/>
      </c>
      <c r="J72" s="5" t="str">
        <f>IFERROR((Tableau1[[#This Row],[Quantités]]*Tableau1[[#This Row],[Cours actuel]])-(Tableau1[[#This Row],[Quantités]]*Tableau1[[#This Row],[Nombre de clients]]),"")</f>
        <v/>
      </c>
    </row>
    <row r="73" spans="2:10" x14ac:dyDescent="0.25">
      <c r="B73" s="3"/>
      <c r="C73" s="4"/>
      <c r="D73" s="4"/>
      <c r="E73" s="5"/>
      <c r="F73" s="5"/>
      <c r="G73" s="5">
        <f>IF((Tableau1[[#This Row],[Quantités]]&lt;&gt;" "),(Tableau1[[#This Row],[Quantités]]*Tableau1[[#This Row],[Cours]])*1.01236,"")</f>
        <v>0</v>
      </c>
      <c r="H73" s="4"/>
      <c r="I73" s="4" t="str">
        <f>IFERROR(VLOOKUP(Tableau1[[#This Row],[Titres]],[1]!Table_1__2[[Symbole]:[Cours Ouverture (FCFA)]],5),"")</f>
        <v/>
      </c>
      <c r="J73" s="5" t="str">
        <f>IFERROR((Tableau1[[#This Row],[Quantités]]*Tableau1[[#This Row],[Cours actuel]])-(Tableau1[[#This Row],[Quantités]]*Tableau1[[#This Row],[Nombre de clients]]),"")</f>
        <v/>
      </c>
    </row>
    <row r="74" spans="2:10" x14ac:dyDescent="0.25">
      <c r="B74" s="3"/>
      <c r="C74" s="4"/>
      <c r="D74" s="4"/>
      <c r="E74" s="5"/>
      <c r="F74" s="5"/>
      <c r="G74" s="5">
        <f>IF((Tableau1[[#This Row],[Quantités]]&lt;&gt;" "),(Tableau1[[#This Row],[Quantités]]*Tableau1[[#This Row],[Cours]])*1.01236,"")</f>
        <v>0</v>
      </c>
      <c r="H74" s="4"/>
      <c r="I74" s="4" t="str">
        <f>IFERROR(VLOOKUP(Tableau1[[#This Row],[Titres]],[1]!Table_1__2[[Symbole]:[Cours Ouverture (FCFA)]],5),"")</f>
        <v/>
      </c>
      <c r="J74" s="5" t="str">
        <f>IFERROR((Tableau1[[#This Row],[Quantités]]*Tableau1[[#This Row],[Cours actuel]])-(Tableau1[[#This Row],[Quantités]]*Tableau1[[#This Row],[Nombre de clients]]),"")</f>
        <v/>
      </c>
    </row>
    <row r="75" spans="2:10" x14ac:dyDescent="0.25">
      <c r="B75" s="3"/>
      <c r="C75" s="4"/>
      <c r="D75" s="4"/>
      <c r="E75" s="5"/>
      <c r="F75" s="5"/>
      <c r="G75" s="5">
        <f>IF((Tableau1[[#This Row],[Quantités]]&lt;&gt;" "),(Tableau1[[#This Row],[Quantités]]*Tableau1[[#This Row],[Cours]])*1.01236,"")</f>
        <v>0</v>
      </c>
      <c r="H75" s="4"/>
      <c r="I75" s="4" t="str">
        <f>IFERROR(VLOOKUP(Tableau1[[#This Row],[Titres]],[1]!Table_1__2[[Symbole]:[Cours Ouverture (FCFA)]],5),"")</f>
        <v/>
      </c>
      <c r="J75" s="5" t="str">
        <f>IFERROR((Tableau1[[#This Row],[Quantités]]*Tableau1[[#This Row],[Cours actuel]])-(Tableau1[[#This Row],[Quantités]]*Tableau1[[#This Row],[Nombre de clients]]),"")</f>
        <v/>
      </c>
    </row>
    <row r="76" spans="2:10" x14ac:dyDescent="0.25">
      <c r="B76" s="3"/>
      <c r="C76" s="4"/>
      <c r="D76" s="4"/>
      <c r="E76" s="5"/>
      <c r="F76" s="5"/>
      <c r="G76" s="5">
        <f>IF((Tableau1[[#This Row],[Quantités]]&lt;&gt;" "),(Tableau1[[#This Row],[Quantités]]*Tableau1[[#This Row],[Cours]])*1.01236,"")</f>
        <v>0</v>
      </c>
      <c r="H76" s="4"/>
      <c r="I76" s="4" t="str">
        <f>IFERROR(VLOOKUP(Tableau1[[#This Row],[Titres]],[1]!Table_1__2[[Symbole]:[Cours Ouverture (FCFA)]],5),"")</f>
        <v/>
      </c>
      <c r="J76" s="5" t="str">
        <f>IFERROR((Tableau1[[#This Row],[Quantités]]*Tableau1[[#This Row],[Cours actuel]])-(Tableau1[[#This Row],[Quantités]]*Tableau1[[#This Row],[Nombre de clients]]),"")</f>
        <v/>
      </c>
    </row>
    <row r="77" spans="2:10" x14ac:dyDescent="0.25">
      <c r="B77" s="3"/>
      <c r="C77" s="4"/>
      <c r="D77" s="4"/>
      <c r="E77" s="5"/>
      <c r="F77" s="5"/>
      <c r="G77" s="5">
        <f>IF((Tableau1[[#This Row],[Quantités]]&lt;&gt;" "),(Tableau1[[#This Row],[Quantités]]*Tableau1[[#This Row],[Cours]])*1.01236,"")</f>
        <v>0</v>
      </c>
      <c r="H77" s="4"/>
      <c r="I77" s="4" t="str">
        <f>IFERROR(VLOOKUP(Tableau1[[#This Row],[Titres]],[1]!Table_1__2[[Symbole]:[Cours Ouverture (FCFA)]],5),"")</f>
        <v/>
      </c>
      <c r="J77" s="5" t="str">
        <f>IFERROR((Tableau1[[#This Row],[Quantités]]*Tableau1[[#This Row],[Cours actuel]])-(Tableau1[[#This Row],[Quantités]]*Tableau1[[#This Row],[Nombre de clients]]),"")</f>
        <v/>
      </c>
    </row>
    <row r="78" spans="2:10" x14ac:dyDescent="0.25">
      <c r="B78" s="3"/>
      <c r="C78" s="4"/>
      <c r="D78" s="4"/>
      <c r="E78" s="5"/>
      <c r="F78" s="5"/>
      <c r="G78" s="5">
        <f>IF((Tableau1[[#This Row],[Quantités]]&lt;&gt;" "),(Tableau1[[#This Row],[Quantités]]*Tableau1[[#This Row],[Cours]])*1.01236,"")</f>
        <v>0</v>
      </c>
      <c r="H78" s="4"/>
      <c r="I78" s="4" t="str">
        <f>IFERROR(VLOOKUP(Tableau1[[#This Row],[Titres]],[1]!Table_1__2[[Symbole]:[Cours Ouverture (FCFA)]],5),"")</f>
        <v/>
      </c>
      <c r="J78" s="5" t="str">
        <f>IFERROR((Tableau1[[#This Row],[Quantités]]*Tableau1[[#This Row],[Cours actuel]])-(Tableau1[[#This Row],[Quantités]]*Tableau1[[#This Row],[Nombre de clients]]),"")</f>
        <v/>
      </c>
    </row>
    <row r="79" spans="2:10" x14ac:dyDescent="0.25">
      <c r="B79" s="3"/>
      <c r="C79" s="4"/>
      <c r="D79" s="4"/>
      <c r="E79" s="5"/>
      <c r="F79" s="5"/>
      <c r="G79" s="5">
        <f>IF((Tableau1[[#This Row],[Quantités]]&lt;&gt;" "),(Tableau1[[#This Row],[Quantités]]*Tableau1[[#This Row],[Cours]])*1.01236,"")</f>
        <v>0</v>
      </c>
      <c r="H79" s="4"/>
      <c r="I79" s="4" t="str">
        <f>IFERROR(VLOOKUP(Tableau1[[#This Row],[Titres]],[1]!Table_1__2[[Symbole]:[Cours Ouverture (FCFA)]],5),"")</f>
        <v/>
      </c>
      <c r="J79" s="5" t="str">
        <f>IFERROR((Tableau1[[#This Row],[Quantités]]*Tableau1[[#This Row],[Cours actuel]])-(Tableau1[[#This Row],[Quantités]]*Tableau1[[#This Row],[Nombre de clients]]),"")</f>
        <v/>
      </c>
    </row>
    <row r="80" spans="2:10" x14ac:dyDescent="0.25">
      <c r="B80" s="3"/>
      <c r="C80" s="4"/>
      <c r="D80" s="4"/>
      <c r="E80" s="5"/>
      <c r="F80" s="5"/>
      <c r="G80" s="5">
        <f>IF((Tableau1[[#This Row],[Quantités]]&lt;&gt;" "),(Tableau1[[#This Row],[Quantités]]*Tableau1[[#This Row],[Cours]])*1.01236,"")</f>
        <v>0</v>
      </c>
      <c r="H80" s="4"/>
      <c r="I80" s="4" t="str">
        <f>IFERROR(VLOOKUP(Tableau1[[#This Row],[Titres]],[1]!Table_1__2[[Symbole]:[Cours Ouverture (FCFA)]],5),"")</f>
        <v/>
      </c>
      <c r="J80" s="5" t="str">
        <f>IFERROR((Tableau1[[#This Row],[Quantités]]*Tableau1[[#This Row],[Cours actuel]])-(Tableau1[[#This Row],[Quantités]]*Tableau1[[#This Row],[Nombre de clients]]),"")</f>
        <v/>
      </c>
    </row>
    <row r="81" spans="2:10" x14ac:dyDescent="0.25">
      <c r="B81" s="3"/>
      <c r="C81" s="4"/>
      <c r="D81" s="4"/>
      <c r="E81" s="5"/>
      <c r="F81" s="5"/>
      <c r="G81" s="5">
        <f>IF((Tableau1[[#This Row],[Quantités]]&lt;&gt;" "),(Tableau1[[#This Row],[Quantités]]*Tableau1[[#This Row],[Cours]])*1.01236,"")</f>
        <v>0</v>
      </c>
      <c r="H81" s="4"/>
      <c r="I81" s="4" t="str">
        <f>IFERROR(VLOOKUP(Tableau1[[#This Row],[Titres]],[1]!Table_1__2[[Symbole]:[Cours Ouverture (FCFA)]],5),"")</f>
        <v/>
      </c>
      <c r="J81" s="5" t="str">
        <f>IFERROR((Tableau1[[#This Row],[Quantités]]*Tableau1[[#This Row],[Cours actuel]])-(Tableau1[[#This Row],[Quantités]]*Tableau1[[#This Row],[Nombre de clients]]),"")</f>
        <v/>
      </c>
    </row>
    <row r="82" spans="2:10" x14ac:dyDescent="0.25">
      <c r="B82" s="3"/>
      <c r="C82" s="4"/>
      <c r="D82" s="4"/>
      <c r="E82" s="5"/>
      <c r="F82" s="5"/>
      <c r="G82" s="5">
        <f>IF((Tableau1[[#This Row],[Quantités]]&lt;&gt;" "),(Tableau1[[#This Row],[Quantités]]*Tableau1[[#This Row],[Cours]])*1.01236,"")</f>
        <v>0</v>
      </c>
      <c r="H82" s="4"/>
      <c r="I82" s="4" t="str">
        <f>IFERROR(VLOOKUP(Tableau1[[#This Row],[Titres]],[1]!Table_1__2[[Symbole]:[Cours Ouverture (FCFA)]],5),"")</f>
        <v/>
      </c>
      <c r="J82" s="5" t="str">
        <f>IFERROR((Tableau1[[#This Row],[Quantités]]*Tableau1[[#This Row],[Cours actuel]])-(Tableau1[[#This Row],[Quantités]]*Tableau1[[#This Row],[Nombre de clients]]),"")</f>
        <v/>
      </c>
    </row>
    <row r="83" spans="2:10" x14ac:dyDescent="0.25">
      <c r="B83" s="3"/>
      <c r="C83" s="4"/>
      <c r="D83" s="4"/>
      <c r="E83" s="5"/>
      <c r="F83" s="5"/>
      <c r="G83" s="5">
        <f>IF((Tableau1[[#This Row],[Quantités]]&lt;&gt;" "),(Tableau1[[#This Row],[Quantités]]*Tableau1[[#This Row],[Cours]])*1.01236,"")</f>
        <v>0</v>
      </c>
      <c r="H83" s="4"/>
      <c r="I83" s="4" t="str">
        <f>IFERROR(VLOOKUP(Tableau1[[#This Row],[Titres]],[1]!Table_1__2[[Symbole]:[Cours Ouverture (FCFA)]],5),"")</f>
        <v/>
      </c>
      <c r="J83" s="5" t="str">
        <f>IFERROR((Tableau1[[#This Row],[Quantités]]*Tableau1[[#This Row],[Cours actuel]])-(Tableau1[[#This Row],[Quantités]]*Tableau1[[#This Row],[Nombre de clients]]),"")</f>
        <v/>
      </c>
    </row>
    <row r="84" spans="2:10" x14ac:dyDescent="0.25">
      <c r="B84" s="3"/>
      <c r="C84" s="4"/>
      <c r="D84" s="4"/>
      <c r="E84" s="5"/>
      <c r="F84" s="5"/>
      <c r="G84" s="5">
        <f>IF((Tableau1[[#This Row],[Quantités]]&lt;&gt;" "),(Tableau1[[#This Row],[Quantités]]*Tableau1[[#This Row],[Cours]])*1.01236,"")</f>
        <v>0</v>
      </c>
      <c r="H84" s="4"/>
      <c r="I84" s="4" t="str">
        <f>IFERROR(VLOOKUP(Tableau1[[#This Row],[Titres]],[1]!Table_1__2[[Symbole]:[Cours Ouverture (FCFA)]],5),"")</f>
        <v/>
      </c>
      <c r="J84" s="5" t="str">
        <f>IFERROR((Tableau1[[#This Row],[Quantités]]*Tableau1[[#This Row],[Cours actuel]])-(Tableau1[[#This Row],[Quantités]]*Tableau1[[#This Row],[Nombre de clients]]),"")</f>
        <v/>
      </c>
    </row>
    <row r="85" spans="2:10" x14ac:dyDescent="0.25">
      <c r="B85" s="3"/>
      <c r="C85" s="4"/>
      <c r="D85" s="4"/>
      <c r="E85" s="5"/>
      <c r="F85" s="5"/>
      <c r="G85" s="5">
        <f>IF((Tableau1[[#This Row],[Quantités]]&lt;&gt;" "),(Tableau1[[#This Row],[Quantités]]*Tableau1[[#This Row],[Cours]])*1.01236,"")</f>
        <v>0</v>
      </c>
      <c r="H85" s="4"/>
      <c r="I85" s="4" t="str">
        <f>IFERROR(VLOOKUP(Tableau1[[#This Row],[Titres]],[1]!Table_1__2[[Symbole]:[Cours Ouverture (FCFA)]],5),"")</f>
        <v/>
      </c>
      <c r="J85" s="5" t="str">
        <f>IFERROR((Tableau1[[#This Row],[Quantités]]*Tableau1[[#This Row],[Cours actuel]])-(Tableau1[[#This Row],[Quantités]]*Tableau1[[#This Row],[Nombre de clients]]),"")</f>
        <v/>
      </c>
    </row>
    <row r="86" spans="2:10" x14ac:dyDescent="0.25">
      <c r="B86" s="3"/>
      <c r="C86" s="4"/>
      <c r="D86" s="4"/>
      <c r="E86" s="5"/>
      <c r="F86" s="5"/>
      <c r="G86" s="5">
        <f>IF((Tableau1[[#This Row],[Quantités]]&lt;&gt;" "),(Tableau1[[#This Row],[Quantités]]*Tableau1[[#This Row],[Cours]])*1.01236,"")</f>
        <v>0</v>
      </c>
      <c r="H86" s="4"/>
      <c r="I86" s="4" t="str">
        <f>IFERROR(VLOOKUP(Tableau1[[#This Row],[Titres]],[1]!Table_1__2[[Symbole]:[Cours Ouverture (FCFA)]],5),"")</f>
        <v/>
      </c>
      <c r="J86" s="5" t="str">
        <f>IFERROR((Tableau1[[#This Row],[Quantités]]*Tableau1[[#This Row],[Cours actuel]])-(Tableau1[[#This Row],[Quantités]]*Tableau1[[#This Row],[Nombre de clients]]),"")</f>
        <v/>
      </c>
    </row>
    <row r="87" spans="2:10" x14ac:dyDescent="0.25">
      <c r="B87" s="3"/>
      <c r="C87" s="4"/>
      <c r="D87" s="4"/>
      <c r="E87" s="5"/>
      <c r="F87" s="5"/>
      <c r="G87" s="5">
        <f>IF((Tableau1[[#This Row],[Quantités]]&lt;&gt;" "),(Tableau1[[#This Row],[Quantités]]*Tableau1[[#This Row],[Cours]])*1.01236,"")</f>
        <v>0</v>
      </c>
      <c r="H87" s="4"/>
      <c r="I87" s="4" t="str">
        <f>IFERROR(VLOOKUP(Tableau1[[#This Row],[Titres]],[1]!Table_1__2[[Symbole]:[Cours Ouverture (FCFA)]],5),"")</f>
        <v/>
      </c>
      <c r="J87" s="5" t="str">
        <f>IFERROR((Tableau1[[#This Row],[Quantités]]*Tableau1[[#This Row],[Cours actuel]])-(Tableau1[[#This Row],[Quantités]]*Tableau1[[#This Row],[Nombre de clients]]),"")</f>
        <v/>
      </c>
    </row>
    <row r="88" spans="2:10" x14ac:dyDescent="0.25">
      <c r="B88" s="3"/>
      <c r="C88" s="4"/>
      <c r="D88" s="4"/>
      <c r="E88" s="5"/>
      <c r="F88" s="5"/>
      <c r="G88" s="5">
        <f>IF((Tableau1[[#This Row],[Quantités]]&lt;&gt;" "),(Tableau1[[#This Row],[Quantités]]*Tableau1[[#This Row],[Cours]])*1.01236,"")</f>
        <v>0</v>
      </c>
      <c r="H88" s="4"/>
      <c r="I88" s="4" t="str">
        <f>IFERROR(VLOOKUP(Tableau1[[#This Row],[Titres]],[1]!Table_1__2[[Symbole]:[Cours Ouverture (FCFA)]],5),"")</f>
        <v/>
      </c>
      <c r="J88" s="5" t="str">
        <f>IFERROR((Tableau1[[#This Row],[Quantités]]*Tableau1[[#This Row],[Cours actuel]])-(Tableau1[[#This Row],[Quantités]]*Tableau1[[#This Row],[Nombre de clients]]),"")</f>
        <v/>
      </c>
    </row>
  </sheetData>
  <conditionalFormatting sqref="J2:J88">
    <cfRule type="cellIs" dxfId="0" priority="1" operator="lessThan">
      <formula>0</formula>
    </cfRule>
  </conditionalFormatting>
  <dataValidations count="1">
    <dataValidation type="list" allowBlank="1" showInputMessage="1" showErrorMessage="1" sqref="K2:K88" xr:uid="{9131BC85-F1EA-43E2-B8B1-7DD0DF2AB24A}">
      <formula1>"Activé, Désactivé"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Resumé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2023-02-28T15:38:39Z</dcterms:created>
  <dcterms:modified xsi:type="dcterms:W3CDTF">2023-02-28T16:14:08Z</dcterms:modified>
</cp:coreProperties>
</file>