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mouedraogo\Desktop\Analyse financière\Base de données\Fiche signaletique 2019\"/>
    </mc:Choice>
  </mc:AlternateContent>
  <xr:revisionPtr revIDLastSave="0" documentId="13_ncr:1_{8CE0B13B-1BA1-4CA5-84C2-DEACB1BA4447}" xr6:coauthVersionLast="45" xr6:coauthVersionMax="45" xr10:uidLastSave="{00000000-0000-0000-0000-000000000000}"/>
  <bookViews>
    <workbookView xWindow="5880" yWindow="1380" windowWidth="18000" windowHeight="9360" xr2:uid="{00000000-000D-0000-FFFF-FFFF00000000}"/>
  </bookViews>
  <sheets>
    <sheet name="PALM CI" sheetId="13" r:id="rId1"/>
    <sheet name="Base de données cours" sheetId="5" r:id="rId2"/>
  </sheets>
  <definedNames>
    <definedName name="_xlcn.WorksheetConnection_EvolCoursA1G17451" hidden="1">'Base de données cours'!$A$1:$B$1745</definedName>
    <definedName name="_xlcn.WorksheetConnection_PALMCIQ7T181" hidden="1">'PALM CI'!$Q$7:$T$18</definedName>
    <definedName name="_xlnm.Print_Area" localSheetId="0">'PALM CI'!$B$1:$N$85,'PALM CI'!$P$1:$Z$85</definedName>
  </definedNames>
  <calcPr calcId="18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PALM CI!$Q$7:$T$18"/>
          <x15:modelTable id="Plage 1" name="Plage 1" connection="WorksheetConnection_EvolCours!$A$1:$G$1745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4" i="13" l="1"/>
  <c r="E54" i="13" l="1"/>
  <c r="F47" i="13" l="1"/>
  <c r="F58" i="13" s="1"/>
  <c r="E58" i="13" l="1"/>
  <c r="E47" i="13"/>
  <c r="D58" i="13" l="1"/>
  <c r="D47" i="13"/>
  <c r="M58" i="13" l="1"/>
  <c r="AB128" i="13"/>
  <c r="AB133" i="13" s="1"/>
  <c r="AA128" i="13"/>
  <c r="AA137" i="13" s="1"/>
  <c r="Z128" i="13"/>
  <c r="Z133" i="13" s="1"/>
  <c r="Y128" i="13"/>
  <c r="Y137" i="13" s="1"/>
  <c r="X128" i="13"/>
  <c r="X133" i="13" s="1"/>
  <c r="W128" i="13"/>
  <c r="W137" i="13" s="1"/>
  <c r="V128" i="13"/>
  <c r="V133" i="13" s="1"/>
  <c r="T128" i="13"/>
  <c r="T137" i="13" s="1"/>
  <c r="S128" i="13"/>
  <c r="S133" i="13" s="1"/>
  <c r="R128" i="13"/>
  <c r="R137" i="13" s="1"/>
  <c r="U125" i="13"/>
  <c r="U124" i="13"/>
  <c r="U119" i="13"/>
  <c r="AB117" i="13"/>
  <c r="AB136" i="13" s="1"/>
  <c r="AA117" i="13"/>
  <c r="AA136" i="13" s="1"/>
  <c r="Z117" i="13"/>
  <c r="Z136" i="13" s="1"/>
  <c r="Y117" i="13"/>
  <c r="Y136" i="13" s="1"/>
  <c r="X117" i="13"/>
  <c r="X136" i="13" s="1"/>
  <c r="W117" i="13"/>
  <c r="W136" i="13" s="1"/>
  <c r="V117" i="13"/>
  <c r="V136" i="13" s="1"/>
  <c r="U117" i="13"/>
  <c r="U136" i="13" s="1"/>
  <c r="T117" i="13"/>
  <c r="T136" i="13" s="1"/>
  <c r="S117" i="13"/>
  <c r="S136" i="13" s="1"/>
  <c r="R117" i="13"/>
  <c r="R136" i="13" s="1"/>
  <c r="AB112" i="13"/>
  <c r="AA112" i="13"/>
  <c r="Z112" i="13"/>
  <c r="Y112" i="13"/>
  <c r="X112" i="13"/>
  <c r="W112" i="13"/>
  <c r="V112" i="13"/>
  <c r="U112" i="13"/>
  <c r="T112" i="13"/>
  <c r="S112" i="13"/>
  <c r="R112" i="13"/>
  <c r="AB109" i="13"/>
  <c r="AB142" i="13" s="1"/>
  <c r="AA109" i="13"/>
  <c r="AA142" i="13" s="1"/>
  <c r="Z109" i="13"/>
  <c r="Z142" i="13" s="1"/>
  <c r="Y109" i="13"/>
  <c r="Y142" i="13" s="1"/>
  <c r="X109" i="13"/>
  <c r="X142" i="13" s="1"/>
  <c r="W109" i="13"/>
  <c r="W142" i="13" s="1"/>
  <c r="V109" i="13"/>
  <c r="V142" i="13" s="1"/>
  <c r="T109" i="13"/>
  <c r="S109" i="13"/>
  <c r="S142" i="13" s="1"/>
  <c r="R109" i="13"/>
  <c r="AB108" i="13"/>
  <c r="AA108" i="13"/>
  <c r="Z108" i="13"/>
  <c r="Y108" i="13"/>
  <c r="X108" i="13"/>
  <c r="W108" i="13"/>
  <c r="V108" i="13"/>
  <c r="U108" i="13"/>
  <c r="T108" i="13"/>
  <c r="S108" i="13"/>
  <c r="AB106" i="13"/>
  <c r="AA106" i="13"/>
  <c r="Z106" i="13"/>
  <c r="Y106" i="13"/>
  <c r="X106" i="13"/>
  <c r="W106" i="13"/>
  <c r="V106" i="13"/>
  <c r="U106" i="13"/>
  <c r="T106" i="13"/>
  <c r="S106" i="13"/>
  <c r="AB104" i="13"/>
  <c r="AA104" i="13"/>
  <c r="Z104" i="13"/>
  <c r="Y104" i="13"/>
  <c r="X104" i="13"/>
  <c r="W104" i="13"/>
  <c r="T104" i="13"/>
  <c r="S104" i="13"/>
  <c r="U103" i="13"/>
  <c r="AB102" i="13"/>
  <c r="AA102" i="13"/>
  <c r="Z102" i="13"/>
  <c r="Y102" i="13"/>
  <c r="X102" i="13"/>
  <c r="W102" i="13"/>
  <c r="T102" i="13"/>
  <c r="S102" i="13"/>
  <c r="U101" i="13"/>
  <c r="AB100" i="13"/>
  <c r="AA100" i="13"/>
  <c r="Z100" i="13"/>
  <c r="Y100" i="13"/>
  <c r="X100" i="13"/>
  <c r="W100" i="13"/>
  <c r="V100" i="13"/>
  <c r="U100" i="13"/>
  <c r="T100" i="13"/>
  <c r="S100" i="13"/>
  <c r="AB98" i="13"/>
  <c r="AA98" i="13"/>
  <c r="Z98" i="13"/>
  <c r="Y98" i="13"/>
  <c r="X98" i="13"/>
  <c r="W98" i="13"/>
  <c r="V98" i="13"/>
  <c r="U98" i="13"/>
  <c r="T98" i="13"/>
  <c r="S98" i="13"/>
  <c r="AB96" i="13"/>
  <c r="AA96" i="13"/>
  <c r="Z96" i="13"/>
  <c r="Y96" i="13"/>
  <c r="X96" i="13"/>
  <c r="W96" i="13"/>
  <c r="V96" i="13"/>
  <c r="U96" i="13"/>
  <c r="T96" i="13"/>
  <c r="S96" i="13"/>
  <c r="AB94" i="13"/>
  <c r="AA94" i="13"/>
  <c r="Z94" i="13"/>
  <c r="Y94" i="13"/>
  <c r="X94" i="13"/>
  <c r="W94" i="13"/>
  <c r="V94" i="13"/>
  <c r="U94" i="13"/>
  <c r="T94" i="13"/>
  <c r="S94" i="13"/>
  <c r="AB92" i="13"/>
  <c r="AA92" i="13"/>
  <c r="Z92" i="13"/>
  <c r="Y92" i="13"/>
  <c r="X92" i="13"/>
  <c r="W92" i="13"/>
  <c r="V92" i="13"/>
  <c r="U92" i="13"/>
  <c r="T92" i="13"/>
  <c r="S92" i="13"/>
  <c r="AB90" i="13"/>
  <c r="AA90" i="13"/>
  <c r="Z90" i="13"/>
  <c r="Y90" i="13"/>
  <c r="X90" i="13"/>
  <c r="W90" i="13"/>
  <c r="V90" i="13"/>
  <c r="U90" i="13"/>
  <c r="T90" i="13"/>
  <c r="S90" i="13"/>
  <c r="R138" i="13" l="1"/>
  <c r="R142" i="13"/>
  <c r="T138" i="13"/>
  <c r="T142" i="13"/>
  <c r="V102" i="13"/>
  <c r="U104" i="13"/>
  <c r="Z137" i="13"/>
  <c r="S144" i="13"/>
  <c r="V144" i="13"/>
  <c r="X144" i="13"/>
  <c r="Z144" i="13"/>
  <c r="AB144" i="13"/>
  <c r="S122" i="13"/>
  <c r="U122" i="13"/>
  <c r="W122" i="13"/>
  <c r="W143" i="13" s="1"/>
  <c r="Y122" i="13"/>
  <c r="Y143" i="13" s="1"/>
  <c r="AA122" i="13"/>
  <c r="AA143" i="13" s="1"/>
  <c r="V137" i="13"/>
  <c r="K58" i="13"/>
  <c r="L58" i="13"/>
  <c r="S143" i="13"/>
  <c r="R133" i="13"/>
  <c r="R144" i="13"/>
  <c r="U102" i="13"/>
  <c r="W110" i="13"/>
  <c r="Y110" i="13"/>
  <c r="AA110" i="13"/>
  <c r="U128" i="13"/>
  <c r="U137" i="13" s="1"/>
  <c r="T133" i="13"/>
  <c r="X137" i="13"/>
  <c r="AB137" i="13"/>
  <c r="T144" i="13"/>
  <c r="V104" i="13"/>
  <c r="U109" i="13"/>
  <c r="S110" i="13"/>
  <c r="X110" i="13"/>
  <c r="Z110" i="13"/>
  <c r="AB110" i="13"/>
  <c r="R122" i="13"/>
  <c r="R143" i="13" s="1"/>
  <c r="T122" i="13"/>
  <c r="T143" i="13" s="1"/>
  <c r="V122" i="13"/>
  <c r="V143" i="13" s="1"/>
  <c r="X122" i="13"/>
  <c r="X143" i="13" s="1"/>
  <c r="Z122" i="13"/>
  <c r="Z143" i="13" s="1"/>
  <c r="AB122" i="13"/>
  <c r="AB143" i="13" s="1"/>
  <c r="W133" i="13"/>
  <c r="Y133" i="13"/>
  <c r="AA133" i="13"/>
  <c r="S137" i="13"/>
  <c r="S138" i="13"/>
  <c r="W138" i="13"/>
  <c r="Y138" i="13"/>
  <c r="AA138" i="13"/>
  <c r="W144" i="13"/>
  <c r="Y144" i="13"/>
  <c r="AA144" i="13"/>
  <c r="T110" i="13"/>
  <c r="V138" i="13"/>
  <c r="X138" i="13"/>
  <c r="Z138" i="13"/>
  <c r="AB138" i="13"/>
  <c r="U142" i="13" l="1"/>
  <c r="U133" i="13"/>
  <c r="U110" i="13"/>
  <c r="U143" i="13"/>
  <c r="U138" i="13"/>
  <c r="V110" i="13"/>
  <c r="U144" i="13"/>
  <c r="AA11" i="1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Abdoul Ouedraogo</author>
  </authors>
  <commentList>
    <comment ref="C63" authorId="0" shapeId="0" xr:uid="{FE3882D0-943D-456E-A340-2315003D838F}">
      <text>
        <r>
          <rPr>
            <b/>
            <sz val="9"/>
            <color indexed="81"/>
            <rFont val="Tahoma"/>
            <family val="2"/>
          </rPr>
          <t>Abdoul Ouedraogo:</t>
        </r>
        <r>
          <rPr>
            <sz val="9"/>
            <color indexed="81"/>
            <rFont val="Tahoma"/>
            <family val="2"/>
          </rPr>
          <t xml:space="preserve">
Cours / BNPA</t>
        </r>
      </text>
    </comment>
    <comment ref="C64" authorId="0" shapeId="0" xr:uid="{5B3DC737-FF64-4D37-9CFB-DAA7F2FBD961}">
      <text>
        <r>
          <rPr>
            <b/>
            <sz val="9"/>
            <color indexed="81"/>
            <rFont val="Tahoma"/>
            <family val="2"/>
          </rPr>
          <t>Abdoul Ouedraogo:</t>
        </r>
        <r>
          <rPr>
            <sz val="9"/>
            <color indexed="81"/>
            <rFont val="Tahoma"/>
            <family val="2"/>
          </rPr>
          <t xml:space="preserve">
Actif net comptable par action</t>
        </r>
      </text>
    </comment>
    <comment ref="C65" authorId="0" shapeId="0" xr:uid="{E3BBA2CA-ECB3-4A7A-ACA4-60EB07441979}">
      <text>
        <r>
          <rPr>
            <b/>
            <sz val="9"/>
            <color indexed="81"/>
            <rFont val="Tahoma"/>
            <family val="2"/>
          </rPr>
          <t>Abdoul Ouedraogo:</t>
        </r>
        <r>
          <rPr>
            <sz val="9"/>
            <color indexed="81"/>
            <rFont val="Tahoma"/>
            <family val="2"/>
          </rPr>
          <t xml:space="preserve">
Cours / ANC par action</t>
        </r>
      </text>
    </comment>
    <comment ref="Q136" authorId="0" shapeId="0" xr:uid="{26C7C8E0-39DF-4810-A9D7-03AC015A6071}">
      <text>
        <r>
          <rPr>
            <sz val="9"/>
            <color indexed="81"/>
            <rFont val="Tahoma"/>
            <family val="2"/>
          </rPr>
          <t xml:space="preserve">
La liquidité mesure la capacité de l'entreprise à régler ses dettes à court terme arrivées à échéance. </t>
        </r>
        <r>
          <rPr>
            <b/>
            <sz val="9"/>
            <color indexed="81"/>
            <rFont val="Tahoma"/>
            <family val="2"/>
          </rPr>
          <t>Il doit être supérieur à 1</t>
        </r>
      </text>
    </comment>
    <comment ref="Q137" authorId="0" shapeId="0" xr:uid="{7FEF18D4-6B30-4B13-A424-B31D9C663C24}">
      <text>
        <r>
          <rPr>
            <sz val="9"/>
            <color indexed="81"/>
            <rFont val="Tahoma"/>
            <family val="2"/>
          </rPr>
          <t xml:space="preserve">Ce ratio désigne son indépendance vis-à-vis des banques. Il doit être </t>
        </r>
        <r>
          <rPr>
            <b/>
            <sz val="9"/>
            <color indexed="81"/>
            <rFont val="Tahoma"/>
            <family val="2"/>
          </rPr>
          <t>supérieur à 1</t>
        </r>
        <r>
          <rPr>
            <sz val="9"/>
            <color indexed="81"/>
            <rFont val="Tahoma"/>
            <family val="2"/>
          </rPr>
          <t>.</t>
        </r>
      </text>
    </comment>
    <comment ref="Q138" authorId="0" shapeId="0" xr:uid="{2FE35CEA-83AE-4AC2-A755-AFE304743490}">
      <text>
        <r>
          <rPr>
            <b/>
            <sz val="9"/>
            <color indexed="81"/>
            <rFont val="Tahoma"/>
            <family val="2"/>
          </rPr>
          <t>Abdoul Ouedraogo:</t>
        </r>
        <r>
          <rPr>
            <sz val="9"/>
            <color indexed="81"/>
            <rFont val="Tahoma"/>
            <family val="2"/>
          </rPr>
          <t xml:space="preserve">
Le taux de rentabilité net mesure la rentabilité de l’entreprise en fonction de son chiffre d’affaires. Il met en évidence la profitabilité d’une entreprise.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97935C5-6DA2-41C4-9612-0EEB8A506C61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7BEF597D-5124-4852-A5D1-9C252B052954}" name="WorksheetConnection_EvolCours!$A$1:$G$1745" type="102" refreshedVersion="6" minRefreshableVersion="5">
    <extLst>
      <ext xmlns:x15="http://schemas.microsoft.com/office/spreadsheetml/2010/11/main" uri="{DE250136-89BD-433C-8126-D09CA5730AF9}">
        <x15:connection id="Plage 1" autoDelete="1">
          <x15:rangePr sourceName="_xlcn.WorksheetConnection_EvolCoursA1G17451"/>
        </x15:connection>
      </ext>
    </extLst>
  </connection>
  <connection id="3" xr16:uid="{5F5D3D20-7F76-4F75-979E-CFDC9C2A0AF6}" name="WorksheetConnection_PALM CI!$Q$7:$T$18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PALMCIQ7T181"/>
        </x15:connection>
      </ext>
    </extLst>
  </connection>
</connections>
</file>

<file path=xl/sharedStrings.xml><?xml version="1.0" encoding="utf-8"?>
<sst xmlns="http://schemas.openxmlformats.org/spreadsheetml/2006/main" count="81" uniqueCount="68">
  <si>
    <t>DESCRIPTION DE LA SOCIETE</t>
  </si>
  <si>
    <t>EVOLUTION DU COURS BOURSIERS</t>
  </si>
  <si>
    <t>PERSPECTIVES ET OPINION</t>
  </si>
  <si>
    <t>DONNEES BOURSIERES</t>
  </si>
  <si>
    <t>RATIOS OPERATIONNELS</t>
  </si>
  <si>
    <t>RATIOS BOURSIERS</t>
  </si>
  <si>
    <t>Chiffre d'affaires</t>
  </si>
  <si>
    <t>Code symbole :</t>
  </si>
  <si>
    <t>Immobilisations financières</t>
  </si>
  <si>
    <t>Immobilisations corporelles</t>
  </si>
  <si>
    <t>Immobilisations incorporelles</t>
  </si>
  <si>
    <t>Stocks</t>
  </si>
  <si>
    <t>Créances et emplois assimilés</t>
  </si>
  <si>
    <t xml:space="preserve">Capital </t>
  </si>
  <si>
    <t>Capitaux propres</t>
  </si>
  <si>
    <t>Dettes financières</t>
  </si>
  <si>
    <t>Trésorerie-Passif</t>
  </si>
  <si>
    <t>Liste des actionnaires</t>
  </si>
  <si>
    <t>%</t>
  </si>
  <si>
    <t>Charge de personnel</t>
  </si>
  <si>
    <t>Passif circulant</t>
  </si>
  <si>
    <t>Valeur ajoutée (VA)</t>
  </si>
  <si>
    <t>Excédent Brut d'Exploitation (EBE)</t>
  </si>
  <si>
    <t>Résultat d'exploitation (Rex)</t>
  </si>
  <si>
    <t>Résultat financier (RF)</t>
  </si>
  <si>
    <t>Résultat net (RN)</t>
  </si>
  <si>
    <t>Actif immobilisé</t>
  </si>
  <si>
    <t>Actif circulant</t>
  </si>
  <si>
    <t>Total Actif</t>
  </si>
  <si>
    <t>Total Passif</t>
  </si>
  <si>
    <t>Ecart de conversion actif</t>
  </si>
  <si>
    <t>Charges immobilisées</t>
  </si>
  <si>
    <t>PALC</t>
  </si>
  <si>
    <t>Report à nouveau</t>
  </si>
  <si>
    <t>Marge brute</t>
  </si>
  <si>
    <t>Autres capitaux</t>
  </si>
  <si>
    <t>SIFCA</t>
  </si>
  <si>
    <t>NAUVU</t>
  </si>
  <si>
    <t>BRVM</t>
  </si>
  <si>
    <t>Trésorerie-Actif</t>
  </si>
  <si>
    <t>Date</t>
  </si>
  <si>
    <t>253,47</t>
  </si>
  <si>
    <t>Dividende unitaire</t>
  </si>
  <si>
    <t>Répartition du capital</t>
  </si>
  <si>
    <t>Résultat des activités ordinaires</t>
  </si>
  <si>
    <t>Résultat HAO</t>
  </si>
  <si>
    <t>impôt sur le résultat</t>
  </si>
  <si>
    <t xml:space="preserve">Résultat de l'exercice </t>
  </si>
  <si>
    <t xml:space="preserve">Primes et Réserves </t>
  </si>
  <si>
    <t>EVOLUTION DES SIG (en millions de FCFA)</t>
  </si>
  <si>
    <t>CHIFFRE D'AFFAIRES &amp; RESULTAT (en millions de FCFA)</t>
  </si>
  <si>
    <t>Ecart de conversion Passif</t>
  </si>
  <si>
    <t>Compte de résultat</t>
  </si>
  <si>
    <t>Variation en %</t>
  </si>
  <si>
    <t>Bilan</t>
  </si>
  <si>
    <t>Liquidité-Solvabilité</t>
  </si>
  <si>
    <t>Ratio de liquidité générale (AC/PC)</t>
  </si>
  <si>
    <t>Ratio d'autonomie financière (CP/DF) sup à 1</t>
  </si>
  <si>
    <t>Taux de rentabilité nette (RN/CA)</t>
  </si>
  <si>
    <t>Profitabilité</t>
  </si>
  <si>
    <t>ROA</t>
  </si>
  <si>
    <t>ROE</t>
  </si>
  <si>
    <t>INFORMATIONS GENERALES</t>
  </si>
  <si>
    <t>ACTIONNARIAT</t>
  </si>
  <si>
    <t xml:space="preserve">                                                                                                                                                                </t>
  </si>
  <si>
    <t>Pay Out Ratio</t>
  </si>
  <si>
    <t xml:space="preserve">Montant des dividendes </t>
  </si>
  <si>
    <t xml:space="preserve">      Année N dernier cours à jour 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</si>
</sst>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2" formatCode="_-* #,##0\ &quot;€&quot;_-;\-* #,##0\ &quot;€&quot;_-;_-* &quot;-&quot;\ &quot;€&quot;_-;_-@_-"/>
    <numFmt numFmtId="41" formatCode="_-* #,##0_-;\-* #,##0_-;_-* &quot;-&quot;_-;_-@_-"/>
    <numFmt numFmtId="164" formatCode="_-* #,##0.00\ _€_-;\-* #,##0.00\ _€_-;_-* &quot;-&quot;??\ _€_-;_-@_-"/>
    <numFmt numFmtId="165" formatCode="0.0%"/>
    <numFmt numFmtId="166" formatCode="_-* #,##0\ _€_-;\-* #,##0\ _€_-;_-* &quot;-&quot;??\ _€_-;_-@_-"/>
    <numFmt numFmtId="168" formatCode="_-* #,##0.000\ _€_-;\-* #,##0.000\ _€_-;_-* &quot;-&quot;??\ _€_-;_-@_-"/>
    <numFmt numFmtId="169" formatCode="0.000%"/>
    <numFmt numFmtId="171" formatCode="[$-40C]mmm\-yy;@"/>
    <numFmt numFmtId="173" formatCode="_-* #,##0.0\ _€_-;\-* #,##0.0\ _€_-;_-* &quot;-&quot;??\ _€_-;_-@_-"/>
    <numFmt numFmtId="174" formatCode="_-* #,##0.00_-;\-* #,##0.00_-;_-* &quot;-&quot;_-;_-@_-"/>
  </numFmts>
  <fonts count="5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0"/>
      <name val="Arial"/>
      <family val="2"/>
    </font>
    <font>
      <b/>
      <sz val="11"/>
      <color theme="1"/>
      <name val="Futura Bk BT"/>
      <family val="2"/>
    </font>
    <font>
      <i/>
      <sz val="10"/>
      <color theme="1"/>
      <name val="Futura Bk BT"/>
      <family val="2"/>
    </font>
    <font>
      <sz val="11"/>
      <name val="Futura Bk BT"/>
      <family val="2"/>
    </font>
    <font>
      <sz val="11"/>
      <color theme="1"/>
      <name val="Futura Bk BT"/>
      <family val="2"/>
    </font>
    <font>
      <b/>
      <sz val="11"/>
      <name val="Futura Bk BT"/>
      <family val="2"/>
    </font>
    <font>
      <sz val="12"/>
      <color theme="1"/>
      <name val="Futura Bk BT"/>
      <family val="2"/>
    </font>
    <font>
      <i/>
      <sz val="9"/>
      <color theme="1"/>
      <name val="Futura Bk BT"/>
      <family val="2"/>
    </font>
    <font>
      <b/>
      <sz val="12"/>
      <color theme="1"/>
      <name val="Futura Bk BT"/>
      <family val="2"/>
    </font>
    <font>
      <b/>
      <i/>
      <sz val="9"/>
      <color theme="1"/>
      <name val="Futura Bk BT"/>
      <family val="2"/>
    </font>
    <font>
      <b/>
      <u/>
      <sz val="12"/>
      <color theme="8"/>
      <name val="Futura Bk BT"/>
      <family val="2"/>
    </font>
    <font>
      <b/>
      <i/>
      <sz val="12"/>
      <color theme="1"/>
      <name val="Futura Bk BT"/>
      <family val="2"/>
    </font>
    <font>
      <i/>
      <sz val="12"/>
      <color theme="1"/>
      <name val="Futura Bk BT"/>
      <family val="2"/>
    </font>
    <font>
      <b/>
      <i/>
      <sz val="12"/>
      <color rgb="FFFF0000"/>
      <name val="Futura Bk BT"/>
      <family val="2"/>
    </font>
    <font>
      <i/>
      <sz val="12"/>
      <color rgb="FFFF0000"/>
      <name val="Futura Bk BT"/>
      <family val="2"/>
    </font>
    <font>
      <b/>
      <sz val="12"/>
      <color rgb="FFFF0000"/>
      <name val="Futura Bk BT"/>
      <family val="2"/>
    </font>
    <font>
      <sz val="12"/>
      <name val="Futura Bk BT"/>
      <family val="2"/>
    </font>
    <font>
      <b/>
      <sz val="12"/>
      <name val="Futura Bk BT"/>
      <family val="2"/>
    </font>
    <font>
      <u/>
      <sz val="11"/>
      <color theme="10"/>
      <name val="Futura Bk BT"/>
      <family val="2"/>
    </font>
    <font>
      <sz val="12"/>
      <color rgb="FFFF0000"/>
      <name val="Futura Bk BT"/>
      <family val="2"/>
    </font>
    <font>
      <b/>
      <u/>
      <sz val="12"/>
      <color theme="1"/>
      <name val="Futura Bk BT"/>
      <family val="2"/>
    </font>
    <font>
      <u/>
      <sz val="12"/>
      <color theme="1"/>
      <name val="Futura Bk BT"/>
      <family val="2"/>
    </font>
    <font>
      <b/>
      <i/>
      <sz val="12"/>
      <name val="Futura Bk BT"/>
      <family val="2"/>
    </font>
    <font>
      <b/>
      <i/>
      <u/>
      <sz val="12"/>
      <color theme="1"/>
      <name val="Futura Bk BT"/>
      <family val="2"/>
    </font>
    <font>
      <i/>
      <sz val="12"/>
      <name val="Futura Bk BT"/>
      <family val="2"/>
    </font>
    <font>
      <sz val="10"/>
      <name val="Arial"/>
      <family val="2"/>
    </font>
    <font>
      <b/>
      <u/>
      <sz val="12"/>
      <color theme="0"/>
      <name val="Futura Bk BT"/>
      <family val="2"/>
    </font>
    <font>
      <b/>
      <i/>
      <u/>
      <sz val="12"/>
      <color theme="0"/>
      <name val="Futura Bk BT"/>
      <family val="2"/>
    </font>
    <font>
      <b/>
      <i/>
      <sz val="12"/>
      <color theme="0"/>
      <name val="Futura Bk BT"/>
      <family val="2"/>
    </font>
    <font>
      <b/>
      <sz val="12"/>
      <color theme="0"/>
      <name val="Futura Bk BT"/>
      <family val="2"/>
    </font>
    <font>
      <b/>
      <sz val="28"/>
      <color theme="1"/>
      <name val="Futura Bk BT"/>
      <family val="2"/>
    </font>
    <font>
      <b/>
      <sz val="10"/>
      <color theme="1"/>
      <name val="Futura Bk BT"/>
      <family val="2"/>
    </font>
    <font>
      <sz val="10"/>
      <name val="Futura Bk BT"/>
      <family val="2"/>
    </font>
    <font>
      <b/>
      <sz val="10"/>
      <name val="Futura Bk BT"/>
      <family val="2"/>
    </font>
    <font>
      <sz val="10"/>
      <color theme="1"/>
      <name val="Futura Bk BT"/>
      <family val="2"/>
    </font>
    <font>
      <b/>
      <i/>
      <sz val="9"/>
      <color rgb="FFFF0000"/>
      <name val="Futura Bk BT"/>
      <family val="2"/>
    </font>
    <font>
      <b/>
      <sz val="10"/>
      <color rgb="FFFF0000"/>
      <name val="Futura Bk BT"/>
      <family val="2"/>
    </font>
  </fonts>
  <fills count="4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8" tint="-0.24994659260841701"/>
      </left>
      <right style="double">
        <color theme="8" tint="-0.24994659260841701"/>
      </right>
      <top style="double">
        <color theme="8" tint="-0.24994659260841701"/>
      </top>
      <bottom style="double">
        <color theme="8" tint="-0.24994659260841701"/>
      </bottom>
      <diagonal/>
    </border>
    <border>
      <left style="double">
        <color theme="5" tint="-0.24994659260841701"/>
      </left>
      <right style="thin">
        <color theme="5" tint="-0.24994659260841701"/>
      </right>
      <top/>
      <bottom/>
      <diagonal/>
    </border>
    <border>
      <left style="thin">
        <color theme="5" tint="-0.24994659260841701"/>
      </left>
      <right style="thin">
        <color theme="5" tint="-0.24994659260841701"/>
      </right>
      <top/>
      <bottom/>
      <diagonal/>
    </border>
    <border>
      <left style="double">
        <color theme="5" tint="-0.24994659260841701"/>
      </left>
      <right style="thin">
        <color theme="5" tint="-0.24994659260841701"/>
      </right>
      <top/>
      <bottom style="double">
        <color theme="5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 style="double">
        <color theme="8" tint="-0.24994659260841701"/>
      </top>
      <bottom/>
      <diagonal/>
    </border>
    <border>
      <left style="thin">
        <color theme="8" tint="-0.24994659260841701"/>
      </left>
      <right style="thin">
        <color theme="8" tint="-0.24994659260841701"/>
      </right>
      <top/>
      <bottom/>
      <diagonal/>
    </border>
    <border>
      <left style="double">
        <color theme="5"/>
      </left>
      <right style="double">
        <color theme="5"/>
      </right>
      <top style="double">
        <color theme="5"/>
      </top>
      <bottom style="double">
        <color theme="5" tint="-0.24994659260841701"/>
      </bottom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/>
      <right/>
      <top/>
      <bottom style="double">
        <color auto="1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/>
      <diagonal/>
    </border>
    <border>
      <left style="double">
        <color indexed="64"/>
      </left>
      <right style="thin">
        <color theme="8" tint="-0.24994659260841701"/>
      </right>
      <top/>
      <bottom/>
      <diagonal/>
    </border>
    <border>
      <left/>
      <right style="thin">
        <color theme="5" tint="-0.24994659260841701"/>
      </right>
      <top/>
      <bottom/>
      <diagonal/>
    </border>
    <border>
      <left style="double">
        <color indexed="64"/>
      </left>
      <right style="thin">
        <color theme="8" tint="-0.24994659260841701"/>
      </right>
      <top/>
      <bottom style="double">
        <color indexed="64"/>
      </bottom>
      <diagonal/>
    </border>
    <border>
      <left style="thin">
        <color theme="8" tint="-0.24994659260841701"/>
      </left>
      <right style="thin">
        <color theme="8" tint="-0.24994659260841701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 style="thin">
        <color theme="8" tint="-0.24994659260841701"/>
      </right>
      <top style="double">
        <color theme="8" tint="-0.24994659260841701"/>
      </top>
      <bottom/>
      <diagonal/>
    </border>
    <border>
      <left style="double">
        <color indexed="64"/>
      </left>
      <right style="double">
        <color theme="5"/>
      </right>
      <top style="double">
        <color theme="5"/>
      </top>
      <bottom style="double">
        <color theme="5" tint="-0.24994659260841701"/>
      </bottom>
      <diagonal/>
    </border>
    <border>
      <left style="double">
        <color indexed="64"/>
      </left>
      <right/>
      <top style="double">
        <color theme="5" tint="-0.24994659260841701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theme="5" tint="-0.24994659260841701"/>
      </bottom>
      <diagonal/>
    </border>
    <border>
      <left/>
      <right/>
      <top style="double">
        <color auto="1"/>
      </top>
      <bottom/>
      <diagonal/>
    </border>
  </borders>
  <cellStyleXfs count="50">
    <xf numFmtId="0" fontId="0" fillId="0" borderId="0"/>
    <xf numFmtId="0" fontId="1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0" fontId="5" fillId="0" borderId="6" applyNumberFormat="0" applyFill="0" applyAlignment="0" applyProtection="0"/>
    <xf numFmtId="0" fontId="6" fillId="0" borderId="7" applyNumberFormat="0" applyFill="0" applyAlignment="0" applyProtection="0"/>
    <xf numFmtId="0" fontId="7" fillId="0" borderId="8" applyNumberFormat="0" applyFill="0" applyAlignment="0" applyProtection="0"/>
    <xf numFmtId="0" fontId="7" fillId="0" borderId="0" applyNumberFormat="0" applyFill="0" applyBorder="0" applyAlignment="0" applyProtection="0"/>
    <xf numFmtId="0" fontId="8" fillId="6" borderId="0" applyNumberFormat="0" applyBorder="0" applyAlignment="0" applyProtection="0"/>
    <xf numFmtId="0" fontId="9" fillId="7" borderId="0" applyNumberFormat="0" applyBorder="0" applyAlignment="0" applyProtection="0"/>
    <xf numFmtId="0" fontId="10" fillId="8" borderId="0" applyNumberFormat="0" applyBorder="0" applyAlignment="0" applyProtection="0"/>
    <xf numFmtId="0" fontId="11" fillId="9" borderId="9" applyNumberFormat="0" applyAlignment="0" applyProtection="0"/>
    <xf numFmtId="0" fontId="12" fillId="10" borderId="10" applyNumberFormat="0" applyAlignment="0" applyProtection="0"/>
    <xf numFmtId="0" fontId="13" fillId="10" borderId="9" applyNumberFormat="0" applyAlignment="0" applyProtection="0"/>
    <xf numFmtId="0" fontId="14" fillId="0" borderId="11" applyNumberFormat="0" applyFill="0" applyAlignment="0" applyProtection="0"/>
    <xf numFmtId="0" fontId="15" fillId="11" borderId="12" applyNumberFormat="0" applyAlignment="0" applyProtection="0"/>
    <xf numFmtId="0" fontId="16" fillId="0" borderId="0" applyNumberFormat="0" applyFill="0" applyBorder="0" applyAlignment="0" applyProtection="0"/>
    <xf numFmtId="0" fontId="2" fillId="12" borderId="13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14" applyNumberFormat="0" applyFill="0" applyAlignment="0" applyProtection="0"/>
    <xf numFmtId="0" fontId="19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9" fillId="32" borderId="0" applyNumberFormat="0" applyBorder="0" applyAlignment="0" applyProtection="0"/>
    <xf numFmtId="0" fontId="19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19" fillId="36" borderId="0" applyNumberFormat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41" fontId="2" fillId="0" borderId="0" applyFont="0" applyFill="0" applyBorder="0" applyAlignment="0" applyProtection="0"/>
  </cellStyleXfs>
  <cellXfs count="200">
    <xf numFmtId="0" fontId="0" fillId="0" borderId="0" xfId="0"/>
    <xf numFmtId="0" fontId="0" fillId="0" borderId="0" xfId="0" applyAlignment="1">
      <alignment horizontal="center"/>
    </xf>
    <xf numFmtId="166" fontId="22" fillId="37" borderId="24" xfId="6" applyNumberFormat="1" applyFont="1" applyFill="1" applyBorder="1" applyAlignment="1" applyProtection="1">
      <alignment horizontal="center"/>
      <protection locked="0"/>
    </xf>
    <xf numFmtId="165" fontId="23" fillId="0" borderId="4" xfId="2" applyNumberFormat="1" applyFont="1" applyBorder="1" applyAlignment="1">
      <alignment horizontal="center"/>
    </xf>
    <xf numFmtId="166" fontId="22" fillId="37" borderId="20" xfId="6" applyNumberFormat="1" applyFont="1" applyFill="1" applyBorder="1" applyAlignment="1" applyProtection="1">
      <alignment horizontal="center"/>
      <protection locked="0"/>
    </xf>
    <xf numFmtId="0" fontId="22" fillId="37" borderId="20" xfId="0" applyFont="1" applyFill="1" applyBorder="1" applyAlignment="1" applyProtection="1">
      <alignment horizontal="center"/>
      <protection locked="0"/>
    </xf>
    <xf numFmtId="166" fontId="25" fillId="37" borderId="20" xfId="6" applyNumberFormat="1" applyFont="1" applyFill="1" applyBorder="1" applyAlignment="1" applyProtection="1">
      <alignment horizontal="center"/>
      <protection locked="0"/>
    </xf>
    <xf numFmtId="0" fontId="25" fillId="37" borderId="20" xfId="0" applyFont="1" applyFill="1" applyBorder="1" applyAlignment="1" applyProtection="1">
      <alignment horizontal="center"/>
      <protection locked="0"/>
    </xf>
    <xf numFmtId="0" fontId="27" fillId="4" borderId="0" xfId="0" applyFont="1" applyFill="1"/>
    <xf numFmtId="0" fontId="28" fillId="4" borderId="0" xfId="0" applyFont="1" applyFill="1"/>
    <xf numFmtId="0" fontId="27" fillId="2" borderId="0" xfId="0" applyFont="1" applyFill="1"/>
    <xf numFmtId="0" fontId="27" fillId="0" borderId="0" xfId="0" applyFont="1"/>
    <xf numFmtId="0" fontId="29" fillId="0" borderId="0" xfId="0" applyFont="1"/>
    <xf numFmtId="0" fontId="30" fillId="0" borderId="0" xfId="0" applyFont="1" applyAlignment="1">
      <alignment vertical="center"/>
    </xf>
    <xf numFmtId="0" fontId="31" fillId="3" borderId="0" xfId="0" applyFont="1" applyFill="1"/>
    <xf numFmtId="0" fontId="32" fillId="0" borderId="0" xfId="0" applyFont="1" applyAlignment="1" applyProtection="1">
      <alignment vertical="center"/>
      <protection locked="0"/>
    </xf>
    <xf numFmtId="1" fontId="29" fillId="0" borderId="0" xfId="6" applyNumberFormat="1" applyFont="1" applyAlignment="1" applyProtection="1">
      <alignment horizontal="center" vertical="center"/>
      <protection locked="0"/>
    </xf>
    <xf numFmtId="0" fontId="33" fillId="0" borderId="0" xfId="0" applyFont="1" applyAlignment="1" applyProtection="1">
      <alignment vertical="center"/>
      <protection locked="0"/>
    </xf>
    <xf numFmtId="166" fontId="29" fillId="0" borderId="0" xfId="6" applyNumberFormat="1" applyFont="1" applyAlignment="1" applyProtection="1">
      <alignment horizontal="center" vertical="center"/>
      <protection locked="0"/>
    </xf>
    <xf numFmtId="0" fontId="27" fillId="0" borderId="0" xfId="0" applyFont="1" applyProtection="1">
      <protection locked="0"/>
    </xf>
    <xf numFmtId="166" fontId="27" fillId="0" borderId="0" xfId="6" applyNumberFormat="1" applyFont="1" applyAlignment="1" applyProtection="1">
      <alignment vertical="center"/>
      <protection locked="0"/>
    </xf>
    <xf numFmtId="0" fontId="34" fillId="0" borderId="0" xfId="0" applyFont="1" applyProtection="1">
      <protection locked="0"/>
    </xf>
    <xf numFmtId="0" fontId="35" fillId="0" borderId="0" xfId="0" applyFont="1" applyProtection="1">
      <protection locked="0"/>
    </xf>
    <xf numFmtId="166" fontId="36" fillId="0" borderId="0" xfId="6" applyNumberFormat="1" applyFont="1" applyFill="1" applyProtection="1">
      <protection locked="0"/>
    </xf>
    <xf numFmtId="0" fontId="32" fillId="0" borderId="0" xfId="0" applyFont="1" applyProtection="1">
      <protection locked="0"/>
    </xf>
    <xf numFmtId="166" fontId="37" fillId="0" borderId="0" xfId="6" applyNumberFormat="1" applyFont="1" applyFill="1" applyProtection="1">
      <protection locked="0"/>
    </xf>
    <xf numFmtId="0" fontId="37" fillId="0" borderId="0" xfId="0" applyFont="1" applyProtection="1">
      <protection locked="0"/>
    </xf>
    <xf numFmtId="0" fontId="40" fillId="0" borderId="0" xfId="0" applyFont="1" applyProtection="1">
      <protection locked="0"/>
    </xf>
    <xf numFmtId="0" fontId="34" fillId="0" borderId="0" xfId="0" applyFont="1" applyFill="1" applyProtection="1">
      <protection locked="0"/>
    </xf>
    <xf numFmtId="49" fontId="25" fillId="0" borderId="0" xfId="0" applyNumberFormat="1" applyFont="1" applyAlignment="1">
      <alignment horizontal="left"/>
    </xf>
    <xf numFmtId="0" fontId="27" fillId="2" borderId="0" xfId="0" applyFont="1" applyFill="1" applyProtection="1">
      <protection locked="0"/>
    </xf>
    <xf numFmtId="0" fontId="34" fillId="0" borderId="0" xfId="0" applyFont="1" applyAlignment="1" applyProtection="1">
      <alignment vertical="center"/>
      <protection locked="0"/>
    </xf>
    <xf numFmtId="0" fontId="40" fillId="0" borderId="0" xfId="0" applyFont="1" applyAlignment="1" applyProtection="1">
      <alignment vertical="center"/>
      <protection locked="0"/>
    </xf>
    <xf numFmtId="0" fontId="27" fillId="3" borderId="0" xfId="0" applyFont="1" applyFill="1"/>
    <xf numFmtId="0" fontId="36" fillId="0" borderId="0" xfId="0" applyFont="1" applyAlignment="1">
      <alignment vertical="center"/>
    </xf>
    <xf numFmtId="9" fontId="27" fillId="0" borderId="0" xfId="2" applyFont="1"/>
    <xf numFmtId="0" fontId="43" fillId="0" borderId="0" xfId="0" applyFont="1" applyProtection="1">
      <protection locked="0"/>
    </xf>
    <xf numFmtId="0" fontId="32" fillId="0" borderId="0" xfId="0" applyFont="1" applyFill="1" applyProtection="1">
      <protection locked="0"/>
    </xf>
    <xf numFmtId="0" fontId="34" fillId="0" borderId="0" xfId="0" applyFont="1" applyProtection="1"/>
    <xf numFmtId="166" fontId="27" fillId="0" borderId="0" xfId="0" applyNumberFormat="1" applyFont="1"/>
    <xf numFmtId="0" fontId="32" fillId="0" borderId="0" xfId="0" applyFont="1"/>
    <xf numFmtId="0" fontId="33" fillId="0" borderId="0" xfId="0" applyFont="1"/>
    <xf numFmtId="165" fontId="27" fillId="0" borderId="0" xfId="2" applyNumberFormat="1" applyFont="1" applyAlignment="1">
      <alignment horizontal="center"/>
    </xf>
    <xf numFmtId="9" fontId="27" fillId="0" borderId="0" xfId="2" applyFont="1" applyAlignment="1">
      <alignment horizontal="center"/>
    </xf>
    <xf numFmtId="0" fontId="27" fillId="0" borderId="0" xfId="0" applyFont="1" applyAlignment="1">
      <alignment vertical="center"/>
    </xf>
    <xf numFmtId="0" fontId="44" fillId="3" borderId="0" xfId="0" applyFont="1" applyFill="1" applyAlignment="1">
      <alignment horizontal="right"/>
    </xf>
    <xf numFmtId="166" fontId="27" fillId="0" borderId="0" xfId="6" applyNumberFormat="1" applyFont="1" applyAlignment="1">
      <alignment horizontal="center"/>
    </xf>
    <xf numFmtId="0" fontId="32" fillId="0" borderId="0" xfId="0" applyFont="1" applyAlignment="1">
      <alignment horizontal="center"/>
    </xf>
    <xf numFmtId="166" fontId="37" fillId="0" borderId="0" xfId="6" applyNumberFormat="1" applyFont="1" applyBorder="1"/>
    <xf numFmtId="0" fontId="37" fillId="0" borderId="0" xfId="0" applyFont="1" applyBorder="1"/>
    <xf numFmtId="0" fontId="33" fillId="3" borderId="0" xfId="0" applyFont="1" applyFill="1"/>
    <xf numFmtId="165" fontId="33" fillId="0" borderId="0" xfId="2" applyNumberFormat="1" applyFont="1" applyAlignment="1">
      <alignment horizontal="center"/>
    </xf>
    <xf numFmtId="0" fontId="45" fillId="3" borderId="0" xfId="0" applyFont="1" applyFill="1" applyBorder="1"/>
    <xf numFmtId="166" fontId="45" fillId="0" borderId="0" xfId="6" applyNumberFormat="1" applyFont="1" applyBorder="1"/>
    <xf numFmtId="166" fontId="45" fillId="3" borderId="0" xfId="6" applyNumberFormat="1" applyFont="1" applyFill="1" applyBorder="1"/>
    <xf numFmtId="2" fontId="25" fillId="0" borderId="0" xfId="2" applyNumberFormat="1" applyFont="1" applyAlignment="1">
      <alignment horizontal="center"/>
    </xf>
    <xf numFmtId="0" fontId="45" fillId="0" borderId="0" xfId="0" applyFont="1" applyBorder="1"/>
    <xf numFmtId="10" fontId="27" fillId="0" borderId="0" xfId="2" applyNumberFormat="1" applyFont="1"/>
    <xf numFmtId="0" fontId="27" fillId="2" borderId="0" xfId="0" applyFont="1" applyFill="1" applyAlignment="1"/>
    <xf numFmtId="0" fontId="38" fillId="0" borderId="0" xfId="0" applyFont="1" applyBorder="1"/>
    <xf numFmtId="166" fontId="27" fillId="0" borderId="0" xfId="6" applyNumberFormat="1" applyFont="1"/>
    <xf numFmtId="166" fontId="33" fillId="0" borderId="0" xfId="6" applyNumberFormat="1" applyFont="1"/>
    <xf numFmtId="166" fontId="27" fillId="2" borderId="0" xfId="6" applyNumberFormat="1" applyFont="1" applyFill="1" applyBorder="1"/>
    <xf numFmtId="166" fontId="29" fillId="2" borderId="0" xfId="6" applyNumberFormat="1" applyFont="1" applyFill="1" applyBorder="1"/>
    <xf numFmtId="0" fontId="27" fillId="2" borderId="0" xfId="0" applyFont="1" applyFill="1" applyBorder="1"/>
    <xf numFmtId="166" fontId="27" fillId="2" borderId="0" xfId="6" applyNumberFormat="1" applyFont="1" applyFill="1"/>
    <xf numFmtId="0" fontId="37" fillId="3" borderId="1" xfId="0" applyFont="1" applyFill="1" applyBorder="1" applyAlignment="1">
      <alignment horizontal="left" vertical="center" wrapText="1"/>
    </xf>
    <xf numFmtId="0" fontId="37" fillId="3" borderId="1" xfId="0" applyFont="1" applyFill="1" applyBorder="1" applyAlignment="1">
      <alignment horizontal="center" vertical="center" wrapText="1"/>
    </xf>
    <xf numFmtId="164" fontId="27" fillId="2" borderId="0" xfId="6" applyNumberFormat="1" applyFont="1" applyFill="1" applyBorder="1"/>
    <xf numFmtId="0" fontId="37" fillId="2" borderId="1" xfId="0" applyFont="1" applyFill="1" applyBorder="1" applyAlignment="1">
      <alignment horizontal="left" vertical="center" wrapText="1"/>
    </xf>
    <xf numFmtId="9" fontId="37" fillId="3" borderId="1" xfId="0" applyNumberFormat="1" applyFont="1" applyFill="1" applyBorder="1" applyAlignment="1">
      <alignment horizontal="center" vertical="center" wrapText="1"/>
    </xf>
    <xf numFmtId="169" fontId="37" fillId="3" borderId="1" xfId="0" applyNumberFormat="1" applyFont="1" applyFill="1" applyBorder="1" applyAlignment="1">
      <alignment horizontal="center" vertical="center" wrapText="1"/>
    </xf>
    <xf numFmtId="10" fontId="37" fillId="3" borderId="1" xfId="0" applyNumberFormat="1" applyFont="1" applyFill="1" applyBorder="1" applyAlignment="1">
      <alignment horizontal="center" vertical="center" wrapText="1"/>
    </xf>
    <xf numFmtId="3" fontId="27" fillId="2" borderId="0" xfId="0" applyNumberFormat="1" applyFont="1" applyFill="1" applyBorder="1"/>
    <xf numFmtId="0" fontId="25" fillId="0" borderId="0" xfId="0" applyFont="1" applyProtection="1">
      <protection locked="0"/>
    </xf>
    <xf numFmtId="0" fontId="22" fillId="38" borderId="15" xfId="0" applyFont="1" applyFill="1" applyBorder="1" applyAlignment="1">
      <alignment horizontal="center"/>
    </xf>
    <xf numFmtId="0" fontId="26" fillId="38" borderId="29" xfId="0" applyFont="1" applyFill="1" applyBorder="1" applyProtection="1">
      <protection locked="0"/>
    </xf>
    <xf numFmtId="0" fontId="22" fillId="38" borderId="15" xfId="0" applyFont="1" applyFill="1" applyBorder="1" applyAlignment="1" applyProtection="1">
      <alignment horizontal="center"/>
      <protection locked="0"/>
    </xf>
    <xf numFmtId="166" fontId="22" fillId="38" borderId="15" xfId="6" applyNumberFormat="1" applyFont="1" applyFill="1" applyBorder="1" applyAlignment="1" applyProtection="1">
      <alignment horizontal="center" vertical="center"/>
      <protection locked="0"/>
    </xf>
    <xf numFmtId="0" fontId="22" fillId="39" borderId="21" xfId="0" applyFont="1" applyFill="1" applyBorder="1" applyAlignment="1">
      <alignment horizontal="center"/>
    </xf>
    <xf numFmtId="2" fontId="25" fillId="37" borderId="19" xfId="2" applyNumberFormat="1" applyFont="1" applyFill="1" applyBorder="1" applyAlignment="1" applyProtection="1">
      <alignment horizontal="center"/>
      <protection locked="0"/>
    </xf>
    <xf numFmtId="166" fontId="25" fillId="37" borderId="19" xfId="6" applyNumberFormat="1" applyFont="1" applyFill="1" applyBorder="1" applyAlignment="1" applyProtection="1">
      <alignment horizontal="center" vertical="center"/>
      <protection locked="0"/>
    </xf>
    <xf numFmtId="2" fontId="25" fillId="37" borderId="20" xfId="6" applyNumberFormat="1" applyFont="1" applyFill="1" applyBorder="1" applyAlignment="1" applyProtection="1">
      <alignment horizontal="center"/>
      <protection locked="0"/>
    </xf>
    <xf numFmtId="168" fontId="25" fillId="37" borderId="20" xfId="6" applyNumberFormat="1" applyFont="1" applyFill="1" applyBorder="1" applyAlignment="1" applyProtection="1">
      <alignment horizontal="center" vertical="center"/>
      <protection locked="0"/>
    </xf>
    <xf numFmtId="10" fontId="25" fillId="37" borderId="20" xfId="2" applyNumberFormat="1" applyFont="1" applyFill="1" applyBorder="1" applyAlignment="1" applyProtection="1">
      <alignment horizontal="center"/>
      <protection locked="0"/>
    </xf>
    <xf numFmtId="10" fontId="25" fillId="37" borderId="20" xfId="2" applyNumberFormat="1" applyFont="1" applyFill="1" applyBorder="1" applyAlignment="1" applyProtection="1">
      <alignment horizontal="center" vertical="center"/>
      <protection locked="0"/>
    </xf>
    <xf numFmtId="165" fontId="25" fillId="37" borderId="20" xfId="2" applyNumberFormat="1" applyFont="1" applyFill="1" applyBorder="1" applyAlignment="1" applyProtection="1">
      <alignment horizontal="center"/>
      <protection locked="0"/>
    </xf>
    <xf numFmtId="9" fontId="25" fillId="37" borderId="20" xfId="2" applyFont="1" applyFill="1" applyBorder="1" applyAlignment="1" applyProtection="1">
      <alignment horizontal="center"/>
      <protection locked="0"/>
    </xf>
    <xf numFmtId="164" fontId="25" fillId="37" borderId="20" xfId="6" applyFont="1" applyFill="1" applyBorder="1" applyAlignment="1" applyProtection="1">
      <alignment horizontal="center"/>
      <protection locked="0"/>
    </xf>
    <xf numFmtId="166" fontId="25" fillId="37" borderId="20" xfId="6" applyNumberFormat="1" applyFont="1" applyFill="1" applyBorder="1" applyAlignment="1" applyProtection="1">
      <alignment horizontal="center" vertical="center"/>
      <protection locked="0"/>
    </xf>
    <xf numFmtId="2" fontId="25" fillId="37" borderId="20" xfId="2" applyNumberFormat="1" applyFont="1" applyFill="1" applyBorder="1" applyAlignment="1" applyProtection="1">
      <alignment horizontal="center"/>
      <protection locked="0"/>
    </xf>
    <xf numFmtId="2" fontId="25" fillId="37" borderId="20" xfId="2" applyNumberFormat="1" applyFont="1" applyFill="1" applyBorder="1" applyAlignment="1" applyProtection="1">
      <alignment horizontal="center" vertical="center"/>
      <protection locked="0"/>
    </xf>
    <xf numFmtId="10" fontId="25" fillId="37" borderId="28" xfId="2" applyNumberFormat="1" applyFont="1" applyFill="1" applyBorder="1" applyAlignment="1" applyProtection="1">
      <alignment horizontal="center"/>
      <protection locked="0"/>
    </xf>
    <xf numFmtId="10" fontId="25" fillId="37" borderId="28" xfId="2" applyNumberFormat="1" applyFont="1" applyFill="1" applyBorder="1" applyAlignment="1" applyProtection="1">
      <alignment horizontal="center" vertical="center"/>
      <protection locked="0"/>
    </xf>
    <xf numFmtId="0" fontId="36" fillId="0" borderId="0" xfId="0" applyFont="1" applyProtection="1">
      <protection locked="0"/>
    </xf>
    <xf numFmtId="166" fontId="36" fillId="0" borderId="0" xfId="6" applyNumberFormat="1" applyFont="1" applyAlignment="1" applyProtection="1">
      <alignment vertical="center"/>
      <protection locked="0"/>
    </xf>
    <xf numFmtId="0" fontId="36" fillId="0" borderId="0" xfId="0" applyFont="1" applyFill="1" applyProtection="1">
      <protection locked="0"/>
    </xf>
    <xf numFmtId="0" fontId="29" fillId="0" borderId="35" xfId="0" applyFont="1" applyBorder="1" applyAlignment="1" applyProtection="1">
      <alignment vertical="center"/>
      <protection locked="0"/>
    </xf>
    <xf numFmtId="1" fontId="29" fillId="0" borderId="35" xfId="6" applyNumberFormat="1" applyFont="1" applyBorder="1" applyAlignment="1" applyProtection="1">
      <alignment horizontal="center" vertical="center"/>
      <protection locked="0"/>
    </xf>
    <xf numFmtId="0" fontId="36" fillId="0" borderId="0" xfId="0" applyFont="1"/>
    <xf numFmtId="0" fontId="36" fillId="0" borderId="0" xfId="0" applyFont="1" applyFill="1" applyProtection="1"/>
    <xf numFmtId="3" fontId="34" fillId="0" borderId="0" xfId="0" applyNumberFormat="1" applyFont="1" applyProtection="1">
      <protection locked="0"/>
    </xf>
    <xf numFmtId="0" fontId="36" fillId="2" borderId="0" xfId="0" applyFont="1" applyFill="1"/>
    <xf numFmtId="166" fontId="36" fillId="0" borderId="0" xfId="6" applyNumberFormat="1" applyFont="1"/>
    <xf numFmtId="0" fontId="37" fillId="0" borderId="0" xfId="0" applyFont="1" applyProtection="1"/>
    <xf numFmtId="166" fontId="26" fillId="37" borderId="20" xfId="6" applyNumberFormat="1" applyFont="1" applyFill="1" applyBorder="1" applyAlignment="1" applyProtection="1">
      <alignment horizontal="center"/>
      <protection locked="0"/>
    </xf>
    <xf numFmtId="166" fontId="26" fillId="0" borderId="22" xfId="6" applyNumberFormat="1" applyFont="1" applyBorder="1" applyAlignment="1">
      <alignment horizontal="center"/>
    </xf>
    <xf numFmtId="166" fontId="24" fillId="0" borderId="16" xfId="6" applyNumberFormat="1" applyFont="1" applyBorder="1" applyAlignment="1" applyProtection="1">
      <alignment horizontal="center"/>
      <protection locked="0"/>
    </xf>
    <xf numFmtId="166" fontId="24" fillId="0" borderId="17" xfId="6" applyNumberFormat="1" applyFont="1" applyBorder="1" applyAlignment="1" applyProtection="1">
      <alignment horizontal="center"/>
      <protection locked="0"/>
    </xf>
    <xf numFmtId="0" fontId="24" fillId="0" borderId="17" xfId="0" applyFont="1" applyBorder="1" applyAlignment="1" applyProtection="1">
      <alignment horizontal="center"/>
      <protection locked="0"/>
    </xf>
    <xf numFmtId="166" fontId="26" fillId="0" borderId="16" xfId="6" applyNumberFormat="1" applyFont="1" applyBorder="1" applyAlignment="1">
      <alignment horizontal="center"/>
    </xf>
    <xf numFmtId="166" fontId="26" fillId="0" borderId="16" xfId="6" applyNumberFormat="1" applyFont="1" applyBorder="1" applyAlignment="1" applyProtection="1">
      <alignment horizontal="center"/>
      <protection locked="0"/>
    </xf>
    <xf numFmtId="166" fontId="26" fillId="0" borderId="17" xfId="6" applyNumberFormat="1" applyFont="1" applyBorder="1" applyAlignment="1" applyProtection="1">
      <alignment horizontal="center"/>
      <protection locked="0"/>
    </xf>
    <xf numFmtId="166" fontId="24" fillId="0" borderId="26" xfId="6" applyNumberFormat="1" applyFont="1" applyBorder="1" applyAlignment="1" applyProtection="1">
      <alignment horizontal="center"/>
      <protection locked="0"/>
    </xf>
    <xf numFmtId="166" fontId="26" fillId="0" borderId="18" xfId="6" applyNumberFormat="1" applyFont="1" applyBorder="1" applyAlignment="1" applyProtection="1">
      <alignment horizontal="center"/>
      <protection locked="0"/>
    </xf>
    <xf numFmtId="165" fontId="25" fillId="0" borderId="0" xfId="2" applyNumberFormat="1" applyFont="1" applyAlignment="1">
      <alignment horizontal="center"/>
    </xf>
    <xf numFmtId="9" fontId="25" fillId="0" borderId="0" xfId="2" applyNumberFormat="1" applyFont="1" applyAlignment="1">
      <alignment horizontal="center"/>
    </xf>
    <xf numFmtId="2" fontId="25" fillId="0" borderId="0" xfId="2" applyNumberFormat="1" applyFont="1" applyAlignment="1">
      <alignment horizontal="center" vertical="center"/>
    </xf>
    <xf numFmtId="0" fontId="44" fillId="3" borderId="0" xfId="0" applyFont="1" applyFill="1" applyAlignment="1">
      <alignment horizontal="center"/>
    </xf>
    <xf numFmtId="49" fontId="29" fillId="0" borderId="0" xfId="6" applyNumberFormat="1" applyFont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/>
    </xf>
    <xf numFmtId="164" fontId="27" fillId="0" borderId="0" xfId="0" applyNumberFormat="1" applyFont="1"/>
    <xf numFmtId="14" fontId="21" fillId="3" borderId="1" xfId="0" applyNumberFormat="1" applyFont="1" applyFill="1" applyBorder="1" applyAlignment="1" applyProtection="1">
      <alignment horizontal="left" vertical="center" wrapText="1"/>
      <protection locked="0"/>
    </xf>
    <xf numFmtId="14" fontId="18" fillId="3" borderId="1" xfId="0" applyNumberFormat="1" applyFont="1" applyFill="1" applyBorder="1" applyAlignment="1" applyProtection="1">
      <alignment horizontal="center" vertical="center"/>
      <protection locked="0"/>
    </xf>
    <xf numFmtId="14" fontId="18" fillId="5" borderId="1" xfId="0" applyNumberFormat="1" applyFont="1" applyFill="1" applyBorder="1" applyAlignment="1" applyProtection="1">
      <alignment horizontal="center" vertical="center"/>
      <protection locked="0"/>
    </xf>
    <xf numFmtId="0" fontId="41" fillId="2" borderId="0" xfId="0" applyFont="1" applyFill="1"/>
    <xf numFmtId="0" fontId="42" fillId="2" borderId="0" xfId="0" applyFont="1" applyFill="1"/>
    <xf numFmtId="14" fontId="18" fillId="3" borderId="5" xfId="0" applyNumberFormat="1" applyFont="1" applyFill="1" applyBorder="1" applyAlignment="1" applyProtection="1">
      <alignment horizontal="center" vertical="center"/>
      <protection locked="0"/>
    </xf>
    <xf numFmtId="14" fontId="46" fillId="2" borderId="1" xfId="0" applyNumberFormat="1" applyFont="1" applyFill="1" applyBorder="1" applyAlignment="1">
      <alignment horizontal="center"/>
    </xf>
    <xf numFmtId="41" fontId="0" fillId="0" borderId="0" xfId="49" applyFont="1" applyAlignment="1">
      <alignment vertical="center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40" borderId="4" xfId="0" applyNumberFormat="1" applyFill="1" applyBorder="1" applyAlignment="1" applyProtection="1">
      <alignment horizontal="center"/>
      <protection locked="0"/>
    </xf>
    <xf numFmtId="0" fontId="0" fillId="0" borderId="4" xfId="0" applyNumberFormat="1" applyBorder="1" applyAlignment="1" applyProtection="1">
      <alignment horizontal="center"/>
      <protection locked="0"/>
    </xf>
    <xf numFmtId="0" fontId="0" fillId="5" borderId="4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166" fontId="25" fillId="37" borderId="20" xfId="6" applyNumberFormat="1" applyFont="1" applyFill="1" applyBorder="1" applyAlignment="1" applyProtection="1">
      <protection locked="0"/>
    </xf>
    <xf numFmtId="0" fontId="48" fillId="41" borderId="0" xfId="0" applyFont="1" applyFill="1" applyAlignment="1">
      <alignment horizontal="right"/>
    </xf>
    <xf numFmtId="0" fontId="49" fillId="41" borderId="0" xfId="0" applyFont="1" applyFill="1" applyAlignment="1">
      <alignment horizontal="right"/>
    </xf>
    <xf numFmtId="49" fontId="47" fillId="41" borderId="0" xfId="0" applyNumberFormat="1" applyFont="1" applyFill="1" applyAlignment="1">
      <alignment horizontal="center"/>
    </xf>
    <xf numFmtId="41" fontId="50" fillId="41" borderId="0" xfId="49" applyFont="1" applyFill="1" applyAlignment="1">
      <alignment horizontal="right"/>
    </xf>
    <xf numFmtId="0" fontId="27" fillId="4" borderId="0" xfId="0" applyFont="1" applyFill="1" applyAlignment="1">
      <alignment vertical="center" wrapText="1"/>
    </xf>
    <xf numFmtId="0" fontId="27" fillId="4" borderId="0" xfId="0" applyFont="1" applyFill="1" applyAlignment="1">
      <alignment vertical="center"/>
    </xf>
    <xf numFmtId="10" fontId="27" fillId="0" borderId="0" xfId="2" applyNumberFormat="1" applyFont="1" applyAlignment="1">
      <alignment horizontal="center"/>
    </xf>
    <xf numFmtId="0" fontId="52" fillId="37" borderId="30" xfId="0" applyFont="1" applyFill="1" applyBorder="1" applyProtection="1">
      <protection locked="0"/>
    </xf>
    <xf numFmtId="0" fontId="23" fillId="2" borderId="25" xfId="0" applyFont="1" applyFill="1" applyBorder="1" applyAlignment="1" applyProtection="1">
      <alignment horizontal="center"/>
      <protection locked="0"/>
    </xf>
    <xf numFmtId="0" fontId="52" fillId="37" borderId="25" xfId="0" applyFont="1" applyFill="1" applyBorder="1" applyProtection="1">
      <protection locked="0"/>
    </xf>
    <xf numFmtId="0" fontId="53" fillId="37" borderId="25" xfId="0" applyFont="1" applyFill="1" applyBorder="1" applyProtection="1">
      <protection locked="0"/>
    </xf>
    <xf numFmtId="0" fontId="54" fillId="37" borderId="25" xfId="0" applyFont="1" applyFill="1" applyBorder="1" applyAlignment="1" applyProtection="1">
      <alignment vertical="center"/>
      <protection locked="0"/>
    </xf>
    <xf numFmtId="0" fontId="54" fillId="37" borderId="25" xfId="0" applyFont="1" applyFill="1" applyBorder="1" applyProtection="1">
      <protection locked="0"/>
    </xf>
    <xf numFmtId="0" fontId="52" fillId="39" borderId="31" xfId="0" applyFont="1" applyFill="1" applyBorder="1" applyAlignment="1" applyProtection="1">
      <alignment horizontal="left"/>
      <protection locked="0"/>
    </xf>
    <xf numFmtId="0" fontId="54" fillId="0" borderId="32" xfId="0" applyFont="1" applyBorder="1" applyProtection="1">
      <protection locked="0"/>
    </xf>
    <xf numFmtId="0" fontId="53" fillId="0" borderId="33" xfId="0" applyFont="1" applyBorder="1" applyProtection="1">
      <protection locked="0"/>
    </xf>
    <xf numFmtId="0" fontId="54" fillId="0" borderId="33" xfId="0" applyFont="1" applyBorder="1" applyProtection="1">
      <protection locked="0"/>
    </xf>
    <xf numFmtId="0" fontId="53" fillId="2" borderId="33" xfId="0" applyFont="1" applyFill="1" applyBorder="1" applyProtection="1">
      <protection locked="0"/>
    </xf>
    <xf numFmtId="0" fontId="53" fillId="0" borderId="33" xfId="0" applyFont="1" applyBorder="1" applyAlignment="1" applyProtection="1">
      <alignment vertical="center"/>
      <protection locked="0"/>
    </xf>
    <xf numFmtId="0" fontId="54" fillId="0" borderId="34" xfId="0" applyFont="1" applyBorder="1" applyProtection="1">
      <protection locked="0"/>
    </xf>
    <xf numFmtId="0" fontId="54" fillId="37" borderId="25" xfId="0" applyFont="1" applyFill="1" applyBorder="1" applyAlignment="1" applyProtection="1">
      <alignment horizontal="center"/>
      <protection locked="0"/>
    </xf>
    <xf numFmtId="0" fontId="54" fillId="37" borderId="30" xfId="0" applyFont="1" applyFill="1" applyBorder="1" applyAlignment="1" applyProtection="1">
      <alignment horizontal="center"/>
      <protection locked="0"/>
    </xf>
    <xf numFmtId="164" fontId="54" fillId="37" borderId="25" xfId="6" applyFont="1" applyFill="1" applyBorder="1" applyAlignment="1" applyProtection="1">
      <alignment horizontal="center"/>
      <protection locked="0"/>
    </xf>
    <xf numFmtId="164" fontId="53" fillId="37" borderId="25" xfId="6" applyFont="1" applyFill="1" applyBorder="1" applyAlignment="1" applyProtection="1">
      <alignment horizontal="left"/>
      <protection locked="0"/>
    </xf>
    <xf numFmtId="0" fontId="55" fillId="0" borderId="0" xfId="0" applyFont="1"/>
    <xf numFmtId="0" fontId="53" fillId="37" borderId="27" xfId="0" applyFont="1" applyFill="1" applyBorder="1" applyProtection="1">
      <protection locked="0"/>
    </xf>
    <xf numFmtId="165" fontId="25" fillId="0" borderId="0" xfId="2" applyNumberFormat="1" applyFont="1" applyAlignment="1">
      <alignment horizontal="center" vertical="center"/>
    </xf>
    <xf numFmtId="42" fontId="27" fillId="0" borderId="0" xfId="0" applyNumberFormat="1" applyFont="1"/>
    <xf numFmtId="42" fontId="27" fillId="0" borderId="0" xfId="0" applyNumberFormat="1" applyFont="1" applyAlignment="1">
      <alignment horizontal="right"/>
    </xf>
    <xf numFmtId="42" fontId="39" fillId="0" borderId="0" xfId="1" applyNumberFormat="1" applyFont="1" applyAlignment="1">
      <alignment horizontal="right"/>
    </xf>
    <xf numFmtId="42" fontId="29" fillId="0" borderId="0" xfId="0" applyNumberFormat="1" applyFont="1"/>
    <xf numFmtId="42" fontId="29" fillId="0" borderId="0" xfId="0" applyNumberFormat="1" applyFont="1" applyAlignment="1">
      <alignment vertical="top"/>
    </xf>
    <xf numFmtId="42" fontId="30" fillId="0" borderId="0" xfId="0" applyNumberFormat="1" applyFont="1" applyAlignment="1">
      <alignment vertical="top"/>
    </xf>
    <xf numFmtId="42" fontId="33" fillId="0" borderId="0" xfId="0" applyNumberFormat="1" applyFont="1"/>
    <xf numFmtId="42" fontId="47" fillId="41" borderId="0" xfId="0" applyNumberFormat="1" applyFont="1" applyFill="1"/>
    <xf numFmtId="173" fontId="27" fillId="0" borderId="0" xfId="0" applyNumberFormat="1" applyFont="1" applyAlignment="1">
      <alignment horizontal="right"/>
    </xf>
    <xf numFmtId="9" fontId="27" fillId="0" borderId="0" xfId="2" applyFont="1" applyAlignment="1">
      <alignment horizontal="right"/>
    </xf>
    <xf numFmtId="10" fontId="25" fillId="0" borderId="0" xfId="0" applyNumberFormat="1" applyFont="1" applyAlignment="1">
      <alignment horizontal="right"/>
    </xf>
    <xf numFmtId="2" fontId="25" fillId="0" borderId="0" xfId="2" applyNumberFormat="1" applyFont="1" applyAlignment="1">
      <alignment horizontal="right"/>
    </xf>
    <xf numFmtId="2" fontId="27" fillId="0" borderId="0" xfId="2" applyNumberFormat="1" applyFont="1" applyAlignment="1">
      <alignment horizontal="right"/>
    </xf>
    <xf numFmtId="41" fontId="27" fillId="0" borderId="0" xfId="49" quotePrefix="1" applyFont="1" applyAlignment="1">
      <alignment horizontal="right"/>
    </xf>
    <xf numFmtId="0" fontId="27" fillId="0" borderId="0" xfId="0" applyFont="1" applyAlignment="1">
      <alignment horizontal="right"/>
    </xf>
    <xf numFmtId="165" fontId="27" fillId="0" borderId="0" xfId="2" applyNumberFormat="1" applyFont="1" applyAlignment="1">
      <alignment horizontal="right"/>
    </xf>
    <xf numFmtId="10" fontId="27" fillId="0" borderId="0" xfId="2" quotePrefix="1" applyNumberFormat="1" applyFont="1" applyAlignment="1">
      <alignment horizontal="right"/>
    </xf>
    <xf numFmtId="174" fontId="27" fillId="0" borderId="0" xfId="49" quotePrefix="1" applyNumberFormat="1" applyFont="1" applyAlignment="1">
      <alignment horizontal="right"/>
    </xf>
    <xf numFmtId="2" fontId="27" fillId="0" borderId="0" xfId="0" applyNumberFormat="1" applyFont="1"/>
    <xf numFmtId="41" fontId="47" fillId="41" borderId="0" xfId="0" applyNumberFormat="1" applyFont="1" applyFill="1" applyAlignment="1">
      <alignment horizontal="right"/>
    </xf>
    <xf numFmtId="41" fontId="47" fillId="41" borderId="0" xfId="0" applyNumberFormat="1" applyFont="1" applyFill="1" applyAlignment="1">
      <alignment horizontal="center"/>
    </xf>
    <xf numFmtId="42" fontId="56" fillId="0" borderId="0" xfId="0" applyNumberFormat="1" applyFont="1" applyAlignment="1">
      <alignment vertical="top"/>
    </xf>
    <xf numFmtId="14" fontId="57" fillId="0" borderId="0" xfId="0" applyNumberFormat="1" applyFont="1"/>
    <xf numFmtId="2" fontId="57" fillId="0" borderId="0" xfId="0" applyNumberFormat="1" applyFont="1"/>
    <xf numFmtId="0" fontId="29" fillId="0" borderId="23" xfId="0" applyFont="1" applyBorder="1" applyAlignment="1">
      <alignment horizontal="left"/>
    </xf>
    <xf numFmtId="171" fontId="33" fillId="4" borderId="0" xfId="0" applyNumberFormat="1" applyFont="1" applyFill="1" applyAlignment="1">
      <alignment horizontal="center" vertical="center"/>
    </xf>
    <xf numFmtId="0" fontId="51" fillId="4" borderId="0" xfId="0" applyFont="1" applyFill="1" applyAlignment="1">
      <alignment horizontal="center" vertical="center"/>
    </xf>
    <xf numFmtId="42" fontId="47" fillId="41" borderId="0" xfId="0" applyNumberFormat="1" applyFont="1" applyFill="1" applyAlignment="1">
      <alignment horizontal="left" vertical="center"/>
    </xf>
    <xf numFmtId="0" fontId="47" fillId="41" borderId="0" xfId="0" applyFont="1" applyFill="1" applyAlignment="1">
      <alignment horizontal="left" vertical="center"/>
    </xf>
    <xf numFmtId="42" fontId="27" fillId="0" borderId="0" xfId="0" applyNumberFormat="1" applyFont="1" applyAlignment="1">
      <alignment horizontal="right"/>
    </xf>
    <xf numFmtId="173" fontId="27" fillId="0" borderId="0" xfId="0" applyNumberFormat="1" applyFont="1" applyAlignment="1">
      <alignment horizontal="right"/>
    </xf>
    <xf numFmtId="41" fontId="27" fillId="0" borderId="0" xfId="6" applyNumberFormat="1" applyFont="1" applyAlignment="1">
      <alignment horizontal="center"/>
    </xf>
    <xf numFmtId="0" fontId="27" fillId="3" borderId="2" xfId="0" applyFont="1" applyFill="1" applyBorder="1" applyAlignment="1">
      <alignment horizontal="center"/>
    </xf>
    <xf numFmtId="0" fontId="27" fillId="3" borderId="3" xfId="0" applyFont="1" applyFill="1" applyBorder="1" applyAlignment="1">
      <alignment horizontal="center"/>
    </xf>
    <xf numFmtId="0" fontId="27" fillId="0" borderId="0" xfId="0" applyFont="1" applyAlignment="1">
      <alignment horizontal="center" vertical="center" wrapText="1"/>
    </xf>
    <xf numFmtId="0" fontId="27" fillId="0" borderId="0" xfId="0" applyNumberFormat="1" applyFont="1" applyAlignment="1">
      <alignment horizontal="center" vertical="top" wrapText="1"/>
    </xf>
    <xf numFmtId="14" fontId="18" fillId="2" borderId="1" xfId="0" applyNumberFormat="1" applyFont="1" applyFill="1" applyBorder="1" applyAlignment="1" applyProtection="1">
      <alignment horizontal="center" vertical="center"/>
      <protection locked="0"/>
    </xf>
  </cellXfs>
  <cellStyles count="50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Lien hypertexte" xfId="1" builtinId="8"/>
    <cellStyle name="Milliers" xfId="6" builtinId="3"/>
    <cellStyle name="Milliers [0]" xfId="49" builtinId="6"/>
    <cellStyle name="Neutre" xfId="13" builtinId="28" customBuiltin="1"/>
    <cellStyle name="Normal" xfId="0" builtinId="0"/>
    <cellStyle name="Normal 14" xfId="3" xr:uid="{00000000-0005-0000-0000-000022000000}"/>
    <cellStyle name="Normal 15" xfId="5" xr:uid="{00000000-0005-0000-0000-000023000000}"/>
    <cellStyle name="Normal 2" xfId="4" xr:uid="{00000000-0005-0000-0000-000024000000}"/>
    <cellStyle name="Note" xfId="20" builtinId="10" customBuiltin="1"/>
    <cellStyle name="Pourcentage" xfId="2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 2" xfId="48" xr:uid="{00000000-0005-0000-0000-000029000000}"/>
    <cellStyle name="Titre 3" xfId="47" xr:uid="{00000000-0005-0000-0000-00002A000000}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8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514350</xdr:colOff>
      <xdr:row>54</xdr:row>
      <xdr:rowOff>38100</xdr:rowOff>
    </xdr:from>
    <xdr:to>
      <xdr:col>5</xdr:col>
      <xdr:colOff>552450</xdr:colOff>
      <xdr:row>64</xdr:row>
      <xdr:rowOff>57150</xdr:rowOff>
    </xdr:to>
    <xdr:sp macro="" textlink="">
      <xdr:nvSpPr>
        <xdr:cNvPr id="2" name="Légende : flèche vers le haut 1">
          <a:extLst>
            <a:ext uri="{FF2B5EF4-FFF2-40B4-BE49-F238E27FC236}">
              <a16:creationId xmlns:a16="http://schemas.microsoft.com/office/drawing/2014/main" id="{6EEDDFE0-B119-446F-BC68-509C20FE9EA4}"/>
            </a:ext>
          </a:extLst>
        </xdr:cNvPr>
        <xdr:cNvSpPr/>
      </xdr:nvSpPr>
      <xdr:spPr>
        <a:xfrm>
          <a:off x="2762250" y="11163300"/>
          <a:ext cx="1943100" cy="2152650"/>
        </a:xfrm>
        <a:prstGeom prst="upArrowCallout">
          <a:avLst>
            <a:gd name="adj1" fmla="val 16045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Je</a:t>
          </a:r>
          <a:r>
            <a:rPr lang="fr-FR" sz="1600" baseline="0">
              <a:solidFill>
                <a:sysClr val="windowText" lastClr="000000"/>
              </a:solidFill>
            </a:rPr>
            <a:t> recherche la date (colonne A) qui correspond à la derniere valeur de la colonne B</a:t>
          </a:r>
          <a:endParaRPr lang="fr-FR" sz="16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B1:AB145"/>
  <sheetViews>
    <sheetView showGridLines="0" tabSelected="1" view="pageBreakPreview" topLeftCell="A52" zoomScaleNormal="80" zoomScaleSheetLayoutView="100" workbookViewId="0">
      <selection activeCell="H31" sqref="H31:M56"/>
    </sheetView>
  </sheetViews>
  <sheetFormatPr baseColWidth="10" defaultColWidth="11.42578125" defaultRowHeight="15.75" x14ac:dyDescent="0.25"/>
  <cols>
    <col min="1" max="1" width="2.140625" style="11" customWidth="1"/>
    <col min="2" max="2" width="2" style="33" customWidth="1"/>
    <col min="3" max="3" width="29.5703125" style="11" customWidth="1"/>
    <col min="4" max="4" width="15.140625" style="11" customWidth="1"/>
    <col min="5" max="5" width="13.42578125" style="11" customWidth="1"/>
    <col min="6" max="6" width="15.85546875" style="11" customWidth="1"/>
    <col min="7" max="7" width="1.42578125" style="10" customWidth="1"/>
    <col min="8" max="8" width="15.85546875" style="11" customWidth="1"/>
    <col min="9" max="9" width="9.7109375" style="11" customWidth="1"/>
    <col min="10" max="10" width="22.5703125" style="11" customWidth="1"/>
    <col min="11" max="11" width="12.42578125" style="11" customWidth="1"/>
    <col min="12" max="12" width="12.7109375" style="11" customWidth="1"/>
    <col min="13" max="13" width="15.42578125" style="11" customWidth="1"/>
    <col min="14" max="14" width="2" style="10" customWidth="1"/>
    <col min="15" max="15" width="3.5703125" style="10" customWidth="1"/>
    <col min="16" max="16" width="4.28515625" style="10" customWidth="1"/>
    <col min="17" max="17" width="32.42578125" style="11" customWidth="1"/>
    <col min="18" max="18" width="16.140625" style="11" customWidth="1"/>
    <col min="19" max="19" width="15.28515625" style="11" customWidth="1"/>
    <col min="20" max="20" width="15.7109375" style="11" customWidth="1"/>
    <col min="21" max="21" width="14" style="11" customWidth="1"/>
    <col min="22" max="22" width="13.140625" style="11" customWidth="1"/>
    <col min="23" max="23" width="15.28515625" style="11" customWidth="1"/>
    <col min="24" max="24" width="16.140625" style="11" customWidth="1"/>
    <col min="25" max="26" width="16.42578125" style="11" customWidth="1"/>
    <col min="27" max="27" width="13" style="11" customWidth="1"/>
    <col min="28" max="28" width="12.85546875" style="11" bestFit="1" customWidth="1"/>
    <col min="29" max="16384" width="11.42578125" style="11"/>
  </cols>
  <sheetData>
    <row r="1" spans="2:27" ht="15.75" customHeight="1" x14ac:dyDescent="0.25">
      <c r="B1" s="8"/>
      <c r="C1" s="8"/>
      <c r="D1" s="8"/>
      <c r="E1" s="8"/>
      <c r="F1" s="8"/>
      <c r="G1" s="8"/>
      <c r="H1" s="8"/>
      <c r="I1" s="8"/>
      <c r="J1" s="8"/>
      <c r="K1" s="8"/>
      <c r="L1" s="9"/>
      <c r="M1" s="8"/>
      <c r="N1" s="8"/>
    </row>
    <row r="2" spans="2:27" ht="15.75" customHeight="1" x14ac:dyDescent="0.25">
      <c r="B2" s="8"/>
      <c r="C2" s="140" t="s">
        <v>64</v>
      </c>
      <c r="D2" s="189"/>
      <c r="E2" s="189"/>
      <c r="F2" s="189"/>
      <c r="G2" s="189"/>
      <c r="H2" s="189"/>
      <c r="I2" s="189"/>
      <c r="J2" s="189"/>
      <c r="K2" s="189"/>
      <c r="L2" s="188"/>
      <c r="M2" s="188"/>
      <c r="N2" s="8"/>
      <c r="Y2" s="13"/>
    </row>
    <row r="3" spans="2:27" x14ac:dyDescent="0.25">
      <c r="B3" s="8"/>
      <c r="C3" s="141"/>
      <c r="D3" s="189"/>
      <c r="E3" s="189"/>
      <c r="F3" s="189"/>
      <c r="G3" s="189"/>
      <c r="H3" s="189"/>
      <c r="I3" s="189"/>
      <c r="J3" s="189"/>
      <c r="K3" s="189"/>
      <c r="L3" s="188"/>
      <c r="M3" s="188"/>
      <c r="N3" s="8"/>
      <c r="S3" s="12"/>
      <c r="V3" s="10"/>
    </row>
    <row r="4" spans="2:27" ht="20.25" customHeight="1" x14ac:dyDescent="0.25">
      <c r="B4" s="8"/>
      <c r="C4" s="141"/>
      <c r="D4" s="189"/>
      <c r="E4" s="189"/>
      <c r="F4" s="189"/>
      <c r="G4" s="189"/>
      <c r="H4" s="189"/>
      <c r="I4" s="189"/>
      <c r="J4" s="189"/>
      <c r="K4" s="189"/>
      <c r="L4" s="188"/>
      <c r="M4" s="188"/>
      <c r="N4" s="8"/>
      <c r="V4" s="10"/>
    </row>
    <row r="5" spans="2:27" ht="15.75" customHeight="1" x14ac:dyDescent="0.25">
      <c r="B5" s="8"/>
      <c r="C5" s="141"/>
      <c r="D5" s="189"/>
      <c r="E5" s="189"/>
      <c r="F5" s="189"/>
      <c r="G5" s="189"/>
      <c r="H5" s="189"/>
      <c r="I5" s="189"/>
      <c r="J5" s="189"/>
      <c r="K5" s="189"/>
      <c r="L5" s="188"/>
      <c r="M5" s="188"/>
      <c r="N5" s="8"/>
      <c r="T5" s="12"/>
      <c r="U5" s="12"/>
      <c r="V5" s="10"/>
    </row>
    <row r="6" spans="2:27" ht="24" customHeight="1" thickBot="1" x14ac:dyDescent="0.3">
      <c r="B6" s="8"/>
      <c r="C6" s="141"/>
      <c r="D6" s="189"/>
      <c r="E6" s="189"/>
      <c r="F6" s="189"/>
      <c r="G6" s="189"/>
      <c r="H6" s="189"/>
      <c r="I6" s="189"/>
      <c r="J6" s="189"/>
      <c r="K6" s="189"/>
      <c r="L6" s="188"/>
      <c r="M6" s="188"/>
      <c r="N6" s="8"/>
      <c r="Q6" s="187"/>
      <c r="R6" s="187"/>
      <c r="S6" s="187"/>
      <c r="T6" s="187"/>
      <c r="U6" s="187"/>
      <c r="V6" s="187"/>
      <c r="W6" s="187"/>
      <c r="X6" s="187"/>
      <c r="Y6" s="187"/>
      <c r="Z6" s="187"/>
    </row>
    <row r="7" spans="2:27" ht="13.5" customHeight="1" thickTop="1" x14ac:dyDescent="0.25">
      <c r="B7" s="8"/>
      <c r="C7" s="190" t="s">
        <v>62</v>
      </c>
      <c r="D7" s="190"/>
      <c r="E7" s="190"/>
      <c r="F7" s="190"/>
      <c r="G7" s="141"/>
      <c r="H7" s="190" t="s">
        <v>63</v>
      </c>
      <c r="I7" s="190"/>
      <c r="J7" s="190"/>
      <c r="K7" s="190"/>
      <c r="L7" s="190"/>
      <c r="M7" s="190"/>
      <c r="N7" s="8"/>
      <c r="Q7" s="97"/>
      <c r="R7" s="98"/>
      <c r="S7" s="98"/>
      <c r="T7" s="98"/>
      <c r="U7" s="15"/>
      <c r="V7" s="17"/>
      <c r="W7" s="17"/>
      <c r="X7" s="119"/>
      <c r="Y7" s="119"/>
      <c r="Z7" s="119"/>
    </row>
    <row r="8" spans="2:27" ht="16.5" customHeight="1" x14ac:dyDescent="0.25">
      <c r="B8" s="8"/>
      <c r="C8" s="190"/>
      <c r="D8" s="190"/>
      <c r="E8" s="190"/>
      <c r="F8" s="190"/>
      <c r="G8" s="8"/>
      <c r="H8" s="190"/>
      <c r="I8" s="190"/>
      <c r="J8" s="190"/>
      <c r="K8" s="190"/>
      <c r="L8" s="190"/>
      <c r="M8" s="190"/>
      <c r="N8" s="8"/>
      <c r="P8" s="11"/>
      <c r="Q8" s="19"/>
      <c r="R8" s="20"/>
      <c r="S8" s="20"/>
      <c r="T8" s="20"/>
      <c r="U8" s="21"/>
      <c r="V8" s="22"/>
      <c r="W8" s="22"/>
      <c r="X8" s="23"/>
      <c r="Y8" s="23"/>
      <c r="Z8" s="23"/>
    </row>
    <row r="9" spans="2:27" x14ac:dyDescent="0.25">
      <c r="B9" s="8"/>
      <c r="C9" s="166"/>
      <c r="D9" s="192"/>
      <c r="E9" s="192"/>
      <c r="F9" s="192"/>
      <c r="G9" s="8"/>
      <c r="N9" s="8"/>
      <c r="O9" s="11"/>
      <c r="P9" s="11"/>
      <c r="Q9" s="19"/>
      <c r="R9" s="20"/>
      <c r="S9" s="20"/>
      <c r="T9" s="20"/>
      <c r="U9" s="19"/>
      <c r="V9" s="22"/>
      <c r="W9" s="22"/>
      <c r="X9" s="25"/>
      <c r="Y9" s="25"/>
      <c r="Z9" s="25"/>
    </row>
    <row r="10" spans="2:27" x14ac:dyDescent="0.25">
      <c r="B10" s="8"/>
      <c r="C10" s="166"/>
      <c r="D10" s="192"/>
      <c r="E10" s="192"/>
      <c r="F10" s="192"/>
      <c r="G10" s="8"/>
      <c r="N10" s="8"/>
      <c r="O10" s="11"/>
      <c r="P10" s="11"/>
      <c r="Q10" s="94"/>
      <c r="R10" s="95"/>
      <c r="S10" s="95"/>
      <c r="T10" s="95"/>
      <c r="U10" s="19"/>
      <c r="V10" s="19"/>
      <c r="W10" s="19"/>
      <c r="X10" s="25"/>
      <c r="Y10" s="25"/>
      <c r="Z10" s="25"/>
    </row>
    <row r="11" spans="2:27" x14ac:dyDescent="0.25">
      <c r="B11" s="8"/>
      <c r="C11" s="166"/>
      <c r="D11" s="163"/>
      <c r="E11" s="192"/>
      <c r="F11" s="192"/>
      <c r="G11" s="8"/>
      <c r="N11" s="8"/>
      <c r="O11" s="11"/>
      <c r="P11" s="11"/>
      <c r="Q11" s="26"/>
      <c r="R11" s="20"/>
      <c r="S11" s="20"/>
      <c r="T11" s="20"/>
      <c r="U11" s="19"/>
      <c r="V11" s="19"/>
      <c r="W11" s="19"/>
      <c r="X11" s="25"/>
      <c r="Y11" s="25"/>
      <c r="Z11" s="25"/>
      <c r="AA11" s="39" t="e">
        <f>(X18-X9-X27-X28-X29)/(E16/2/1000000)</f>
        <v>#DIV/0!</v>
      </c>
    </row>
    <row r="12" spans="2:27" x14ac:dyDescent="0.25">
      <c r="B12" s="8"/>
      <c r="C12" s="166"/>
      <c r="E12" s="12"/>
      <c r="F12" s="165"/>
      <c r="G12" s="8"/>
      <c r="N12" s="8"/>
      <c r="O12" s="11"/>
      <c r="P12" s="11"/>
      <c r="Q12" s="94"/>
      <c r="R12" s="95"/>
      <c r="S12" s="95"/>
      <c r="T12" s="95"/>
      <c r="U12" s="19"/>
      <c r="V12" s="19"/>
      <c r="W12" s="19"/>
      <c r="X12" s="25"/>
      <c r="Y12" s="25"/>
      <c r="Z12" s="25"/>
    </row>
    <row r="13" spans="2:27" x14ac:dyDescent="0.25">
      <c r="B13" s="8"/>
      <c r="C13" s="166"/>
      <c r="E13" s="12"/>
      <c r="F13" s="164"/>
      <c r="G13" s="8"/>
      <c r="N13" s="8"/>
      <c r="O13" s="11"/>
      <c r="P13" s="11"/>
      <c r="Q13" s="99"/>
      <c r="R13" s="95"/>
      <c r="S13" s="95"/>
      <c r="T13" s="95"/>
      <c r="U13" s="21"/>
      <c r="V13" s="27"/>
      <c r="W13" s="27"/>
      <c r="X13" s="23"/>
      <c r="Y13" s="23"/>
      <c r="Z13" s="23"/>
    </row>
    <row r="14" spans="2:27" x14ac:dyDescent="0.25">
      <c r="B14" s="8"/>
      <c r="C14" s="166"/>
      <c r="D14" s="12"/>
      <c r="E14" s="194"/>
      <c r="F14" s="194"/>
      <c r="G14" s="8"/>
      <c r="N14" s="8"/>
      <c r="O14" s="11"/>
      <c r="P14" s="11"/>
      <c r="Q14" s="96"/>
      <c r="R14" s="95"/>
      <c r="S14" s="95"/>
      <c r="T14" s="95"/>
      <c r="U14" s="19"/>
      <c r="V14" s="19"/>
      <c r="W14" s="19"/>
      <c r="X14" s="25"/>
      <c r="Y14" s="25"/>
      <c r="Z14" s="25"/>
    </row>
    <row r="15" spans="2:27" x14ac:dyDescent="0.25">
      <c r="B15" s="8"/>
      <c r="C15" s="166"/>
      <c r="E15" s="193"/>
      <c r="F15" s="193"/>
      <c r="G15" s="8"/>
      <c r="N15" s="8"/>
      <c r="O15" s="11"/>
      <c r="P15" s="11"/>
      <c r="Q15" s="100"/>
      <c r="R15" s="95"/>
      <c r="S15" s="95"/>
      <c r="T15" s="95"/>
      <c r="U15" s="19"/>
      <c r="V15" s="19"/>
      <c r="W15" s="19"/>
      <c r="X15" s="25"/>
      <c r="Y15" s="25"/>
      <c r="Z15" s="25"/>
    </row>
    <row r="16" spans="2:27" x14ac:dyDescent="0.25">
      <c r="B16" s="8"/>
      <c r="C16" s="166"/>
      <c r="E16" s="194"/>
      <c r="F16" s="194"/>
      <c r="G16" s="8"/>
      <c r="N16" s="8"/>
      <c r="O16" s="11"/>
      <c r="P16" s="11"/>
      <c r="Q16" s="99"/>
      <c r="R16" s="95"/>
      <c r="S16" s="95"/>
      <c r="T16" s="95"/>
      <c r="U16" s="24"/>
      <c r="V16" s="19"/>
      <c r="W16" s="19"/>
      <c r="X16" s="25"/>
      <c r="Y16" s="25"/>
      <c r="Z16" s="25"/>
    </row>
    <row r="17" spans="2:28" x14ac:dyDescent="0.25">
      <c r="B17" s="8"/>
      <c r="C17" s="168"/>
      <c r="G17" s="8"/>
      <c r="N17" s="8"/>
      <c r="O17" s="11"/>
      <c r="P17" s="11"/>
      <c r="R17" s="20"/>
      <c r="S17" s="20"/>
      <c r="T17" s="20"/>
      <c r="U17" s="30"/>
      <c r="V17" s="30"/>
      <c r="W17" s="30"/>
      <c r="X17" s="25"/>
      <c r="Y17" s="25"/>
      <c r="Z17" s="25"/>
    </row>
    <row r="18" spans="2:28" x14ac:dyDescent="0.25">
      <c r="B18" s="8"/>
      <c r="C18" s="166"/>
      <c r="E18" s="194"/>
      <c r="F18" s="194"/>
      <c r="G18" s="8"/>
      <c r="N18" s="8"/>
      <c r="O18" s="11"/>
      <c r="P18" s="11"/>
      <c r="Q18" s="34"/>
      <c r="R18" s="95"/>
      <c r="S18" s="95"/>
      <c r="T18" s="95"/>
      <c r="U18" s="31"/>
      <c r="V18" s="32"/>
      <c r="W18" s="32"/>
      <c r="X18" s="23"/>
      <c r="Y18" s="23"/>
      <c r="Z18" s="23"/>
    </row>
    <row r="19" spans="2:28" ht="17.25" customHeight="1" thickBot="1" x14ac:dyDescent="0.3">
      <c r="B19" s="8"/>
      <c r="C19" s="167" t="s">
        <v>7</v>
      </c>
      <c r="F19" s="164" t="s">
        <v>32</v>
      </c>
      <c r="G19" s="8"/>
      <c r="N19" s="8"/>
      <c r="P19" s="11"/>
      <c r="U19" s="187"/>
      <c r="V19" s="187"/>
      <c r="W19" s="187"/>
      <c r="X19" s="187"/>
      <c r="Y19" s="187"/>
      <c r="Z19" s="187"/>
    </row>
    <row r="20" spans="2:28" ht="15.75" customHeight="1" thickTop="1" x14ac:dyDescent="0.25">
      <c r="B20" s="8"/>
      <c r="D20" s="29"/>
      <c r="E20" s="121"/>
      <c r="G20" s="8"/>
      <c r="N20" s="8"/>
      <c r="P20" s="11"/>
      <c r="U20" s="24"/>
      <c r="V20" s="24"/>
      <c r="W20" s="24"/>
      <c r="X20" s="18"/>
      <c r="Y20" s="18"/>
      <c r="Z20" s="18"/>
    </row>
    <row r="21" spans="2:28" x14ac:dyDescent="0.25">
      <c r="B21" s="8"/>
      <c r="C21" s="190" t="s">
        <v>0</v>
      </c>
      <c r="D21" s="190"/>
      <c r="E21" s="190"/>
      <c r="F21" s="190"/>
      <c r="G21" s="191"/>
      <c r="H21" s="191"/>
      <c r="I21" s="191"/>
      <c r="J21" s="191"/>
      <c r="K21" s="191"/>
      <c r="L21" s="191"/>
      <c r="M21" s="191"/>
      <c r="N21" s="8"/>
      <c r="P21" s="11"/>
      <c r="U21" s="19"/>
      <c r="V21" s="19"/>
      <c r="W21" s="19"/>
      <c r="X21" s="25"/>
      <c r="Y21" s="25"/>
      <c r="Z21" s="25"/>
    </row>
    <row r="22" spans="2:28" x14ac:dyDescent="0.25">
      <c r="B22" s="8"/>
      <c r="C22" s="190"/>
      <c r="D22" s="190"/>
      <c r="E22" s="190"/>
      <c r="F22" s="190"/>
      <c r="G22" s="191"/>
      <c r="H22" s="191"/>
      <c r="I22" s="191"/>
      <c r="J22" s="191"/>
      <c r="K22" s="191"/>
      <c r="L22" s="191"/>
      <c r="M22" s="191"/>
      <c r="N22" s="8"/>
      <c r="P22" s="11"/>
      <c r="U22" s="19"/>
      <c r="V22" s="19"/>
      <c r="W22" s="19"/>
      <c r="X22" s="25"/>
      <c r="Y22" s="25"/>
      <c r="Z22" s="25"/>
    </row>
    <row r="23" spans="2:28" x14ac:dyDescent="0.25">
      <c r="B23" s="8"/>
      <c r="C23" s="197"/>
      <c r="D23" s="197"/>
      <c r="E23" s="197"/>
      <c r="F23" s="197"/>
      <c r="G23" s="197"/>
      <c r="H23" s="197"/>
      <c r="I23" s="197"/>
      <c r="J23" s="197"/>
      <c r="K23" s="197"/>
      <c r="L23" s="197"/>
      <c r="M23" s="197"/>
      <c r="N23" s="8"/>
      <c r="P23" s="11"/>
      <c r="U23" s="19"/>
      <c r="V23" s="19"/>
      <c r="W23" s="19"/>
      <c r="X23" s="25"/>
      <c r="Y23" s="25"/>
      <c r="Z23" s="25"/>
    </row>
    <row r="24" spans="2:28" x14ac:dyDescent="0.25">
      <c r="B24" s="8"/>
      <c r="C24" s="197"/>
      <c r="D24" s="197"/>
      <c r="E24" s="197"/>
      <c r="F24" s="197"/>
      <c r="G24" s="197"/>
      <c r="H24" s="197"/>
      <c r="I24" s="197"/>
      <c r="J24" s="197"/>
      <c r="K24" s="197"/>
      <c r="L24" s="197"/>
      <c r="M24" s="197"/>
      <c r="N24" s="8"/>
      <c r="P24" s="11"/>
      <c r="U24" s="19"/>
      <c r="V24" s="19"/>
      <c r="W24" s="19"/>
      <c r="X24" s="25"/>
      <c r="Y24" s="25"/>
      <c r="Z24" s="25"/>
    </row>
    <row r="25" spans="2:28" x14ac:dyDescent="0.25">
      <c r="B25" s="8"/>
      <c r="C25" s="197"/>
      <c r="D25" s="197"/>
      <c r="E25" s="197"/>
      <c r="F25" s="197"/>
      <c r="G25" s="197"/>
      <c r="H25" s="197"/>
      <c r="I25" s="197"/>
      <c r="J25" s="197"/>
      <c r="K25" s="197"/>
      <c r="L25" s="197"/>
      <c r="M25" s="197"/>
      <c r="N25" s="8"/>
      <c r="P25" s="11"/>
      <c r="U25" s="19"/>
      <c r="V25" s="19"/>
      <c r="W25" s="19"/>
      <c r="X25" s="25"/>
      <c r="Y25" s="25"/>
      <c r="Z25" s="25"/>
    </row>
    <row r="26" spans="2:28" ht="23.25" customHeight="1" x14ac:dyDescent="0.25">
      <c r="B26" s="8"/>
      <c r="C26" s="197"/>
      <c r="D26" s="197"/>
      <c r="E26" s="197"/>
      <c r="F26" s="197"/>
      <c r="G26" s="197"/>
      <c r="H26" s="197"/>
      <c r="I26" s="197"/>
      <c r="J26" s="197"/>
      <c r="K26" s="197"/>
      <c r="L26" s="197"/>
      <c r="M26" s="197"/>
      <c r="N26" s="8"/>
      <c r="P26" s="11"/>
      <c r="U26" s="31"/>
      <c r="V26" s="34"/>
      <c r="W26" s="34"/>
      <c r="X26" s="23"/>
      <c r="Y26" s="23"/>
      <c r="Z26" s="23"/>
      <c r="AB26" s="35"/>
    </row>
    <row r="27" spans="2:28" ht="15.75" customHeight="1" x14ac:dyDescent="0.25">
      <c r="B27" s="8"/>
      <c r="C27" s="197"/>
      <c r="D27" s="197"/>
      <c r="E27" s="197"/>
      <c r="F27" s="197"/>
      <c r="G27" s="197"/>
      <c r="H27" s="197"/>
      <c r="I27" s="197"/>
      <c r="J27" s="197"/>
      <c r="K27" s="197"/>
      <c r="L27" s="197"/>
      <c r="M27" s="197"/>
      <c r="N27" s="8"/>
      <c r="P27" s="11"/>
      <c r="U27" s="21"/>
      <c r="V27" s="101"/>
      <c r="W27" s="101"/>
      <c r="X27" s="23"/>
      <c r="Y27" s="23"/>
      <c r="Z27" s="23"/>
    </row>
    <row r="28" spans="2:28" x14ac:dyDescent="0.25">
      <c r="B28" s="8"/>
      <c r="C28" s="197"/>
      <c r="D28" s="197"/>
      <c r="E28" s="197"/>
      <c r="F28" s="197"/>
      <c r="G28" s="197"/>
      <c r="H28" s="197"/>
      <c r="I28" s="197"/>
      <c r="J28" s="197"/>
      <c r="K28" s="197"/>
      <c r="L28" s="197"/>
      <c r="M28" s="197"/>
      <c r="N28" s="8"/>
      <c r="P28" s="11"/>
      <c r="U28" s="28"/>
      <c r="V28" s="96"/>
      <c r="W28" s="96"/>
      <c r="X28" s="23"/>
      <c r="Y28" s="23"/>
      <c r="Z28" s="23"/>
    </row>
    <row r="29" spans="2:28" x14ac:dyDescent="0.25">
      <c r="B29" s="8"/>
      <c r="C29" s="190" t="s">
        <v>1</v>
      </c>
      <c r="D29" s="190"/>
      <c r="E29" s="190"/>
      <c r="F29" s="190"/>
      <c r="G29" s="8"/>
      <c r="H29" s="190" t="s">
        <v>2</v>
      </c>
      <c r="I29" s="190"/>
      <c r="J29" s="190"/>
      <c r="K29" s="190"/>
      <c r="L29" s="190"/>
      <c r="M29" s="190"/>
      <c r="N29" s="8"/>
      <c r="P29" s="11"/>
      <c r="U29" s="21"/>
      <c r="V29" s="94"/>
      <c r="W29" s="94"/>
      <c r="X29" s="23"/>
      <c r="Y29" s="23"/>
      <c r="Z29" s="23"/>
    </row>
    <row r="30" spans="2:28" x14ac:dyDescent="0.25">
      <c r="B30" s="8"/>
      <c r="C30" s="190"/>
      <c r="D30" s="190"/>
      <c r="E30" s="190"/>
      <c r="F30" s="190"/>
      <c r="G30" s="8"/>
      <c r="H30" s="190"/>
      <c r="I30" s="190"/>
      <c r="J30" s="190"/>
      <c r="K30" s="190"/>
      <c r="L30" s="190"/>
      <c r="M30" s="190"/>
      <c r="N30" s="8"/>
      <c r="P30" s="11"/>
      <c r="U30" s="104"/>
      <c r="V30" s="104"/>
      <c r="W30" s="104"/>
      <c r="X30" s="25"/>
      <c r="Y30" s="25"/>
      <c r="Z30" s="25"/>
    </row>
    <row r="31" spans="2:28" ht="15.75" customHeight="1" x14ac:dyDescent="0.25">
      <c r="B31" s="8"/>
      <c r="D31" s="125"/>
      <c r="E31" s="125"/>
      <c r="F31" s="126"/>
      <c r="G31" s="8"/>
      <c r="H31" s="198"/>
      <c r="I31" s="198"/>
      <c r="J31" s="198"/>
      <c r="K31" s="198"/>
      <c r="L31" s="198"/>
      <c r="M31" s="198"/>
      <c r="N31" s="8"/>
      <c r="P31" s="11"/>
      <c r="U31" s="102"/>
      <c r="V31" s="99"/>
      <c r="W31" s="99"/>
      <c r="X31" s="103"/>
      <c r="Y31" s="103"/>
      <c r="Z31" s="23"/>
    </row>
    <row r="32" spans="2:28" x14ac:dyDescent="0.25">
      <c r="B32" s="8"/>
      <c r="G32" s="8"/>
      <c r="H32" s="198"/>
      <c r="I32" s="198"/>
      <c r="J32" s="198"/>
      <c r="K32" s="198"/>
      <c r="L32" s="198"/>
      <c r="M32" s="198"/>
      <c r="N32" s="8"/>
      <c r="P32" s="11"/>
      <c r="U32" s="10"/>
      <c r="X32" s="39"/>
    </row>
    <row r="33" spans="2:26" x14ac:dyDescent="0.25">
      <c r="B33" s="8"/>
      <c r="G33" s="8"/>
      <c r="H33" s="198"/>
      <c r="I33" s="198"/>
      <c r="J33" s="198"/>
      <c r="K33" s="198"/>
      <c r="L33" s="198"/>
      <c r="M33" s="198"/>
      <c r="N33" s="8"/>
      <c r="P33" s="11"/>
    </row>
    <row r="34" spans="2:26" x14ac:dyDescent="0.25">
      <c r="B34" s="8"/>
      <c r="G34" s="8"/>
      <c r="H34" s="198"/>
      <c r="I34" s="198"/>
      <c r="J34" s="198"/>
      <c r="K34" s="198"/>
      <c r="L34" s="198"/>
      <c r="M34" s="198"/>
      <c r="N34" s="8"/>
      <c r="P34" s="11"/>
    </row>
    <row r="35" spans="2:26" ht="16.5" thickBot="1" x14ac:dyDescent="0.3">
      <c r="B35" s="8"/>
      <c r="G35" s="8"/>
      <c r="H35" s="198"/>
      <c r="I35" s="198"/>
      <c r="J35" s="198"/>
      <c r="K35" s="198"/>
      <c r="L35" s="198"/>
      <c r="M35" s="198"/>
      <c r="N35" s="8"/>
      <c r="P35" s="11"/>
      <c r="Q35" s="187"/>
      <c r="R35" s="187"/>
      <c r="S35" s="187"/>
      <c r="T35" s="187"/>
      <c r="U35" s="187"/>
      <c r="V35" s="187"/>
      <c r="W35" s="187"/>
      <c r="X35" s="187"/>
      <c r="Y35" s="187"/>
      <c r="Z35" s="187"/>
    </row>
    <row r="36" spans="2:26" ht="16.5" thickTop="1" x14ac:dyDescent="0.25">
      <c r="B36" s="8"/>
      <c r="G36" s="8"/>
      <c r="H36" s="198"/>
      <c r="I36" s="198"/>
      <c r="J36" s="198"/>
      <c r="K36" s="198"/>
      <c r="L36" s="198"/>
      <c r="M36" s="198"/>
      <c r="N36" s="8"/>
      <c r="P36" s="11"/>
      <c r="Q36" s="40"/>
      <c r="R36" s="16"/>
      <c r="S36" s="16"/>
      <c r="T36" s="16"/>
      <c r="U36" s="40"/>
      <c r="V36" s="41"/>
      <c r="W36" s="41"/>
      <c r="X36" s="119"/>
      <c r="Y36" s="119"/>
      <c r="Z36" s="119"/>
    </row>
    <row r="37" spans="2:26" x14ac:dyDescent="0.25">
      <c r="B37" s="8"/>
      <c r="G37" s="8"/>
      <c r="H37" s="198"/>
      <c r="I37" s="198"/>
      <c r="J37" s="198"/>
      <c r="K37" s="198"/>
      <c r="L37" s="198"/>
      <c r="M37" s="198"/>
      <c r="N37" s="8"/>
      <c r="P37" s="11"/>
      <c r="R37" s="42"/>
      <c r="S37" s="42"/>
      <c r="T37" s="42"/>
      <c r="X37" s="142"/>
      <c r="Y37" s="142"/>
      <c r="Z37" s="142"/>
    </row>
    <row r="38" spans="2:26" x14ac:dyDescent="0.25">
      <c r="B38" s="8"/>
      <c r="G38" s="8"/>
      <c r="H38" s="198"/>
      <c r="I38" s="198"/>
      <c r="J38" s="198"/>
      <c r="K38" s="198"/>
      <c r="L38" s="198"/>
      <c r="M38" s="198"/>
      <c r="N38" s="8"/>
      <c r="P38" s="11"/>
      <c r="Q38" s="44"/>
      <c r="R38" s="42"/>
      <c r="S38" s="42"/>
      <c r="T38" s="42"/>
      <c r="X38" s="43"/>
      <c r="Y38" s="43"/>
      <c r="Z38" s="43"/>
    </row>
    <row r="39" spans="2:26" x14ac:dyDescent="0.25">
      <c r="B39" s="8"/>
      <c r="G39" s="8"/>
      <c r="H39" s="198"/>
      <c r="I39" s="198"/>
      <c r="J39" s="198"/>
      <c r="K39" s="198"/>
      <c r="L39" s="198"/>
      <c r="M39" s="198"/>
      <c r="N39" s="8"/>
      <c r="P39" s="11"/>
      <c r="Q39" s="44"/>
      <c r="R39" s="42"/>
      <c r="S39" s="42"/>
      <c r="T39" s="42"/>
      <c r="X39" s="43"/>
      <c r="Y39" s="43"/>
      <c r="Z39" s="43"/>
    </row>
    <row r="40" spans="2:26" x14ac:dyDescent="0.25">
      <c r="B40" s="8"/>
      <c r="G40" s="8"/>
      <c r="H40" s="198"/>
      <c r="I40" s="198"/>
      <c r="J40" s="198"/>
      <c r="K40" s="198"/>
      <c r="L40" s="198"/>
      <c r="M40" s="198"/>
      <c r="N40" s="8"/>
      <c r="P40" s="11"/>
      <c r="Q40" s="44"/>
      <c r="R40" s="42"/>
      <c r="S40" s="42"/>
      <c r="T40" s="42"/>
      <c r="X40" s="46"/>
      <c r="Y40" s="46"/>
      <c r="Z40" s="46"/>
    </row>
    <row r="41" spans="2:26" x14ac:dyDescent="0.25">
      <c r="B41" s="8"/>
      <c r="G41" s="8"/>
      <c r="H41" s="198"/>
      <c r="I41" s="198"/>
      <c r="J41" s="198"/>
      <c r="K41" s="198"/>
      <c r="L41" s="198"/>
      <c r="M41" s="198"/>
      <c r="N41" s="8"/>
      <c r="P41" s="11"/>
      <c r="R41" s="42"/>
      <c r="S41" s="42"/>
      <c r="T41" s="42"/>
      <c r="X41" s="46"/>
      <c r="Y41" s="46"/>
      <c r="Z41" s="46"/>
    </row>
    <row r="42" spans="2:26" x14ac:dyDescent="0.25">
      <c r="B42" s="8"/>
      <c r="G42" s="8"/>
      <c r="H42" s="198"/>
      <c r="I42" s="198"/>
      <c r="J42" s="198"/>
      <c r="K42" s="198"/>
      <c r="L42" s="198"/>
      <c r="M42" s="198"/>
      <c r="N42" s="8"/>
      <c r="P42" s="11"/>
    </row>
    <row r="43" spans="2:26" x14ac:dyDescent="0.25">
      <c r="B43" s="8"/>
      <c r="G43" s="8"/>
      <c r="H43" s="198"/>
      <c r="I43" s="198"/>
      <c r="J43" s="198"/>
      <c r="K43" s="198"/>
      <c r="L43" s="198"/>
      <c r="M43" s="198"/>
      <c r="N43" s="8"/>
    </row>
    <row r="44" spans="2:26" x14ac:dyDescent="0.25">
      <c r="B44" s="8"/>
      <c r="G44" s="8"/>
      <c r="H44" s="198"/>
      <c r="I44" s="198"/>
      <c r="J44" s="198"/>
      <c r="K44" s="198"/>
      <c r="L44" s="198"/>
      <c r="M44" s="198"/>
      <c r="N44" s="8"/>
      <c r="Q44" s="35"/>
      <c r="R44" s="35"/>
      <c r="S44" s="35"/>
    </row>
    <row r="45" spans="2:26" ht="16.5" thickBot="1" x14ac:dyDescent="0.3">
      <c r="B45" s="8"/>
      <c r="G45" s="8"/>
      <c r="H45" s="198"/>
      <c r="I45" s="198"/>
      <c r="J45" s="198"/>
      <c r="K45" s="198"/>
      <c r="L45" s="198"/>
      <c r="M45" s="198"/>
      <c r="N45" s="8"/>
      <c r="Q45" s="187"/>
      <c r="R45" s="187"/>
      <c r="S45" s="187"/>
      <c r="T45" s="187"/>
      <c r="U45" s="187"/>
      <c r="V45" s="187"/>
      <c r="W45" s="187"/>
      <c r="X45" s="187"/>
      <c r="Y45" s="187"/>
      <c r="Z45" s="187"/>
    </row>
    <row r="46" spans="2:26" ht="16.5" thickTop="1" x14ac:dyDescent="0.25">
      <c r="B46" s="8"/>
      <c r="C46" s="8"/>
      <c r="D46" s="8"/>
      <c r="E46" s="8"/>
      <c r="F46" s="8"/>
      <c r="G46" s="8"/>
      <c r="H46" s="198"/>
      <c r="I46" s="198"/>
      <c r="J46" s="198"/>
      <c r="K46" s="198"/>
      <c r="L46" s="198"/>
      <c r="M46" s="198"/>
      <c r="N46" s="8"/>
      <c r="Q46" s="40"/>
      <c r="R46" s="16"/>
      <c r="S46" s="16"/>
      <c r="T46" s="16"/>
      <c r="U46" s="40"/>
      <c r="V46" s="41"/>
      <c r="W46" s="40"/>
      <c r="X46" s="40"/>
      <c r="Y46" s="47"/>
      <c r="Z46" s="40"/>
    </row>
    <row r="47" spans="2:26" x14ac:dyDescent="0.25">
      <c r="B47" s="8"/>
      <c r="C47" s="170" t="s">
        <v>3</v>
      </c>
      <c r="D47" s="139">
        <f>E47-1</f>
        <v>-1</v>
      </c>
      <c r="E47" s="139">
        <f>F47-1</f>
        <v>0</v>
      </c>
      <c r="F47" s="139">
        <f>T7+1</f>
        <v>1</v>
      </c>
      <c r="G47" s="8"/>
      <c r="H47" s="198"/>
      <c r="I47" s="198"/>
      <c r="J47" s="198"/>
      <c r="K47" s="198"/>
      <c r="L47" s="198"/>
      <c r="M47" s="198"/>
      <c r="N47" s="8"/>
      <c r="R47" s="43"/>
      <c r="S47" s="43"/>
      <c r="T47" s="43"/>
      <c r="U47" s="48"/>
      <c r="V47" s="48"/>
      <c r="W47" s="48"/>
      <c r="X47" s="48"/>
      <c r="Y47" s="49"/>
      <c r="Z47" s="49"/>
    </row>
    <row r="48" spans="2:26" x14ac:dyDescent="0.25">
      <c r="B48" s="8"/>
      <c r="C48" s="163"/>
      <c r="D48" s="129"/>
      <c r="G48" s="8"/>
      <c r="H48" s="198"/>
      <c r="I48" s="198"/>
      <c r="J48" s="198"/>
      <c r="K48" s="198"/>
      <c r="L48" s="198"/>
      <c r="M48" s="198"/>
      <c r="N48" s="8"/>
      <c r="R48" s="43"/>
      <c r="S48" s="43"/>
      <c r="T48" s="43"/>
      <c r="U48" s="41"/>
      <c r="V48" s="41"/>
      <c r="W48" s="50"/>
      <c r="X48" s="51"/>
      <c r="Y48" s="52"/>
      <c r="Z48" s="51"/>
    </row>
    <row r="49" spans="2:26" x14ac:dyDescent="0.25">
      <c r="B49" s="8"/>
      <c r="C49" s="163"/>
      <c r="D49" s="176"/>
      <c r="E49" s="176"/>
      <c r="F49" s="176"/>
      <c r="G49" s="8"/>
      <c r="H49" s="198"/>
      <c r="I49" s="198"/>
      <c r="J49" s="198"/>
      <c r="K49" s="198"/>
      <c r="L49" s="198"/>
      <c r="M49" s="198"/>
      <c r="N49" s="8"/>
      <c r="R49" s="43"/>
      <c r="S49" s="43"/>
      <c r="T49" s="43"/>
      <c r="U49" s="48"/>
      <c r="V49" s="48"/>
      <c r="W49" s="48"/>
      <c r="X49" s="48"/>
      <c r="Y49" s="49"/>
      <c r="Z49" s="49"/>
    </row>
    <row r="50" spans="2:26" x14ac:dyDescent="0.25">
      <c r="B50" s="8"/>
      <c r="C50" s="163"/>
      <c r="D50" s="176"/>
      <c r="E50" s="176"/>
      <c r="F50" s="176"/>
      <c r="G50" s="8"/>
      <c r="H50" s="198"/>
      <c r="I50" s="198"/>
      <c r="J50" s="198"/>
      <c r="K50" s="198"/>
      <c r="L50" s="198"/>
      <c r="M50" s="198"/>
      <c r="N50" s="8"/>
      <c r="R50" s="43"/>
      <c r="S50" s="43"/>
      <c r="T50" s="43"/>
      <c r="U50" s="41"/>
      <c r="V50" s="41"/>
      <c r="W50" s="50"/>
      <c r="X50" s="51"/>
      <c r="Y50" s="52"/>
      <c r="Z50" s="51"/>
    </row>
    <row r="51" spans="2:26" x14ac:dyDescent="0.25">
      <c r="B51" s="8"/>
      <c r="C51" s="163"/>
      <c r="D51" s="177"/>
      <c r="E51" s="177"/>
      <c r="F51" s="171"/>
      <c r="G51" s="8"/>
      <c r="H51" s="198"/>
      <c r="I51" s="198"/>
      <c r="J51" s="198"/>
      <c r="K51" s="198"/>
      <c r="L51" s="198"/>
      <c r="M51" s="198"/>
      <c r="N51" s="8"/>
      <c r="R51" s="43"/>
      <c r="S51" s="43"/>
      <c r="T51" s="43"/>
      <c r="U51" s="48"/>
      <c r="V51" s="48"/>
      <c r="W51" s="48"/>
      <c r="X51" s="48"/>
      <c r="Y51" s="49"/>
      <c r="Z51" s="49"/>
    </row>
    <row r="52" spans="2:26" x14ac:dyDescent="0.25">
      <c r="B52" s="8"/>
      <c r="C52" s="163"/>
      <c r="D52" s="178"/>
      <c r="E52" s="178"/>
      <c r="F52" s="172"/>
      <c r="G52" s="8"/>
      <c r="H52" s="198"/>
      <c r="I52" s="198"/>
      <c r="J52" s="198"/>
      <c r="K52" s="198"/>
      <c r="L52" s="198"/>
      <c r="M52" s="198"/>
      <c r="N52" s="8"/>
      <c r="R52" s="43"/>
      <c r="S52" s="43"/>
      <c r="T52" s="43"/>
      <c r="U52" s="41"/>
      <c r="V52" s="53"/>
      <c r="W52" s="54"/>
      <c r="X52" s="51"/>
      <c r="Y52" s="52"/>
      <c r="Z52" s="51"/>
    </row>
    <row r="53" spans="2:26" ht="18" customHeight="1" x14ac:dyDescent="0.25">
      <c r="B53" s="8"/>
      <c r="C53" s="163"/>
      <c r="D53" s="176"/>
      <c r="E53" s="176"/>
      <c r="F53" s="176"/>
      <c r="G53" s="8"/>
      <c r="H53" s="198"/>
      <c r="I53" s="198"/>
      <c r="J53" s="198"/>
      <c r="K53" s="198"/>
      <c r="L53" s="198"/>
      <c r="M53" s="198"/>
      <c r="N53" s="8"/>
      <c r="R53" s="43"/>
      <c r="S53" s="43"/>
      <c r="T53" s="43"/>
      <c r="U53" s="48"/>
      <c r="V53" s="49"/>
      <c r="W53" s="48"/>
      <c r="X53" s="48"/>
      <c r="Y53" s="48"/>
      <c r="Z53" s="48"/>
    </row>
    <row r="54" spans="2:26" x14ac:dyDescent="0.25">
      <c r="B54" s="8"/>
      <c r="C54" s="184" t="s">
        <v>67</v>
      </c>
      <c r="D54" s="99"/>
      <c r="E54" s="185" t="e">
        <f ca="1">INDEX('Base de données cours'!A1:$A$1745,SUMPRODUCT(MAX(ROW('Base de données cours'!$B$1:$B$1745))*('Base de données cours'!$B$1:$B$1745='PALM CI'!$F$54)))</f>
        <v>#REF!</v>
      </c>
      <c r="F54" s="186">
        <f ca="1">OFFSET('Base de données cours'!B2,COUNTA('Base de données cours'!B2:B10000)-1,)</f>
        <v>930</v>
      </c>
      <c r="G54" s="8"/>
      <c r="H54" s="198"/>
      <c r="I54" s="198"/>
      <c r="J54" s="198"/>
      <c r="K54" s="198"/>
      <c r="L54" s="198"/>
      <c r="M54" s="198"/>
      <c r="N54" s="8"/>
      <c r="R54" s="43"/>
      <c r="S54" s="43"/>
      <c r="T54" s="43"/>
      <c r="U54" s="41"/>
      <c r="V54" s="56"/>
      <c r="W54" s="52"/>
      <c r="X54" s="51"/>
      <c r="Y54" s="52"/>
      <c r="Z54" s="51"/>
    </row>
    <row r="55" spans="2:26" x14ac:dyDescent="0.25">
      <c r="B55" s="8"/>
      <c r="C55" s="163"/>
      <c r="D55" s="179"/>
      <c r="E55" s="179"/>
      <c r="F55" s="179"/>
      <c r="G55" s="8"/>
      <c r="H55" s="198"/>
      <c r="I55" s="198"/>
      <c r="J55" s="198"/>
      <c r="K55" s="198"/>
      <c r="L55" s="198"/>
      <c r="M55" s="198"/>
      <c r="N55" s="8"/>
      <c r="R55" s="43"/>
      <c r="S55" s="43"/>
      <c r="T55" s="43"/>
      <c r="Y55" s="39"/>
    </row>
    <row r="56" spans="2:26" ht="26.25" customHeight="1" x14ac:dyDescent="0.25">
      <c r="B56" s="8"/>
      <c r="C56" s="163"/>
      <c r="F56" s="176"/>
      <c r="G56" s="8"/>
      <c r="H56" s="198"/>
      <c r="I56" s="198"/>
      <c r="J56" s="198"/>
      <c r="K56" s="198"/>
      <c r="L56" s="198"/>
      <c r="M56" s="198"/>
      <c r="N56" s="8"/>
      <c r="Q56" s="57"/>
      <c r="Y56" s="39"/>
    </row>
    <row r="57" spans="2:26" x14ac:dyDescent="0.25"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Q57" s="12"/>
      <c r="R57" s="12"/>
      <c r="S57" s="12"/>
      <c r="T57" s="12"/>
      <c r="U57" s="12"/>
      <c r="V57" s="58"/>
      <c r="Z57" s="48"/>
    </row>
    <row r="58" spans="2:26" x14ac:dyDescent="0.25">
      <c r="B58" s="8"/>
      <c r="C58" s="170" t="s">
        <v>5</v>
      </c>
      <c r="D58" s="183">
        <f>E58-1</f>
        <v>-2</v>
      </c>
      <c r="E58" s="182">
        <f>F58-1</f>
        <v>-1</v>
      </c>
      <c r="F58" s="182">
        <f>F47-1</f>
        <v>0</v>
      </c>
      <c r="G58" s="8"/>
      <c r="H58" s="170" t="s">
        <v>4</v>
      </c>
      <c r="I58" s="136"/>
      <c r="J58" s="136"/>
      <c r="K58" s="138">
        <f>R7</f>
        <v>0</v>
      </c>
      <c r="L58" s="138">
        <f>S7</f>
        <v>0</v>
      </c>
      <c r="M58" s="138">
        <f>T7</f>
        <v>0</v>
      </c>
      <c r="N58" s="8"/>
      <c r="Q58" s="12"/>
      <c r="V58" s="58"/>
      <c r="Z58" s="48"/>
    </row>
    <row r="59" spans="2:26" x14ac:dyDescent="0.25">
      <c r="B59" s="8"/>
      <c r="C59" s="14"/>
      <c r="D59" s="118"/>
      <c r="E59" s="45"/>
      <c r="F59" s="45"/>
      <c r="G59" s="8"/>
      <c r="H59" s="14"/>
      <c r="I59" s="45"/>
      <c r="J59" s="45"/>
      <c r="K59" s="45"/>
      <c r="L59" s="45"/>
      <c r="M59" s="45"/>
      <c r="N59" s="8"/>
      <c r="Q59" s="12"/>
      <c r="V59" s="58"/>
      <c r="Z59" s="48"/>
    </row>
    <row r="60" spans="2:26" x14ac:dyDescent="0.25">
      <c r="B60" s="8"/>
      <c r="C60" s="163"/>
      <c r="D60" s="180"/>
      <c r="E60" s="176"/>
      <c r="F60" s="181"/>
      <c r="G60" s="8"/>
      <c r="H60" s="163"/>
      <c r="K60" s="115"/>
      <c r="L60" s="115"/>
      <c r="M60" s="115"/>
      <c r="N60" s="8"/>
      <c r="Q60" s="59"/>
      <c r="T60" s="48"/>
      <c r="U60" s="60"/>
      <c r="V60" s="58"/>
      <c r="W60" s="60"/>
      <c r="X60" s="60"/>
      <c r="Y60" s="60"/>
      <c r="Z60" s="48"/>
    </row>
    <row r="61" spans="2:26" x14ac:dyDescent="0.25">
      <c r="B61" s="8"/>
      <c r="C61" s="163"/>
      <c r="D61" s="172"/>
      <c r="E61" s="172"/>
      <c r="F61" s="172"/>
      <c r="G61" s="8"/>
      <c r="H61" s="163"/>
      <c r="K61" s="116"/>
      <c r="L61" s="116"/>
      <c r="M61" s="116"/>
      <c r="N61" s="8"/>
      <c r="Q61" s="48"/>
      <c r="T61" s="48"/>
      <c r="U61" s="60"/>
      <c r="V61" s="48"/>
      <c r="W61" s="60"/>
      <c r="X61" s="60"/>
      <c r="Y61" s="60"/>
      <c r="Z61" s="48"/>
    </row>
    <row r="62" spans="2:26" x14ac:dyDescent="0.25">
      <c r="B62" s="8"/>
      <c r="C62" s="163"/>
      <c r="D62" s="173"/>
      <c r="E62" s="173"/>
      <c r="F62" s="172"/>
      <c r="G62" s="8"/>
      <c r="H62" s="163"/>
      <c r="I62" s="10"/>
      <c r="J62" s="10"/>
      <c r="K62" s="115"/>
      <c r="L62" s="115"/>
      <c r="M62" s="115"/>
      <c r="N62" s="8"/>
      <c r="Q62" s="61"/>
      <c r="R62" s="41"/>
      <c r="S62" s="60"/>
      <c r="T62" s="60"/>
      <c r="U62" s="60"/>
      <c r="V62" s="48"/>
      <c r="W62" s="60"/>
      <c r="X62" s="60"/>
      <c r="Y62" s="60"/>
      <c r="Z62" s="48"/>
    </row>
    <row r="63" spans="2:26" x14ac:dyDescent="0.25">
      <c r="B63" s="8"/>
      <c r="C63" s="163"/>
      <c r="D63" s="174"/>
      <c r="E63" s="174"/>
      <c r="F63" s="174"/>
      <c r="G63" s="8"/>
      <c r="H63" s="169"/>
      <c r="I63" s="44"/>
      <c r="J63" s="44"/>
      <c r="K63" s="162"/>
      <c r="L63" s="162"/>
      <c r="M63" s="162"/>
      <c r="N63" s="8"/>
    </row>
    <row r="64" spans="2:26" x14ac:dyDescent="0.25">
      <c r="B64" s="8"/>
      <c r="C64" s="163"/>
      <c r="D64" s="176"/>
      <c r="E64" s="176"/>
      <c r="F64" s="176"/>
      <c r="G64" s="8"/>
      <c r="H64" s="169"/>
      <c r="K64" s="55"/>
      <c r="L64" s="55"/>
      <c r="M64" s="55"/>
      <c r="N64" s="8"/>
    </row>
    <row r="65" spans="2:28" x14ac:dyDescent="0.25">
      <c r="B65" s="8"/>
      <c r="C65" s="163"/>
      <c r="D65" s="175"/>
      <c r="E65" s="175"/>
      <c r="F65" s="175"/>
      <c r="G65" s="8"/>
      <c r="H65" s="169"/>
      <c r="I65" s="44"/>
      <c r="J65" s="44"/>
      <c r="K65" s="117"/>
      <c r="L65" s="117"/>
      <c r="M65" s="117"/>
      <c r="N65" s="8"/>
      <c r="Q65" s="62"/>
      <c r="R65" s="63"/>
      <c r="S65" s="63"/>
      <c r="T65" s="63"/>
      <c r="U65" s="63"/>
      <c r="V65" s="63"/>
      <c r="W65" s="63"/>
      <c r="X65" s="64"/>
    </row>
    <row r="66" spans="2:28" x14ac:dyDescent="0.25">
      <c r="B66" s="8"/>
      <c r="C66" s="163"/>
      <c r="G66" s="8"/>
      <c r="H66" s="163"/>
      <c r="I66" s="44"/>
      <c r="J66" s="44"/>
      <c r="K66" s="117"/>
      <c r="L66" s="117"/>
      <c r="M66" s="117"/>
      <c r="N66" s="8"/>
      <c r="Q66" s="62"/>
      <c r="R66" s="62"/>
      <c r="S66" s="62"/>
      <c r="T66" s="62"/>
      <c r="U66" s="62"/>
      <c r="V66" s="62"/>
      <c r="W66" s="62"/>
      <c r="X66" s="64"/>
    </row>
    <row r="67" spans="2:28" x14ac:dyDescent="0.25">
      <c r="B67" s="8"/>
      <c r="C67" s="163"/>
      <c r="G67" s="8"/>
      <c r="H67" s="163"/>
      <c r="I67" s="44"/>
      <c r="J67" s="44"/>
      <c r="K67" s="117"/>
      <c r="L67" s="117"/>
      <c r="M67" s="117"/>
      <c r="N67" s="8"/>
      <c r="Q67" s="62"/>
      <c r="R67" s="62"/>
      <c r="S67" s="62"/>
      <c r="T67" s="62"/>
      <c r="U67" s="62"/>
      <c r="V67" s="62"/>
      <c r="W67" s="62"/>
      <c r="X67" s="64"/>
    </row>
    <row r="68" spans="2:28" ht="11.25" customHeight="1" x14ac:dyDescent="0.25">
      <c r="B68" s="8"/>
      <c r="C68" s="163"/>
      <c r="G68" s="8"/>
      <c r="H68" s="163"/>
      <c r="I68" s="44"/>
      <c r="J68" s="44"/>
      <c r="K68" s="117"/>
      <c r="L68" s="117"/>
      <c r="M68" s="117"/>
      <c r="N68" s="8"/>
      <c r="Q68" s="62"/>
      <c r="R68" s="62"/>
      <c r="S68" s="62"/>
      <c r="T68" s="62"/>
      <c r="U68" s="62"/>
      <c r="V68" s="62"/>
      <c r="W68" s="62"/>
      <c r="X68" s="64"/>
    </row>
    <row r="69" spans="2:28" s="60" customFormat="1" x14ac:dyDescent="0.25"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10"/>
      <c r="P69" s="65"/>
      <c r="Q69" s="62"/>
      <c r="R69" s="62"/>
      <c r="S69" s="62"/>
      <c r="T69" s="62"/>
      <c r="U69" s="62"/>
      <c r="V69" s="62"/>
      <c r="W69" s="62"/>
      <c r="X69" s="62"/>
    </row>
    <row r="70" spans="2:28" s="60" customFormat="1" x14ac:dyDescent="0.25">
      <c r="B70" s="8"/>
      <c r="C70" s="170" t="s">
        <v>50</v>
      </c>
      <c r="D70" s="136"/>
      <c r="E70" s="136"/>
      <c r="F70" s="136"/>
      <c r="G70" s="8"/>
      <c r="H70" s="170" t="s">
        <v>49</v>
      </c>
      <c r="I70" s="137"/>
      <c r="J70" s="137"/>
      <c r="K70" s="137"/>
      <c r="L70" s="137"/>
      <c r="M70" s="137"/>
      <c r="N70" s="8"/>
      <c r="O70" s="10"/>
      <c r="P70" s="65"/>
      <c r="Q70" s="62"/>
      <c r="R70" s="62"/>
      <c r="S70" s="62"/>
      <c r="T70" s="62"/>
      <c r="U70" s="62"/>
      <c r="V70" s="62"/>
      <c r="W70" s="62"/>
      <c r="X70" s="62"/>
    </row>
    <row r="71" spans="2:28" s="60" customFormat="1" x14ac:dyDescent="0.25">
      <c r="B71" s="8"/>
      <c r="C71" s="11"/>
      <c r="D71" s="11"/>
      <c r="E71" s="11"/>
      <c r="F71" s="11"/>
      <c r="G71" s="8"/>
      <c r="H71" s="11"/>
      <c r="I71" s="11"/>
      <c r="J71" s="11"/>
      <c r="K71" s="11"/>
      <c r="L71" s="11"/>
      <c r="M71" s="11"/>
      <c r="N71" s="8"/>
      <c r="O71" s="10"/>
      <c r="P71" s="65"/>
      <c r="Q71" s="62"/>
      <c r="R71" s="62"/>
      <c r="S71" s="62"/>
      <c r="T71" s="62"/>
      <c r="U71" s="62"/>
      <c r="V71" s="62"/>
      <c r="W71" s="62"/>
      <c r="X71" s="62"/>
    </row>
    <row r="72" spans="2:28" s="60" customFormat="1" x14ac:dyDescent="0.25">
      <c r="B72" s="8"/>
      <c r="C72" s="11"/>
      <c r="D72" s="11"/>
      <c r="E72" s="11"/>
      <c r="F72" s="11"/>
      <c r="G72" s="8"/>
      <c r="H72" s="11"/>
      <c r="I72" s="11"/>
      <c r="J72" s="11"/>
      <c r="K72" s="11"/>
      <c r="L72" s="11"/>
      <c r="M72" s="11"/>
      <c r="N72" s="8"/>
      <c r="O72" s="10"/>
      <c r="P72" s="65"/>
      <c r="Q72" s="62"/>
      <c r="R72" s="62"/>
      <c r="S72" s="62"/>
      <c r="T72" s="62"/>
      <c r="U72" s="62"/>
      <c r="V72" s="62"/>
      <c r="W72" s="62"/>
      <c r="X72" s="62"/>
    </row>
    <row r="73" spans="2:28" s="60" customFormat="1" x14ac:dyDescent="0.25">
      <c r="B73" s="8"/>
      <c r="C73" s="11"/>
      <c r="D73" s="11"/>
      <c r="E73" s="11"/>
      <c r="F73" s="11"/>
      <c r="G73" s="8"/>
      <c r="H73" s="11"/>
      <c r="I73" s="11"/>
      <c r="J73" s="11"/>
      <c r="K73" s="11"/>
      <c r="L73" s="11"/>
      <c r="M73" s="11"/>
      <c r="N73" s="8"/>
      <c r="O73" s="10"/>
      <c r="P73" s="65"/>
      <c r="Q73" s="62"/>
      <c r="R73" s="62"/>
      <c r="S73" s="62"/>
      <c r="T73" s="62"/>
      <c r="U73" s="62"/>
      <c r="V73" s="62"/>
      <c r="W73" s="62"/>
      <c r="X73" s="62"/>
    </row>
    <row r="74" spans="2:28" s="60" customFormat="1" x14ac:dyDescent="0.25">
      <c r="B74" s="8"/>
      <c r="C74" s="11"/>
      <c r="D74" s="11"/>
      <c r="E74" s="11"/>
      <c r="F74" s="11"/>
      <c r="G74" s="8"/>
      <c r="H74" s="11"/>
      <c r="I74" s="11"/>
      <c r="J74" s="11"/>
      <c r="K74" s="11"/>
      <c r="L74" s="11"/>
      <c r="M74" s="11"/>
      <c r="N74" s="8"/>
      <c r="O74" s="10"/>
      <c r="P74" s="65"/>
      <c r="Q74" s="62"/>
      <c r="R74" s="68"/>
      <c r="S74" s="62"/>
      <c r="T74" s="62"/>
      <c r="U74" s="62"/>
      <c r="V74" s="62"/>
      <c r="W74" s="62"/>
      <c r="X74" s="62"/>
    </row>
    <row r="75" spans="2:28" s="60" customFormat="1" x14ac:dyDescent="0.25">
      <c r="B75" s="8"/>
      <c r="C75" s="11"/>
      <c r="D75" s="11"/>
      <c r="E75" s="11"/>
      <c r="F75" s="11"/>
      <c r="G75" s="8"/>
      <c r="H75" s="11"/>
      <c r="I75" s="11"/>
      <c r="J75" s="11"/>
      <c r="K75" s="11"/>
      <c r="L75" s="11"/>
      <c r="M75" s="11"/>
      <c r="N75" s="8"/>
      <c r="O75" s="10"/>
      <c r="P75" s="65"/>
      <c r="Q75" s="11"/>
      <c r="R75" s="62"/>
      <c r="S75" s="62"/>
      <c r="T75" s="62"/>
      <c r="U75" s="62"/>
      <c r="V75" s="62"/>
      <c r="W75" s="62"/>
      <c r="X75" s="62"/>
    </row>
    <row r="76" spans="2:28" s="60" customFormat="1" x14ac:dyDescent="0.25">
      <c r="B76" s="8"/>
      <c r="C76" s="11"/>
      <c r="D76" s="11"/>
      <c r="E76" s="11"/>
      <c r="F76" s="11"/>
      <c r="G76" s="8"/>
      <c r="H76" s="11"/>
      <c r="I76" s="11"/>
      <c r="J76" s="11"/>
      <c r="K76" s="11"/>
      <c r="L76" s="11"/>
      <c r="M76" s="11"/>
      <c r="N76" s="8"/>
      <c r="O76" s="10"/>
      <c r="P76" s="65"/>
      <c r="Q76" s="44"/>
      <c r="R76" s="64"/>
      <c r="S76" s="64"/>
      <c r="T76" s="64"/>
      <c r="U76" s="64"/>
      <c r="V76" s="64"/>
      <c r="W76" s="64"/>
      <c r="X76" s="62"/>
    </row>
    <row r="77" spans="2:28" s="60" customFormat="1" x14ac:dyDescent="0.25">
      <c r="B77" s="8"/>
      <c r="C77" s="11"/>
      <c r="D77" s="11"/>
      <c r="E77" s="11"/>
      <c r="F77" s="11"/>
      <c r="G77" s="8"/>
      <c r="H77" s="11"/>
      <c r="I77" s="11"/>
      <c r="J77" s="11"/>
      <c r="K77" s="11"/>
      <c r="L77" s="11"/>
      <c r="M77" s="11"/>
      <c r="N77" s="8"/>
      <c r="O77" s="10"/>
      <c r="P77" s="65"/>
      <c r="Q77" s="44"/>
      <c r="R77" s="64"/>
      <c r="S77" s="62"/>
      <c r="T77" s="62"/>
      <c r="U77" s="62"/>
      <c r="V77" s="62"/>
      <c r="W77" s="62"/>
      <c r="X77" s="62"/>
    </row>
    <row r="78" spans="2:28" s="60" customFormat="1" x14ac:dyDescent="0.25">
      <c r="B78" s="8"/>
      <c r="C78" s="11"/>
      <c r="D78" s="11"/>
      <c r="E78" s="11"/>
      <c r="F78" s="11"/>
      <c r="G78" s="8"/>
      <c r="H78" s="11"/>
      <c r="I78" s="11"/>
      <c r="J78" s="11"/>
      <c r="K78" s="11"/>
      <c r="L78" s="11"/>
      <c r="M78" s="11"/>
      <c r="N78" s="8"/>
      <c r="O78" s="10"/>
      <c r="P78" s="65"/>
      <c r="Q78" s="44"/>
      <c r="R78" s="73"/>
      <c r="S78" s="62"/>
      <c r="T78" s="62"/>
      <c r="U78" s="62"/>
      <c r="V78" s="62"/>
      <c r="W78" s="62"/>
      <c r="X78" s="62"/>
    </row>
    <row r="79" spans="2:28" x14ac:dyDescent="0.25">
      <c r="B79" s="8"/>
      <c r="G79" s="8"/>
      <c r="N79" s="8"/>
      <c r="R79" s="73"/>
      <c r="S79" s="62"/>
      <c r="T79" s="62"/>
      <c r="U79" s="62"/>
      <c r="V79" s="62"/>
      <c r="W79" s="62"/>
      <c r="X79" s="64"/>
    </row>
    <row r="80" spans="2:28" x14ac:dyDescent="0.25">
      <c r="B80" s="8"/>
      <c r="G80" s="8"/>
      <c r="N80" s="8"/>
      <c r="Q80" s="64"/>
      <c r="R80" s="73"/>
      <c r="S80" s="62"/>
      <c r="T80" s="62"/>
      <c r="U80" s="62"/>
      <c r="V80" s="62"/>
      <c r="W80" s="62"/>
      <c r="X80" s="62"/>
      <c r="Y80" s="60"/>
      <c r="Z80" s="60"/>
      <c r="AA80" s="60"/>
      <c r="AB80" s="60"/>
    </row>
    <row r="81" spans="2:28" x14ac:dyDescent="0.25">
      <c r="B81" s="8"/>
      <c r="G81" s="8"/>
      <c r="N81" s="8"/>
      <c r="Q81" s="64"/>
      <c r="R81" s="64"/>
      <c r="S81" s="62"/>
      <c r="T81" s="62"/>
      <c r="U81" s="62"/>
      <c r="V81" s="62"/>
      <c r="W81" s="62"/>
      <c r="X81" s="62"/>
      <c r="Y81" s="60"/>
      <c r="Z81" s="60"/>
      <c r="AA81" s="60"/>
      <c r="AB81" s="60"/>
    </row>
    <row r="82" spans="2:28" x14ac:dyDescent="0.25">
      <c r="B82" s="8"/>
      <c r="G82" s="8"/>
      <c r="N82" s="8"/>
      <c r="Q82" s="64"/>
      <c r="R82" s="73"/>
      <c r="S82" s="62"/>
      <c r="T82" s="62"/>
      <c r="U82" s="62"/>
      <c r="V82" s="62"/>
      <c r="W82" s="62"/>
      <c r="X82" s="62"/>
      <c r="Y82" s="60"/>
      <c r="Z82" s="60"/>
      <c r="AA82" s="60"/>
      <c r="AB82" s="60"/>
    </row>
    <row r="83" spans="2:28" x14ac:dyDescent="0.25">
      <c r="B83" s="8"/>
      <c r="G83" s="8"/>
      <c r="N83" s="8"/>
      <c r="Q83" s="64"/>
      <c r="R83" s="73"/>
      <c r="S83" s="62"/>
      <c r="T83" s="62"/>
      <c r="U83" s="62"/>
      <c r="V83" s="62"/>
      <c r="W83" s="62"/>
      <c r="X83" s="62"/>
      <c r="Y83" s="60"/>
      <c r="Z83" s="60"/>
      <c r="AA83" s="60"/>
      <c r="AB83" s="60"/>
    </row>
    <row r="84" spans="2:28" x14ac:dyDescent="0.25">
      <c r="B84" s="8"/>
      <c r="G84" s="8"/>
      <c r="N84" s="8"/>
      <c r="Q84" s="64"/>
      <c r="R84" s="73"/>
      <c r="S84" s="62"/>
      <c r="T84" s="62"/>
      <c r="U84" s="62"/>
      <c r="V84" s="62"/>
      <c r="W84" s="62"/>
      <c r="X84" s="62"/>
      <c r="Y84" s="60"/>
      <c r="Z84" s="60"/>
      <c r="AA84" s="60"/>
      <c r="AB84" s="60"/>
    </row>
    <row r="85" spans="2:28" x14ac:dyDescent="0.25"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R85" s="73"/>
      <c r="S85" s="62"/>
      <c r="T85" s="62"/>
      <c r="U85" s="62"/>
      <c r="V85" s="62"/>
      <c r="W85" s="62"/>
      <c r="X85" s="62"/>
      <c r="Y85" s="60"/>
      <c r="Z85" s="60"/>
      <c r="AA85" s="60"/>
      <c r="AB85" s="60"/>
    </row>
    <row r="86" spans="2:28" ht="16.5" thickBot="1" x14ac:dyDescent="0.3">
      <c r="B86" s="11"/>
      <c r="D86" s="60"/>
      <c r="E86" s="60"/>
      <c r="F86" s="60"/>
      <c r="G86" s="65"/>
      <c r="H86" s="60"/>
      <c r="I86" s="60"/>
      <c r="J86" s="60"/>
      <c r="K86" s="60"/>
      <c r="L86" s="60"/>
      <c r="M86" s="60"/>
      <c r="Q86" s="74"/>
    </row>
    <row r="87" spans="2:28" ht="17.25" thickTop="1" thickBot="1" x14ac:dyDescent="0.3">
      <c r="B87" s="11"/>
      <c r="D87" s="60"/>
      <c r="E87" s="60"/>
      <c r="F87" s="60"/>
      <c r="G87" s="65"/>
      <c r="H87" s="60"/>
      <c r="I87" s="60"/>
      <c r="J87" s="60"/>
      <c r="K87" s="60"/>
      <c r="L87" s="60"/>
      <c r="M87" s="60"/>
      <c r="R87" s="75">
        <v>2015</v>
      </c>
      <c r="S87" s="75">
        <v>2016</v>
      </c>
      <c r="T87" s="75">
        <v>2017</v>
      </c>
      <c r="U87" s="75">
        <v>2018</v>
      </c>
      <c r="V87" s="75">
        <v>2019</v>
      </c>
      <c r="W87" s="75">
        <v>2020</v>
      </c>
      <c r="X87" s="75">
        <v>2021</v>
      </c>
      <c r="Y87" s="75">
        <v>2022</v>
      </c>
      <c r="Z87" s="75">
        <v>2023</v>
      </c>
      <c r="AA87" s="75">
        <v>2024</v>
      </c>
      <c r="AB87" s="75">
        <v>2025</v>
      </c>
    </row>
    <row r="88" spans="2:28" ht="17.25" thickTop="1" thickBot="1" x14ac:dyDescent="0.3">
      <c r="C88" s="195" t="s">
        <v>43</v>
      </c>
      <c r="D88" s="196"/>
      <c r="E88" s="60"/>
      <c r="F88" s="60"/>
      <c r="G88" s="65"/>
      <c r="H88" s="60"/>
      <c r="I88" s="60"/>
      <c r="J88" s="60"/>
      <c r="K88" s="60"/>
      <c r="L88" s="60"/>
      <c r="M88" s="60"/>
      <c r="Q88" s="76" t="s">
        <v>52</v>
      </c>
      <c r="R88" s="77">
        <v>2015</v>
      </c>
      <c r="S88" s="77">
        <v>2016</v>
      </c>
      <c r="T88" s="77">
        <v>2017</v>
      </c>
      <c r="U88" s="78">
        <v>2018</v>
      </c>
      <c r="V88" s="77">
        <v>2019</v>
      </c>
      <c r="W88" s="77">
        <v>2020</v>
      </c>
      <c r="X88" s="77">
        <v>2021</v>
      </c>
      <c r="Y88" s="77">
        <v>2022</v>
      </c>
      <c r="Z88" s="77">
        <v>2023</v>
      </c>
      <c r="AA88" s="77">
        <v>2024</v>
      </c>
      <c r="AB88" s="77">
        <v>2025</v>
      </c>
    </row>
    <row r="89" spans="2:28" ht="16.5" thickTop="1" x14ac:dyDescent="0.25">
      <c r="C89" s="66" t="s">
        <v>17</v>
      </c>
      <c r="D89" s="67" t="s">
        <v>18</v>
      </c>
      <c r="E89" s="60"/>
      <c r="F89" s="60"/>
      <c r="G89" s="65"/>
      <c r="H89" s="60"/>
      <c r="I89" s="60"/>
      <c r="J89" s="60"/>
      <c r="K89" s="60"/>
      <c r="L89" s="60"/>
      <c r="M89" s="60"/>
      <c r="P89" s="10">
        <v>1</v>
      </c>
      <c r="Q89" s="143" t="s">
        <v>6</v>
      </c>
      <c r="R89" s="2">
        <v>116473</v>
      </c>
      <c r="S89" s="2">
        <v>115126</v>
      </c>
      <c r="T89" s="2">
        <v>134796</v>
      </c>
      <c r="U89" s="2">
        <v>100793</v>
      </c>
      <c r="V89" s="2"/>
      <c r="W89" s="2"/>
      <c r="X89" s="2"/>
      <c r="Y89" s="2"/>
      <c r="Z89" s="2"/>
      <c r="AA89" s="2"/>
      <c r="AB89" s="2"/>
    </row>
    <row r="90" spans="2:28" x14ac:dyDescent="0.25">
      <c r="C90" s="69" t="s">
        <v>17</v>
      </c>
      <c r="D90" s="70" t="s">
        <v>18</v>
      </c>
      <c r="E90" s="60"/>
      <c r="F90" s="60"/>
      <c r="G90" s="65"/>
      <c r="H90" s="60"/>
      <c r="I90" s="60"/>
      <c r="J90" s="60"/>
      <c r="K90" s="60"/>
      <c r="L90" s="60"/>
      <c r="M90" s="60"/>
      <c r="P90" s="10">
        <v>2</v>
      </c>
      <c r="Q90" s="144" t="s">
        <v>53</v>
      </c>
      <c r="R90" s="3">
        <v>0</v>
      </c>
      <c r="S90" s="3">
        <f>S89/R89-1</f>
        <v>-1.1564912039700226E-2</v>
      </c>
      <c r="T90" s="3">
        <f t="shared" ref="T90:AB90" si="0">T89/S89-1</f>
        <v>0.17085627920712954</v>
      </c>
      <c r="U90" s="3">
        <f t="shared" si="0"/>
        <v>-0.25225525979999408</v>
      </c>
      <c r="V90" s="3">
        <f t="shared" si="0"/>
        <v>-1</v>
      </c>
      <c r="W90" s="3" t="e">
        <f t="shared" si="0"/>
        <v>#DIV/0!</v>
      </c>
      <c r="X90" s="3" t="e">
        <f t="shared" si="0"/>
        <v>#DIV/0!</v>
      </c>
      <c r="Y90" s="3" t="e">
        <f t="shared" si="0"/>
        <v>#DIV/0!</v>
      </c>
      <c r="Z90" s="3" t="e">
        <f t="shared" si="0"/>
        <v>#DIV/0!</v>
      </c>
      <c r="AA90" s="3" t="e">
        <f t="shared" si="0"/>
        <v>#DIV/0!</v>
      </c>
      <c r="AB90" s="3" t="e">
        <f t="shared" si="0"/>
        <v>#DIV/0!</v>
      </c>
    </row>
    <row r="91" spans="2:28" x14ac:dyDescent="0.25">
      <c r="C91" s="69" t="s">
        <v>36</v>
      </c>
      <c r="D91" s="71">
        <v>0.52510000000000001</v>
      </c>
      <c r="E91" s="60"/>
      <c r="F91" s="60"/>
      <c r="G91" s="65"/>
      <c r="H91" s="60"/>
      <c r="I91" s="60"/>
      <c r="J91" s="60"/>
      <c r="K91" s="60"/>
      <c r="L91" s="60"/>
      <c r="M91" s="60"/>
      <c r="P91" s="10">
        <v>3</v>
      </c>
      <c r="Q91" s="145" t="s">
        <v>34</v>
      </c>
      <c r="R91" s="4">
        <v>118854</v>
      </c>
      <c r="S91" s="4">
        <v>128198</v>
      </c>
      <c r="T91" s="4">
        <v>88547</v>
      </c>
      <c r="U91" s="4">
        <v>42666</v>
      </c>
      <c r="V91" s="5"/>
      <c r="W91" s="5"/>
      <c r="X91" s="5"/>
      <c r="Y91" s="5"/>
      <c r="Z91" s="5"/>
      <c r="AA91" s="5"/>
      <c r="AB91" s="5"/>
    </row>
    <row r="92" spans="2:28" x14ac:dyDescent="0.25">
      <c r="C92" s="69" t="s">
        <v>37</v>
      </c>
      <c r="D92" s="72">
        <v>0.255</v>
      </c>
      <c r="E92" s="60"/>
      <c r="F92" s="60"/>
      <c r="G92" s="65"/>
      <c r="H92" s="60"/>
      <c r="I92" s="60"/>
      <c r="J92" s="60"/>
      <c r="K92" s="60"/>
      <c r="L92" s="60"/>
      <c r="M92" s="60"/>
      <c r="P92" s="10">
        <v>4</v>
      </c>
      <c r="Q92" s="144" t="s">
        <v>53</v>
      </c>
      <c r="R92" s="3">
        <v>0</v>
      </c>
      <c r="S92" s="3">
        <f>S91/R91-1</f>
        <v>7.8617463442542945E-2</v>
      </c>
      <c r="T92" s="3">
        <f>T91/S91-1</f>
        <v>-0.30929499680182215</v>
      </c>
      <c r="U92" s="3">
        <f t="shared" ref="U92:AB92" si="1">U91/T91-1</f>
        <v>-0.51815420059403483</v>
      </c>
      <c r="V92" s="3">
        <f t="shared" si="1"/>
        <v>-1</v>
      </c>
      <c r="W92" s="3" t="e">
        <f t="shared" si="1"/>
        <v>#DIV/0!</v>
      </c>
      <c r="X92" s="3" t="e">
        <f t="shared" si="1"/>
        <v>#DIV/0!</v>
      </c>
      <c r="Y92" s="3" t="e">
        <f t="shared" si="1"/>
        <v>#DIV/0!</v>
      </c>
      <c r="Z92" s="3" t="e">
        <f t="shared" si="1"/>
        <v>#DIV/0!</v>
      </c>
      <c r="AA92" s="3" t="e">
        <f t="shared" si="1"/>
        <v>#DIV/0!</v>
      </c>
      <c r="AB92" s="3" t="e">
        <f t="shared" si="1"/>
        <v>#DIV/0!</v>
      </c>
    </row>
    <row r="93" spans="2:28" x14ac:dyDescent="0.25">
      <c r="C93" s="69" t="s">
        <v>38</v>
      </c>
      <c r="D93" s="72">
        <v>0.21990000000000001</v>
      </c>
      <c r="E93" s="60"/>
      <c r="F93" s="60"/>
      <c r="H93" s="60"/>
      <c r="I93" s="60"/>
      <c r="J93" s="60"/>
      <c r="K93" s="60"/>
      <c r="L93" s="60"/>
      <c r="M93" s="60"/>
      <c r="P93" s="10">
        <v>5</v>
      </c>
      <c r="Q93" s="145" t="s">
        <v>21</v>
      </c>
      <c r="R93" s="4">
        <v>36068</v>
      </c>
      <c r="S93" s="4">
        <v>43537</v>
      </c>
      <c r="T93" s="4">
        <v>45644</v>
      </c>
      <c r="U93" s="4">
        <v>22880</v>
      </c>
      <c r="V93" s="5"/>
      <c r="W93" s="5"/>
      <c r="X93" s="5"/>
      <c r="Y93" s="5"/>
      <c r="Z93" s="5"/>
      <c r="AA93" s="5"/>
      <c r="AB93" s="5"/>
    </row>
    <row r="94" spans="2:28" x14ac:dyDescent="0.25">
      <c r="C94" s="69"/>
      <c r="D94" s="70"/>
      <c r="E94" s="60"/>
      <c r="F94" s="60"/>
      <c r="H94" s="60"/>
      <c r="I94" s="60"/>
      <c r="J94" s="60"/>
      <c r="K94" s="60"/>
      <c r="L94" s="60"/>
      <c r="M94" s="60"/>
      <c r="P94" s="10">
        <v>6</v>
      </c>
      <c r="Q94" s="144" t="s">
        <v>53</v>
      </c>
      <c r="R94" s="3">
        <v>0</v>
      </c>
      <c r="S94" s="3">
        <f>S93/R93-1</f>
        <v>0.20708106909171575</v>
      </c>
      <c r="T94" s="3">
        <f t="shared" ref="T94:AB94" si="2">T93/S93-1</f>
        <v>4.8395617520729406E-2</v>
      </c>
      <c r="U94" s="3">
        <f t="shared" si="2"/>
        <v>-0.49872929629305052</v>
      </c>
      <c r="V94" s="3">
        <f t="shared" si="2"/>
        <v>-1</v>
      </c>
      <c r="W94" s="3" t="e">
        <f t="shared" si="2"/>
        <v>#DIV/0!</v>
      </c>
      <c r="X94" s="3" t="e">
        <f t="shared" si="2"/>
        <v>#DIV/0!</v>
      </c>
      <c r="Y94" s="3" t="e">
        <f t="shared" si="2"/>
        <v>#DIV/0!</v>
      </c>
      <c r="Z94" s="3" t="e">
        <f t="shared" si="2"/>
        <v>#DIV/0!</v>
      </c>
      <c r="AA94" s="3" t="e">
        <f t="shared" si="2"/>
        <v>#DIV/0!</v>
      </c>
      <c r="AB94" s="3" t="e">
        <f t="shared" si="2"/>
        <v>#DIV/0!</v>
      </c>
    </row>
    <row r="95" spans="2:28" x14ac:dyDescent="0.25">
      <c r="H95" s="60"/>
      <c r="I95" s="60"/>
      <c r="J95" s="60"/>
      <c r="K95" s="60"/>
      <c r="L95" s="60"/>
      <c r="M95" s="60"/>
      <c r="P95" s="10">
        <v>7</v>
      </c>
      <c r="Q95" s="146" t="s">
        <v>19</v>
      </c>
      <c r="R95" s="6">
        <v>19398</v>
      </c>
      <c r="S95" s="6">
        <v>18883</v>
      </c>
      <c r="T95" s="6">
        <v>20329</v>
      </c>
      <c r="U95" s="6">
        <v>20810</v>
      </c>
      <c r="V95" s="7"/>
      <c r="W95" s="7"/>
      <c r="X95" s="7"/>
      <c r="Y95" s="7"/>
      <c r="Z95" s="7"/>
      <c r="AA95" s="7"/>
      <c r="AB95" s="7"/>
    </row>
    <row r="96" spans="2:28" x14ac:dyDescent="0.25">
      <c r="D96" s="60"/>
      <c r="E96" s="60"/>
      <c r="P96" s="10">
        <v>8</v>
      </c>
      <c r="Q96" s="144" t="s">
        <v>53</v>
      </c>
      <c r="R96" s="3">
        <v>0</v>
      </c>
      <c r="S96" s="3">
        <f>S95/R95-1</f>
        <v>-2.6549128776162445E-2</v>
      </c>
      <c r="T96" s="3">
        <f t="shared" ref="T96:AB96" si="3">T95/S95-1</f>
        <v>7.6576815124715258E-2</v>
      </c>
      <c r="U96" s="3">
        <f t="shared" si="3"/>
        <v>2.3660780166264939E-2</v>
      </c>
      <c r="V96" s="3">
        <f t="shared" si="3"/>
        <v>-1</v>
      </c>
      <c r="W96" s="3" t="e">
        <f t="shared" si="3"/>
        <v>#DIV/0!</v>
      </c>
      <c r="X96" s="3" t="e">
        <f t="shared" si="3"/>
        <v>#DIV/0!</v>
      </c>
      <c r="Y96" s="3" t="e">
        <f t="shared" si="3"/>
        <v>#DIV/0!</v>
      </c>
      <c r="Z96" s="3" t="e">
        <f t="shared" si="3"/>
        <v>#DIV/0!</v>
      </c>
      <c r="AA96" s="3" t="e">
        <f t="shared" si="3"/>
        <v>#DIV/0!</v>
      </c>
      <c r="AB96" s="3" t="e">
        <f t="shared" si="3"/>
        <v>#DIV/0!</v>
      </c>
    </row>
    <row r="97" spans="16:28" x14ac:dyDescent="0.25">
      <c r="P97" s="10">
        <v>9</v>
      </c>
      <c r="Q97" s="145" t="s">
        <v>22</v>
      </c>
      <c r="R97" s="4">
        <v>16670</v>
      </c>
      <c r="S97" s="4">
        <v>24654</v>
      </c>
      <c r="T97" s="4">
        <v>25315</v>
      </c>
      <c r="U97" s="4">
        <v>2070</v>
      </c>
      <c r="V97" s="5"/>
      <c r="W97" s="5"/>
      <c r="X97" s="5"/>
      <c r="Y97" s="5"/>
      <c r="Z97" s="5"/>
      <c r="AA97" s="5"/>
      <c r="AB97" s="5"/>
    </row>
    <row r="98" spans="16:28" x14ac:dyDescent="0.25">
      <c r="P98" s="10">
        <v>10</v>
      </c>
      <c r="Q98" s="144" t="s">
        <v>53</v>
      </c>
      <c r="R98" s="3">
        <v>0</v>
      </c>
      <c r="S98" s="3">
        <f>S97/R97-1</f>
        <v>0.47894421115776842</v>
      </c>
      <c r="T98" s="3">
        <f>T97/S97-1</f>
        <v>2.6811065141559176E-2</v>
      </c>
      <c r="U98" s="3">
        <f t="shared" ref="U98:AB98" si="4">U97/T97-1</f>
        <v>-0.91823029824214897</v>
      </c>
      <c r="V98" s="3">
        <f t="shared" si="4"/>
        <v>-1</v>
      </c>
      <c r="W98" s="3" t="e">
        <f t="shared" si="4"/>
        <v>#DIV/0!</v>
      </c>
      <c r="X98" s="3" t="e">
        <f t="shared" si="4"/>
        <v>#DIV/0!</v>
      </c>
      <c r="Y98" s="3" t="e">
        <f t="shared" si="4"/>
        <v>#DIV/0!</v>
      </c>
      <c r="Z98" s="3" t="e">
        <f t="shared" si="4"/>
        <v>#DIV/0!</v>
      </c>
      <c r="AA98" s="3" t="e">
        <f t="shared" si="4"/>
        <v>#DIV/0!</v>
      </c>
      <c r="AB98" s="3" t="e">
        <f t="shared" si="4"/>
        <v>#DIV/0!</v>
      </c>
    </row>
    <row r="99" spans="16:28" x14ac:dyDescent="0.25">
      <c r="P99" s="10">
        <v>11</v>
      </c>
      <c r="Q99" s="145" t="s">
        <v>23</v>
      </c>
      <c r="R99" s="4">
        <v>2488</v>
      </c>
      <c r="S99" s="4">
        <v>7411</v>
      </c>
      <c r="T99" s="4">
        <v>12470</v>
      </c>
      <c r="U99" s="4">
        <v>11606</v>
      </c>
      <c r="V99" s="5"/>
      <c r="W99" s="5"/>
      <c r="X99" s="5"/>
      <c r="Y99" s="5"/>
      <c r="Z99" s="5"/>
      <c r="AA99" s="5"/>
      <c r="AB99" s="5"/>
    </row>
    <row r="100" spans="16:28" x14ac:dyDescent="0.25">
      <c r="P100" s="10">
        <v>12</v>
      </c>
      <c r="Q100" s="144" t="s">
        <v>53</v>
      </c>
      <c r="R100" s="3">
        <v>0</v>
      </c>
      <c r="S100" s="3">
        <f>S99/R99-1</f>
        <v>1.9786977491961415</v>
      </c>
      <c r="T100" s="3">
        <f t="shared" ref="T100:AB100" si="5">T99/S99-1</f>
        <v>0.68263392254756439</v>
      </c>
      <c r="U100" s="3">
        <f t="shared" si="5"/>
        <v>-6.9286287089013632E-2</v>
      </c>
      <c r="V100" s="3">
        <f t="shared" si="5"/>
        <v>-1</v>
      </c>
      <c r="W100" s="3" t="e">
        <f t="shared" si="5"/>
        <v>#DIV/0!</v>
      </c>
      <c r="X100" s="3" t="e">
        <f t="shared" si="5"/>
        <v>#DIV/0!</v>
      </c>
      <c r="Y100" s="3" t="e">
        <f t="shared" si="5"/>
        <v>#DIV/0!</v>
      </c>
      <c r="Z100" s="3" t="e">
        <f t="shared" si="5"/>
        <v>#DIV/0!</v>
      </c>
      <c r="AA100" s="3" t="e">
        <f t="shared" si="5"/>
        <v>#DIV/0!</v>
      </c>
      <c r="AB100" s="3" t="e">
        <f t="shared" si="5"/>
        <v>#DIV/0!</v>
      </c>
    </row>
    <row r="101" spans="16:28" x14ac:dyDescent="0.25">
      <c r="P101" s="10">
        <v>13</v>
      </c>
      <c r="Q101" s="147" t="s">
        <v>24</v>
      </c>
      <c r="R101" s="4">
        <v>-2997</v>
      </c>
      <c r="S101" s="4">
        <v>-2180</v>
      </c>
      <c r="T101" s="4">
        <v>1077</v>
      </c>
      <c r="U101" s="4">
        <f>-986</f>
        <v>-986</v>
      </c>
      <c r="V101" s="5"/>
      <c r="W101" s="5"/>
      <c r="X101" s="5"/>
      <c r="Y101" s="5"/>
      <c r="Z101" s="5"/>
      <c r="AA101" s="5"/>
      <c r="AB101" s="5"/>
    </row>
    <row r="102" spans="16:28" x14ac:dyDescent="0.25">
      <c r="P102" s="10">
        <v>14</v>
      </c>
      <c r="Q102" s="144" t="s">
        <v>53</v>
      </c>
      <c r="R102" s="3">
        <v>0</v>
      </c>
      <c r="S102" s="3">
        <f>S101/R101-1</f>
        <v>-0.2726059392726059</v>
      </c>
      <c r="T102" s="3">
        <f t="shared" ref="T102:AB102" si="6">T101/S101-1</f>
        <v>-1.4940366972477064</v>
      </c>
      <c r="U102" s="3">
        <f t="shared" si="6"/>
        <v>-1.9155060352831941</v>
      </c>
      <c r="V102" s="3">
        <f t="shared" si="6"/>
        <v>-1</v>
      </c>
      <c r="W102" s="3" t="e">
        <f t="shared" si="6"/>
        <v>#DIV/0!</v>
      </c>
      <c r="X102" s="3" t="e">
        <f t="shared" si="6"/>
        <v>#DIV/0!</v>
      </c>
      <c r="Y102" s="3" t="e">
        <f t="shared" si="6"/>
        <v>#DIV/0!</v>
      </c>
      <c r="Z102" s="3" t="e">
        <f t="shared" si="6"/>
        <v>#DIV/0!</v>
      </c>
      <c r="AA102" s="3" t="e">
        <f t="shared" si="6"/>
        <v>#DIV/0!</v>
      </c>
      <c r="AB102" s="3" t="e">
        <f t="shared" si="6"/>
        <v>#DIV/0!</v>
      </c>
    </row>
    <row r="103" spans="16:28" x14ac:dyDescent="0.25">
      <c r="P103" s="10">
        <v>15</v>
      </c>
      <c r="Q103" s="148" t="s">
        <v>44</v>
      </c>
      <c r="R103" s="4">
        <v>-509</v>
      </c>
      <c r="S103" s="4">
        <v>5231</v>
      </c>
      <c r="T103" s="4">
        <v>11393</v>
      </c>
      <c r="U103" s="4">
        <f>-12591</f>
        <v>-12591</v>
      </c>
      <c r="V103" s="5"/>
      <c r="W103" s="5"/>
      <c r="X103" s="5"/>
      <c r="Y103" s="5"/>
      <c r="Z103" s="5"/>
      <c r="AA103" s="5"/>
      <c r="AB103" s="5"/>
    </row>
    <row r="104" spans="16:28" x14ac:dyDescent="0.25">
      <c r="P104" s="10">
        <v>16</v>
      </c>
      <c r="Q104" s="144" t="s">
        <v>53</v>
      </c>
      <c r="R104" s="3">
        <v>0</v>
      </c>
      <c r="S104" s="3">
        <f>S103/R103-1</f>
        <v>-11.277013752455796</v>
      </c>
      <c r="T104" s="3">
        <f t="shared" ref="T104:AB104" si="7">T103/S103-1</f>
        <v>1.1779774421716689</v>
      </c>
      <c r="U104" s="3">
        <f t="shared" si="7"/>
        <v>-2.1051522864917054</v>
      </c>
      <c r="V104" s="3">
        <f t="shared" si="7"/>
        <v>-1</v>
      </c>
      <c r="W104" s="3" t="e">
        <f t="shared" si="7"/>
        <v>#DIV/0!</v>
      </c>
      <c r="X104" s="3" t="e">
        <f t="shared" si="7"/>
        <v>#DIV/0!</v>
      </c>
      <c r="Y104" s="3" t="e">
        <f t="shared" si="7"/>
        <v>#DIV/0!</v>
      </c>
      <c r="Z104" s="3" t="e">
        <f t="shared" si="7"/>
        <v>#DIV/0!</v>
      </c>
      <c r="AA104" s="3" t="e">
        <f t="shared" si="7"/>
        <v>#DIV/0!</v>
      </c>
      <c r="AB104" s="3" t="e">
        <f t="shared" si="7"/>
        <v>#DIV/0!</v>
      </c>
    </row>
    <row r="105" spans="16:28" x14ac:dyDescent="0.25">
      <c r="P105" s="10">
        <v>17</v>
      </c>
      <c r="Q105" s="148" t="s">
        <v>45</v>
      </c>
      <c r="R105" s="4">
        <v>235</v>
      </c>
      <c r="S105" s="4">
        <v>41</v>
      </c>
      <c r="T105" s="4">
        <v>-36</v>
      </c>
      <c r="U105" s="4">
        <v>13</v>
      </c>
      <c r="V105" s="5"/>
      <c r="W105" s="5"/>
      <c r="X105" s="5"/>
      <c r="Y105" s="5"/>
      <c r="Z105" s="5"/>
      <c r="AA105" s="5"/>
      <c r="AB105" s="5"/>
    </row>
    <row r="106" spans="16:28" x14ac:dyDescent="0.25">
      <c r="P106" s="10">
        <v>18</v>
      </c>
      <c r="Q106" s="144" t="s">
        <v>53</v>
      </c>
      <c r="R106" s="3">
        <v>0</v>
      </c>
      <c r="S106" s="3">
        <f>S105/R105-1</f>
        <v>-0.82553191489361699</v>
      </c>
      <c r="T106" s="3">
        <f t="shared" ref="T106:AB106" si="8">T105/S105-1</f>
        <v>-1.8780487804878048</v>
      </c>
      <c r="U106" s="3">
        <f t="shared" si="8"/>
        <v>-1.3611111111111112</v>
      </c>
      <c r="V106" s="3">
        <f t="shared" si="8"/>
        <v>-1</v>
      </c>
      <c r="W106" s="3" t="e">
        <f t="shared" si="8"/>
        <v>#DIV/0!</v>
      </c>
      <c r="X106" s="3" t="e">
        <f t="shared" si="8"/>
        <v>#DIV/0!</v>
      </c>
      <c r="Y106" s="3" t="e">
        <f t="shared" si="8"/>
        <v>#DIV/0!</v>
      </c>
      <c r="Z106" s="3" t="e">
        <f t="shared" si="8"/>
        <v>#DIV/0!</v>
      </c>
      <c r="AA106" s="3" t="e">
        <f t="shared" si="8"/>
        <v>#DIV/0!</v>
      </c>
      <c r="AB106" s="3" t="e">
        <f t="shared" si="8"/>
        <v>#DIV/0!</v>
      </c>
    </row>
    <row r="107" spans="16:28" x14ac:dyDescent="0.25">
      <c r="P107" s="10">
        <v>19</v>
      </c>
      <c r="Q107" s="148" t="s">
        <v>46</v>
      </c>
      <c r="R107" s="4">
        <v>208</v>
      </c>
      <c r="S107" s="4">
        <v>1140</v>
      </c>
      <c r="T107" s="4">
        <v>2649</v>
      </c>
      <c r="U107" s="4">
        <v>35</v>
      </c>
      <c r="V107" s="5"/>
      <c r="W107" s="5"/>
      <c r="X107" s="5"/>
      <c r="Y107" s="5"/>
      <c r="Z107" s="5"/>
      <c r="AA107" s="5"/>
      <c r="AB107" s="5"/>
    </row>
    <row r="108" spans="16:28" x14ac:dyDescent="0.25">
      <c r="P108" s="10">
        <v>20</v>
      </c>
      <c r="Q108" s="144" t="s">
        <v>53</v>
      </c>
      <c r="R108" s="3">
        <v>0</v>
      </c>
      <c r="S108" s="3">
        <f>S107/R107-1</f>
        <v>4.4807692307692308</v>
      </c>
      <c r="T108" s="3">
        <f>T107/S107-1</f>
        <v>1.3236842105263156</v>
      </c>
      <c r="U108" s="3">
        <f t="shared" ref="U108:AB108" si="9">U107/T107-1</f>
        <v>-0.98678746696866737</v>
      </c>
      <c r="V108" s="3">
        <f t="shared" si="9"/>
        <v>-1</v>
      </c>
      <c r="W108" s="3" t="e">
        <f t="shared" si="9"/>
        <v>#DIV/0!</v>
      </c>
      <c r="X108" s="3" t="e">
        <f t="shared" si="9"/>
        <v>#DIV/0!</v>
      </c>
      <c r="Y108" s="3" t="e">
        <f t="shared" si="9"/>
        <v>#DIV/0!</v>
      </c>
      <c r="Z108" s="3" t="e">
        <f t="shared" si="9"/>
        <v>#DIV/0!</v>
      </c>
      <c r="AA108" s="3" t="e">
        <f t="shared" si="9"/>
        <v>#DIV/0!</v>
      </c>
      <c r="AB108" s="3" t="e">
        <f t="shared" si="9"/>
        <v>#DIV/0!</v>
      </c>
    </row>
    <row r="109" spans="16:28" x14ac:dyDescent="0.25">
      <c r="P109" s="10">
        <v>21</v>
      </c>
      <c r="Q109" s="147" t="s">
        <v>25</v>
      </c>
      <c r="R109" s="105">
        <f>R103+R105-R107</f>
        <v>-482</v>
      </c>
      <c r="S109" s="105">
        <f t="shared" ref="S109:AB109" si="10">S103+S105-S107</f>
        <v>4132</v>
      </c>
      <c r="T109" s="105">
        <f t="shared" si="10"/>
        <v>8708</v>
      </c>
      <c r="U109" s="105">
        <f t="shared" si="10"/>
        <v>-12613</v>
      </c>
      <c r="V109" s="105">
        <f t="shared" si="10"/>
        <v>0</v>
      </c>
      <c r="W109" s="105">
        <f t="shared" si="10"/>
        <v>0</v>
      </c>
      <c r="X109" s="105">
        <f t="shared" si="10"/>
        <v>0</v>
      </c>
      <c r="Y109" s="105">
        <f t="shared" si="10"/>
        <v>0</v>
      </c>
      <c r="Z109" s="105">
        <f t="shared" si="10"/>
        <v>0</v>
      </c>
      <c r="AA109" s="105">
        <f t="shared" si="10"/>
        <v>0</v>
      </c>
      <c r="AB109" s="105">
        <f t="shared" si="10"/>
        <v>0</v>
      </c>
    </row>
    <row r="110" spans="16:28" ht="16.5" thickBot="1" x14ac:dyDescent="0.3">
      <c r="P110" s="10">
        <v>22</v>
      </c>
      <c r="Q110" s="144" t="s">
        <v>53</v>
      </c>
      <c r="R110" s="3">
        <v>0</v>
      </c>
      <c r="S110" s="3">
        <f>S109/R109-1</f>
        <v>-9.5726141078838172</v>
      </c>
      <c r="T110" s="3">
        <f t="shared" ref="T110:AB110" si="11">T109/S109-1</f>
        <v>1.1074540174249758</v>
      </c>
      <c r="U110" s="3">
        <f t="shared" si="11"/>
        <v>-2.4484382177308222</v>
      </c>
      <c r="V110" s="3">
        <f t="shared" si="11"/>
        <v>-1</v>
      </c>
      <c r="W110" s="3" t="e">
        <f t="shared" si="11"/>
        <v>#DIV/0!</v>
      </c>
      <c r="X110" s="3" t="e">
        <f t="shared" si="11"/>
        <v>#DIV/0!</v>
      </c>
      <c r="Y110" s="3" t="e">
        <f t="shared" si="11"/>
        <v>#DIV/0!</v>
      </c>
      <c r="Z110" s="3" t="e">
        <f t="shared" si="11"/>
        <v>#DIV/0!</v>
      </c>
      <c r="AA110" s="3" t="e">
        <f t="shared" si="11"/>
        <v>#DIV/0!</v>
      </c>
      <c r="AB110" s="3" t="e">
        <f t="shared" si="11"/>
        <v>#DIV/0!</v>
      </c>
    </row>
    <row r="111" spans="16:28" ht="17.25" thickTop="1" thickBot="1" x14ac:dyDescent="0.3">
      <c r="P111" s="11">
        <v>1</v>
      </c>
      <c r="Q111" s="149" t="s">
        <v>54</v>
      </c>
      <c r="R111" s="79">
        <v>2015</v>
      </c>
      <c r="S111" s="79">
        <v>2016</v>
      </c>
      <c r="T111" s="79">
        <v>2017</v>
      </c>
      <c r="U111" s="79">
        <v>2018</v>
      </c>
      <c r="V111" s="79">
        <v>2019</v>
      </c>
      <c r="W111" s="79">
        <v>2020</v>
      </c>
      <c r="X111" s="79">
        <v>2021</v>
      </c>
      <c r="Y111" s="79">
        <v>2022</v>
      </c>
      <c r="Z111" s="79">
        <v>2023</v>
      </c>
      <c r="AA111" s="79">
        <v>2024</v>
      </c>
      <c r="AB111" s="79">
        <v>2025</v>
      </c>
    </row>
    <row r="112" spans="16:28" ht="16.5" thickTop="1" x14ac:dyDescent="0.25">
      <c r="P112" s="11">
        <v>2</v>
      </c>
      <c r="Q112" s="150" t="s">
        <v>26</v>
      </c>
      <c r="R112" s="106">
        <f>SUM(R113:R116)</f>
        <v>104859</v>
      </c>
      <c r="S112" s="106">
        <f t="shared" ref="S112:AB112" si="12">SUM(S113:S116)</f>
        <v>94311</v>
      </c>
      <c r="T112" s="106">
        <f t="shared" si="12"/>
        <v>87087</v>
      </c>
      <c r="U112" s="106">
        <f>SUM(U113:U116)</f>
        <v>84720</v>
      </c>
      <c r="V112" s="106">
        <f t="shared" si="12"/>
        <v>0</v>
      </c>
      <c r="W112" s="106">
        <f t="shared" si="12"/>
        <v>0</v>
      </c>
      <c r="X112" s="106">
        <f t="shared" si="12"/>
        <v>0</v>
      </c>
      <c r="Y112" s="106">
        <f t="shared" si="12"/>
        <v>0</v>
      </c>
      <c r="Z112" s="106">
        <f t="shared" si="12"/>
        <v>0</v>
      </c>
      <c r="AA112" s="106">
        <f t="shared" si="12"/>
        <v>0</v>
      </c>
      <c r="AB112" s="106">
        <f t="shared" si="12"/>
        <v>0</v>
      </c>
    </row>
    <row r="113" spans="16:28" x14ac:dyDescent="0.25">
      <c r="P113" s="11">
        <v>3</v>
      </c>
      <c r="Q113" s="151" t="s">
        <v>31</v>
      </c>
      <c r="R113" s="107">
        <v>1048</v>
      </c>
      <c r="S113" s="107">
        <v>1584</v>
      </c>
      <c r="T113" s="107">
        <v>950</v>
      </c>
      <c r="U113" s="108"/>
      <c r="V113" s="109"/>
      <c r="W113" s="109"/>
      <c r="X113" s="109"/>
      <c r="Y113" s="109"/>
      <c r="Z113" s="109"/>
      <c r="AA113" s="109"/>
      <c r="AB113" s="109"/>
    </row>
    <row r="114" spans="16:28" x14ac:dyDescent="0.25">
      <c r="P114" s="11">
        <v>4</v>
      </c>
      <c r="Q114" s="151" t="s">
        <v>10</v>
      </c>
      <c r="R114" s="107">
        <v>457</v>
      </c>
      <c r="S114" s="107">
        <v>448</v>
      </c>
      <c r="T114" s="107">
        <v>359</v>
      </c>
      <c r="U114" s="108">
        <v>259</v>
      </c>
      <c r="V114" s="109"/>
      <c r="W114" s="109"/>
      <c r="X114" s="109"/>
      <c r="Y114" s="109"/>
      <c r="Z114" s="109"/>
      <c r="AA114" s="109"/>
      <c r="AB114" s="109"/>
    </row>
    <row r="115" spans="16:28" x14ac:dyDescent="0.25">
      <c r="P115" s="11">
        <v>5</v>
      </c>
      <c r="Q115" s="151" t="s">
        <v>9</v>
      </c>
      <c r="R115" s="107">
        <v>102040</v>
      </c>
      <c r="S115" s="107">
        <v>91804</v>
      </c>
      <c r="T115" s="107">
        <v>85361</v>
      </c>
      <c r="U115" s="108">
        <v>84180</v>
      </c>
      <c r="V115" s="109"/>
      <c r="W115" s="109"/>
      <c r="X115" s="109"/>
      <c r="Y115" s="109"/>
      <c r="Z115" s="109"/>
      <c r="AA115" s="109"/>
      <c r="AB115" s="109"/>
    </row>
    <row r="116" spans="16:28" x14ac:dyDescent="0.25">
      <c r="P116" s="11">
        <v>6</v>
      </c>
      <c r="Q116" s="151" t="s">
        <v>8</v>
      </c>
      <c r="R116" s="107">
        <v>1314</v>
      </c>
      <c r="S116" s="108">
        <v>475</v>
      </c>
      <c r="T116" s="108">
        <v>417</v>
      </c>
      <c r="U116" s="108">
        <v>281</v>
      </c>
      <c r="V116" s="109"/>
      <c r="W116" s="109"/>
      <c r="X116" s="109"/>
      <c r="Y116" s="109"/>
      <c r="Z116" s="109"/>
      <c r="AA116" s="109"/>
      <c r="AB116" s="109"/>
    </row>
    <row r="117" spans="16:28" x14ac:dyDescent="0.25">
      <c r="P117" s="11">
        <v>7</v>
      </c>
      <c r="Q117" s="152" t="s">
        <v>27</v>
      </c>
      <c r="R117" s="110">
        <f>R118+R119</f>
        <v>38020</v>
      </c>
      <c r="S117" s="110">
        <f t="shared" ref="S117:AB117" si="13">S118+S119</f>
        <v>32796</v>
      </c>
      <c r="T117" s="110">
        <f t="shared" si="13"/>
        <v>36180</v>
      </c>
      <c r="U117" s="110">
        <f t="shared" si="13"/>
        <v>28919</v>
      </c>
      <c r="V117" s="110">
        <f t="shared" si="13"/>
        <v>0</v>
      </c>
      <c r="W117" s="110">
        <f t="shared" si="13"/>
        <v>0</v>
      </c>
      <c r="X117" s="110">
        <f t="shared" si="13"/>
        <v>0</v>
      </c>
      <c r="Y117" s="110">
        <f t="shared" si="13"/>
        <v>0</v>
      </c>
      <c r="Z117" s="110">
        <f t="shared" si="13"/>
        <v>0</v>
      </c>
      <c r="AA117" s="110">
        <f t="shared" si="13"/>
        <v>0</v>
      </c>
      <c r="AB117" s="110">
        <f t="shared" si="13"/>
        <v>0</v>
      </c>
    </row>
    <row r="118" spans="16:28" x14ac:dyDescent="0.25">
      <c r="P118" s="11">
        <v>8</v>
      </c>
      <c r="Q118" s="151" t="s">
        <v>11</v>
      </c>
      <c r="R118" s="107">
        <v>20866</v>
      </c>
      <c r="S118" s="108">
        <v>18237</v>
      </c>
      <c r="T118" s="108">
        <v>20767</v>
      </c>
      <c r="U118" s="108">
        <v>17449</v>
      </c>
      <c r="V118" s="109"/>
      <c r="W118" s="109"/>
      <c r="X118" s="109"/>
      <c r="Y118" s="109"/>
      <c r="Z118" s="109"/>
      <c r="AA118" s="109"/>
      <c r="AB118" s="109"/>
    </row>
    <row r="119" spans="16:28" x14ac:dyDescent="0.25">
      <c r="P119" s="11">
        <v>9</v>
      </c>
      <c r="Q119" s="151" t="s">
        <v>12</v>
      </c>
      <c r="R119" s="107">
        <v>17154</v>
      </c>
      <c r="S119" s="108">
        <v>14559</v>
      </c>
      <c r="T119" s="108">
        <v>15413</v>
      </c>
      <c r="U119" s="108">
        <f>20+6344+5106</f>
        <v>11470</v>
      </c>
      <c r="V119" s="109"/>
      <c r="W119" s="109"/>
      <c r="X119" s="109"/>
      <c r="Y119" s="109"/>
      <c r="Z119" s="109"/>
      <c r="AA119" s="109"/>
      <c r="AB119" s="109"/>
    </row>
    <row r="120" spans="16:28" x14ac:dyDescent="0.25">
      <c r="P120" s="11">
        <v>10</v>
      </c>
      <c r="Q120" s="152" t="s">
        <v>39</v>
      </c>
      <c r="R120" s="111">
        <v>5138</v>
      </c>
      <c r="S120" s="112">
        <v>4589</v>
      </c>
      <c r="T120" s="112">
        <v>4217</v>
      </c>
      <c r="U120" s="112">
        <v>3540</v>
      </c>
      <c r="V120" s="112"/>
      <c r="W120" s="112"/>
      <c r="X120" s="112"/>
      <c r="Y120" s="112"/>
      <c r="Z120" s="112"/>
      <c r="AA120" s="112"/>
      <c r="AB120" s="112"/>
    </row>
    <row r="121" spans="16:28" x14ac:dyDescent="0.25">
      <c r="P121" s="11">
        <v>11</v>
      </c>
      <c r="Q121" s="153" t="s">
        <v>30</v>
      </c>
      <c r="R121" s="107">
        <v>11</v>
      </c>
      <c r="S121" s="108">
        <v>119</v>
      </c>
      <c r="T121" s="108">
        <v>60</v>
      </c>
      <c r="U121" s="108">
        <v>120</v>
      </c>
      <c r="V121" s="109"/>
      <c r="W121" s="109"/>
      <c r="X121" s="109"/>
      <c r="Y121" s="109"/>
      <c r="Z121" s="109"/>
      <c r="AA121" s="109"/>
      <c r="AB121" s="109"/>
    </row>
    <row r="122" spans="16:28" x14ac:dyDescent="0.25">
      <c r="P122" s="11">
        <v>12</v>
      </c>
      <c r="Q122" s="152" t="s">
        <v>28</v>
      </c>
      <c r="R122" s="111">
        <f>R112+R117+R120+R121</f>
        <v>148028</v>
      </c>
      <c r="S122" s="111">
        <f t="shared" ref="S122:AB122" si="14">S112+S117+S120+S121</f>
        <v>131815</v>
      </c>
      <c r="T122" s="111">
        <f t="shared" si="14"/>
        <v>127544</v>
      </c>
      <c r="U122" s="111">
        <f t="shared" si="14"/>
        <v>117299</v>
      </c>
      <c r="V122" s="111">
        <f t="shared" si="14"/>
        <v>0</v>
      </c>
      <c r="W122" s="111">
        <f t="shared" si="14"/>
        <v>0</v>
      </c>
      <c r="X122" s="111">
        <f t="shared" si="14"/>
        <v>0</v>
      </c>
      <c r="Y122" s="111">
        <f t="shared" si="14"/>
        <v>0</v>
      </c>
      <c r="Z122" s="111">
        <f t="shared" si="14"/>
        <v>0</v>
      </c>
      <c r="AA122" s="111">
        <f t="shared" si="14"/>
        <v>0</v>
      </c>
      <c r="AB122" s="111">
        <f t="shared" si="14"/>
        <v>0</v>
      </c>
    </row>
    <row r="123" spans="16:28" x14ac:dyDescent="0.25">
      <c r="P123" s="11">
        <v>13</v>
      </c>
      <c r="Q123" s="151" t="s">
        <v>13</v>
      </c>
      <c r="R123" s="107">
        <v>20406</v>
      </c>
      <c r="S123" s="108">
        <v>20406</v>
      </c>
      <c r="T123" s="108">
        <v>20406</v>
      </c>
      <c r="U123" s="108">
        <v>20406</v>
      </c>
      <c r="V123" s="109"/>
      <c r="W123" s="109"/>
      <c r="X123" s="109"/>
      <c r="Y123" s="109"/>
      <c r="Z123" s="109"/>
      <c r="AA123" s="109"/>
      <c r="AB123" s="109"/>
    </row>
    <row r="124" spans="16:28" x14ac:dyDescent="0.25">
      <c r="P124" s="11">
        <v>14</v>
      </c>
      <c r="Q124" s="151" t="s">
        <v>48</v>
      </c>
      <c r="R124" s="107">
        <v>6154</v>
      </c>
      <c r="S124" s="108">
        <v>6154</v>
      </c>
      <c r="T124" s="108">
        <v>59095</v>
      </c>
      <c r="U124" s="108">
        <f>1846+4082</f>
        <v>5928</v>
      </c>
      <c r="V124" s="109"/>
      <c r="W124" s="109"/>
      <c r="X124" s="109"/>
      <c r="Y124" s="109"/>
      <c r="Z124" s="109"/>
      <c r="AA124" s="109"/>
      <c r="AB124" s="109"/>
    </row>
    <row r="125" spans="16:28" x14ac:dyDescent="0.25">
      <c r="P125" s="11">
        <v>15</v>
      </c>
      <c r="Q125" s="151" t="s">
        <v>47</v>
      </c>
      <c r="R125" s="107">
        <v>-482</v>
      </c>
      <c r="S125" s="107">
        <v>4133</v>
      </c>
      <c r="T125" s="107">
        <v>8706</v>
      </c>
      <c r="U125" s="113">
        <f>-12613</f>
        <v>-12613</v>
      </c>
      <c r="V125" s="107"/>
      <c r="W125" s="107"/>
      <c r="X125" s="107"/>
      <c r="Y125" s="107"/>
      <c r="Z125" s="107"/>
      <c r="AA125" s="107"/>
      <c r="AB125" s="107"/>
    </row>
    <row r="126" spans="16:28" x14ac:dyDescent="0.25">
      <c r="P126" s="11">
        <v>16</v>
      </c>
      <c r="Q126" s="151" t="s">
        <v>33</v>
      </c>
      <c r="R126" s="107">
        <v>51357</v>
      </c>
      <c r="S126" s="113">
        <v>50874</v>
      </c>
      <c r="T126" s="113">
        <v>0</v>
      </c>
      <c r="U126" s="113">
        <v>57294</v>
      </c>
      <c r="V126" s="113"/>
      <c r="W126" s="113"/>
      <c r="X126" s="113"/>
      <c r="Y126" s="113"/>
      <c r="Z126" s="113"/>
      <c r="AA126" s="113"/>
      <c r="AB126" s="113"/>
    </row>
    <row r="127" spans="16:28" x14ac:dyDescent="0.25">
      <c r="P127" s="11">
        <v>17</v>
      </c>
      <c r="Q127" s="154" t="s">
        <v>35</v>
      </c>
      <c r="R127" s="107">
        <v>112</v>
      </c>
      <c r="S127" s="108">
        <v>17</v>
      </c>
      <c r="T127" s="108">
        <v>47</v>
      </c>
      <c r="U127" s="108">
        <v>227</v>
      </c>
      <c r="V127" s="109"/>
      <c r="W127" s="109"/>
      <c r="X127" s="109"/>
      <c r="Y127" s="109"/>
      <c r="Z127" s="109"/>
      <c r="AA127" s="109"/>
      <c r="AB127" s="109"/>
    </row>
    <row r="128" spans="16:28" x14ac:dyDescent="0.25">
      <c r="P128" s="11">
        <v>18</v>
      </c>
      <c r="Q128" s="152" t="s">
        <v>14</v>
      </c>
      <c r="R128" s="110">
        <f>SUM(R123:R127)</f>
        <v>77547</v>
      </c>
      <c r="S128" s="110">
        <f t="shared" ref="S128:AB128" si="15">SUM(S123:S127)</f>
        <v>81584</v>
      </c>
      <c r="T128" s="110">
        <f t="shared" si="15"/>
        <v>88254</v>
      </c>
      <c r="U128" s="110">
        <f>SUM(U123:U127)</f>
        <v>71242</v>
      </c>
      <c r="V128" s="110">
        <f t="shared" si="15"/>
        <v>0</v>
      </c>
      <c r="W128" s="110">
        <f t="shared" si="15"/>
        <v>0</v>
      </c>
      <c r="X128" s="110">
        <f t="shared" si="15"/>
        <v>0</v>
      </c>
      <c r="Y128" s="110">
        <f t="shared" si="15"/>
        <v>0</v>
      </c>
      <c r="Z128" s="110">
        <f t="shared" si="15"/>
        <v>0</v>
      </c>
      <c r="AA128" s="110">
        <f t="shared" si="15"/>
        <v>0</v>
      </c>
      <c r="AB128" s="110">
        <f t="shared" si="15"/>
        <v>0</v>
      </c>
    </row>
    <row r="129" spans="13:28" x14ac:dyDescent="0.25">
      <c r="P129" s="11">
        <v>19</v>
      </c>
      <c r="Q129" s="152" t="s">
        <v>15</v>
      </c>
      <c r="R129" s="111">
        <v>29507</v>
      </c>
      <c r="S129" s="112">
        <v>22405</v>
      </c>
      <c r="T129" s="112">
        <v>16371</v>
      </c>
      <c r="U129" s="110">
        <v>12734</v>
      </c>
      <c r="V129" s="110"/>
      <c r="W129" s="110"/>
      <c r="X129" s="110"/>
      <c r="Y129" s="110"/>
      <c r="Z129" s="110"/>
      <c r="AA129" s="110"/>
      <c r="AB129" s="110"/>
    </row>
    <row r="130" spans="13:28" x14ac:dyDescent="0.25">
      <c r="P130" s="11">
        <v>20</v>
      </c>
      <c r="Q130" s="152" t="s">
        <v>20</v>
      </c>
      <c r="R130" s="111">
        <v>18896</v>
      </c>
      <c r="S130" s="112">
        <v>18182</v>
      </c>
      <c r="T130" s="112">
        <v>21929</v>
      </c>
      <c r="U130" s="110">
        <v>16013</v>
      </c>
      <c r="V130" s="110"/>
      <c r="W130" s="110"/>
      <c r="X130" s="110"/>
      <c r="Y130" s="110"/>
      <c r="Z130" s="110"/>
      <c r="AA130" s="110"/>
      <c r="AB130" s="110"/>
    </row>
    <row r="131" spans="13:28" x14ac:dyDescent="0.25">
      <c r="P131" s="11">
        <v>21</v>
      </c>
      <c r="Q131" s="152" t="s">
        <v>16</v>
      </c>
      <c r="R131" s="111">
        <v>22078</v>
      </c>
      <c r="S131" s="112">
        <v>9644</v>
      </c>
      <c r="T131" s="112">
        <v>990</v>
      </c>
      <c r="U131" s="111">
        <v>17218</v>
      </c>
      <c r="V131" s="111"/>
      <c r="W131" s="111"/>
      <c r="X131" s="111"/>
      <c r="Y131" s="111"/>
      <c r="Z131" s="111"/>
      <c r="AA131" s="111"/>
      <c r="AB131" s="111"/>
    </row>
    <row r="132" spans="13:28" x14ac:dyDescent="0.25">
      <c r="P132" s="11">
        <v>22</v>
      </c>
      <c r="Q132" s="151" t="s">
        <v>51</v>
      </c>
      <c r="R132" s="107"/>
      <c r="S132" s="108"/>
      <c r="T132" s="108">
        <v>47</v>
      </c>
      <c r="U132" s="108">
        <v>92</v>
      </c>
      <c r="V132" s="109"/>
      <c r="W132" s="109"/>
      <c r="X132" s="109"/>
      <c r="Y132" s="109"/>
      <c r="Z132" s="109"/>
      <c r="AA132" s="109"/>
      <c r="AB132" s="109"/>
    </row>
    <row r="133" spans="13:28" ht="16.5" thickBot="1" x14ac:dyDescent="0.3">
      <c r="P133" s="11">
        <v>23</v>
      </c>
      <c r="Q133" s="155" t="s">
        <v>29</v>
      </c>
      <c r="R133" s="114">
        <f>SUM(R128:R132)</f>
        <v>148028</v>
      </c>
      <c r="S133" s="114">
        <f t="shared" ref="S133:AB133" si="16">SUM(S128:S132)</f>
        <v>131815</v>
      </c>
      <c r="T133" s="114">
        <f t="shared" si="16"/>
        <v>127591</v>
      </c>
      <c r="U133" s="114">
        <f>SUM(U128:U132)</f>
        <v>117299</v>
      </c>
      <c r="V133" s="114">
        <f t="shared" si="16"/>
        <v>0</v>
      </c>
      <c r="W133" s="114">
        <f t="shared" si="16"/>
        <v>0</v>
      </c>
      <c r="X133" s="114">
        <f t="shared" si="16"/>
        <v>0</v>
      </c>
      <c r="Y133" s="114">
        <f t="shared" si="16"/>
        <v>0</v>
      </c>
      <c r="Z133" s="114">
        <f t="shared" si="16"/>
        <v>0</v>
      </c>
      <c r="AA133" s="114">
        <f t="shared" si="16"/>
        <v>0</v>
      </c>
      <c r="AB133" s="114">
        <f t="shared" si="16"/>
        <v>0</v>
      </c>
    </row>
    <row r="134" spans="13:28" ht="17.25" thickTop="1" thickBot="1" x14ac:dyDescent="0.3">
      <c r="P134" s="11">
        <v>24</v>
      </c>
      <c r="Q134" s="156"/>
      <c r="R134" s="75">
        <v>2015</v>
      </c>
      <c r="S134" s="75">
        <v>2016</v>
      </c>
      <c r="T134" s="75">
        <v>2017</v>
      </c>
      <c r="U134" s="75">
        <v>2018</v>
      </c>
      <c r="V134" s="75">
        <v>2019</v>
      </c>
      <c r="W134" s="75">
        <v>2020</v>
      </c>
      <c r="X134" s="75">
        <v>2021</v>
      </c>
      <c r="Y134" s="75">
        <v>2022</v>
      </c>
      <c r="Z134" s="75">
        <v>2023</v>
      </c>
      <c r="AA134" s="75">
        <v>2024</v>
      </c>
      <c r="AB134" s="75">
        <v>2025</v>
      </c>
    </row>
    <row r="135" spans="13:28" ht="16.5" thickTop="1" x14ac:dyDescent="0.25">
      <c r="M135" s="19"/>
      <c r="P135" s="11">
        <v>1</v>
      </c>
      <c r="Q135" s="157" t="s">
        <v>55</v>
      </c>
      <c r="R135" s="80"/>
      <c r="S135" s="80"/>
      <c r="T135" s="80"/>
      <c r="U135" s="81"/>
      <c r="V135" s="80"/>
      <c r="W135" s="80"/>
      <c r="X135" s="80"/>
      <c r="Y135" s="80"/>
      <c r="Z135" s="80"/>
      <c r="AA135" s="80"/>
      <c r="AB135" s="80"/>
    </row>
    <row r="136" spans="13:28" x14ac:dyDescent="0.25">
      <c r="M136" s="19"/>
      <c r="P136" s="11">
        <v>2</v>
      </c>
      <c r="Q136" s="146" t="s">
        <v>56</v>
      </c>
      <c r="R136" s="82">
        <f t="shared" ref="R136:AB136" si="17">R117/R130</f>
        <v>2.0120660457239627</v>
      </c>
      <c r="S136" s="82">
        <f t="shared" si="17"/>
        <v>1.8037619623803762</v>
      </c>
      <c r="T136" s="82">
        <f t="shared" si="17"/>
        <v>1.6498700351133202</v>
      </c>
      <c r="U136" s="83">
        <f t="shared" si="17"/>
        <v>1.8059701492537314</v>
      </c>
      <c r="V136" s="82" t="e">
        <f t="shared" si="17"/>
        <v>#DIV/0!</v>
      </c>
      <c r="W136" s="82" t="e">
        <f t="shared" si="17"/>
        <v>#DIV/0!</v>
      </c>
      <c r="X136" s="82" t="e">
        <f t="shared" si="17"/>
        <v>#DIV/0!</v>
      </c>
      <c r="Y136" s="82" t="e">
        <f t="shared" si="17"/>
        <v>#DIV/0!</v>
      </c>
      <c r="Z136" s="82" t="e">
        <f t="shared" si="17"/>
        <v>#DIV/0!</v>
      </c>
      <c r="AA136" s="82" t="e">
        <f t="shared" si="17"/>
        <v>#DIV/0!</v>
      </c>
      <c r="AB136" s="82" t="e">
        <f t="shared" si="17"/>
        <v>#DIV/0!</v>
      </c>
    </row>
    <row r="137" spans="13:28" x14ac:dyDescent="0.25">
      <c r="M137" s="19"/>
      <c r="P137" s="11">
        <v>3</v>
      </c>
      <c r="Q137" s="146" t="s">
        <v>57</v>
      </c>
      <c r="R137" s="84">
        <f>R128/R129</f>
        <v>2.6280882502457046</v>
      </c>
      <c r="S137" s="84">
        <f t="shared" ref="S137:AB137" si="18">S128/S129</f>
        <v>3.6413300602544076</v>
      </c>
      <c r="T137" s="84">
        <f t="shared" si="18"/>
        <v>5.3908741066520065</v>
      </c>
      <c r="U137" s="85">
        <f t="shared" si="18"/>
        <v>5.5946285534788753</v>
      </c>
      <c r="V137" s="84" t="e">
        <f t="shared" si="18"/>
        <v>#DIV/0!</v>
      </c>
      <c r="W137" s="84" t="e">
        <f t="shared" si="18"/>
        <v>#DIV/0!</v>
      </c>
      <c r="X137" s="84" t="e">
        <f t="shared" si="18"/>
        <v>#DIV/0!</v>
      </c>
      <c r="Y137" s="84" t="e">
        <f t="shared" si="18"/>
        <v>#DIV/0!</v>
      </c>
      <c r="Z137" s="84" t="e">
        <f t="shared" si="18"/>
        <v>#DIV/0!</v>
      </c>
      <c r="AA137" s="84" t="e">
        <f t="shared" si="18"/>
        <v>#DIV/0!</v>
      </c>
      <c r="AB137" s="84" t="e">
        <f t="shared" si="18"/>
        <v>#DIV/0!</v>
      </c>
    </row>
    <row r="138" spans="13:28" x14ac:dyDescent="0.25">
      <c r="M138" s="19"/>
      <c r="P138" s="11">
        <v>4</v>
      </c>
      <c r="Q138" s="146" t="s">
        <v>58</v>
      </c>
      <c r="R138" s="86">
        <f t="shared" ref="R138:AB138" si="19">R109/R89</f>
        <v>-4.1382981463515146E-3</v>
      </c>
      <c r="S138" s="84">
        <f t="shared" si="19"/>
        <v>3.5891110609245519E-2</v>
      </c>
      <c r="T138" s="84">
        <f t="shared" si="19"/>
        <v>6.4601323481408943E-2</v>
      </c>
      <c r="U138" s="85">
        <f t="shared" si="19"/>
        <v>-0.12513765836913276</v>
      </c>
      <c r="V138" s="87" t="e">
        <f t="shared" si="19"/>
        <v>#DIV/0!</v>
      </c>
      <c r="W138" s="87" t="e">
        <f t="shared" si="19"/>
        <v>#DIV/0!</v>
      </c>
      <c r="X138" s="87" t="e">
        <f t="shared" si="19"/>
        <v>#DIV/0!</v>
      </c>
      <c r="Y138" s="87" t="e">
        <f t="shared" si="19"/>
        <v>#DIV/0!</v>
      </c>
      <c r="Z138" s="87" t="e">
        <f t="shared" si="19"/>
        <v>#DIV/0!</v>
      </c>
      <c r="AA138" s="87" t="e">
        <f t="shared" si="19"/>
        <v>#DIV/0!</v>
      </c>
      <c r="AB138" s="87" t="e">
        <f t="shared" si="19"/>
        <v>#DIV/0!</v>
      </c>
    </row>
    <row r="139" spans="13:28" x14ac:dyDescent="0.25">
      <c r="M139" s="19"/>
      <c r="P139" s="11">
        <v>5</v>
      </c>
      <c r="Q139" s="158" t="s">
        <v>59</v>
      </c>
      <c r="R139" s="88"/>
      <c r="S139" s="88"/>
      <c r="T139" s="88"/>
      <c r="U139" s="89"/>
      <c r="V139" s="88"/>
      <c r="W139" s="88"/>
      <c r="X139" s="88"/>
      <c r="Y139" s="88"/>
      <c r="Z139" s="88"/>
      <c r="AA139" s="88"/>
      <c r="AB139" s="88"/>
    </row>
    <row r="140" spans="13:28" x14ac:dyDescent="0.25">
      <c r="M140" s="31"/>
      <c r="P140" s="11">
        <v>6</v>
      </c>
      <c r="Q140" s="159" t="s">
        <v>66</v>
      </c>
      <c r="R140" s="88"/>
      <c r="S140" s="6">
        <v>2066</v>
      </c>
      <c r="T140" s="135">
        <v>4353.8670590000002</v>
      </c>
      <c r="U140" s="89"/>
      <c r="V140" s="88"/>
      <c r="W140" s="88"/>
      <c r="X140" s="88"/>
      <c r="Y140" s="88"/>
      <c r="Z140" s="88"/>
      <c r="AA140" s="88"/>
      <c r="AB140" s="88"/>
    </row>
    <row r="141" spans="13:28" x14ac:dyDescent="0.25">
      <c r="M141" s="36"/>
      <c r="P141" s="11">
        <v>7</v>
      </c>
      <c r="Q141" s="159" t="s">
        <v>42</v>
      </c>
      <c r="R141" s="88">
        <v>0</v>
      </c>
      <c r="S141" s="90">
        <v>120</v>
      </c>
      <c r="T141" s="90" t="s">
        <v>41</v>
      </c>
      <c r="U141" s="91">
        <v>0</v>
      </c>
      <c r="V141" s="90"/>
      <c r="W141" s="90"/>
      <c r="X141" s="90"/>
      <c r="Y141" s="90"/>
      <c r="Z141" s="90"/>
      <c r="AA141" s="90"/>
      <c r="AB141" s="90"/>
    </row>
    <row r="142" spans="13:28" x14ac:dyDescent="0.25">
      <c r="M142" s="37"/>
      <c r="P142" s="11">
        <v>8</v>
      </c>
      <c r="Q142" s="160" t="s">
        <v>65</v>
      </c>
      <c r="R142" s="87">
        <f>+R140/R109</f>
        <v>0</v>
      </c>
      <c r="S142" s="87">
        <f t="shared" ref="S142:AB142" si="20">+S140/S109</f>
        <v>0.5</v>
      </c>
      <c r="T142" s="87">
        <f t="shared" si="20"/>
        <v>0.49998473346348188</v>
      </c>
      <c r="U142" s="87">
        <f t="shared" si="20"/>
        <v>0</v>
      </c>
      <c r="V142" s="87" t="e">
        <f t="shared" si="20"/>
        <v>#DIV/0!</v>
      </c>
      <c r="W142" s="87" t="e">
        <f t="shared" si="20"/>
        <v>#DIV/0!</v>
      </c>
      <c r="X142" s="87" t="e">
        <f t="shared" si="20"/>
        <v>#DIV/0!</v>
      </c>
      <c r="Y142" s="87" t="e">
        <f t="shared" si="20"/>
        <v>#DIV/0!</v>
      </c>
      <c r="Z142" s="87" t="e">
        <f t="shared" si="20"/>
        <v>#DIV/0!</v>
      </c>
      <c r="AA142" s="87" t="e">
        <f t="shared" si="20"/>
        <v>#DIV/0!</v>
      </c>
      <c r="AB142" s="87" t="e">
        <f t="shared" si="20"/>
        <v>#DIV/0!</v>
      </c>
    </row>
    <row r="143" spans="13:28" x14ac:dyDescent="0.25">
      <c r="M143" s="24"/>
      <c r="P143" s="11">
        <v>9</v>
      </c>
      <c r="Q143" s="146" t="s">
        <v>60</v>
      </c>
      <c r="R143" s="84">
        <f t="shared" ref="R143:AB143" si="21">R109/R122</f>
        <v>-3.2561407301321373E-3</v>
      </c>
      <c r="S143" s="84">
        <f t="shared" si="21"/>
        <v>3.1346963547395974E-2</v>
      </c>
      <c r="T143" s="84">
        <f t="shared" si="21"/>
        <v>6.8274477827259608E-2</v>
      </c>
      <c r="U143" s="85">
        <f t="shared" si="21"/>
        <v>-0.10752862343242484</v>
      </c>
      <c r="V143" s="84" t="e">
        <f t="shared" si="21"/>
        <v>#DIV/0!</v>
      </c>
      <c r="W143" s="84" t="e">
        <f t="shared" si="21"/>
        <v>#DIV/0!</v>
      </c>
      <c r="X143" s="84" t="e">
        <f t="shared" si="21"/>
        <v>#DIV/0!</v>
      </c>
      <c r="Y143" s="84" t="e">
        <f t="shared" si="21"/>
        <v>#DIV/0!</v>
      </c>
      <c r="Z143" s="84" t="e">
        <f t="shared" si="21"/>
        <v>#DIV/0!</v>
      </c>
      <c r="AA143" s="84" t="e">
        <f t="shared" si="21"/>
        <v>#DIV/0!</v>
      </c>
      <c r="AB143" s="84" t="e">
        <f t="shared" si="21"/>
        <v>#DIV/0!</v>
      </c>
    </row>
    <row r="144" spans="13:28" ht="16.5" thickBot="1" x14ac:dyDescent="0.3">
      <c r="M144" s="38"/>
      <c r="P144" s="11">
        <v>10</v>
      </c>
      <c r="Q144" s="161" t="s">
        <v>61</v>
      </c>
      <c r="R144" s="92">
        <f t="shared" ref="R144:AB144" si="22">R109/R128</f>
        <v>-6.2155853869266383E-3</v>
      </c>
      <c r="S144" s="92">
        <f t="shared" si="22"/>
        <v>5.0647185722690724E-2</v>
      </c>
      <c r="T144" s="92">
        <f t="shared" si="22"/>
        <v>9.8669748679946517E-2</v>
      </c>
      <c r="U144" s="93">
        <f t="shared" si="22"/>
        <v>-0.17704444007748238</v>
      </c>
      <c r="V144" s="92" t="e">
        <f t="shared" si="22"/>
        <v>#DIV/0!</v>
      </c>
      <c r="W144" s="92" t="e">
        <f t="shared" si="22"/>
        <v>#DIV/0!</v>
      </c>
      <c r="X144" s="92" t="e">
        <f t="shared" si="22"/>
        <v>#DIV/0!</v>
      </c>
      <c r="Y144" s="92" t="e">
        <f t="shared" si="22"/>
        <v>#DIV/0!</v>
      </c>
      <c r="Z144" s="92" t="e">
        <f t="shared" si="22"/>
        <v>#DIV/0!</v>
      </c>
      <c r="AA144" s="92" t="e">
        <f t="shared" si="22"/>
        <v>#DIV/0!</v>
      </c>
      <c r="AB144" s="92" t="e">
        <f t="shared" si="22"/>
        <v>#DIV/0!</v>
      </c>
    </row>
    <row r="145" spans="13:13" ht="16.5" thickTop="1" x14ac:dyDescent="0.25">
      <c r="M145" s="38"/>
    </row>
  </sheetData>
  <mergeCells count="28">
    <mergeCell ref="C88:D88"/>
    <mergeCell ref="C23:M28"/>
    <mergeCell ref="H31:M56"/>
    <mergeCell ref="C7:F8"/>
    <mergeCell ref="E18:F18"/>
    <mergeCell ref="H7:K8"/>
    <mergeCell ref="L7:M8"/>
    <mergeCell ref="H29:K30"/>
    <mergeCell ref="L29:M30"/>
    <mergeCell ref="L2:M6"/>
    <mergeCell ref="D2:K6"/>
    <mergeCell ref="C29:F30"/>
    <mergeCell ref="C21:F22"/>
    <mergeCell ref="G21:J22"/>
    <mergeCell ref="K21:M22"/>
    <mergeCell ref="D10:F10"/>
    <mergeCell ref="D9:F9"/>
    <mergeCell ref="E11:F11"/>
    <mergeCell ref="E15:F15"/>
    <mergeCell ref="E16:F16"/>
    <mergeCell ref="E14:F14"/>
    <mergeCell ref="U6:Z6"/>
    <mergeCell ref="Q6:T6"/>
    <mergeCell ref="Q35:T35"/>
    <mergeCell ref="Q45:T45"/>
    <mergeCell ref="U45:Z45"/>
    <mergeCell ref="U35:Z35"/>
    <mergeCell ref="U19:Z19"/>
  </mergeCells>
  <conditionalFormatting sqref="K66">
    <cfRule type="cellIs" dxfId="7" priority="7" operator="lessThan">
      <formula>1</formula>
    </cfRule>
    <cfRule type="cellIs" dxfId="6" priority="8" operator="greaterThan">
      <formula>1</formula>
    </cfRule>
  </conditionalFormatting>
  <conditionalFormatting sqref="L66:M66">
    <cfRule type="cellIs" dxfId="5" priority="5" operator="lessThan">
      <formula>1</formula>
    </cfRule>
    <cfRule type="cellIs" dxfId="4" priority="6" operator="greaterThan">
      <formula>1</formula>
    </cfRule>
  </conditionalFormatting>
  <conditionalFormatting sqref="K67:M67">
    <cfRule type="cellIs" dxfId="3" priority="3" operator="lessThan">
      <formula>1</formula>
    </cfRule>
    <cfRule type="cellIs" dxfId="2" priority="4" operator="greaterThan">
      <formula>1</formula>
    </cfRule>
  </conditionalFormatting>
  <conditionalFormatting sqref="K63:M63">
    <cfRule type="cellIs" dxfId="1" priority="1" operator="lessThan">
      <formula>1%</formula>
    </cfRule>
    <cfRule type="cellIs" dxfId="0" priority="2" operator="greaterThan">
      <formula>1%</formula>
    </cfRule>
  </conditionalFormatting>
  <dataValidations disablePrompts="1" count="5">
    <dataValidation type="whole" operator="equal" allowBlank="1" showInputMessage="1" showErrorMessage="1" error="Les deux résultats nets sont différents" sqref="U125 V125:AB126 R125:T126" xr:uid="{9A215D52-02E8-43AF-A318-D0BFA891C8E6}">
      <formula1>R109</formula1>
    </dataValidation>
    <dataValidation type="whole" operator="equal" allowBlank="1" showInputMessage="1" showErrorMessage="1" sqref="R109:AB109" xr:uid="{C7FBAC52-62A8-43B9-AD9E-B57B71EC866D}">
      <formula1>R125</formula1>
    </dataValidation>
    <dataValidation type="whole" allowBlank="1" showInputMessage="1" showErrorMessage="1" sqref="R110:AB124 R127:AB132 R104:AB108 U87:U100 U102 V87:AB102 R87:T102 R134:AB139 R141:AB144" xr:uid="{9AFF2AEE-9076-48F7-8A46-4D2993D40A67}">
      <formula1>0</formula1>
      <formula2>999999</formula2>
    </dataValidation>
    <dataValidation type="list" allowBlank="1" showInputMessage="1" showErrorMessage="1" sqref="T7" xr:uid="{EE80240D-537F-4699-8F7B-FB8B4D96045A}">
      <formula1>R$87:AB$87</formula1>
    </dataValidation>
    <dataValidation operator="equal" allowBlank="1" showInputMessage="1" showErrorMessage="1" error="Total-Actif différent du Total-Passif" sqref="Q133:AB133" xr:uid="{837E3694-EEE1-47AD-A014-37A7DA506F5C}"/>
  </dataValidations>
  <pageMargins left="0.31" right="0.17" top="0.52500000000000002" bottom="0.39370078740157483" header="0.31496062992125984" footer="0.31496062992125984"/>
  <pageSetup paperSize="9" scale="56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6" id="{993A3B12-BF7E-4E09-9313-E134EACA80F0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Z50</xm:sqref>
        </x14:conditionalFormatting>
        <x14:conditionalFormatting xmlns:xm="http://schemas.microsoft.com/office/excel/2006/main">
          <x14:cfRule type="iconSet" priority="38" id="{EE906BA7-9445-43A3-B41B-6B8EC230ED2C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Z54</xm:sqref>
        </x14:conditionalFormatting>
        <x14:conditionalFormatting xmlns:xm="http://schemas.microsoft.com/office/excel/2006/main">
          <x14:cfRule type="iconSet" priority="43" id="{815AB86D-7DE8-47A4-A037-6F59A7D1599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X48</xm:sqref>
        </x14:conditionalFormatting>
        <x14:conditionalFormatting xmlns:xm="http://schemas.microsoft.com/office/excel/2006/main">
          <x14:cfRule type="iconSet" priority="42" id="{5371D77F-C984-44E6-9655-0FEBE557D87D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X52</xm:sqref>
        </x14:conditionalFormatting>
        <x14:conditionalFormatting xmlns:xm="http://schemas.microsoft.com/office/excel/2006/main">
          <x14:cfRule type="iconSet" priority="41" id="{E026F061-B890-4F93-A02A-987670CDF6A5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X54</xm:sqref>
        </x14:conditionalFormatting>
        <x14:conditionalFormatting xmlns:xm="http://schemas.microsoft.com/office/excel/2006/main">
          <x14:cfRule type="iconSet" priority="40" id="{4BDC6CD1-2341-4C8B-B871-EBAE772833F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Z48</xm:sqref>
        </x14:conditionalFormatting>
        <x14:conditionalFormatting xmlns:xm="http://schemas.microsoft.com/office/excel/2006/main">
          <x14:cfRule type="iconSet" priority="39" id="{A42FE15C-2985-4245-9B28-4F2CB16E861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Z52</xm:sqref>
        </x14:conditionalFormatting>
        <x14:conditionalFormatting xmlns:xm="http://schemas.microsoft.com/office/excel/2006/main">
          <x14:cfRule type="iconSet" priority="37" id="{48799C00-F08A-4837-8538-E828ADC43B1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X50</xm:sqref>
        </x14:conditionalFormatting>
        <x14:conditionalFormatting xmlns:xm="http://schemas.microsoft.com/office/excel/2006/main">
          <x14:cfRule type="iconSet" priority="48" id="{4BECA0C0-9BD0-4153-9A54-09EFC915983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R37:T41</xm:sqref>
        </x14:conditionalFormatting>
        <x14:conditionalFormatting xmlns:xm="http://schemas.microsoft.com/office/excel/2006/main">
          <x14:cfRule type="iconSet" priority="32" id="{7926DDA5-F89C-413E-8B08-714C8921E57A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S90:AB90</xm:sqref>
        </x14:conditionalFormatting>
        <x14:conditionalFormatting xmlns:xm="http://schemas.microsoft.com/office/excel/2006/main">
          <x14:cfRule type="iconSet" priority="31" id="{6C931FCA-D7B7-443D-87BD-133697ACBCC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R90</xm:sqref>
        </x14:conditionalFormatting>
        <x14:conditionalFormatting xmlns:xm="http://schemas.microsoft.com/office/excel/2006/main">
          <x14:cfRule type="iconSet" priority="30" id="{B32C02A5-7C1B-43CB-8694-81E23FDC498A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S94:AB94</xm:sqref>
        </x14:conditionalFormatting>
        <x14:conditionalFormatting xmlns:xm="http://schemas.microsoft.com/office/excel/2006/main">
          <x14:cfRule type="iconSet" priority="29" id="{A4321E8D-A94E-49B2-80CC-85EF15C0E39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R94</xm:sqref>
        </x14:conditionalFormatting>
        <x14:conditionalFormatting xmlns:xm="http://schemas.microsoft.com/office/excel/2006/main">
          <x14:cfRule type="iconSet" priority="28" id="{44DC9728-54A9-467A-933C-DDA61557D8C0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S96:AB96</xm:sqref>
        </x14:conditionalFormatting>
        <x14:conditionalFormatting xmlns:xm="http://schemas.microsoft.com/office/excel/2006/main">
          <x14:cfRule type="iconSet" priority="27" id="{1DDE20EE-E002-4579-BFEC-932E665FB450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R96</xm:sqref>
        </x14:conditionalFormatting>
        <x14:conditionalFormatting xmlns:xm="http://schemas.microsoft.com/office/excel/2006/main">
          <x14:cfRule type="iconSet" priority="26" id="{F1A3372E-1E3C-4526-9F1A-5779425264CB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S98:AB98</xm:sqref>
        </x14:conditionalFormatting>
        <x14:conditionalFormatting xmlns:xm="http://schemas.microsoft.com/office/excel/2006/main">
          <x14:cfRule type="iconSet" priority="25" id="{0CF0DFCA-482C-4EDB-8347-B6CD15D3385F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R98</xm:sqref>
        </x14:conditionalFormatting>
        <x14:conditionalFormatting xmlns:xm="http://schemas.microsoft.com/office/excel/2006/main">
          <x14:cfRule type="iconSet" priority="24" id="{5D4A9661-BFD0-4A81-AEA5-FFEEE7B17F72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S100:AB100</xm:sqref>
        </x14:conditionalFormatting>
        <x14:conditionalFormatting xmlns:xm="http://schemas.microsoft.com/office/excel/2006/main">
          <x14:cfRule type="iconSet" priority="23" id="{65C0CEC1-4C03-45F8-A55C-875D28FDA613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R100</xm:sqref>
        </x14:conditionalFormatting>
        <x14:conditionalFormatting xmlns:xm="http://schemas.microsoft.com/office/excel/2006/main">
          <x14:cfRule type="iconSet" priority="22" id="{2DB34D2A-2C18-4823-B941-F0FE64EF1C50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S102:AB102</xm:sqref>
        </x14:conditionalFormatting>
        <x14:conditionalFormatting xmlns:xm="http://schemas.microsoft.com/office/excel/2006/main">
          <x14:cfRule type="iconSet" priority="21" id="{E92045F3-439F-48D4-BD6A-1965CC3A8627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R102</xm:sqref>
        </x14:conditionalFormatting>
        <x14:conditionalFormatting xmlns:xm="http://schemas.microsoft.com/office/excel/2006/main">
          <x14:cfRule type="iconSet" priority="20" id="{69D4D96F-1C88-42EE-BFED-6F21D47B91CB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S104:AB104</xm:sqref>
        </x14:conditionalFormatting>
        <x14:conditionalFormatting xmlns:xm="http://schemas.microsoft.com/office/excel/2006/main">
          <x14:cfRule type="iconSet" priority="19" id="{6F9291E5-C501-483C-BB1C-8B66C0824A57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R104</xm:sqref>
        </x14:conditionalFormatting>
        <x14:conditionalFormatting xmlns:xm="http://schemas.microsoft.com/office/excel/2006/main">
          <x14:cfRule type="iconSet" priority="18" id="{EAEE1FF1-D989-4BE5-8D82-4EF8003B160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S106:AB106</xm:sqref>
        </x14:conditionalFormatting>
        <x14:conditionalFormatting xmlns:xm="http://schemas.microsoft.com/office/excel/2006/main">
          <x14:cfRule type="iconSet" priority="17" id="{B9A7576F-4A74-4EC4-8D31-2EF2121E53AF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R106</xm:sqref>
        </x14:conditionalFormatting>
        <x14:conditionalFormatting xmlns:xm="http://schemas.microsoft.com/office/excel/2006/main">
          <x14:cfRule type="iconSet" priority="16" id="{774E3455-700B-426E-9CD9-5FF6936544E5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S108:AB108</xm:sqref>
        </x14:conditionalFormatting>
        <x14:conditionalFormatting xmlns:xm="http://schemas.microsoft.com/office/excel/2006/main">
          <x14:cfRule type="iconSet" priority="15" id="{51183356-B848-46AC-923E-5496FC60DE0C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R108</xm:sqref>
        </x14:conditionalFormatting>
        <x14:conditionalFormatting xmlns:xm="http://schemas.microsoft.com/office/excel/2006/main">
          <x14:cfRule type="iconSet" priority="14" id="{1046BDDF-DA35-4BED-B418-87CEB17F48CA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S110:AB110</xm:sqref>
        </x14:conditionalFormatting>
        <x14:conditionalFormatting xmlns:xm="http://schemas.microsoft.com/office/excel/2006/main">
          <x14:cfRule type="iconSet" priority="13" id="{D9C23274-57C7-4AA5-B67E-5D96B81FB0B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R110</xm:sqref>
        </x14:conditionalFormatting>
        <x14:conditionalFormatting xmlns:xm="http://schemas.microsoft.com/office/excel/2006/main">
          <x14:cfRule type="iconSet" priority="12" id="{596C73F8-EE28-4703-A970-6BD1F3EB0CC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S92:AB92</xm:sqref>
        </x14:conditionalFormatting>
        <x14:conditionalFormatting xmlns:xm="http://schemas.microsoft.com/office/excel/2006/main">
          <x14:cfRule type="iconSet" priority="11" id="{BCD190E2-B62B-4886-A174-296D2BA2F9E5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R92</xm:sqref>
        </x14:conditionalFormatting>
        <x14:conditionalFormatting xmlns:xm="http://schemas.microsoft.com/office/excel/2006/main">
          <x14:cfRule type="iconSet" priority="10" id="{EAF9497C-D41A-493B-8FA6-10FFBDB05837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E52:F52</xm:sqref>
        </x14:conditionalFormatting>
        <x14:conditionalFormatting xmlns:xm="http://schemas.microsoft.com/office/excel/2006/main">
          <x14:cfRule type="iconSet" priority="9" id="{4FB6F0C4-15FE-4F74-8553-3C30694010A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D52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0"/>
  </sheetPr>
  <dimension ref="A1:B1745"/>
  <sheetViews>
    <sheetView workbookViewId="0">
      <pane xSplit="1" ySplit="1" topLeftCell="B954" activePane="bottomRight" state="frozen"/>
      <selection pane="topRight" activeCell="B1" sqref="B1"/>
      <selection pane="bottomLeft" activeCell="A2" sqref="A2"/>
      <selection pane="bottomRight" activeCell="C958" sqref="C958"/>
    </sheetView>
  </sheetViews>
  <sheetFormatPr baseColWidth="10" defaultColWidth="11.42578125" defaultRowHeight="15" x14ac:dyDescent="0.25"/>
  <cols>
    <col min="1" max="1" width="14.28515625" style="120" customWidth="1"/>
    <col min="2" max="2" width="11.85546875" style="1" customWidth="1"/>
  </cols>
  <sheetData>
    <row r="1" spans="1:2" s="134" customFormat="1" x14ac:dyDescent="0.25">
      <c r="A1" s="122" t="s">
        <v>40</v>
      </c>
      <c r="B1" s="128" t="s">
        <v>32</v>
      </c>
    </row>
    <row r="2" spans="1:2" x14ac:dyDescent="0.25">
      <c r="A2" s="127">
        <v>42369</v>
      </c>
      <c r="B2" s="130">
        <v>12000</v>
      </c>
    </row>
    <row r="3" spans="1:2" x14ac:dyDescent="0.25">
      <c r="A3" s="123">
        <v>42373</v>
      </c>
      <c r="B3" s="130">
        <v>11100</v>
      </c>
    </row>
    <row r="4" spans="1:2" x14ac:dyDescent="0.25">
      <c r="A4" s="123">
        <v>42374</v>
      </c>
      <c r="B4" s="130">
        <v>11200</v>
      </c>
    </row>
    <row r="5" spans="1:2" x14ac:dyDescent="0.25">
      <c r="A5" s="123">
        <v>42375</v>
      </c>
      <c r="B5" s="130">
        <v>11100</v>
      </c>
    </row>
    <row r="6" spans="1:2" x14ac:dyDescent="0.25">
      <c r="A6" s="123">
        <v>42376</v>
      </c>
      <c r="B6" s="130">
        <v>10505</v>
      </c>
    </row>
    <row r="7" spans="1:2" x14ac:dyDescent="0.25">
      <c r="A7" s="123">
        <v>42377</v>
      </c>
      <c r="B7" s="130">
        <v>11000</v>
      </c>
    </row>
    <row r="8" spans="1:2" x14ac:dyDescent="0.25">
      <c r="A8" s="123">
        <v>42380</v>
      </c>
      <c r="B8" s="130">
        <v>11000</v>
      </c>
    </row>
    <row r="9" spans="1:2" x14ac:dyDescent="0.25">
      <c r="A9" s="123">
        <v>42381</v>
      </c>
      <c r="B9" s="130">
        <v>10500</v>
      </c>
    </row>
    <row r="10" spans="1:2" x14ac:dyDescent="0.25">
      <c r="A10" s="123">
        <v>42382</v>
      </c>
      <c r="B10" s="130">
        <v>10600</v>
      </c>
    </row>
    <row r="11" spans="1:2" x14ac:dyDescent="0.25">
      <c r="A11" s="123">
        <v>42383</v>
      </c>
      <c r="B11" s="130">
        <v>10500</v>
      </c>
    </row>
    <row r="12" spans="1:2" x14ac:dyDescent="0.25">
      <c r="A12" s="123">
        <v>42384</v>
      </c>
      <c r="B12" s="130">
        <v>10000</v>
      </c>
    </row>
    <row r="13" spans="1:2" x14ac:dyDescent="0.25">
      <c r="A13" s="123">
        <v>42387</v>
      </c>
      <c r="B13" s="130">
        <v>10000</v>
      </c>
    </row>
    <row r="14" spans="1:2" x14ac:dyDescent="0.25">
      <c r="A14" s="123">
        <v>42388</v>
      </c>
      <c r="B14" s="130">
        <v>10000</v>
      </c>
    </row>
    <row r="15" spans="1:2" x14ac:dyDescent="0.25">
      <c r="A15" s="123">
        <v>42389</v>
      </c>
      <c r="B15" s="130">
        <v>10500</v>
      </c>
    </row>
    <row r="16" spans="1:2" x14ac:dyDescent="0.25">
      <c r="A16" s="123">
        <v>42390</v>
      </c>
      <c r="B16" s="130">
        <v>10500</v>
      </c>
    </row>
    <row r="17" spans="1:2" x14ac:dyDescent="0.25">
      <c r="A17" s="123">
        <v>42391</v>
      </c>
      <c r="B17" s="130">
        <v>10500</v>
      </c>
    </row>
    <row r="18" spans="1:2" x14ac:dyDescent="0.25">
      <c r="A18" s="123">
        <v>42394</v>
      </c>
      <c r="B18" s="130">
        <v>10495</v>
      </c>
    </row>
    <row r="19" spans="1:2" x14ac:dyDescent="0.25">
      <c r="A19" s="123">
        <v>42395</v>
      </c>
      <c r="B19" s="130">
        <v>10400</v>
      </c>
    </row>
    <row r="20" spans="1:2" x14ac:dyDescent="0.25">
      <c r="A20" s="123">
        <v>42396</v>
      </c>
      <c r="B20" s="130">
        <v>10400</v>
      </c>
    </row>
    <row r="21" spans="1:2" x14ac:dyDescent="0.25">
      <c r="A21" s="123">
        <v>42397</v>
      </c>
      <c r="B21" s="130">
        <v>10500</v>
      </c>
    </row>
    <row r="22" spans="1:2" x14ac:dyDescent="0.25">
      <c r="A22" s="123">
        <v>42398</v>
      </c>
      <c r="B22" s="130">
        <v>10500</v>
      </c>
    </row>
    <row r="23" spans="1:2" x14ac:dyDescent="0.25">
      <c r="A23" s="123">
        <v>42401</v>
      </c>
      <c r="B23" s="130">
        <v>10600</v>
      </c>
    </row>
    <row r="24" spans="1:2" x14ac:dyDescent="0.25">
      <c r="A24" s="123">
        <v>42402</v>
      </c>
      <c r="B24" s="130">
        <v>10500</v>
      </c>
    </row>
    <row r="25" spans="1:2" x14ac:dyDescent="0.25">
      <c r="A25" s="123">
        <v>42403</v>
      </c>
      <c r="B25" s="130">
        <v>10500</v>
      </c>
    </row>
    <row r="26" spans="1:2" x14ac:dyDescent="0.25">
      <c r="A26" s="123">
        <v>42404</v>
      </c>
      <c r="B26" s="130">
        <v>10400</v>
      </c>
    </row>
    <row r="27" spans="1:2" x14ac:dyDescent="0.25">
      <c r="A27" s="123">
        <v>42405</v>
      </c>
      <c r="B27" s="130">
        <v>10500</v>
      </c>
    </row>
    <row r="28" spans="1:2" x14ac:dyDescent="0.25">
      <c r="A28" s="123">
        <v>42408</v>
      </c>
      <c r="B28" s="130">
        <v>10400</v>
      </c>
    </row>
    <row r="29" spans="1:2" x14ac:dyDescent="0.25">
      <c r="A29" s="123">
        <v>42409</v>
      </c>
      <c r="B29" s="130">
        <v>10500</v>
      </c>
    </row>
    <row r="30" spans="1:2" x14ac:dyDescent="0.25">
      <c r="A30" s="123">
        <v>42410</v>
      </c>
      <c r="B30" s="130">
        <v>10405</v>
      </c>
    </row>
    <row r="31" spans="1:2" x14ac:dyDescent="0.25">
      <c r="A31" s="123">
        <v>42411</v>
      </c>
      <c r="B31" s="130">
        <v>10225</v>
      </c>
    </row>
    <row r="32" spans="1:2" x14ac:dyDescent="0.25">
      <c r="A32" s="123">
        <v>42412</v>
      </c>
      <c r="B32" s="130">
        <v>10225</v>
      </c>
    </row>
    <row r="33" spans="1:2" x14ac:dyDescent="0.25">
      <c r="A33" s="123">
        <v>42415</v>
      </c>
      <c r="B33" s="130">
        <v>9500</v>
      </c>
    </row>
    <row r="34" spans="1:2" x14ac:dyDescent="0.25">
      <c r="A34" s="123">
        <v>42416</v>
      </c>
      <c r="B34" s="130">
        <v>10000</v>
      </c>
    </row>
    <row r="35" spans="1:2" x14ac:dyDescent="0.25">
      <c r="A35" s="123">
        <v>42417</v>
      </c>
      <c r="B35" s="130">
        <v>10000</v>
      </c>
    </row>
    <row r="36" spans="1:2" x14ac:dyDescent="0.25">
      <c r="A36" s="123">
        <v>42418</v>
      </c>
      <c r="B36" s="130">
        <v>10000</v>
      </c>
    </row>
    <row r="37" spans="1:2" x14ac:dyDescent="0.25">
      <c r="A37" s="123">
        <v>42419</v>
      </c>
      <c r="B37" s="130">
        <v>9790</v>
      </c>
    </row>
    <row r="38" spans="1:2" x14ac:dyDescent="0.25">
      <c r="A38" s="123">
        <v>42422</v>
      </c>
      <c r="B38" s="130">
        <v>9445</v>
      </c>
    </row>
    <row r="39" spans="1:2" x14ac:dyDescent="0.25">
      <c r="A39" s="123">
        <v>42423</v>
      </c>
      <c r="B39" s="130">
        <v>9440</v>
      </c>
    </row>
    <row r="40" spans="1:2" x14ac:dyDescent="0.25">
      <c r="A40" s="123">
        <v>42424</v>
      </c>
      <c r="B40" s="130">
        <v>10000</v>
      </c>
    </row>
    <row r="41" spans="1:2" x14ac:dyDescent="0.25">
      <c r="A41" s="123">
        <v>42425</v>
      </c>
      <c r="B41" s="130">
        <v>10400</v>
      </c>
    </row>
    <row r="42" spans="1:2" x14ac:dyDescent="0.25">
      <c r="A42" s="123">
        <v>42426</v>
      </c>
      <c r="B42" s="130">
        <v>10500</v>
      </c>
    </row>
    <row r="43" spans="1:2" x14ac:dyDescent="0.25">
      <c r="A43" s="123">
        <v>42429</v>
      </c>
      <c r="B43" s="130">
        <v>10000</v>
      </c>
    </row>
    <row r="44" spans="1:2" x14ac:dyDescent="0.25">
      <c r="A44" s="123">
        <v>42430</v>
      </c>
      <c r="B44" s="130">
        <v>10000</v>
      </c>
    </row>
    <row r="45" spans="1:2" x14ac:dyDescent="0.25">
      <c r="A45" s="123">
        <v>42431</v>
      </c>
      <c r="B45" s="130">
        <v>9990</v>
      </c>
    </row>
    <row r="46" spans="1:2" x14ac:dyDescent="0.25">
      <c r="A46" s="123">
        <v>42432</v>
      </c>
      <c r="B46" s="130">
        <v>10000</v>
      </c>
    </row>
    <row r="47" spans="1:2" x14ac:dyDescent="0.25">
      <c r="A47" s="123">
        <v>42433</v>
      </c>
      <c r="B47" s="130">
        <v>9990</v>
      </c>
    </row>
    <row r="48" spans="1:2" x14ac:dyDescent="0.25">
      <c r="A48" s="123">
        <v>42436</v>
      </c>
      <c r="B48" s="130">
        <v>9500</v>
      </c>
    </row>
    <row r="49" spans="1:2" x14ac:dyDescent="0.25">
      <c r="A49" s="123">
        <v>42437</v>
      </c>
      <c r="B49" s="130">
        <v>10000</v>
      </c>
    </row>
    <row r="50" spans="1:2" x14ac:dyDescent="0.25">
      <c r="A50" s="123">
        <v>42438</v>
      </c>
      <c r="B50" s="130">
        <v>9250</v>
      </c>
    </row>
    <row r="51" spans="1:2" x14ac:dyDescent="0.25">
      <c r="A51" s="123">
        <v>42439</v>
      </c>
      <c r="B51" s="130">
        <v>9940</v>
      </c>
    </row>
    <row r="52" spans="1:2" x14ac:dyDescent="0.25">
      <c r="A52" s="123">
        <v>42440</v>
      </c>
      <c r="B52" s="130">
        <v>9600</v>
      </c>
    </row>
    <row r="53" spans="1:2" x14ac:dyDescent="0.25">
      <c r="A53" s="123">
        <v>42443</v>
      </c>
      <c r="B53" s="131">
        <v>9500</v>
      </c>
    </row>
    <row r="54" spans="1:2" x14ac:dyDescent="0.25">
      <c r="A54" s="123">
        <v>42444</v>
      </c>
      <c r="B54" s="131">
        <v>9500</v>
      </c>
    </row>
    <row r="55" spans="1:2" x14ac:dyDescent="0.25">
      <c r="A55" s="123">
        <v>42445</v>
      </c>
      <c r="B55" s="131">
        <v>9500</v>
      </c>
    </row>
    <row r="56" spans="1:2" x14ac:dyDescent="0.25">
      <c r="A56" s="123">
        <v>42446</v>
      </c>
      <c r="B56" s="131">
        <v>9500</v>
      </c>
    </row>
    <row r="57" spans="1:2" x14ac:dyDescent="0.25">
      <c r="A57" s="123">
        <v>42447</v>
      </c>
      <c r="B57" s="130">
        <v>9600</v>
      </c>
    </row>
    <row r="58" spans="1:2" x14ac:dyDescent="0.25">
      <c r="A58" s="123">
        <v>42450</v>
      </c>
      <c r="B58" s="130">
        <v>9600</v>
      </c>
    </row>
    <row r="59" spans="1:2" x14ac:dyDescent="0.25">
      <c r="A59" s="123">
        <v>42451</v>
      </c>
      <c r="B59" s="130">
        <v>9550</v>
      </c>
    </row>
    <row r="60" spans="1:2" x14ac:dyDescent="0.25">
      <c r="A60" s="123">
        <v>42452</v>
      </c>
      <c r="B60" s="130">
        <v>9550</v>
      </c>
    </row>
    <row r="61" spans="1:2" x14ac:dyDescent="0.25">
      <c r="A61" s="123">
        <v>42453</v>
      </c>
      <c r="B61" s="130">
        <v>9550</v>
      </c>
    </row>
    <row r="62" spans="1:2" x14ac:dyDescent="0.25">
      <c r="A62" s="123">
        <v>42454</v>
      </c>
      <c r="B62" s="130">
        <v>9550</v>
      </c>
    </row>
    <row r="63" spans="1:2" x14ac:dyDescent="0.25">
      <c r="A63" s="123">
        <v>42458</v>
      </c>
      <c r="B63" s="130">
        <v>9650</v>
      </c>
    </row>
    <row r="64" spans="1:2" x14ac:dyDescent="0.25">
      <c r="A64" s="123">
        <v>42459</v>
      </c>
      <c r="B64" s="130">
        <v>9500</v>
      </c>
    </row>
    <row r="65" spans="1:2" x14ac:dyDescent="0.25">
      <c r="A65" s="123">
        <v>42460</v>
      </c>
      <c r="B65" s="130">
        <v>9500</v>
      </c>
    </row>
    <row r="66" spans="1:2" x14ac:dyDescent="0.25">
      <c r="A66" s="123">
        <v>42461</v>
      </c>
      <c r="B66" s="130">
        <v>9500</v>
      </c>
    </row>
    <row r="67" spans="1:2" x14ac:dyDescent="0.25">
      <c r="A67" s="123">
        <v>42464</v>
      </c>
      <c r="B67" s="130">
        <v>9300</v>
      </c>
    </row>
    <row r="68" spans="1:2" x14ac:dyDescent="0.25">
      <c r="A68" s="123">
        <v>42465</v>
      </c>
      <c r="B68" s="130">
        <v>9600</v>
      </c>
    </row>
    <row r="69" spans="1:2" x14ac:dyDescent="0.25">
      <c r="A69" s="123">
        <v>42466</v>
      </c>
      <c r="B69" s="130">
        <v>9305</v>
      </c>
    </row>
    <row r="70" spans="1:2" x14ac:dyDescent="0.25">
      <c r="A70" s="123">
        <v>42467</v>
      </c>
      <c r="B70" s="130">
        <v>9600</v>
      </c>
    </row>
    <row r="71" spans="1:2" x14ac:dyDescent="0.25">
      <c r="A71" s="123">
        <v>42468</v>
      </c>
      <c r="B71" s="130">
        <v>9500</v>
      </c>
    </row>
    <row r="72" spans="1:2" x14ac:dyDescent="0.25">
      <c r="A72" s="123">
        <v>42471</v>
      </c>
      <c r="B72" s="130">
        <v>9600</v>
      </c>
    </row>
    <row r="73" spans="1:2" x14ac:dyDescent="0.25">
      <c r="A73" s="123">
        <v>42472</v>
      </c>
      <c r="B73" s="130">
        <v>9600</v>
      </c>
    </row>
    <row r="74" spans="1:2" x14ac:dyDescent="0.25">
      <c r="A74" s="123">
        <v>42473</v>
      </c>
      <c r="B74" s="130">
        <v>9700</v>
      </c>
    </row>
    <row r="75" spans="1:2" x14ac:dyDescent="0.25">
      <c r="A75" s="123">
        <v>42474</v>
      </c>
      <c r="B75" s="130">
        <v>9800</v>
      </c>
    </row>
    <row r="76" spans="1:2" x14ac:dyDescent="0.25">
      <c r="A76" s="123">
        <v>42475</v>
      </c>
      <c r="B76" s="130">
        <v>9800</v>
      </c>
    </row>
    <row r="77" spans="1:2" x14ac:dyDescent="0.25">
      <c r="A77" s="123">
        <v>42478</v>
      </c>
      <c r="B77" s="130">
        <v>9800</v>
      </c>
    </row>
    <row r="78" spans="1:2" x14ac:dyDescent="0.25">
      <c r="A78" s="123">
        <v>42479</v>
      </c>
      <c r="B78" s="130">
        <v>10200</v>
      </c>
    </row>
    <row r="79" spans="1:2" x14ac:dyDescent="0.25">
      <c r="A79" s="123">
        <v>42480</v>
      </c>
      <c r="B79" s="130">
        <v>10000</v>
      </c>
    </row>
    <row r="80" spans="1:2" x14ac:dyDescent="0.25">
      <c r="A80" s="123">
        <v>42481</v>
      </c>
      <c r="B80" s="130">
        <v>9900</v>
      </c>
    </row>
    <row r="81" spans="1:2" x14ac:dyDescent="0.25">
      <c r="A81" s="123">
        <v>42482</v>
      </c>
      <c r="B81" s="130">
        <v>9995</v>
      </c>
    </row>
    <row r="82" spans="1:2" x14ac:dyDescent="0.25">
      <c r="A82" s="123">
        <v>42485</v>
      </c>
      <c r="B82" s="130">
        <v>9990</v>
      </c>
    </row>
    <row r="83" spans="1:2" x14ac:dyDescent="0.25">
      <c r="A83" s="123">
        <v>42486</v>
      </c>
      <c r="B83" s="130">
        <v>9900</v>
      </c>
    </row>
    <row r="84" spans="1:2" x14ac:dyDescent="0.25">
      <c r="A84" s="123">
        <v>42487</v>
      </c>
      <c r="B84" s="130">
        <v>10500</v>
      </c>
    </row>
    <row r="85" spans="1:2" x14ac:dyDescent="0.25">
      <c r="A85" s="123">
        <v>42488</v>
      </c>
      <c r="B85" s="130">
        <v>10500</v>
      </c>
    </row>
    <row r="86" spans="1:2" x14ac:dyDescent="0.25">
      <c r="A86" s="123">
        <v>42489</v>
      </c>
      <c r="B86" s="130">
        <v>10600</v>
      </c>
    </row>
    <row r="87" spans="1:2" x14ac:dyDescent="0.25">
      <c r="A87" s="123">
        <v>42493</v>
      </c>
      <c r="B87" s="130">
        <v>11395</v>
      </c>
    </row>
    <row r="88" spans="1:2" x14ac:dyDescent="0.25">
      <c r="A88" s="123">
        <v>42494</v>
      </c>
      <c r="B88" s="130">
        <v>12245</v>
      </c>
    </row>
    <row r="89" spans="1:2" x14ac:dyDescent="0.25">
      <c r="A89" s="123">
        <v>42496</v>
      </c>
      <c r="B89" s="130">
        <v>12300</v>
      </c>
    </row>
    <row r="90" spans="1:2" x14ac:dyDescent="0.25">
      <c r="A90" s="123">
        <v>42499</v>
      </c>
      <c r="B90" s="130">
        <v>13220</v>
      </c>
    </row>
    <row r="91" spans="1:2" x14ac:dyDescent="0.25">
      <c r="A91" s="123">
        <v>42500</v>
      </c>
      <c r="B91" s="130">
        <v>12765</v>
      </c>
    </row>
    <row r="92" spans="1:2" x14ac:dyDescent="0.25">
      <c r="A92" s="123">
        <v>42501</v>
      </c>
      <c r="B92" s="130">
        <v>13000</v>
      </c>
    </row>
    <row r="93" spans="1:2" x14ac:dyDescent="0.25">
      <c r="A93" s="123">
        <v>42502</v>
      </c>
      <c r="B93" s="130">
        <v>12245</v>
      </c>
    </row>
    <row r="94" spans="1:2" x14ac:dyDescent="0.25">
      <c r="A94" s="123">
        <v>42503</v>
      </c>
      <c r="B94" s="130">
        <v>12500</v>
      </c>
    </row>
    <row r="95" spans="1:2" x14ac:dyDescent="0.25">
      <c r="A95" s="123">
        <v>42507</v>
      </c>
      <c r="B95" s="130">
        <v>12200</v>
      </c>
    </row>
    <row r="96" spans="1:2" x14ac:dyDescent="0.25">
      <c r="A96" s="123">
        <v>42508</v>
      </c>
      <c r="B96" s="130">
        <v>12200</v>
      </c>
    </row>
    <row r="97" spans="1:2" x14ac:dyDescent="0.25">
      <c r="A97" s="123">
        <v>42509</v>
      </c>
      <c r="B97" s="130">
        <v>12000</v>
      </c>
    </row>
    <row r="98" spans="1:2" x14ac:dyDescent="0.25">
      <c r="A98" s="123">
        <v>42510</v>
      </c>
      <c r="B98" s="130">
        <v>11945</v>
      </c>
    </row>
    <row r="99" spans="1:2" x14ac:dyDescent="0.25">
      <c r="A99" s="123">
        <v>42513</v>
      </c>
      <c r="B99" s="130">
        <v>11500</v>
      </c>
    </row>
    <row r="100" spans="1:2" x14ac:dyDescent="0.25">
      <c r="A100" s="123">
        <v>42514</v>
      </c>
      <c r="B100" s="130">
        <v>11385</v>
      </c>
    </row>
    <row r="101" spans="1:2" x14ac:dyDescent="0.25">
      <c r="A101" s="123">
        <v>42515</v>
      </c>
      <c r="B101" s="130">
        <v>10600</v>
      </c>
    </row>
    <row r="102" spans="1:2" x14ac:dyDescent="0.25">
      <c r="A102" s="123">
        <v>42516</v>
      </c>
      <c r="B102" s="130">
        <v>10200</v>
      </c>
    </row>
    <row r="103" spans="1:2" x14ac:dyDescent="0.25">
      <c r="A103" s="123">
        <v>42517</v>
      </c>
      <c r="B103" s="130">
        <v>10350</v>
      </c>
    </row>
    <row r="104" spans="1:2" x14ac:dyDescent="0.25">
      <c r="A104" s="123">
        <v>42520</v>
      </c>
      <c r="B104" s="130">
        <v>10350</v>
      </c>
    </row>
    <row r="105" spans="1:2" x14ac:dyDescent="0.25">
      <c r="A105" s="123">
        <v>42521</v>
      </c>
      <c r="B105" s="130">
        <v>10600</v>
      </c>
    </row>
    <row r="106" spans="1:2" x14ac:dyDescent="0.25">
      <c r="A106" s="123">
        <v>42522</v>
      </c>
      <c r="B106" s="130">
        <v>10600</v>
      </c>
    </row>
    <row r="107" spans="1:2" x14ac:dyDescent="0.25">
      <c r="A107" s="123">
        <v>42523</v>
      </c>
      <c r="B107" s="130">
        <v>10600</v>
      </c>
    </row>
    <row r="108" spans="1:2" x14ac:dyDescent="0.25">
      <c r="A108" s="123">
        <v>42524</v>
      </c>
      <c r="B108" s="130">
        <v>10450</v>
      </c>
    </row>
    <row r="109" spans="1:2" x14ac:dyDescent="0.25">
      <c r="A109" s="123">
        <v>42527</v>
      </c>
      <c r="B109" s="130">
        <v>10000</v>
      </c>
    </row>
    <row r="110" spans="1:2" x14ac:dyDescent="0.25">
      <c r="A110" s="123">
        <v>42528</v>
      </c>
      <c r="B110" s="130">
        <v>10300</v>
      </c>
    </row>
    <row r="111" spans="1:2" x14ac:dyDescent="0.25">
      <c r="A111" s="123">
        <v>42529</v>
      </c>
      <c r="B111" s="130">
        <v>10300</v>
      </c>
    </row>
    <row r="112" spans="1:2" x14ac:dyDescent="0.25">
      <c r="A112" s="123">
        <v>42530</v>
      </c>
      <c r="B112" s="130">
        <v>10000</v>
      </c>
    </row>
    <row r="113" spans="1:2" x14ac:dyDescent="0.25">
      <c r="A113" s="123">
        <v>42531</v>
      </c>
      <c r="B113" s="130">
        <v>10250</v>
      </c>
    </row>
    <row r="114" spans="1:2" x14ac:dyDescent="0.25">
      <c r="A114" s="123">
        <v>42534</v>
      </c>
      <c r="B114" s="130">
        <v>10300</v>
      </c>
    </row>
    <row r="115" spans="1:2" x14ac:dyDescent="0.25">
      <c r="A115" s="123">
        <v>42535</v>
      </c>
      <c r="B115" s="130">
        <v>10000</v>
      </c>
    </row>
    <row r="116" spans="1:2" x14ac:dyDescent="0.25">
      <c r="A116" s="123">
        <v>42536</v>
      </c>
      <c r="B116" s="130">
        <v>10000</v>
      </c>
    </row>
    <row r="117" spans="1:2" x14ac:dyDescent="0.25">
      <c r="A117" s="123">
        <v>42537</v>
      </c>
      <c r="B117" s="130">
        <v>10000</v>
      </c>
    </row>
    <row r="118" spans="1:2" x14ac:dyDescent="0.25">
      <c r="A118" s="123">
        <v>42538</v>
      </c>
      <c r="B118" s="130">
        <v>10000</v>
      </c>
    </row>
    <row r="119" spans="1:2" x14ac:dyDescent="0.25">
      <c r="A119" s="123">
        <v>42541</v>
      </c>
      <c r="B119" s="130">
        <v>9850</v>
      </c>
    </row>
    <row r="120" spans="1:2" x14ac:dyDescent="0.25">
      <c r="A120" s="123">
        <v>42542</v>
      </c>
      <c r="B120" s="130">
        <v>9500</v>
      </c>
    </row>
    <row r="121" spans="1:2" x14ac:dyDescent="0.25">
      <c r="A121" s="123">
        <v>42543</v>
      </c>
      <c r="B121" s="130">
        <v>9500</v>
      </c>
    </row>
    <row r="122" spans="1:2" x14ac:dyDescent="0.25">
      <c r="A122" s="123">
        <v>42544</v>
      </c>
      <c r="B122" s="130">
        <v>9475</v>
      </c>
    </row>
    <row r="123" spans="1:2" x14ac:dyDescent="0.25">
      <c r="A123" s="123">
        <v>42545</v>
      </c>
      <c r="B123" s="130">
        <v>8800</v>
      </c>
    </row>
    <row r="124" spans="1:2" x14ac:dyDescent="0.25">
      <c r="A124" s="123">
        <v>42548</v>
      </c>
      <c r="B124" s="130">
        <v>8500</v>
      </c>
    </row>
    <row r="125" spans="1:2" x14ac:dyDescent="0.25">
      <c r="A125" s="123">
        <v>42549</v>
      </c>
      <c r="B125" s="130">
        <v>8500</v>
      </c>
    </row>
    <row r="126" spans="1:2" x14ac:dyDescent="0.25">
      <c r="A126" s="123">
        <v>42550</v>
      </c>
      <c r="B126" s="130">
        <v>9125</v>
      </c>
    </row>
    <row r="127" spans="1:2" x14ac:dyDescent="0.25">
      <c r="A127" s="123">
        <v>42551</v>
      </c>
      <c r="B127" s="130">
        <v>9805</v>
      </c>
    </row>
    <row r="128" spans="1:2" x14ac:dyDescent="0.25">
      <c r="A128" s="123">
        <v>42552</v>
      </c>
      <c r="B128" s="130">
        <v>10540</v>
      </c>
    </row>
    <row r="129" spans="1:2" x14ac:dyDescent="0.25">
      <c r="A129" s="123">
        <v>42555</v>
      </c>
      <c r="B129" s="130">
        <v>11330</v>
      </c>
    </row>
    <row r="130" spans="1:2" x14ac:dyDescent="0.25">
      <c r="A130" s="123">
        <v>42556</v>
      </c>
      <c r="B130" s="130">
        <v>11500</v>
      </c>
    </row>
    <row r="131" spans="1:2" x14ac:dyDescent="0.25">
      <c r="A131" s="123">
        <v>42558</v>
      </c>
      <c r="B131" s="130">
        <v>11000</v>
      </c>
    </row>
    <row r="132" spans="1:2" x14ac:dyDescent="0.25">
      <c r="A132" s="123">
        <v>42559</v>
      </c>
      <c r="B132" s="130">
        <v>10400</v>
      </c>
    </row>
    <row r="133" spans="1:2" x14ac:dyDescent="0.25">
      <c r="A133" s="123">
        <v>42562</v>
      </c>
      <c r="B133" s="130">
        <v>9805</v>
      </c>
    </row>
    <row r="134" spans="1:2" x14ac:dyDescent="0.25">
      <c r="A134" s="123">
        <v>42563</v>
      </c>
      <c r="B134" s="130">
        <v>9070</v>
      </c>
    </row>
    <row r="135" spans="1:2" x14ac:dyDescent="0.25">
      <c r="A135" s="123">
        <v>42564</v>
      </c>
      <c r="B135" s="130">
        <v>9500</v>
      </c>
    </row>
    <row r="136" spans="1:2" x14ac:dyDescent="0.25">
      <c r="A136" s="123">
        <v>42565</v>
      </c>
      <c r="B136" s="130">
        <v>9500</v>
      </c>
    </row>
    <row r="137" spans="1:2" x14ac:dyDescent="0.25">
      <c r="A137" s="123">
        <v>42566</v>
      </c>
      <c r="B137" s="130">
        <v>9550</v>
      </c>
    </row>
    <row r="138" spans="1:2" x14ac:dyDescent="0.25">
      <c r="A138" s="123">
        <v>42569</v>
      </c>
      <c r="B138" s="130">
        <v>9600</v>
      </c>
    </row>
    <row r="139" spans="1:2" x14ac:dyDescent="0.25">
      <c r="A139" s="123">
        <v>42570</v>
      </c>
      <c r="B139" s="130">
        <v>9995</v>
      </c>
    </row>
    <row r="140" spans="1:2" x14ac:dyDescent="0.25">
      <c r="A140" s="123">
        <v>42571</v>
      </c>
      <c r="B140" s="130">
        <v>10000</v>
      </c>
    </row>
    <row r="141" spans="1:2" x14ac:dyDescent="0.25">
      <c r="A141" s="123">
        <v>42572</v>
      </c>
      <c r="B141" s="130">
        <v>10000</v>
      </c>
    </row>
    <row r="142" spans="1:2" x14ac:dyDescent="0.25">
      <c r="A142" s="123">
        <v>42573</v>
      </c>
      <c r="B142" s="130">
        <v>10000</v>
      </c>
    </row>
    <row r="143" spans="1:2" x14ac:dyDescent="0.25">
      <c r="A143" s="123">
        <v>42576</v>
      </c>
      <c r="B143" s="130">
        <v>9990</v>
      </c>
    </row>
    <row r="144" spans="1:2" x14ac:dyDescent="0.25">
      <c r="A144" s="123">
        <v>42577</v>
      </c>
      <c r="B144" s="130">
        <v>9700</v>
      </c>
    </row>
    <row r="145" spans="1:2" x14ac:dyDescent="0.25">
      <c r="A145" s="123">
        <v>42578</v>
      </c>
      <c r="B145" s="130">
        <v>10000</v>
      </c>
    </row>
    <row r="146" spans="1:2" x14ac:dyDescent="0.25">
      <c r="A146" s="123">
        <v>42579</v>
      </c>
      <c r="B146" s="130">
        <v>10000</v>
      </c>
    </row>
    <row r="147" spans="1:2" x14ac:dyDescent="0.25">
      <c r="A147" s="123">
        <v>42580</v>
      </c>
      <c r="B147" s="130">
        <v>10750</v>
      </c>
    </row>
    <row r="148" spans="1:2" x14ac:dyDescent="0.25">
      <c r="A148" s="123">
        <v>42583</v>
      </c>
      <c r="B148" s="130">
        <v>11500</v>
      </c>
    </row>
    <row r="149" spans="1:2" x14ac:dyDescent="0.25">
      <c r="A149" s="123">
        <v>42584</v>
      </c>
      <c r="B149" s="130">
        <v>11495</v>
      </c>
    </row>
    <row r="150" spans="1:2" x14ac:dyDescent="0.25">
      <c r="A150" s="123">
        <v>42585</v>
      </c>
      <c r="B150" s="130">
        <v>11000</v>
      </c>
    </row>
    <row r="151" spans="1:2" x14ac:dyDescent="0.25">
      <c r="A151" s="123">
        <v>42586</v>
      </c>
      <c r="B151" s="130">
        <v>11000</v>
      </c>
    </row>
    <row r="152" spans="1:2" x14ac:dyDescent="0.25">
      <c r="A152" s="123">
        <v>42587</v>
      </c>
      <c r="B152" s="130">
        <v>11400</v>
      </c>
    </row>
    <row r="153" spans="1:2" x14ac:dyDescent="0.25">
      <c r="A153" s="123">
        <v>42591</v>
      </c>
      <c r="B153" s="130">
        <v>11105</v>
      </c>
    </row>
    <row r="154" spans="1:2" x14ac:dyDescent="0.25">
      <c r="A154" s="123">
        <v>42592</v>
      </c>
      <c r="B154" s="130">
        <v>11000</v>
      </c>
    </row>
    <row r="155" spans="1:2" x14ac:dyDescent="0.25">
      <c r="A155" s="123">
        <v>42593</v>
      </c>
      <c r="B155" s="130">
        <v>10900</v>
      </c>
    </row>
    <row r="156" spans="1:2" x14ac:dyDescent="0.25">
      <c r="A156" s="123">
        <v>42594</v>
      </c>
      <c r="B156" s="130">
        <v>10100</v>
      </c>
    </row>
    <row r="157" spans="1:2" x14ac:dyDescent="0.25">
      <c r="A157" s="123">
        <v>42598</v>
      </c>
      <c r="B157" s="130">
        <v>10005</v>
      </c>
    </row>
    <row r="158" spans="1:2" x14ac:dyDescent="0.25">
      <c r="A158" s="123">
        <v>42599</v>
      </c>
      <c r="B158" s="130">
        <v>10110</v>
      </c>
    </row>
    <row r="159" spans="1:2" x14ac:dyDescent="0.25">
      <c r="A159" s="123">
        <v>42600</v>
      </c>
      <c r="B159" s="130">
        <v>10500</v>
      </c>
    </row>
    <row r="160" spans="1:2" x14ac:dyDescent="0.25">
      <c r="A160" s="123">
        <v>42601</v>
      </c>
      <c r="B160" s="130">
        <v>10500</v>
      </c>
    </row>
    <row r="161" spans="1:2" x14ac:dyDescent="0.25">
      <c r="A161" s="123">
        <v>42604</v>
      </c>
      <c r="B161" s="130">
        <v>10100</v>
      </c>
    </row>
    <row r="162" spans="1:2" x14ac:dyDescent="0.25">
      <c r="A162" s="123">
        <v>42605</v>
      </c>
      <c r="B162" s="130">
        <v>9900</v>
      </c>
    </row>
    <row r="163" spans="1:2" x14ac:dyDescent="0.25">
      <c r="A163" s="123">
        <v>42606</v>
      </c>
      <c r="B163" s="130">
        <v>9900</v>
      </c>
    </row>
    <row r="164" spans="1:2" x14ac:dyDescent="0.25">
      <c r="A164" s="123">
        <v>42607</v>
      </c>
      <c r="B164" s="130">
        <v>9900</v>
      </c>
    </row>
    <row r="165" spans="1:2" x14ac:dyDescent="0.25">
      <c r="A165" s="123">
        <v>42608</v>
      </c>
      <c r="B165" s="130">
        <v>10000</v>
      </c>
    </row>
    <row r="166" spans="1:2" x14ac:dyDescent="0.25">
      <c r="A166" s="123">
        <v>42611</v>
      </c>
      <c r="B166" s="130">
        <v>10200</v>
      </c>
    </row>
    <row r="167" spans="1:2" x14ac:dyDescent="0.25">
      <c r="A167" s="123">
        <v>42612</v>
      </c>
      <c r="B167" s="130">
        <v>10200</v>
      </c>
    </row>
    <row r="168" spans="1:2" x14ac:dyDescent="0.25">
      <c r="A168" s="123">
        <v>42613</v>
      </c>
      <c r="B168" s="130">
        <v>10200</v>
      </c>
    </row>
    <row r="169" spans="1:2" x14ac:dyDescent="0.25">
      <c r="A169" s="123">
        <v>42614</v>
      </c>
      <c r="B169" s="130">
        <v>10200</v>
      </c>
    </row>
    <row r="170" spans="1:2" x14ac:dyDescent="0.25">
      <c r="A170" s="123">
        <v>42615</v>
      </c>
      <c r="B170" s="130">
        <v>10200</v>
      </c>
    </row>
    <row r="171" spans="1:2" x14ac:dyDescent="0.25">
      <c r="A171" s="123">
        <v>42618</v>
      </c>
      <c r="B171" s="130">
        <v>10000</v>
      </c>
    </row>
    <row r="172" spans="1:2" x14ac:dyDescent="0.25">
      <c r="A172" s="123">
        <v>42619</v>
      </c>
      <c r="B172" s="130">
        <v>10000</v>
      </c>
    </row>
    <row r="173" spans="1:2" x14ac:dyDescent="0.25">
      <c r="A173" s="123">
        <v>42620</v>
      </c>
      <c r="B173" s="130">
        <v>10100</v>
      </c>
    </row>
    <row r="174" spans="1:2" x14ac:dyDescent="0.25">
      <c r="A174" s="123">
        <v>42621</v>
      </c>
      <c r="B174" s="130">
        <v>10855</v>
      </c>
    </row>
    <row r="175" spans="1:2" x14ac:dyDescent="0.25">
      <c r="A175" s="123">
        <v>42622</v>
      </c>
      <c r="B175" s="130">
        <v>11500</v>
      </c>
    </row>
    <row r="176" spans="1:2" x14ac:dyDescent="0.25">
      <c r="A176" s="123">
        <v>42626</v>
      </c>
      <c r="B176" s="130">
        <v>11800</v>
      </c>
    </row>
    <row r="177" spans="1:2" x14ac:dyDescent="0.25">
      <c r="A177" s="123">
        <v>42627</v>
      </c>
      <c r="B177" s="130">
        <v>11015</v>
      </c>
    </row>
    <row r="178" spans="1:2" x14ac:dyDescent="0.25">
      <c r="A178" s="123">
        <v>42628</v>
      </c>
      <c r="B178" s="130">
        <v>11840</v>
      </c>
    </row>
    <row r="179" spans="1:2" x14ac:dyDescent="0.25">
      <c r="A179" s="123">
        <v>42629</v>
      </c>
      <c r="B179" s="130">
        <v>11500</v>
      </c>
    </row>
    <row r="180" spans="1:2" x14ac:dyDescent="0.25">
      <c r="A180" s="123">
        <v>42632</v>
      </c>
      <c r="B180" s="130">
        <v>11010</v>
      </c>
    </row>
    <row r="181" spans="1:2" x14ac:dyDescent="0.25">
      <c r="A181" s="123">
        <v>42633</v>
      </c>
      <c r="B181" s="130">
        <v>11000</v>
      </c>
    </row>
    <row r="182" spans="1:2" x14ac:dyDescent="0.25">
      <c r="A182" s="123">
        <v>42634</v>
      </c>
      <c r="B182" s="130">
        <v>11050</v>
      </c>
    </row>
    <row r="183" spans="1:2" x14ac:dyDescent="0.25">
      <c r="A183" s="123">
        <v>42635</v>
      </c>
      <c r="B183" s="130">
        <v>11875</v>
      </c>
    </row>
    <row r="184" spans="1:2" x14ac:dyDescent="0.25">
      <c r="A184" s="123">
        <v>42636</v>
      </c>
      <c r="B184" s="130">
        <v>11800</v>
      </c>
    </row>
    <row r="185" spans="1:2" x14ac:dyDescent="0.25">
      <c r="A185" s="123">
        <v>42639</v>
      </c>
      <c r="B185" s="130">
        <v>11100</v>
      </c>
    </row>
    <row r="186" spans="1:2" x14ac:dyDescent="0.25">
      <c r="A186" s="123">
        <v>42640</v>
      </c>
      <c r="B186" s="130">
        <v>11795</v>
      </c>
    </row>
    <row r="187" spans="1:2" x14ac:dyDescent="0.25">
      <c r="A187" s="123">
        <v>42641</v>
      </c>
      <c r="B187" s="130">
        <v>12500</v>
      </c>
    </row>
    <row r="188" spans="1:2" x14ac:dyDescent="0.25">
      <c r="A188" s="123">
        <v>42642</v>
      </c>
      <c r="B188" s="130">
        <v>12500</v>
      </c>
    </row>
    <row r="189" spans="1:2" x14ac:dyDescent="0.25">
      <c r="A189" s="123">
        <v>42643</v>
      </c>
      <c r="B189" s="130">
        <v>12500</v>
      </c>
    </row>
    <row r="190" spans="1:2" x14ac:dyDescent="0.25">
      <c r="A190" s="123">
        <v>42646</v>
      </c>
      <c r="B190" s="130">
        <v>12495</v>
      </c>
    </row>
    <row r="191" spans="1:2" x14ac:dyDescent="0.25">
      <c r="A191" s="123">
        <v>42647</v>
      </c>
      <c r="B191" s="130">
        <v>12495</v>
      </c>
    </row>
    <row r="192" spans="1:2" x14ac:dyDescent="0.25">
      <c r="A192" s="123">
        <v>42648</v>
      </c>
      <c r="B192" s="130">
        <v>12500</v>
      </c>
    </row>
    <row r="193" spans="1:2" x14ac:dyDescent="0.25">
      <c r="A193" s="123">
        <v>42649</v>
      </c>
      <c r="B193" s="130">
        <v>12000</v>
      </c>
    </row>
    <row r="194" spans="1:2" x14ac:dyDescent="0.25">
      <c r="A194" s="123">
        <v>42650</v>
      </c>
      <c r="B194" s="130">
        <v>12300</v>
      </c>
    </row>
    <row r="195" spans="1:2" x14ac:dyDescent="0.25">
      <c r="A195" s="123">
        <v>42653</v>
      </c>
      <c r="B195" s="130">
        <v>12500</v>
      </c>
    </row>
    <row r="196" spans="1:2" x14ac:dyDescent="0.25">
      <c r="A196" s="123">
        <v>42654</v>
      </c>
      <c r="B196" s="130">
        <v>13400</v>
      </c>
    </row>
    <row r="197" spans="1:2" x14ac:dyDescent="0.25">
      <c r="A197" s="123">
        <v>42655</v>
      </c>
      <c r="B197" s="130">
        <v>13395</v>
      </c>
    </row>
    <row r="198" spans="1:2" x14ac:dyDescent="0.25">
      <c r="A198" s="123">
        <v>42656</v>
      </c>
      <c r="B198" s="130">
        <v>12500</v>
      </c>
    </row>
    <row r="199" spans="1:2" x14ac:dyDescent="0.25">
      <c r="A199" s="123">
        <v>42657</v>
      </c>
      <c r="B199" s="130">
        <v>12550</v>
      </c>
    </row>
    <row r="200" spans="1:2" x14ac:dyDescent="0.25">
      <c r="A200" s="123">
        <v>42660</v>
      </c>
      <c r="B200" s="130">
        <v>12500</v>
      </c>
    </row>
    <row r="201" spans="1:2" x14ac:dyDescent="0.25">
      <c r="A201" s="123">
        <v>42661</v>
      </c>
      <c r="B201" s="130">
        <v>12750</v>
      </c>
    </row>
    <row r="202" spans="1:2" x14ac:dyDescent="0.25">
      <c r="A202" s="123">
        <v>42662</v>
      </c>
      <c r="B202" s="130">
        <v>12500</v>
      </c>
    </row>
    <row r="203" spans="1:2" x14ac:dyDescent="0.25">
      <c r="A203" s="123">
        <v>42663</v>
      </c>
      <c r="B203" s="130">
        <v>12050</v>
      </c>
    </row>
    <row r="204" spans="1:2" x14ac:dyDescent="0.25">
      <c r="A204" s="123">
        <v>42664</v>
      </c>
      <c r="B204" s="130">
        <v>12050</v>
      </c>
    </row>
    <row r="205" spans="1:2" x14ac:dyDescent="0.25">
      <c r="A205" s="123">
        <v>42667</v>
      </c>
      <c r="B205" s="130">
        <v>12500</v>
      </c>
    </row>
    <row r="206" spans="1:2" x14ac:dyDescent="0.25">
      <c r="A206" s="123">
        <v>42668</v>
      </c>
      <c r="B206" s="130">
        <v>12515</v>
      </c>
    </row>
    <row r="207" spans="1:2" x14ac:dyDescent="0.25">
      <c r="A207" s="123">
        <v>42669</v>
      </c>
      <c r="B207" s="130">
        <v>12510</v>
      </c>
    </row>
    <row r="208" spans="1:2" x14ac:dyDescent="0.25">
      <c r="A208" s="123">
        <v>42670</v>
      </c>
      <c r="B208" s="130">
        <v>12510</v>
      </c>
    </row>
    <row r="209" spans="1:2" x14ac:dyDescent="0.25">
      <c r="A209" s="123">
        <v>42671</v>
      </c>
      <c r="B209" s="130">
        <v>12515</v>
      </c>
    </row>
    <row r="210" spans="1:2" x14ac:dyDescent="0.25">
      <c r="A210" s="123">
        <v>42674</v>
      </c>
      <c r="B210" s="130">
        <v>12200</v>
      </c>
    </row>
    <row r="211" spans="1:2" x14ac:dyDescent="0.25">
      <c r="A211" s="123">
        <v>42676</v>
      </c>
      <c r="B211" s="130">
        <v>12000</v>
      </c>
    </row>
    <row r="212" spans="1:2" x14ac:dyDescent="0.25">
      <c r="A212" s="123">
        <v>42677</v>
      </c>
      <c r="B212" s="130">
        <v>12300</v>
      </c>
    </row>
    <row r="213" spans="1:2" x14ac:dyDescent="0.25">
      <c r="A213" s="123">
        <v>42678</v>
      </c>
      <c r="B213" s="130">
        <v>12000</v>
      </c>
    </row>
    <row r="214" spans="1:2" x14ac:dyDescent="0.25">
      <c r="A214" s="123">
        <v>42681</v>
      </c>
      <c r="B214" s="130">
        <v>12000</v>
      </c>
    </row>
    <row r="215" spans="1:2" x14ac:dyDescent="0.25">
      <c r="A215" s="123">
        <v>42682</v>
      </c>
      <c r="B215" s="130">
        <v>12005</v>
      </c>
    </row>
    <row r="216" spans="1:2" x14ac:dyDescent="0.25">
      <c r="A216" s="123">
        <v>42683</v>
      </c>
      <c r="B216" s="130">
        <v>12005</v>
      </c>
    </row>
    <row r="217" spans="1:2" x14ac:dyDescent="0.25">
      <c r="A217" s="123">
        <v>42684</v>
      </c>
      <c r="B217" s="130">
        <v>12750</v>
      </c>
    </row>
    <row r="218" spans="1:2" x14ac:dyDescent="0.25">
      <c r="A218" s="123">
        <v>42685</v>
      </c>
      <c r="B218" s="130">
        <v>13295</v>
      </c>
    </row>
    <row r="219" spans="1:2" x14ac:dyDescent="0.25">
      <c r="A219" s="123">
        <v>42688</v>
      </c>
      <c r="B219" s="130">
        <v>13200</v>
      </c>
    </row>
    <row r="220" spans="1:2" x14ac:dyDescent="0.25">
      <c r="A220" s="123">
        <v>42690</v>
      </c>
      <c r="B220" s="130">
        <v>12210</v>
      </c>
    </row>
    <row r="221" spans="1:2" x14ac:dyDescent="0.25">
      <c r="A221" s="123">
        <v>42691</v>
      </c>
      <c r="B221" s="130">
        <v>13000</v>
      </c>
    </row>
    <row r="222" spans="1:2" x14ac:dyDescent="0.25">
      <c r="A222" s="123">
        <v>42692</v>
      </c>
      <c r="B222" s="130">
        <v>12800</v>
      </c>
    </row>
    <row r="223" spans="1:2" x14ac:dyDescent="0.25">
      <c r="A223" s="123">
        <v>42695</v>
      </c>
      <c r="B223" s="130">
        <v>13000</v>
      </c>
    </row>
    <row r="224" spans="1:2" x14ac:dyDescent="0.25">
      <c r="A224" s="123">
        <v>42696</v>
      </c>
      <c r="B224" s="130">
        <v>12500</v>
      </c>
    </row>
    <row r="225" spans="1:2" x14ac:dyDescent="0.25">
      <c r="A225" s="123">
        <v>42697</v>
      </c>
      <c r="B225" s="130">
        <v>12100</v>
      </c>
    </row>
    <row r="226" spans="1:2" x14ac:dyDescent="0.25">
      <c r="A226" s="123">
        <v>42698</v>
      </c>
      <c r="B226" s="130">
        <v>12990</v>
      </c>
    </row>
    <row r="227" spans="1:2" x14ac:dyDescent="0.25">
      <c r="A227" s="123">
        <v>42699</v>
      </c>
      <c r="B227" s="130">
        <v>12990</v>
      </c>
    </row>
    <row r="228" spans="1:2" x14ac:dyDescent="0.25">
      <c r="A228" s="123">
        <v>42702</v>
      </c>
      <c r="B228" s="130">
        <v>12500</v>
      </c>
    </row>
    <row r="229" spans="1:2" x14ac:dyDescent="0.25">
      <c r="A229" s="123">
        <v>42703</v>
      </c>
      <c r="B229" s="130">
        <v>12980</v>
      </c>
    </row>
    <row r="230" spans="1:2" x14ac:dyDescent="0.25">
      <c r="A230" s="123">
        <v>42704</v>
      </c>
      <c r="B230" s="130">
        <v>12800</v>
      </c>
    </row>
    <row r="231" spans="1:2" x14ac:dyDescent="0.25">
      <c r="A231" s="123">
        <v>42705</v>
      </c>
      <c r="B231" s="130">
        <v>12750</v>
      </c>
    </row>
    <row r="232" spans="1:2" x14ac:dyDescent="0.25">
      <c r="A232" s="123">
        <v>42706</v>
      </c>
      <c r="B232" s="130">
        <v>12990</v>
      </c>
    </row>
    <row r="233" spans="1:2" x14ac:dyDescent="0.25">
      <c r="A233" s="123">
        <v>42709</v>
      </c>
      <c r="B233" s="130">
        <v>12500</v>
      </c>
    </row>
    <row r="234" spans="1:2" x14ac:dyDescent="0.25">
      <c r="A234" s="123">
        <v>42710</v>
      </c>
      <c r="B234" s="130">
        <v>12900</v>
      </c>
    </row>
    <row r="235" spans="1:2" x14ac:dyDescent="0.25">
      <c r="A235" s="123">
        <v>42711</v>
      </c>
      <c r="B235" s="130">
        <v>12795</v>
      </c>
    </row>
    <row r="236" spans="1:2" x14ac:dyDescent="0.25">
      <c r="A236" s="123">
        <v>42712</v>
      </c>
      <c r="B236" s="130">
        <v>12100</v>
      </c>
    </row>
    <row r="237" spans="1:2" x14ac:dyDescent="0.25">
      <c r="A237" s="123">
        <v>42713</v>
      </c>
      <c r="B237" s="130">
        <v>12100</v>
      </c>
    </row>
    <row r="238" spans="1:2" x14ac:dyDescent="0.25">
      <c r="A238" s="123">
        <v>42717</v>
      </c>
      <c r="B238" s="130">
        <v>12990</v>
      </c>
    </row>
    <row r="239" spans="1:2" x14ac:dyDescent="0.25">
      <c r="A239" s="123">
        <v>42718</v>
      </c>
      <c r="B239" s="130">
        <v>12900</v>
      </c>
    </row>
    <row r="240" spans="1:2" x14ac:dyDescent="0.25">
      <c r="A240" s="123">
        <v>42719</v>
      </c>
      <c r="B240" s="130">
        <v>12500</v>
      </c>
    </row>
    <row r="241" spans="1:2" x14ac:dyDescent="0.25">
      <c r="A241" s="123">
        <v>42720</v>
      </c>
      <c r="B241" s="130">
        <v>13300</v>
      </c>
    </row>
    <row r="242" spans="1:2" x14ac:dyDescent="0.25">
      <c r="A242" s="123">
        <v>42723</v>
      </c>
      <c r="B242" s="130">
        <v>12550</v>
      </c>
    </row>
    <row r="243" spans="1:2" x14ac:dyDescent="0.25">
      <c r="A243" s="123">
        <v>42724</v>
      </c>
      <c r="B243" s="130">
        <v>13200</v>
      </c>
    </row>
    <row r="244" spans="1:2" x14ac:dyDescent="0.25">
      <c r="A244" s="123">
        <v>42725</v>
      </c>
      <c r="B244" s="130">
        <v>13200</v>
      </c>
    </row>
    <row r="245" spans="1:2" x14ac:dyDescent="0.25">
      <c r="A245" s="123">
        <v>42726</v>
      </c>
      <c r="B245" s="130">
        <v>13000</v>
      </c>
    </row>
    <row r="246" spans="1:2" x14ac:dyDescent="0.25">
      <c r="A246" s="123">
        <v>42727</v>
      </c>
      <c r="B246" s="130">
        <v>13000</v>
      </c>
    </row>
    <row r="247" spans="1:2" x14ac:dyDescent="0.25">
      <c r="A247" s="123">
        <v>42731</v>
      </c>
      <c r="B247" s="130">
        <v>13500</v>
      </c>
    </row>
    <row r="248" spans="1:2" x14ac:dyDescent="0.25">
      <c r="A248" s="123">
        <v>42732</v>
      </c>
      <c r="B248" s="130">
        <v>13000</v>
      </c>
    </row>
    <row r="249" spans="1:2" x14ac:dyDescent="0.25">
      <c r="A249" s="123">
        <v>42733</v>
      </c>
      <c r="B249" s="130">
        <v>13495</v>
      </c>
    </row>
    <row r="250" spans="1:2" x14ac:dyDescent="0.25">
      <c r="A250" s="123">
        <v>42734</v>
      </c>
      <c r="B250" s="130">
        <v>14000</v>
      </c>
    </row>
    <row r="251" spans="1:2" x14ac:dyDescent="0.25">
      <c r="A251" s="123">
        <v>42737</v>
      </c>
      <c r="B251" s="130">
        <v>13000</v>
      </c>
    </row>
    <row r="252" spans="1:2" x14ac:dyDescent="0.25">
      <c r="A252" s="123">
        <v>42738</v>
      </c>
      <c r="B252" s="130">
        <v>13000</v>
      </c>
    </row>
    <row r="253" spans="1:2" x14ac:dyDescent="0.25">
      <c r="A253" s="123">
        <v>42739</v>
      </c>
      <c r="B253" s="130">
        <v>13000</v>
      </c>
    </row>
    <row r="254" spans="1:2" x14ac:dyDescent="0.25">
      <c r="A254" s="123">
        <v>42740</v>
      </c>
      <c r="B254" s="130">
        <v>13000</v>
      </c>
    </row>
    <row r="255" spans="1:2" x14ac:dyDescent="0.25">
      <c r="A255" s="123">
        <v>42741</v>
      </c>
      <c r="B255" s="130">
        <v>13000</v>
      </c>
    </row>
    <row r="256" spans="1:2" x14ac:dyDescent="0.25">
      <c r="A256" s="123">
        <v>42744</v>
      </c>
      <c r="B256" s="130">
        <v>12950</v>
      </c>
    </row>
    <row r="257" spans="1:2" x14ac:dyDescent="0.25">
      <c r="A257" s="123">
        <v>42745</v>
      </c>
      <c r="B257" s="130">
        <v>13100</v>
      </c>
    </row>
    <row r="258" spans="1:2" x14ac:dyDescent="0.25">
      <c r="A258" s="123">
        <v>42746</v>
      </c>
      <c r="B258" s="130">
        <v>12950</v>
      </c>
    </row>
    <row r="259" spans="1:2" x14ac:dyDescent="0.25">
      <c r="A259" s="123">
        <v>42747</v>
      </c>
      <c r="B259" s="130">
        <v>12950</v>
      </c>
    </row>
    <row r="260" spans="1:2" x14ac:dyDescent="0.25">
      <c r="A260" s="123">
        <v>42748</v>
      </c>
      <c r="B260" s="130">
        <v>12950</v>
      </c>
    </row>
    <row r="261" spans="1:2" x14ac:dyDescent="0.25">
      <c r="A261" s="123">
        <v>42751</v>
      </c>
      <c r="B261" s="130">
        <v>12950</v>
      </c>
    </row>
    <row r="262" spans="1:2" x14ac:dyDescent="0.25">
      <c r="A262" s="123">
        <v>42752</v>
      </c>
      <c r="B262" s="130">
        <v>12950</v>
      </c>
    </row>
    <row r="263" spans="1:2" x14ac:dyDescent="0.25">
      <c r="A263" s="123">
        <v>42753</v>
      </c>
      <c r="B263" s="130">
        <v>12650</v>
      </c>
    </row>
    <row r="264" spans="1:2" x14ac:dyDescent="0.25">
      <c r="A264" s="123">
        <v>42754</v>
      </c>
      <c r="B264" s="130">
        <v>11710</v>
      </c>
    </row>
    <row r="265" spans="1:2" x14ac:dyDescent="0.25">
      <c r="A265" s="123">
        <v>42755</v>
      </c>
      <c r="B265" s="130">
        <v>11550</v>
      </c>
    </row>
    <row r="266" spans="1:2" x14ac:dyDescent="0.25">
      <c r="A266" s="123">
        <v>42758</v>
      </c>
      <c r="B266" s="130">
        <v>11260</v>
      </c>
    </row>
    <row r="267" spans="1:2" x14ac:dyDescent="0.25">
      <c r="A267" s="123">
        <v>42759</v>
      </c>
      <c r="B267" s="130">
        <v>11605</v>
      </c>
    </row>
    <row r="268" spans="1:2" x14ac:dyDescent="0.25">
      <c r="A268" s="123">
        <v>42760</v>
      </c>
      <c r="B268" s="130">
        <v>11500</v>
      </c>
    </row>
    <row r="269" spans="1:2" x14ac:dyDescent="0.25">
      <c r="A269" s="123">
        <v>42761</v>
      </c>
      <c r="B269" s="130">
        <v>11505</v>
      </c>
    </row>
    <row r="270" spans="1:2" x14ac:dyDescent="0.25">
      <c r="A270" s="123">
        <v>42762</v>
      </c>
      <c r="B270" s="130">
        <v>11600</v>
      </c>
    </row>
    <row r="271" spans="1:2" x14ac:dyDescent="0.25">
      <c r="A271" s="123">
        <v>42765</v>
      </c>
      <c r="B271" s="130">
        <v>11700</v>
      </c>
    </row>
    <row r="272" spans="1:2" x14ac:dyDescent="0.25">
      <c r="A272" s="123">
        <v>42766</v>
      </c>
      <c r="B272" s="130">
        <v>12475</v>
      </c>
    </row>
    <row r="273" spans="1:2" x14ac:dyDescent="0.25">
      <c r="A273" s="123">
        <v>42767</v>
      </c>
      <c r="B273" s="130">
        <v>12975</v>
      </c>
    </row>
    <row r="274" spans="1:2" x14ac:dyDescent="0.25">
      <c r="A274" s="123">
        <v>42768</v>
      </c>
      <c r="B274" s="130">
        <v>12500</v>
      </c>
    </row>
    <row r="275" spans="1:2" x14ac:dyDescent="0.25">
      <c r="A275" s="123">
        <v>42769</v>
      </c>
      <c r="B275" s="130">
        <v>12500</v>
      </c>
    </row>
    <row r="276" spans="1:2" x14ac:dyDescent="0.25">
      <c r="A276" s="123">
        <v>42772</v>
      </c>
      <c r="B276" s="130">
        <v>12975</v>
      </c>
    </row>
    <row r="277" spans="1:2" x14ac:dyDescent="0.25">
      <c r="A277" s="123">
        <v>42773</v>
      </c>
      <c r="B277" s="130">
        <v>12800</v>
      </c>
    </row>
    <row r="278" spans="1:2" x14ac:dyDescent="0.25">
      <c r="A278" s="123">
        <v>42774</v>
      </c>
      <c r="B278" s="130">
        <v>12475</v>
      </c>
    </row>
    <row r="279" spans="1:2" x14ac:dyDescent="0.25">
      <c r="A279" s="123">
        <v>42775</v>
      </c>
      <c r="B279" s="130">
        <v>12800</v>
      </c>
    </row>
    <row r="280" spans="1:2" x14ac:dyDescent="0.25">
      <c r="A280" s="123">
        <v>42776</v>
      </c>
      <c r="B280" s="130">
        <v>13000</v>
      </c>
    </row>
    <row r="281" spans="1:2" x14ac:dyDescent="0.25">
      <c r="A281" s="123">
        <v>42779</v>
      </c>
      <c r="B281" s="130">
        <v>12950</v>
      </c>
    </row>
    <row r="282" spans="1:2" x14ac:dyDescent="0.25">
      <c r="A282" s="123">
        <v>42780</v>
      </c>
      <c r="B282" s="130">
        <v>12950</v>
      </c>
    </row>
    <row r="283" spans="1:2" x14ac:dyDescent="0.25">
      <c r="A283" s="123">
        <v>42781</v>
      </c>
      <c r="B283" s="130">
        <v>12900</v>
      </c>
    </row>
    <row r="284" spans="1:2" x14ac:dyDescent="0.25">
      <c r="A284" s="123">
        <v>42782</v>
      </c>
      <c r="B284" s="130">
        <v>12800</v>
      </c>
    </row>
    <row r="285" spans="1:2" x14ac:dyDescent="0.25">
      <c r="A285" s="123">
        <v>42783</v>
      </c>
      <c r="B285" s="130">
        <v>12975</v>
      </c>
    </row>
    <row r="286" spans="1:2" x14ac:dyDescent="0.25">
      <c r="A286" s="123">
        <v>42786</v>
      </c>
      <c r="B286" s="130">
        <v>12900</v>
      </c>
    </row>
    <row r="287" spans="1:2" x14ac:dyDescent="0.25">
      <c r="A287" s="123">
        <v>42787</v>
      </c>
      <c r="B287" s="130">
        <v>12975</v>
      </c>
    </row>
    <row r="288" spans="1:2" x14ac:dyDescent="0.25">
      <c r="A288" s="123">
        <v>42788</v>
      </c>
      <c r="B288" s="130">
        <v>12975</v>
      </c>
    </row>
    <row r="289" spans="1:2" x14ac:dyDescent="0.25">
      <c r="A289" s="123">
        <v>42789</v>
      </c>
      <c r="B289" s="130">
        <v>13500</v>
      </c>
    </row>
    <row r="290" spans="1:2" x14ac:dyDescent="0.25">
      <c r="A290" s="123">
        <v>42790</v>
      </c>
      <c r="B290" s="130">
        <v>13500</v>
      </c>
    </row>
    <row r="291" spans="1:2" x14ac:dyDescent="0.25">
      <c r="A291" s="123">
        <v>42793</v>
      </c>
      <c r="B291" s="130">
        <v>13500</v>
      </c>
    </row>
    <row r="292" spans="1:2" x14ac:dyDescent="0.25">
      <c r="A292" s="123">
        <v>42794</v>
      </c>
      <c r="B292" s="130">
        <v>14000</v>
      </c>
    </row>
    <row r="293" spans="1:2" x14ac:dyDescent="0.25">
      <c r="A293" s="123">
        <v>42795</v>
      </c>
      <c r="B293" s="130">
        <v>14000</v>
      </c>
    </row>
    <row r="294" spans="1:2" x14ac:dyDescent="0.25">
      <c r="A294" s="123">
        <v>42796</v>
      </c>
      <c r="B294" s="130">
        <v>13000</v>
      </c>
    </row>
    <row r="295" spans="1:2" x14ac:dyDescent="0.25">
      <c r="A295" s="123">
        <v>42797</v>
      </c>
      <c r="B295" s="130">
        <v>13005</v>
      </c>
    </row>
    <row r="296" spans="1:2" x14ac:dyDescent="0.25">
      <c r="A296" s="123">
        <v>42800</v>
      </c>
      <c r="B296" s="130">
        <v>13005</v>
      </c>
    </row>
    <row r="297" spans="1:2" x14ac:dyDescent="0.25">
      <c r="A297" s="123">
        <v>42801</v>
      </c>
      <c r="B297" s="130">
        <v>13005</v>
      </c>
    </row>
    <row r="298" spans="1:2" x14ac:dyDescent="0.25">
      <c r="A298" s="123">
        <v>42802</v>
      </c>
      <c r="B298" s="130">
        <v>13005</v>
      </c>
    </row>
    <row r="299" spans="1:2" x14ac:dyDescent="0.25">
      <c r="A299" s="123">
        <v>42803</v>
      </c>
      <c r="B299" s="130">
        <v>13005</v>
      </c>
    </row>
    <row r="300" spans="1:2" x14ac:dyDescent="0.25">
      <c r="A300" s="123">
        <v>42804</v>
      </c>
      <c r="B300" s="130">
        <v>13005</v>
      </c>
    </row>
    <row r="301" spans="1:2" x14ac:dyDescent="0.25">
      <c r="A301" s="123">
        <v>42807</v>
      </c>
      <c r="B301" s="130">
        <v>13000</v>
      </c>
    </row>
    <row r="302" spans="1:2" x14ac:dyDescent="0.25">
      <c r="A302" s="123">
        <v>42808</v>
      </c>
      <c r="B302" s="130">
        <v>13100</v>
      </c>
    </row>
    <row r="303" spans="1:2" x14ac:dyDescent="0.25">
      <c r="A303" s="123">
        <v>42809</v>
      </c>
      <c r="B303" s="130">
        <v>12950</v>
      </c>
    </row>
    <row r="304" spans="1:2" x14ac:dyDescent="0.25">
      <c r="A304" s="123">
        <v>42810</v>
      </c>
      <c r="B304" s="130">
        <v>13000</v>
      </c>
    </row>
    <row r="305" spans="1:2" x14ac:dyDescent="0.25">
      <c r="A305" s="123">
        <v>42811</v>
      </c>
      <c r="B305" s="130">
        <v>13000</v>
      </c>
    </row>
    <row r="306" spans="1:2" x14ac:dyDescent="0.25">
      <c r="A306" s="123">
        <v>42814</v>
      </c>
      <c r="B306" s="130">
        <v>13005</v>
      </c>
    </row>
    <row r="307" spans="1:2" x14ac:dyDescent="0.25">
      <c r="A307" s="123">
        <v>42815</v>
      </c>
      <c r="B307" s="130">
        <v>12950</v>
      </c>
    </row>
    <row r="308" spans="1:2" x14ac:dyDescent="0.25">
      <c r="A308" s="123">
        <v>42816</v>
      </c>
      <c r="B308" s="130">
        <v>13095</v>
      </c>
    </row>
    <row r="309" spans="1:2" x14ac:dyDescent="0.25">
      <c r="A309" s="123">
        <v>42817</v>
      </c>
      <c r="B309" s="130">
        <v>13000</v>
      </c>
    </row>
    <row r="310" spans="1:2" x14ac:dyDescent="0.25">
      <c r="A310" s="123">
        <v>42818</v>
      </c>
      <c r="B310" s="130">
        <v>13005</v>
      </c>
    </row>
    <row r="311" spans="1:2" x14ac:dyDescent="0.25">
      <c r="A311" s="123">
        <v>42821</v>
      </c>
      <c r="B311" s="130">
        <v>13005</v>
      </c>
    </row>
    <row r="312" spans="1:2" x14ac:dyDescent="0.25">
      <c r="A312" s="123">
        <v>42822</v>
      </c>
      <c r="B312" s="130">
        <v>12800</v>
      </c>
    </row>
    <row r="313" spans="1:2" x14ac:dyDescent="0.25">
      <c r="A313" s="123">
        <v>42823</v>
      </c>
      <c r="B313" s="130">
        <v>12000</v>
      </c>
    </row>
    <row r="314" spans="1:2" x14ac:dyDescent="0.25">
      <c r="A314" s="123">
        <v>42824</v>
      </c>
      <c r="B314" s="130">
        <v>12900</v>
      </c>
    </row>
    <row r="315" spans="1:2" x14ac:dyDescent="0.25">
      <c r="A315" s="123">
        <v>42825</v>
      </c>
      <c r="B315" s="130">
        <v>13100</v>
      </c>
    </row>
    <row r="316" spans="1:2" x14ac:dyDescent="0.25">
      <c r="A316" s="123">
        <v>42828</v>
      </c>
      <c r="B316" s="130">
        <v>12950</v>
      </c>
    </row>
    <row r="317" spans="1:2" x14ac:dyDescent="0.25">
      <c r="A317" s="123">
        <v>42829</v>
      </c>
      <c r="B317" s="130">
        <v>13000</v>
      </c>
    </row>
    <row r="318" spans="1:2" x14ac:dyDescent="0.25">
      <c r="A318" s="123">
        <v>42830</v>
      </c>
      <c r="B318" s="130">
        <v>13000</v>
      </c>
    </row>
    <row r="319" spans="1:2" x14ac:dyDescent="0.25">
      <c r="A319" s="123">
        <v>42831</v>
      </c>
      <c r="B319" s="130">
        <v>13000</v>
      </c>
    </row>
    <row r="320" spans="1:2" x14ac:dyDescent="0.25">
      <c r="A320" s="123">
        <v>42832</v>
      </c>
      <c r="B320" s="130">
        <v>13000</v>
      </c>
    </row>
    <row r="321" spans="1:2" x14ac:dyDescent="0.25">
      <c r="A321" s="123">
        <v>42835</v>
      </c>
      <c r="B321" s="130">
        <v>12905</v>
      </c>
    </row>
    <row r="322" spans="1:2" x14ac:dyDescent="0.25">
      <c r="A322" s="123">
        <v>42836</v>
      </c>
      <c r="B322" s="130">
        <v>12900</v>
      </c>
    </row>
    <row r="323" spans="1:2" x14ac:dyDescent="0.25">
      <c r="A323" s="123">
        <v>42837</v>
      </c>
      <c r="B323" s="130">
        <v>13000</v>
      </c>
    </row>
    <row r="324" spans="1:2" x14ac:dyDescent="0.25">
      <c r="A324" s="123">
        <v>42838</v>
      </c>
      <c r="B324" s="130">
        <v>13000</v>
      </c>
    </row>
    <row r="325" spans="1:2" x14ac:dyDescent="0.25">
      <c r="A325" s="123">
        <v>42839</v>
      </c>
      <c r="B325" s="130">
        <v>12500</v>
      </c>
    </row>
    <row r="326" spans="1:2" x14ac:dyDescent="0.25">
      <c r="A326" s="123">
        <v>42843</v>
      </c>
      <c r="B326" s="130">
        <v>12500</v>
      </c>
    </row>
    <row r="327" spans="1:2" x14ac:dyDescent="0.25">
      <c r="A327" s="123">
        <v>42844</v>
      </c>
      <c r="B327" s="130">
        <v>13000</v>
      </c>
    </row>
    <row r="328" spans="1:2" x14ac:dyDescent="0.25">
      <c r="A328" s="123">
        <v>42845</v>
      </c>
      <c r="B328" s="130">
        <v>13300</v>
      </c>
    </row>
    <row r="329" spans="1:2" x14ac:dyDescent="0.25">
      <c r="A329" s="123">
        <v>42846</v>
      </c>
      <c r="B329" s="130">
        <v>13505</v>
      </c>
    </row>
    <row r="330" spans="1:2" x14ac:dyDescent="0.25">
      <c r="A330" s="123">
        <v>42849</v>
      </c>
      <c r="B330" s="130">
        <v>13505</v>
      </c>
    </row>
    <row r="331" spans="1:2" x14ac:dyDescent="0.25">
      <c r="A331" s="123">
        <v>42850</v>
      </c>
      <c r="B331" s="130">
        <v>13900</v>
      </c>
    </row>
    <row r="332" spans="1:2" x14ac:dyDescent="0.25">
      <c r="A332" s="123">
        <v>42851</v>
      </c>
      <c r="B332" s="130">
        <v>14450</v>
      </c>
    </row>
    <row r="333" spans="1:2" x14ac:dyDescent="0.25">
      <c r="A333" s="123">
        <v>42852</v>
      </c>
      <c r="B333" s="130">
        <v>14500</v>
      </c>
    </row>
    <row r="334" spans="1:2" x14ac:dyDescent="0.25">
      <c r="A334" s="123">
        <v>42853</v>
      </c>
      <c r="B334" s="130">
        <v>14495</v>
      </c>
    </row>
    <row r="335" spans="1:2" x14ac:dyDescent="0.25">
      <c r="A335" s="123">
        <v>42857</v>
      </c>
      <c r="B335" s="130">
        <v>14500</v>
      </c>
    </row>
    <row r="336" spans="1:2" x14ac:dyDescent="0.25">
      <c r="A336" s="123">
        <v>42858</v>
      </c>
      <c r="B336" s="130">
        <v>14495</v>
      </c>
    </row>
    <row r="337" spans="1:2" x14ac:dyDescent="0.25">
      <c r="A337" s="123">
        <v>42859</v>
      </c>
      <c r="B337" s="130">
        <v>14000</v>
      </c>
    </row>
    <row r="338" spans="1:2" x14ac:dyDescent="0.25">
      <c r="A338" s="123">
        <v>42860</v>
      </c>
      <c r="B338" s="130">
        <v>13000</v>
      </c>
    </row>
    <row r="339" spans="1:2" x14ac:dyDescent="0.25">
      <c r="A339" s="123">
        <v>42863</v>
      </c>
      <c r="B339" s="130">
        <v>13975</v>
      </c>
    </row>
    <row r="340" spans="1:2" x14ac:dyDescent="0.25">
      <c r="A340" s="123">
        <v>42864</v>
      </c>
      <c r="B340" s="130">
        <v>13895</v>
      </c>
    </row>
    <row r="341" spans="1:2" x14ac:dyDescent="0.25">
      <c r="A341" s="123">
        <v>42865</v>
      </c>
      <c r="B341" s="130">
        <v>13900</v>
      </c>
    </row>
    <row r="342" spans="1:2" x14ac:dyDescent="0.25">
      <c r="A342" s="123">
        <v>42866</v>
      </c>
      <c r="B342" s="130">
        <v>14395</v>
      </c>
    </row>
    <row r="343" spans="1:2" x14ac:dyDescent="0.25">
      <c r="A343" s="123">
        <v>42867</v>
      </c>
      <c r="B343" s="130">
        <v>14395</v>
      </c>
    </row>
    <row r="344" spans="1:2" x14ac:dyDescent="0.25">
      <c r="A344" s="123">
        <v>42870</v>
      </c>
      <c r="B344" s="130">
        <v>14400</v>
      </c>
    </row>
    <row r="345" spans="1:2" x14ac:dyDescent="0.25">
      <c r="A345" s="123">
        <v>42871</v>
      </c>
      <c r="B345" s="130">
        <v>14395</v>
      </c>
    </row>
    <row r="346" spans="1:2" x14ac:dyDescent="0.25">
      <c r="A346" s="123">
        <v>42872</v>
      </c>
      <c r="B346" s="130">
        <v>14400</v>
      </c>
    </row>
    <row r="347" spans="1:2" x14ac:dyDescent="0.25">
      <c r="A347" s="123">
        <v>42873</v>
      </c>
      <c r="B347" s="130">
        <v>14000</v>
      </c>
    </row>
    <row r="348" spans="1:2" x14ac:dyDescent="0.25">
      <c r="A348" s="123">
        <v>42874</v>
      </c>
      <c r="B348" s="130">
        <v>13000</v>
      </c>
    </row>
    <row r="349" spans="1:2" x14ac:dyDescent="0.25">
      <c r="A349" s="123">
        <v>42877</v>
      </c>
      <c r="B349" s="130">
        <v>13000</v>
      </c>
    </row>
    <row r="350" spans="1:2" x14ac:dyDescent="0.25">
      <c r="A350" s="123">
        <v>42878</v>
      </c>
      <c r="B350" s="130">
        <v>12950</v>
      </c>
    </row>
    <row r="351" spans="1:2" x14ac:dyDescent="0.25">
      <c r="A351" s="123">
        <v>42879</v>
      </c>
      <c r="B351" s="130">
        <v>12800</v>
      </c>
    </row>
    <row r="352" spans="1:2" x14ac:dyDescent="0.25">
      <c r="A352" s="123">
        <v>42881</v>
      </c>
      <c r="B352" s="130">
        <v>12800</v>
      </c>
    </row>
    <row r="353" spans="1:2" x14ac:dyDescent="0.25">
      <c r="A353" s="123">
        <v>42884</v>
      </c>
      <c r="B353" s="130">
        <v>12500</v>
      </c>
    </row>
    <row r="354" spans="1:2" x14ac:dyDescent="0.25">
      <c r="A354" s="123">
        <v>42885</v>
      </c>
      <c r="B354" s="130">
        <v>12495</v>
      </c>
    </row>
    <row r="355" spans="1:2" x14ac:dyDescent="0.25">
      <c r="A355" s="123">
        <v>42886</v>
      </c>
      <c r="B355" s="130">
        <v>12100</v>
      </c>
    </row>
    <row r="356" spans="1:2" x14ac:dyDescent="0.25">
      <c r="A356" s="123">
        <v>42887</v>
      </c>
      <c r="B356" s="130">
        <v>12000</v>
      </c>
    </row>
    <row r="357" spans="1:2" x14ac:dyDescent="0.25">
      <c r="A357" s="123">
        <v>42888</v>
      </c>
      <c r="B357" s="130">
        <v>11995</v>
      </c>
    </row>
    <row r="358" spans="1:2" x14ac:dyDescent="0.25">
      <c r="A358" s="123">
        <v>42892</v>
      </c>
      <c r="B358" s="130">
        <v>12000</v>
      </c>
    </row>
    <row r="359" spans="1:2" x14ac:dyDescent="0.25">
      <c r="A359" s="123">
        <v>42893</v>
      </c>
      <c r="B359" s="130">
        <v>12500</v>
      </c>
    </row>
    <row r="360" spans="1:2" x14ac:dyDescent="0.25">
      <c r="A360" s="123">
        <v>42894</v>
      </c>
      <c r="B360" s="130">
        <v>12495</v>
      </c>
    </row>
    <row r="361" spans="1:2" x14ac:dyDescent="0.25">
      <c r="A361" s="123">
        <v>42895</v>
      </c>
      <c r="B361" s="130">
        <v>12000</v>
      </c>
    </row>
    <row r="362" spans="1:2" x14ac:dyDescent="0.25">
      <c r="A362" s="123">
        <v>42898</v>
      </c>
      <c r="B362" s="130">
        <v>11150</v>
      </c>
    </row>
    <row r="363" spans="1:2" x14ac:dyDescent="0.25">
      <c r="A363" s="123">
        <v>42899</v>
      </c>
      <c r="B363" s="130">
        <v>11000</v>
      </c>
    </row>
    <row r="364" spans="1:2" x14ac:dyDescent="0.25">
      <c r="A364" s="123">
        <v>42900</v>
      </c>
      <c r="B364" s="130">
        <v>11000</v>
      </c>
    </row>
    <row r="365" spans="1:2" x14ac:dyDescent="0.25">
      <c r="A365" s="123">
        <v>42901</v>
      </c>
      <c r="B365" s="130">
        <v>11495</v>
      </c>
    </row>
    <row r="366" spans="1:2" x14ac:dyDescent="0.25">
      <c r="A366" s="123">
        <v>42902</v>
      </c>
      <c r="B366" s="130">
        <v>11500</v>
      </c>
    </row>
    <row r="367" spans="1:2" x14ac:dyDescent="0.25">
      <c r="A367" s="123">
        <v>42905</v>
      </c>
      <c r="B367" s="130">
        <v>11500</v>
      </c>
    </row>
    <row r="368" spans="1:2" x14ac:dyDescent="0.25">
      <c r="A368" s="123">
        <v>42906</v>
      </c>
      <c r="B368" s="130">
        <v>11500</v>
      </c>
    </row>
    <row r="369" spans="1:2" x14ac:dyDescent="0.25">
      <c r="A369" s="123">
        <v>42907</v>
      </c>
      <c r="B369" s="130">
        <v>11500</v>
      </c>
    </row>
    <row r="370" spans="1:2" x14ac:dyDescent="0.25">
      <c r="A370" s="123">
        <v>42909</v>
      </c>
      <c r="B370" s="130">
        <v>11500</v>
      </c>
    </row>
    <row r="371" spans="1:2" x14ac:dyDescent="0.25">
      <c r="A371" s="123">
        <v>42913</v>
      </c>
      <c r="B371" s="130">
        <v>11500</v>
      </c>
    </row>
    <row r="372" spans="1:2" x14ac:dyDescent="0.25">
      <c r="A372" s="123">
        <v>42914</v>
      </c>
      <c r="B372" s="130">
        <v>11000</v>
      </c>
    </row>
    <row r="373" spans="1:2" x14ac:dyDescent="0.25">
      <c r="A373" s="123">
        <v>42915</v>
      </c>
      <c r="B373" s="130">
        <v>11500</v>
      </c>
    </row>
    <row r="374" spans="1:2" x14ac:dyDescent="0.25">
      <c r="A374" s="123">
        <v>42916</v>
      </c>
      <c r="B374" s="130">
        <v>11000</v>
      </c>
    </row>
    <row r="375" spans="1:2" x14ac:dyDescent="0.25">
      <c r="A375" s="123">
        <v>42919</v>
      </c>
      <c r="B375" s="130">
        <v>10500</v>
      </c>
    </row>
    <row r="376" spans="1:2" x14ac:dyDescent="0.25">
      <c r="A376" s="123">
        <v>42920</v>
      </c>
      <c r="B376" s="130">
        <v>11000</v>
      </c>
    </row>
    <row r="377" spans="1:2" x14ac:dyDescent="0.25">
      <c r="A377" s="123">
        <v>42921</v>
      </c>
      <c r="B377" s="130">
        <v>11600</v>
      </c>
    </row>
    <row r="378" spans="1:2" x14ac:dyDescent="0.25">
      <c r="A378" s="123">
        <v>42922</v>
      </c>
      <c r="B378" s="130">
        <v>11600</v>
      </c>
    </row>
    <row r="379" spans="1:2" x14ac:dyDescent="0.25">
      <c r="A379" s="123">
        <v>42923</v>
      </c>
      <c r="B379" s="130">
        <v>11000</v>
      </c>
    </row>
    <row r="380" spans="1:2" x14ac:dyDescent="0.25">
      <c r="A380" s="123">
        <v>42926</v>
      </c>
      <c r="B380" s="130">
        <v>11500</v>
      </c>
    </row>
    <row r="381" spans="1:2" x14ac:dyDescent="0.25">
      <c r="A381" s="123">
        <v>42927</v>
      </c>
      <c r="B381" s="130">
        <v>11600</v>
      </c>
    </row>
    <row r="382" spans="1:2" x14ac:dyDescent="0.25">
      <c r="A382" s="123">
        <v>42928</v>
      </c>
      <c r="B382" s="130">
        <v>11000</v>
      </c>
    </row>
    <row r="383" spans="1:2" x14ac:dyDescent="0.25">
      <c r="A383" s="123">
        <v>42929</v>
      </c>
      <c r="B383" s="130">
        <v>11100</v>
      </c>
    </row>
    <row r="384" spans="1:2" x14ac:dyDescent="0.25">
      <c r="A384" s="123">
        <v>42930</v>
      </c>
      <c r="B384" s="130">
        <v>11500</v>
      </c>
    </row>
    <row r="385" spans="1:2" x14ac:dyDescent="0.25">
      <c r="A385" s="123">
        <v>42933</v>
      </c>
      <c r="B385" s="130">
        <v>11500</v>
      </c>
    </row>
    <row r="386" spans="1:2" x14ac:dyDescent="0.25">
      <c r="A386" s="123">
        <v>42934</v>
      </c>
      <c r="B386" s="130">
        <v>11500</v>
      </c>
    </row>
    <row r="387" spans="1:2" x14ac:dyDescent="0.25">
      <c r="A387" s="123">
        <v>42935</v>
      </c>
      <c r="B387" s="130">
        <v>11500</v>
      </c>
    </row>
    <row r="388" spans="1:2" x14ac:dyDescent="0.25">
      <c r="A388" s="123">
        <v>42936</v>
      </c>
      <c r="B388" s="130">
        <v>11000</v>
      </c>
    </row>
    <row r="389" spans="1:2" x14ac:dyDescent="0.25">
      <c r="A389" s="123">
        <v>42937</v>
      </c>
      <c r="B389" s="130">
        <v>10500</v>
      </c>
    </row>
    <row r="390" spans="1:2" x14ac:dyDescent="0.25">
      <c r="A390" s="123">
        <v>42940</v>
      </c>
      <c r="B390" s="130">
        <v>10500</v>
      </c>
    </row>
    <row r="391" spans="1:2" x14ac:dyDescent="0.25">
      <c r="A391" s="123">
        <v>42941</v>
      </c>
      <c r="B391" s="130">
        <v>11285</v>
      </c>
    </row>
    <row r="392" spans="1:2" x14ac:dyDescent="0.25">
      <c r="A392" s="123">
        <v>42942</v>
      </c>
      <c r="B392" s="130">
        <v>11500</v>
      </c>
    </row>
    <row r="393" spans="1:2" x14ac:dyDescent="0.25">
      <c r="A393" s="123">
        <v>42943</v>
      </c>
      <c r="B393" s="130">
        <v>10640</v>
      </c>
    </row>
    <row r="394" spans="1:2" x14ac:dyDescent="0.25">
      <c r="A394" s="123">
        <v>42944</v>
      </c>
      <c r="B394" s="130">
        <v>11435</v>
      </c>
    </row>
    <row r="395" spans="1:2" x14ac:dyDescent="0.25">
      <c r="A395" s="123">
        <v>42947</v>
      </c>
      <c r="B395" s="130">
        <v>10850</v>
      </c>
    </row>
    <row r="396" spans="1:2" x14ac:dyDescent="0.25">
      <c r="A396" s="123">
        <v>42948</v>
      </c>
      <c r="B396" s="130">
        <v>10825</v>
      </c>
    </row>
    <row r="397" spans="1:2" x14ac:dyDescent="0.25">
      <c r="A397" s="123">
        <v>42949</v>
      </c>
      <c r="B397" s="130">
        <v>11500</v>
      </c>
    </row>
    <row r="398" spans="1:2" x14ac:dyDescent="0.25">
      <c r="A398" s="123">
        <v>42950</v>
      </c>
      <c r="B398" s="130">
        <v>11000</v>
      </c>
    </row>
    <row r="399" spans="1:2" x14ac:dyDescent="0.25">
      <c r="A399" s="123">
        <v>42951</v>
      </c>
      <c r="B399" s="130">
        <v>11000</v>
      </c>
    </row>
    <row r="400" spans="1:2" x14ac:dyDescent="0.25">
      <c r="A400" s="123">
        <v>42955</v>
      </c>
      <c r="B400" s="130">
        <v>11500</v>
      </c>
    </row>
    <row r="401" spans="1:2" x14ac:dyDescent="0.25">
      <c r="A401" s="123">
        <v>42956</v>
      </c>
      <c r="B401" s="130">
        <v>11500</v>
      </c>
    </row>
    <row r="402" spans="1:2" x14ac:dyDescent="0.25">
      <c r="A402" s="123">
        <v>42957</v>
      </c>
      <c r="B402" s="130">
        <v>11500</v>
      </c>
    </row>
    <row r="403" spans="1:2" x14ac:dyDescent="0.25">
      <c r="A403" s="123">
        <v>42958</v>
      </c>
      <c r="B403" s="130">
        <v>11500</v>
      </c>
    </row>
    <row r="404" spans="1:2" x14ac:dyDescent="0.25">
      <c r="A404" s="123">
        <v>42961</v>
      </c>
      <c r="B404" s="130">
        <v>11500</v>
      </c>
    </row>
    <row r="405" spans="1:2" x14ac:dyDescent="0.25">
      <c r="A405" s="123">
        <v>42963</v>
      </c>
      <c r="B405" s="130">
        <v>11500</v>
      </c>
    </row>
    <row r="406" spans="1:2" x14ac:dyDescent="0.25">
      <c r="A406" s="123">
        <v>42964</v>
      </c>
      <c r="B406" s="130">
        <v>10640</v>
      </c>
    </row>
    <row r="407" spans="1:2" x14ac:dyDescent="0.25">
      <c r="A407" s="123">
        <v>42965</v>
      </c>
      <c r="B407" s="130">
        <v>11400</v>
      </c>
    </row>
    <row r="408" spans="1:2" x14ac:dyDescent="0.25">
      <c r="A408" s="123">
        <v>42968</v>
      </c>
      <c r="B408" s="130">
        <v>10545</v>
      </c>
    </row>
    <row r="409" spans="1:2" x14ac:dyDescent="0.25">
      <c r="A409" s="123">
        <v>42969</v>
      </c>
      <c r="B409" s="130">
        <v>10500</v>
      </c>
    </row>
    <row r="410" spans="1:2" x14ac:dyDescent="0.25">
      <c r="A410" s="123">
        <v>42970</v>
      </c>
      <c r="B410" s="130">
        <v>10100</v>
      </c>
    </row>
    <row r="411" spans="1:2" x14ac:dyDescent="0.25">
      <c r="A411" s="123">
        <v>42971</v>
      </c>
      <c r="B411" s="130">
        <v>10200</v>
      </c>
    </row>
    <row r="412" spans="1:2" x14ac:dyDescent="0.25">
      <c r="A412" s="123">
        <v>42972</v>
      </c>
      <c r="B412" s="130">
        <v>10200</v>
      </c>
    </row>
    <row r="413" spans="1:2" x14ac:dyDescent="0.25">
      <c r="A413" s="123">
        <v>42975</v>
      </c>
      <c r="B413" s="130">
        <v>10200</v>
      </c>
    </row>
    <row r="414" spans="1:2" x14ac:dyDescent="0.25">
      <c r="A414" s="123">
        <v>42976</v>
      </c>
      <c r="B414" s="130">
        <v>10150</v>
      </c>
    </row>
    <row r="415" spans="1:2" x14ac:dyDescent="0.25">
      <c r="A415" s="123">
        <v>42977</v>
      </c>
      <c r="B415" s="130">
        <v>10100</v>
      </c>
    </row>
    <row r="416" spans="1:2" x14ac:dyDescent="0.25">
      <c r="A416" s="123">
        <v>42978</v>
      </c>
      <c r="B416" s="130">
        <v>10100</v>
      </c>
    </row>
    <row r="417" spans="1:2" x14ac:dyDescent="0.25">
      <c r="A417" s="123">
        <v>42982</v>
      </c>
      <c r="B417" s="130">
        <v>10100</v>
      </c>
    </row>
    <row r="418" spans="1:2" x14ac:dyDescent="0.25">
      <c r="A418" s="123">
        <v>42983</v>
      </c>
      <c r="B418" s="130">
        <v>10495</v>
      </c>
    </row>
    <row r="419" spans="1:2" x14ac:dyDescent="0.25">
      <c r="A419" s="123">
        <v>42984</v>
      </c>
      <c r="B419" s="130">
        <v>10100</v>
      </c>
    </row>
    <row r="420" spans="1:2" x14ac:dyDescent="0.25">
      <c r="A420" s="123">
        <v>42985</v>
      </c>
      <c r="B420" s="130">
        <v>10000</v>
      </c>
    </row>
    <row r="421" spans="1:2" x14ac:dyDescent="0.25">
      <c r="A421" s="123">
        <v>42986</v>
      </c>
      <c r="B421" s="130">
        <v>10400</v>
      </c>
    </row>
    <row r="422" spans="1:2" x14ac:dyDescent="0.25">
      <c r="A422" s="123">
        <v>42989</v>
      </c>
      <c r="B422" s="130">
        <v>10450</v>
      </c>
    </row>
    <row r="423" spans="1:2" x14ac:dyDescent="0.25">
      <c r="A423" s="123">
        <v>42990</v>
      </c>
      <c r="B423" s="130">
        <v>10000</v>
      </c>
    </row>
    <row r="424" spans="1:2" x14ac:dyDescent="0.25">
      <c r="A424" s="123">
        <v>42991</v>
      </c>
      <c r="B424" s="130">
        <v>10100</v>
      </c>
    </row>
    <row r="425" spans="1:2" x14ac:dyDescent="0.25">
      <c r="A425" s="123">
        <v>42992</v>
      </c>
      <c r="B425" s="130">
        <v>10000</v>
      </c>
    </row>
    <row r="426" spans="1:2" x14ac:dyDescent="0.25">
      <c r="A426" s="123">
        <v>42993</v>
      </c>
      <c r="B426" s="130">
        <v>10000</v>
      </c>
    </row>
    <row r="427" spans="1:2" x14ac:dyDescent="0.25">
      <c r="A427" s="123">
        <v>42996</v>
      </c>
      <c r="B427" s="130">
        <v>10100</v>
      </c>
    </row>
    <row r="428" spans="1:2" x14ac:dyDescent="0.25">
      <c r="A428" s="123">
        <v>42997</v>
      </c>
      <c r="B428" s="130">
        <v>9345</v>
      </c>
    </row>
    <row r="429" spans="1:2" x14ac:dyDescent="0.25">
      <c r="A429" s="123">
        <v>42998</v>
      </c>
      <c r="B429" s="130">
        <v>10000</v>
      </c>
    </row>
    <row r="430" spans="1:2" x14ac:dyDescent="0.25">
      <c r="A430" s="123">
        <v>42999</v>
      </c>
      <c r="B430" s="130">
        <v>10000</v>
      </c>
    </row>
    <row r="431" spans="1:2" x14ac:dyDescent="0.25">
      <c r="A431" s="123">
        <v>43000</v>
      </c>
      <c r="B431" s="130">
        <v>9400</v>
      </c>
    </row>
    <row r="432" spans="1:2" x14ac:dyDescent="0.25">
      <c r="A432" s="123">
        <v>43003</v>
      </c>
      <c r="B432" s="130">
        <v>8695</v>
      </c>
    </row>
    <row r="433" spans="1:2" x14ac:dyDescent="0.25">
      <c r="A433" s="123">
        <v>43004</v>
      </c>
      <c r="B433" s="130">
        <v>9340</v>
      </c>
    </row>
    <row r="434" spans="1:2" x14ac:dyDescent="0.25">
      <c r="A434" s="123">
        <v>43005</v>
      </c>
      <c r="B434" s="130">
        <v>8420</v>
      </c>
    </row>
    <row r="435" spans="1:2" x14ac:dyDescent="0.25">
      <c r="A435" s="123">
        <v>43006</v>
      </c>
      <c r="B435" s="130">
        <v>8000</v>
      </c>
    </row>
    <row r="436" spans="1:2" x14ac:dyDescent="0.25">
      <c r="A436" s="123">
        <v>43007</v>
      </c>
      <c r="B436" s="130">
        <v>8210</v>
      </c>
    </row>
    <row r="437" spans="1:2" x14ac:dyDescent="0.25">
      <c r="A437" s="123">
        <v>43010</v>
      </c>
      <c r="B437" s="130">
        <v>8500</v>
      </c>
    </row>
    <row r="438" spans="1:2" x14ac:dyDescent="0.25">
      <c r="A438" s="123">
        <v>43011</v>
      </c>
      <c r="B438" s="130">
        <v>8500</v>
      </c>
    </row>
    <row r="439" spans="1:2" x14ac:dyDescent="0.25">
      <c r="A439" s="123">
        <v>43012</v>
      </c>
      <c r="B439" s="130">
        <v>8400</v>
      </c>
    </row>
    <row r="440" spans="1:2" x14ac:dyDescent="0.25">
      <c r="A440" s="123">
        <v>43013</v>
      </c>
      <c r="B440" s="130">
        <v>8500</v>
      </c>
    </row>
    <row r="441" spans="1:2" x14ac:dyDescent="0.25">
      <c r="A441" s="123">
        <v>43014</v>
      </c>
      <c r="B441" s="130">
        <v>8670</v>
      </c>
    </row>
    <row r="442" spans="1:2" x14ac:dyDescent="0.25">
      <c r="A442" s="123">
        <v>43017</v>
      </c>
      <c r="B442" s="130">
        <v>8800</v>
      </c>
    </row>
    <row r="443" spans="1:2" x14ac:dyDescent="0.25">
      <c r="A443" s="123">
        <v>43018</v>
      </c>
      <c r="B443" s="130">
        <v>8800</v>
      </c>
    </row>
    <row r="444" spans="1:2" x14ac:dyDescent="0.25">
      <c r="A444" s="123">
        <v>43019</v>
      </c>
      <c r="B444" s="130">
        <v>8900</v>
      </c>
    </row>
    <row r="445" spans="1:2" x14ac:dyDescent="0.25">
      <c r="A445" s="123">
        <v>43020</v>
      </c>
      <c r="B445" s="130">
        <v>8900</v>
      </c>
    </row>
    <row r="446" spans="1:2" x14ac:dyDescent="0.25">
      <c r="A446" s="123">
        <v>43021</v>
      </c>
      <c r="B446" s="130">
        <v>8905</v>
      </c>
    </row>
    <row r="447" spans="1:2" x14ac:dyDescent="0.25">
      <c r="A447" s="123">
        <v>43024</v>
      </c>
      <c r="B447" s="130">
        <v>8900</v>
      </c>
    </row>
    <row r="448" spans="1:2" x14ac:dyDescent="0.25">
      <c r="A448" s="123">
        <v>43025</v>
      </c>
      <c r="B448" s="130">
        <v>8900</v>
      </c>
    </row>
    <row r="449" spans="1:2" x14ac:dyDescent="0.25">
      <c r="A449" s="123">
        <v>43026</v>
      </c>
      <c r="B449" s="130">
        <v>8895</v>
      </c>
    </row>
    <row r="450" spans="1:2" x14ac:dyDescent="0.25">
      <c r="A450" s="123">
        <v>43027</v>
      </c>
      <c r="B450" s="130">
        <v>8500</v>
      </c>
    </row>
    <row r="451" spans="1:2" x14ac:dyDescent="0.25">
      <c r="A451" s="123">
        <v>43028</v>
      </c>
      <c r="B451" s="130">
        <v>8500</v>
      </c>
    </row>
    <row r="452" spans="1:2" x14ac:dyDescent="0.25">
      <c r="A452" s="123">
        <v>43031</v>
      </c>
      <c r="B452" s="130">
        <v>8400</v>
      </c>
    </row>
    <row r="453" spans="1:2" x14ac:dyDescent="0.25">
      <c r="A453" s="123">
        <v>43032</v>
      </c>
      <c r="B453" s="130">
        <v>8400</v>
      </c>
    </row>
    <row r="454" spans="1:2" x14ac:dyDescent="0.25">
      <c r="A454" s="123">
        <v>43033</v>
      </c>
      <c r="B454" s="130">
        <v>8100</v>
      </c>
    </row>
    <row r="455" spans="1:2" x14ac:dyDescent="0.25">
      <c r="A455" s="123">
        <v>43034</v>
      </c>
      <c r="B455" s="130">
        <v>8500</v>
      </c>
    </row>
    <row r="456" spans="1:2" x14ac:dyDescent="0.25">
      <c r="A456" s="123">
        <v>43035</v>
      </c>
      <c r="B456" s="130">
        <v>8305</v>
      </c>
    </row>
    <row r="457" spans="1:2" x14ac:dyDescent="0.25">
      <c r="A457" s="123">
        <v>43038</v>
      </c>
      <c r="B457" s="130">
        <v>8470</v>
      </c>
    </row>
    <row r="458" spans="1:2" x14ac:dyDescent="0.25">
      <c r="A458" s="123">
        <v>43039</v>
      </c>
      <c r="B458" s="130">
        <v>9000</v>
      </c>
    </row>
    <row r="459" spans="1:2" x14ac:dyDescent="0.25">
      <c r="A459" s="123">
        <v>43041</v>
      </c>
      <c r="B459" s="130">
        <v>9000</v>
      </c>
    </row>
    <row r="460" spans="1:2" x14ac:dyDescent="0.25">
      <c r="A460" s="123">
        <v>43042</v>
      </c>
      <c r="B460" s="130">
        <v>4500</v>
      </c>
    </row>
    <row r="461" spans="1:2" x14ac:dyDescent="0.25">
      <c r="A461" s="123">
        <v>43045</v>
      </c>
      <c r="B461" s="130">
        <v>4300</v>
      </c>
    </row>
    <row r="462" spans="1:2" x14ac:dyDescent="0.25">
      <c r="A462" s="123">
        <v>43046</v>
      </c>
      <c r="B462" s="130">
        <v>4185</v>
      </c>
    </row>
    <row r="463" spans="1:2" x14ac:dyDescent="0.25">
      <c r="A463" s="123">
        <v>43047</v>
      </c>
      <c r="B463" s="130">
        <v>4175</v>
      </c>
    </row>
    <row r="464" spans="1:2" x14ac:dyDescent="0.25">
      <c r="A464" s="123">
        <v>43048</v>
      </c>
      <c r="B464" s="130">
        <v>4175</v>
      </c>
    </row>
    <row r="465" spans="1:2" x14ac:dyDescent="0.25">
      <c r="A465" s="123">
        <v>43049</v>
      </c>
      <c r="B465" s="130">
        <v>4450</v>
      </c>
    </row>
    <row r="466" spans="1:2" x14ac:dyDescent="0.25">
      <c r="A466" s="123">
        <v>43052</v>
      </c>
      <c r="B466" s="130">
        <v>4120</v>
      </c>
    </row>
    <row r="467" spans="1:2" x14ac:dyDescent="0.25">
      <c r="A467" s="123">
        <v>43053</v>
      </c>
      <c r="B467" s="130">
        <v>4100</v>
      </c>
    </row>
    <row r="468" spans="1:2" x14ac:dyDescent="0.25">
      <c r="A468" s="123">
        <v>43055</v>
      </c>
      <c r="B468" s="130">
        <v>3995</v>
      </c>
    </row>
    <row r="469" spans="1:2" x14ac:dyDescent="0.25">
      <c r="A469" s="123">
        <v>43056</v>
      </c>
      <c r="B469" s="130">
        <v>3850</v>
      </c>
    </row>
    <row r="470" spans="1:2" x14ac:dyDescent="0.25">
      <c r="A470" s="123">
        <v>43059</v>
      </c>
      <c r="B470" s="130">
        <v>3850</v>
      </c>
    </row>
    <row r="471" spans="1:2" x14ac:dyDescent="0.25">
      <c r="A471" s="123">
        <v>43060</v>
      </c>
      <c r="B471" s="130">
        <v>3950</v>
      </c>
    </row>
    <row r="472" spans="1:2" x14ac:dyDescent="0.25">
      <c r="A472" s="123">
        <v>43061</v>
      </c>
      <c r="B472" s="130">
        <v>3900</v>
      </c>
    </row>
    <row r="473" spans="1:2" x14ac:dyDescent="0.25">
      <c r="A473" s="123">
        <v>43062</v>
      </c>
      <c r="B473" s="130">
        <v>3900</v>
      </c>
    </row>
    <row r="474" spans="1:2" x14ac:dyDescent="0.25">
      <c r="A474" s="123">
        <v>43063</v>
      </c>
      <c r="B474" s="130">
        <v>3700</v>
      </c>
    </row>
    <row r="475" spans="1:2" x14ac:dyDescent="0.25">
      <c r="A475" s="123">
        <v>43066</v>
      </c>
      <c r="B475" s="130">
        <v>3900</v>
      </c>
    </row>
    <row r="476" spans="1:2" x14ac:dyDescent="0.25">
      <c r="A476" s="123">
        <v>43067</v>
      </c>
      <c r="B476" s="130">
        <v>4000</v>
      </c>
    </row>
    <row r="477" spans="1:2" x14ac:dyDescent="0.25">
      <c r="A477" s="123">
        <v>43068</v>
      </c>
      <c r="B477" s="130">
        <v>3900</v>
      </c>
    </row>
    <row r="478" spans="1:2" x14ac:dyDescent="0.25">
      <c r="A478" s="123">
        <v>43069</v>
      </c>
      <c r="B478" s="130">
        <v>4000</v>
      </c>
    </row>
    <row r="479" spans="1:2" x14ac:dyDescent="0.25">
      <c r="A479" s="123">
        <v>43073</v>
      </c>
      <c r="B479" s="130">
        <v>4175</v>
      </c>
    </row>
    <row r="480" spans="1:2" x14ac:dyDescent="0.25">
      <c r="A480" s="123">
        <v>43074</v>
      </c>
      <c r="B480" s="130">
        <v>4175</v>
      </c>
    </row>
    <row r="481" spans="1:2" x14ac:dyDescent="0.25">
      <c r="A481" s="123">
        <v>43075</v>
      </c>
      <c r="B481" s="130">
        <v>4175</v>
      </c>
    </row>
    <row r="482" spans="1:2" x14ac:dyDescent="0.25">
      <c r="A482" s="123">
        <v>43076</v>
      </c>
      <c r="B482" s="130">
        <v>4100</v>
      </c>
    </row>
    <row r="483" spans="1:2" x14ac:dyDescent="0.25">
      <c r="A483" s="123">
        <v>43077</v>
      </c>
      <c r="B483" s="130">
        <v>4180</v>
      </c>
    </row>
    <row r="484" spans="1:2" x14ac:dyDescent="0.25">
      <c r="A484" s="123">
        <v>43080</v>
      </c>
      <c r="B484" s="130">
        <v>4180</v>
      </c>
    </row>
    <row r="485" spans="1:2" x14ac:dyDescent="0.25">
      <c r="A485" s="123">
        <v>43081</v>
      </c>
      <c r="B485" s="130">
        <v>4100</v>
      </c>
    </row>
    <row r="486" spans="1:2" x14ac:dyDescent="0.25">
      <c r="A486" s="123">
        <v>43082</v>
      </c>
      <c r="B486" s="130">
        <v>4405</v>
      </c>
    </row>
    <row r="487" spans="1:2" x14ac:dyDescent="0.25">
      <c r="A487" s="123">
        <v>43083</v>
      </c>
      <c r="B487" s="130">
        <v>4405</v>
      </c>
    </row>
    <row r="488" spans="1:2" x14ac:dyDescent="0.25">
      <c r="A488" s="123">
        <v>43084</v>
      </c>
      <c r="B488" s="130">
        <v>4735</v>
      </c>
    </row>
    <row r="489" spans="1:2" x14ac:dyDescent="0.25">
      <c r="A489" s="123">
        <v>43087</v>
      </c>
      <c r="B489" s="130">
        <v>5000</v>
      </c>
    </row>
    <row r="490" spans="1:2" x14ac:dyDescent="0.25">
      <c r="A490" s="123">
        <v>43088</v>
      </c>
      <c r="B490" s="130">
        <v>5250</v>
      </c>
    </row>
    <row r="491" spans="1:2" x14ac:dyDescent="0.25">
      <c r="A491" s="123">
        <v>43089</v>
      </c>
      <c r="B491" s="130">
        <v>5500</v>
      </c>
    </row>
    <row r="492" spans="1:2" x14ac:dyDescent="0.25">
      <c r="A492" s="123">
        <v>43090</v>
      </c>
      <c r="B492" s="130">
        <v>5500</v>
      </c>
    </row>
    <row r="493" spans="1:2" x14ac:dyDescent="0.25">
      <c r="A493" s="123">
        <v>43091</v>
      </c>
      <c r="B493" s="130">
        <v>5590</v>
      </c>
    </row>
    <row r="494" spans="1:2" x14ac:dyDescent="0.25">
      <c r="A494" s="123">
        <v>43095</v>
      </c>
      <c r="B494" s="130">
        <v>5550</v>
      </c>
    </row>
    <row r="495" spans="1:2" x14ac:dyDescent="0.25">
      <c r="A495" s="123">
        <v>43096</v>
      </c>
      <c r="B495" s="130">
        <v>5550</v>
      </c>
    </row>
    <row r="496" spans="1:2" x14ac:dyDescent="0.25">
      <c r="A496" s="123">
        <v>43097</v>
      </c>
      <c r="B496" s="130">
        <v>5550</v>
      </c>
    </row>
    <row r="497" spans="1:2" x14ac:dyDescent="0.25">
      <c r="A497" s="123">
        <v>43098</v>
      </c>
      <c r="B497" s="130">
        <v>5500</v>
      </c>
    </row>
    <row r="498" spans="1:2" x14ac:dyDescent="0.25">
      <c r="A498" s="123">
        <v>43102</v>
      </c>
      <c r="B498" s="130">
        <v>5300</v>
      </c>
    </row>
    <row r="499" spans="1:2" x14ac:dyDescent="0.25">
      <c r="A499" s="123">
        <v>43103</v>
      </c>
      <c r="B499" s="130">
        <v>5400</v>
      </c>
    </row>
    <row r="500" spans="1:2" x14ac:dyDescent="0.25">
      <c r="A500" s="123">
        <v>43104</v>
      </c>
      <c r="B500" s="130">
        <v>5500</v>
      </c>
    </row>
    <row r="501" spans="1:2" x14ac:dyDescent="0.25">
      <c r="A501" s="123">
        <v>43105</v>
      </c>
      <c r="B501" s="130">
        <v>5600</v>
      </c>
    </row>
    <row r="502" spans="1:2" x14ac:dyDescent="0.25">
      <c r="A502" s="123">
        <v>43108</v>
      </c>
      <c r="B502" s="130">
        <v>5600</v>
      </c>
    </row>
    <row r="503" spans="1:2" x14ac:dyDescent="0.25">
      <c r="A503" s="123">
        <v>43109</v>
      </c>
      <c r="B503" s="130">
        <v>5600</v>
      </c>
    </row>
    <row r="504" spans="1:2" x14ac:dyDescent="0.25">
      <c r="A504" s="123">
        <v>43110</v>
      </c>
      <c r="B504" s="130">
        <v>5610</v>
      </c>
    </row>
    <row r="505" spans="1:2" x14ac:dyDescent="0.25">
      <c r="A505" s="123">
        <v>43111</v>
      </c>
      <c r="B505" s="130">
        <v>5800</v>
      </c>
    </row>
    <row r="506" spans="1:2" x14ac:dyDescent="0.25">
      <c r="A506" s="123">
        <v>43112</v>
      </c>
      <c r="B506" s="130">
        <v>5795</v>
      </c>
    </row>
    <row r="507" spans="1:2" x14ac:dyDescent="0.25">
      <c r="A507" s="123">
        <v>43115</v>
      </c>
      <c r="B507" s="130">
        <v>5715</v>
      </c>
    </row>
    <row r="508" spans="1:2" x14ac:dyDescent="0.25">
      <c r="A508" s="123">
        <v>43116</v>
      </c>
      <c r="B508" s="130">
        <v>5800</v>
      </c>
    </row>
    <row r="509" spans="1:2" x14ac:dyDescent="0.25">
      <c r="A509" s="123">
        <v>43117</v>
      </c>
      <c r="B509" s="130">
        <v>5800</v>
      </c>
    </row>
    <row r="510" spans="1:2" x14ac:dyDescent="0.25">
      <c r="A510" s="123">
        <v>43118</v>
      </c>
      <c r="B510" s="130">
        <v>5800</v>
      </c>
    </row>
    <row r="511" spans="1:2" x14ac:dyDescent="0.25">
      <c r="A511" s="123">
        <v>43119</v>
      </c>
      <c r="B511" s="130">
        <v>5750</v>
      </c>
    </row>
    <row r="512" spans="1:2" x14ac:dyDescent="0.25">
      <c r="A512" s="123">
        <v>43122</v>
      </c>
      <c r="B512" s="130">
        <v>5600</v>
      </c>
    </row>
    <row r="513" spans="1:2" x14ac:dyDescent="0.25">
      <c r="A513" s="123">
        <v>43123</v>
      </c>
      <c r="B513" s="130">
        <v>5600</v>
      </c>
    </row>
    <row r="514" spans="1:2" x14ac:dyDescent="0.25">
      <c r="A514" s="123">
        <v>43124</v>
      </c>
      <c r="B514" s="130">
        <v>5650</v>
      </c>
    </row>
    <row r="515" spans="1:2" x14ac:dyDescent="0.25">
      <c r="A515" s="123">
        <v>43125</v>
      </c>
      <c r="B515" s="130">
        <v>5795</v>
      </c>
    </row>
    <row r="516" spans="1:2" x14ac:dyDescent="0.25">
      <c r="A516" s="123">
        <v>43126</v>
      </c>
      <c r="B516" s="130">
        <v>5795</v>
      </c>
    </row>
    <row r="517" spans="1:2" x14ac:dyDescent="0.25">
      <c r="A517" s="123">
        <v>43129</v>
      </c>
      <c r="B517" s="130">
        <v>5750</v>
      </c>
    </row>
    <row r="518" spans="1:2" x14ac:dyDescent="0.25">
      <c r="A518" s="123">
        <v>43130</v>
      </c>
      <c r="B518" s="130">
        <v>5500</v>
      </c>
    </row>
    <row r="519" spans="1:2" x14ac:dyDescent="0.25">
      <c r="A519" s="123">
        <v>43131</v>
      </c>
      <c r="B519" s="130">
        <v>5090</v>
      </c>
    </row>
    <row r="520" spans="1:2" x14ac:dyDescent="0.25">
      <c r="A520" s="123">
        <v>43132</v>
      </c>
      <c r="B520" s="130">
        <v>5470</v>
      </c>
    </row>
    <row r="521" spans="1:2" x14ac:dyDescent="0.25">
      <c r="A521" s="123">
        <v>43133</v>
      </c>
      <c r="B521" s="130">
        <v>5600</v>
      </c>
    </row>
    <row r="522" spans="1:2" x14ac:dyDescent="0.25">
      <c r="A522" s="123">
        <v>43136</v>
      </c>
      <c r="B522" s="130">
        <v>5600</v>
      </c>
    </row>
    <row r="523" spans="1:2" x14ac:dyDescent="0.25">
      <c r="A523" s="123">
        <v>43137</v>
      </c>
      <c r="B523" s="130">
        <v>5700</v>
      </c>
    </row>
    <row r="524" spans="1:2" x14ac:dyDescent="0.25">
      <c r="A524" s="123">
        <v>43138</v>
      </c>
      <c r="B524" s="130">
        <v>5800</v>
      </c>
    </row>
    <row r="525" spans="1:2" x14ac:dyDescent="0.25">
      <c r="A525" s="123">
        <v>43139</v>
      </c>
      <c r="B525" s="130">
        <v>5800</v>
      </c>
    </row>
    <row r="526" spans="1:2" x14ac:dyDescent="0.25">
      <c r="A526" s="123">
        <v>43140</v>
      </c>
      <c r="B526" s="130">
        <v>5805</v>
      </c>
    </row>
    <row r="527" spans="1:2" x14ac:dyDescent="0.25">
      <c r="A527" s="123">
        <v>43143</v>
      </c>
      <c r="B527" s="130">
        <v>5800</v>
      </c>
    </row>
    <row r="528" spans="1:2" x14ac:dyDescent="0.25">
      <c r="A528" s="123">
        <v>43144</v>
      </c>
      <c r="B528" s="130">
        <v>5850</v>
      </c>
    </row>
    <row r="529" spans="1:2" x14ac:dyDescent="0.25">
      <c r="A529" s="123">
        <v>43145</v>
      </c>
      <c r="B529" s="130">
        <v>5850</v>
      </c>
    </row>
    <row r="530" spans="1:2" x14ac:dyDescent="0.25">
      <c r="A530" s="123">
        <v>43146</v>
      </c>
      <c r="B530" s="130">
        <v>5810</v>
      </c>
    </row>
    <row r="531" spans="1:2" x14ac:dyDescent="0.25">
      <c r="A531" s="123">
        <v>43147</v>
      </c>
      <c r="B531" s="130">
        <v>5900</v>
      </c>
    </row>
    <row r="532" spans="1:2" x14ac:dyDescent="0.25">
      <c r="A532" s="123">
        <v>43150</v>
      </c>
      <c r="B532" s="130">
        <v>5910</v>
      </c>
    </row>
    <row r="533" spans="1:2" x14ac:dyDescent="0.25">
      <c r="A533" s="123">
        <v>43151</v>
      </c>
      <c r="B533" s="130">
        <v>6000</v>
      </c>
    </row>
    <row r="534" spans="1:2" x14ac:dyDescent="0.25">
      <c r="A534" s="123">
        <v>43152</v>
      </c>
      <c r="B534" s="130">
        <v>5910</v>
      </c>
    </row>
    <row r="535" spans="1:2" x14ac:dyDescent="0.25">
      <c r="A535" s="123">
        <v>43153</v>
      </c>
      <c r="B535" s="130">
        <v>6000</v>
      </c>
    </row>
    <row r="536" spans="1:2" x14ac:dyDescent="0.25">
      <c r="A536" s="123">
        <v>43154</v>
      </c>
      <c r="B536" s="130">
        <v>6450</v>
      </c>
    </row>
    <row r="537" spans="1:2" x14ac:dyDescent="0.25">
      <c r="A537" s="123">
        <v>43157</v>
      </c>
      <c r="B537" s="130">
        <v>6930</v>
      </c>
    </row>
    <row r="538" spans="1:2" x14ac:dyDescent="0.25">
      <c r="A538" s="123">
        <v>43158</v>
      </c>
      <c r="B538" s="130">
        <v>7300</v>
      </c>
    </row>
    <row r="539" spans="1:2" x14ac:dyDescent="0.25">
      <c r="A539" s="123">
        <v>43159</v>
      </c>
      <c r="B539" s="130">
        <v>7490</v>
      </c>
    </row>
    <row r="540" spans="1:2" x14ac:dyDescent="0.25">
      <c r="A540" s="123">
        <v>43160</v>
      </c>
      <c r="B540" s="130">
        <v>7000</v>
      </c>
    </row>
    <row r="541" spans="1:2" x14ac:dyDescent="0.25">
      <c r="A541" s="123">
        <v>43161</v>
      </c>
      <c r="B541" s="130">
        <v>7140</v>
      </c>
    </row>
    <row r="542" spans="1:2" x14ac:dyDescent="0.25">
      <c r="A542" s="123">
        <v>43164</v>
      </c>
      <c r="B542" s="130">
        <v>6605</v>
      </c>
    </row>
    <row r="543" spans="1:2" x14ac:dyDescent="0.25">
      <c r="A543" s="123">
        <v>43165</v>
      </c>
      <c r="B543" s="130">
        <v>6180</v>
      </c>
    </row>
    <row r="544" spans="1:2" x14ac:dyDescent="0.25">
      <c r="A544" s="123">
        <v>43166</v>
      </c>
      <c r="B544" s="130">
        <v>6500</v>
      </c>
    </row>
    <row r="545" spans="1:2" x14ac:dyDescent="0.25">
      <c r="A545" s="123">
        <v>43167</v>
      </c>
      <c r="B545" s="130">
        <v>6500</v>
      </c>
    </row>
    <row r="546" spans="1:2" x14ac:dyDescent="0.25">
      <c r="A546" s="123">
        <v>43168</v>
      </c>
      <c r="B546" s="130">
        <v>6500</v>
      </c>
    </row>
    <row r="547" spans="1:2" x14ac:dyDescent="0.25">
      <c r="A547" s="123">
        <v>43171</v>
      </c>
      <c r="B547" s="130">
        <v>6900</v>
      </c>
    </row>
    <row r="548" spans="1:2" x14ac:dyDescent="0.25">
      <c r="A548" s="123">
        <v>43172</v>
      </c>
      <c r="B548" s="130">
        <v>7255</v>
      </c>
    </row>
    <row r="549" spans="1:2" x14ac:dyDescent="0.25">
      <c r="A549" s="123">
        <v>43173</v>
      </c>
      <c r="B549" s="130">
        <v>7400</v>
      </c>
    </row>
    <row r="550" spans="1:2" x14ac:dyDescent="0.25">
      <c r="A550" s="123">
        <v>43174</v>
      </c>
      <c r="B550" s="130">
        <v>7500</v>
      </c>
    </row>
    <row r="551" spans="1:2" x14ac:dyDescent="0.25">
      <c r="A551" s="123">
        <v>43175</v>
      </c>
      <c r="B551" s="130">
        <v>7500</v>
      </c>
    </row>
    <row r="552" spans="1:2" x14ac:dyDescent="0.25">
      <c r="A552" s="123">
        <v>43178</v>
      </c>
      <c r="B552" s="130">
        <v>7495</v>
      </c>
    </row>
    <row r="553" spans="1:2" x14ac:dyDescent="0.25">
      <c r="A553" s="123">
        <v>43179</v>
      </c>
      <c r="B553" s="130">
        <v>7400</v>
      </c>
    </row>
    <row r="554" spans="1:2" x14ac:dyDescent="0.25">
      <c r="A554" s="123">
        <v>43180</v>
      </c>
      <c r="B554" s="130">
        <v>7300</v>
      </c>
    </row>
    <row r="555" spans="1:2" x14ac:dyDescent="0.25">
      <c r="A555" s="123">
        <v>43181</v>
      </c>
      <c r="B555" s="130">
        <v>7300</v>
      </c>
    </row>
    <row r="556" spans="1:2" x14ac:dyDescent="0.25">
      <c r="A556" s="123">
        <v>43182</v>
      </c>
      <c r="B556" s="130">
        <v>7300</v>
      </c>
    </row>
    <row r="557" spans="1:2" x14ac:dyDescent="0.25">
      <c r="A557" s="123">
        <v>43185</v>
      </c>
      <c r="B557" s="130">
        <v>7300</v>
      </c>
    </row>
    <row r="558" spans="1:2" x14ac:dyDescent="0.25">
      <c r="A558" s="123">
        <v>43186</v>
      </c>
      <c r="B558" s="130">
        <v>7300</v>
      </c>
    </row>
    <row r="559" spans="1:2" x14ac:dyDescent="0.25">
      <c r="A559" s="123">
        <v>43187</v>
      </c>
      <c r="B559" s="130">
        <v>7400</v>
      </c>
    </row>
    <row r="560" spans="1:2" x14ac:dyDescent="0.25">
      <c r="A560" s="123">
        <v>43188</v>
      </c>
      <c r="B560" s="130">
        <v>7275</v>
      </c>
    </row>
    <row r="561" spans="1:2" x14ac:dyDescent="0.25">
      <c r="A561" s="123">
        <v>43189</v>
      </c>
      <c r="B561" s="130">
        <v>7400</v>
      </c>
    </row>
    <row r="562" spans="1:2" x14ac:dyDescent="0.25">
      <c r="A562" s="123">
        <v>43193</v>
      </c>
      <c r="B562" s="130">
        <v>7400</v>
      </c>
    </row>
    <row r="563" spans="1:2" x14ac:dyDescent="0.25">
      <c r="A563" s="123">
        <v>43194</v>
      </c>
      <c r="B563" s="130">
        <v>7500</v>
      </c>
    </row>
    <row r="564" spans="1:2" x14ac:dyDescent="0.25">
      <c r="A564" s="123">
        <v>43195</v>
      </c>
      <c r="B564" s="130">
        <v>7250</v>
      </c>
    </row>
    <row r="565" spans="1:2" x14ac:dyDescent="0.25">
      <c r="A565" s="123">
        <v>43196</v>
      </c>
      <c r="B565" s="130">
        <v>7250</v>
      </c>
    </row>
    <row r="566" spans="1:2" x14ac:dyDescent="0.25">
      <c r="A566" s="123">
        <v>43199</v>
      </c>
      <c r="B566" s="130">
        <v>7245</v>
      </c>
    </row>
    <row r="567" spans="1:2" x14ac:dyDescent="0.25">
      <c r="A567" s="123">
        <v>43200</v>
      </c>
      <c r="B567" s="130">
        <v>7200</v>
      </c>
    </row>
    <row r="568" spans="1:2" x14ac:dyDescent="0.25">
      <c r="A568" s="123">
        <v>43201</v>
      </c>
      <c r="B568" s="130">
        <v>7200</v>
      </c>
    </row>
    <row r="569" spans="1:2" x14ac:dyDescent="0.25">
      <c r="A569" s="123">
        <v>43202</v>
      </c>
      <c r="B569" s="130">
        <v>6660</v>
      </c>
    </row>
    <row r="570" spans="1:2" x14ac:dyDescent="0.25">
      <c r="A570" s="123">
        <v>43203</v>
      </c>
      <c r="B570" s="130">
        <v>6165</v>
      </c>
    </row>
    <row r="571" spans="1:2" x14ac:dyDescent="0.25">
      <c r="A571" s="123">
        <v>43206</v>
      </c>
      <c r="B571" s="130">
        <v>6000</v>
      </c>
    </row>
    <row r="572" spans="1:2" x14ac:dyDescent="0.25">
      <c r="A572" s="123">
        <v>43207</v>
      </c>
      <c r="B572" s="130">
        <v>5900</v>
      </c>
    </row>
    <row r="573" spans="1:2" x14ac:dyDescent="0.25">
      <c r="A573" s="123">
        <v>43208</v>
      </c>
      <c r="B573" s="130">
        <v>6340</v>
      </c>
    </row>
    <row r="574" spans="1:2" x14ac:dyDescent="0.25">
      <c r="A574" s="123">
        <v>43209</v>
      </c>
      <c r="B574" s="130">
        <v>5865</v>
      </c>
    </row>
    <row r="575" spans="1:2" x14ac:dyDescent="0.25">
      <c r="A575" s="123">
        <v>43210</v>
      </c>
      <c r="B575" s="130">
        <v>5840</v>
      </c>
    </row>
    <row r="576" spans="1:2" x14ac:dyDescent="0.25">
      <c r="A576" s="123">
        <v>43213</v>
      </c>
      <c r="B576" s="130">
        <v>6200</v>
      </c>
    </row>
    <row r="577" spans="1:2" x14ac:dyDescent="0.25">
      <c r="A577" s="123">
        <v>43214</v>
      </c>
      <c r="B577" s="130">
        <v>6650</v>
      </c>
    </row>
    <row r="578" spans="1:2" x14ac:dyDescent="0.25">
      <c r="A578" s="123">
        <v>43215</v>
      </c>
      <c r="B578" s="130">
        <v>6400</v>
      </c>
    </row>
    <row r="579" spans="1:2" x14ac:dyDescent="0.25">
      <c r="A579" s="123">
        <v>43216</v>
      </c>
      <c r="B579" s="130">
        <v>6000</v>
      </c>
    </row>
    <row r="580" spans="1:2" x14ac:dyDescent="0.25">
      <c r="A580" s="123">
        <v>43217</v>
      </c>
      <c r="B580" s="130">
        <v>6000</v>
      </c>
    </row>
    <row r="581" spans="1:2" x14ac:dyDescent="0.25">
      <c r="A581" s="123">
        <v>43220</v>
      </c>
      <c r="B581" s="130">
        <v>6000</v>
      </c>
    </row>
    <row r="582" spans="1:2" x14ac:dyDescent="0.25">
      <c r="A582" s="123">
        <v>43222</v>
      </c>
      <c r="B582" s="130">
        <v>5900</v>
      </c>
    </row>
    <row r="583" spans="1:2" x14ac:dyDescent="0.25">
      <c r="A583" s="123">
        <v>43223</v>
      </c>
      <c r="B583" s="130">
        <v>5465</v>
      </c>
    </row>
    <row r="584" spans="1:2" x14ac:dyDescent="0.25">
      <c r="A584" s="123">
        <v>43224</v>
      </c>
      <c r="B584" s="130">
        <v>5800</v>
      </c>
    </row>
    <row r="585" spans="1:2" x14ac:dyDescent="0.25">
      <c r="A585" s="123">
        <v>43227</v>
      </c>
      <c r="B585" s="130">
        <v>5500</v>
      </c>
    </row>
    <row r="586" spans="1:2" x14ac:dyDescent="0.25">
      <c r="A586" s="123">
        <v>43228</v>
      </c>
      <c r="B586" s="130">
        <v>5680</v>
      </c>
    </row>
    <row r="587" spans="1:2" x14ac:dyDescent="0.25">
      <c r="A587" s="123">
        <v>43229</v>
      </c>
      <c r="B587" s="130">
        <v>5600</v>
      </c>
    </row>
    <row r="588" spans="1:2" x14ac:dyDescent="0.25">
      <c r="A588" s="123">
        <v>43231</v>
      </c>
      <c r="B588" s="130">
        <v>5490</v>
      </c>
    </row>
    <row r="589" spans="1:2" x14ac:dyDescent="0.25">
      <c r="A589" s="123">
        <v>43234</v>
      </c>
      <c r="B589" s="130">
        <v>5450</v>
      </c>
    </row>
    <row r="590" spans="1:2" x14ac:dyDescent="0.25">
      <c r="A590" s="123">
        <v>43235</v>
      </c>
      <c r="B590" s="130">
        <v>5395</v>
      </c>
    </row>
    <row r="591" spans="1:2" x14ac:dyDescent="0.25">
      <c r="A591" s="123">
        <v>43236</v>
      </c>
      <c r="B591" s="130">
        <v>5345</v>
      </c>
    </row>
    <row r="592" spans="1:2" x14ac:dyDescent="0.25">
      <c r="A592" s="123">
        <v>43237</v>
      </c>
      <c r="B592" s="130">
        <v>5345</v>
      </c>
    </row>
    <row r="593" spans="1:2" x14ac:dyDescent="0.25">
      <c r="A593" s="123">
        <v>43238</v>
      </c>
      <c r="B593" s="130">
        <v>5100</v>
      </c>
    </row>
    <row r="594" spans="1:2" x14ac:dyDescent="0.25">
      <c r="A594" s="123">
        <v>43242</v>
      </c>
      <c r="B594" s="130">
        <v>5090</v>
      </c>
    </row>
    <row r="595" spans="1:2" x14ac:dyDescent="0.25">
      <c r="A595" s="123">
        <v>43243</v>
      </c>
      <c r="B595" s="130">
        <v>5095</v>
      </c>
    </row>
    <row r="596" spans="1:2" x14ac:dyDescent="0.25">
      <c r="A596" s="123">
        <v>43244</v>
      </c>
      <c r="B596" s="130">
        <v>4995</v>
      </c>
    </row>
    <row r="597" spans="1:2" x14ac:dyDescent="0.25">
      <c r="A597" s="123">
        <v>43245</v>
      </c>
      <c r="B597" s="130">
        <v>4995</v>
      </c>
    </row>
    <row r="598" spans="1:2" x14ac:dyDescent="0.25">
      <c r="A598" s="123">
        <v>43248</v>
      </c>
      <c r="B598" s="130">
        <v>5000</v>
      </c>
    </row>
    <row r="599" spans="1:2" x14ac:dyDescent="0.25">
      <c r="A599" s="123">
        <v>43249</v>
      </c>
      <c r="B599" s="130">
        <v>4980</v>
      </c>
    </row>
    <row r="600" spans="1:2" x14ac:dyDescent="0.25">
      <c r="A600" s="123">
        <v>43250</v>
      </c>
      <c r="B600" s="130">
        <v>4895</v>
      </c>
    </row>
    <row r="601" spans="1:2" x14ac:dyDescent="0.25">
      <c r="A601" s="123">
        <v>43251</v>
      </c>
      <c r="B601" s="130">
        <v>4970</v>
      </c>
    </row>
    <row r="602" spans="1:2" x14ac:dyDescent="0.25">
      <c r="A602" s="123">
        <v>43252</v>
      </c>
      <c r="B602" s="130">
        <v>4950</v>
      </c>
    </row>
    <row r="603" spans="1:2" x14ac:dyDescent="0.25">
      <c r="A603" s="123">
        <v>43255</v>
      </c>
      <c r="B603" s="130">
        <v>4895</v>
      </c>
    </row>
    <row r="604" spans="1:2" x14ac:dyDescent="0.25">
      <c r="A604" s="123">
        <v>43256</v>
      </c>
      <c r="B604" s="130">
        <v>4800</v>
      </c>
    </row>
    <row r="605" spans="1:2" x14ac:dyDescent="0.25">
      <c r="A605" s="123">
        <v>43257</v>
      </c>
      <c r="B605" s="130">
        <v>4800</v>
      </c>
    </row>
    <row r="606" spans="1:2" x14ac:dyDescent="0.25">
      <c r="A606" s="123">
        <v>43258</v>
      </c>
      <c r="B606" s="130">
        <v>4800</v>
      </c>
    </row>
    <row r="607" spans="1:2" x14ac:dyDescent="0.25">
      <c r="A607" s="123">
        <v>43259</v>
      </c>
      <c r="B607" s="130">
        <v>4500</v>
      </c>
    </row>
    <row r="608" spans="1:2" x14ac:dyDescent="0.25">
      <c r="A608" s="123">
        <v>43263</v>
      </c>
      <c r="B608" s="130">
        <v>4300</v>
      </c>
    </row>
    <row r="609" spans="1:2" x14ac:dyDescent="0.25">
      <c r="A609" s="123">
        <v>43264</v>
      </c>
      <c r="B609" s="130">
        <v>3980</v>
      </c>
    </row>
    <row r="610" spans="1:2" x14ac:dyDescent="0.25">
      <c r="A610" s="123">
        <v>43266</v>
      </c>
      <c r="B610" s="130">
        <v>3685</v>
      </c>
    </row>
    <row r="611" spans="1:2" x14ac:dyDescent="0.25">
      <c r="A611" s="123">
        <v>43269</v>
      </c>
      <c r="B611" s="130">
        <v>3410</v>
      </c>
    </row>
    <row r="612" spans="1:2" x14ac:dyDescent="0.25">
      <c r="A612" s="123">
        <v>43270</v>
      </c>
      <c r="B612" s="130">
        <v>3400</v>
      </c>
    </row>
    <row r="613" spans="1:2" x14ac:dyDescent="0.25">
      <c r="A613" s="123">
        <v>43271</v>
      </c>
      <c r="B613" s="130">
        <v>3655</v>
      </c>
    </row>
    <row r="614" spans="1:2" x14ac:dyDescent="0.25">
      <c r="A614" s="123">
        <v>43272</v>
      </c>
      <c r="B614" s="130">
        <v>3600</v>
      </c>
    </row>
    <row r="615" spans="1:2" x14ac:dyDescent="0.25">
      <c r="A615" s="123">
        <v>43273</v>
      </c>
      <c r="B615" s="130">
        <v>3345</v>
      </c>
    </row>
    <row r="616" spans="1:2" x14ac:dyDescent="0.25">
      <c r="A616" s="123">
        <v>43276</v>
      </c>
      <c r="B616" s="130">
        <v>3300</v>
      </c>
    </row>
    <row r="617" spans="1:2" x14ac:dyDescent="0.25">
      <c r="A617" s="123">
        <v>43277</v>
      </c>
      <c r="B617" s="130">
        <v>3335</v>
      </c>
    </row>
    <row r="618" spans="1:2" x14ac:dyDescent="0.25">
      <c r="A618" s="123">
        <v>43278</v>
      </c>
      <c r="B618" s="130">
        <v>3250</v>
      </c>
    </row>
    <row r="619" spans="1:2" x14ac:dyDescent="0.25">
      <c r="A619" s="123">
        <v>43279</v>
      </c>
      <c r="B619" s="130">
        <v>3295</v>
      </c>
    </row>
    <row r="620" spans="1:2" x14ac:dyDescent="0.25">
      <c r="A620" s="123">
        <v>43280</v>
      </c>
      <c r="B620" s="130">
        <v>3200</v>
      </c>
    </row>
    <row r="621" spans="1:2" x14ac:dyDescent="0.25">
      <c r="A621" s="123">
        <v>43283</v>
      </c>
      <c r="B621" s="130">
        <v>3150</v>
      </c>
    </row>
    <row r="622" spans="1:2" x14ac:dyDescent="0.25">
      <c r="A622" s="123">
        <v>43284</v>
      </c>
      <c r="B622" s="130">
        <v>3385</v>
      </c>
    </row>
    <row r="623" spans="1:2" x14ac:dyDescent="0.25">
      <c r="A623" s="123">
        <v>43285</v>
      </c>
      <c r="B623" s="130">
        <v>3400</v>
      </c>
    </row>
    <row r="624" spans="1:2" x14ac:dyDescent="0.25">
      <c r="A624" s="123">
        <v>43286</v>
      </c>
      <c r="B624" s="130">
        <v>3350</v>
      </c>
    </row>
    <row r="625" spans="1:2" x14ac:dyDescent="0.25">
      <c r="A625" s="123">
        <v>43287</v>
      </c>
      <c r="B625" s="130">
        <v>3190</v>
      </c>
    </row>
    <row r="626" spans="1:2" x14ac:dyDescent="0.25">
      <c r="A626" s="123">
        <v>43290</v>
      </c>
      <c r="B626" s="130">
        <v>3300</v>
      </c>
    </row>
    <row r="627" spans="1:2" x14ac:dyDescent="0.25">
      <c r="A627" s="123">
        <v>43291</v>
      </c>
      <c r="B627" s="130">
        <v>3245</v>
      </c>
    </row>
    <row r="628" spans="1:2" x14ac:dyDescent="0.25">
      <c r="A628" s="123">
        <v>43292</v>
      </c>
      <c r="B628" s="130">
        <v>3250</v>
      </c>
    </row>
    <row r="629" spans="1:2" x14ac:dyDescent="0.25">
      <c r="A629" s="123">
        <v>43293</v>
      </c>
      <c r="B629" s="130">
        <v>3210</v>
      </c>
    </row>
    <row r="630" spans="1:2" x14ac:dyDescent="0.25">
      <c r="A630" s="123">
        <v>43294</v>
      </c>
      <c r="B630" s="130">
        <v>3350</v>
      </c>
    </row>
    <row r="631" spans="1:2" x14ac:dyDescent="0.25">
      <c r="A631" s="123">
        <v>43297</v>
      </c>
      <c r="B631" s="130">
        <v>3300</v>
      </c>
    </row>
    <row r="632" spans="1:2" x14ac:dyDescent="0.25">
      <c r="A632" s="123">
        <v>43298</v>
      </c>
      <c r="B632" s="130">
        <v>3300</v>
      </c>
    </row>
    <row r="633" spans="1:2" x14ac:dyDescent="0.25">
      <c r="A633" s="123">
        <v>43299</v>
      </c>
      <c r="B633" s="130">
        <v>3200</v>
      </c>
    </row>
    <row r="634" spans="1:2" x14ac:dyDescent="0.25">
      <c r="A634" s="123">
        <v>43300</v>
      </c>
      <c r="B634" s="130">
        <v>3200</v>
      </c>
    </row>
    <row r="635" spans="1:2" x14ac:dyDescent="0.25">
      <c r="A635" s="123">
        <v>43301</v>
      </c>
      <c r="B635" s="130">
        <v>3200</v>
      </c>
    </row>
    <row r="636" spans="1:2" x14ac:dyDescent="0.25">
      <c r="A636" s="123">
        <v>43304</v>
      </c>
      <c r="B636" s="130">
        <v>3250</v>
      </c>
    </row>
    <row r="637" spans="1:2" x14ac:dyDescent="0.25">
      <c r="A637" s="123">
        <v>43305</v>
      </c>
      <c r="B637" s="130">
        <v>3400</v>
      </c>
    </row>
    <row r="638" spans="1:2" x14ac:dyDescent="0.25">
      <c r="A638" s="123">
        <v>43306</v>
      </c>
      <c r="B638" s="130">
        <v>3200</v>
      </c>
    </row>
    <row r="639" spans="1:2" x14ac:dyDescent="0.25">
      <c r="A639" s="123">
        <v>43307</v>
      </c>
      <c r="B639" s="130">
        <v>3210</v>
      </c>
    </row>
    <row r="640" spans="1:2" x14ac:dyDescent="0.25">
      <c r="A640" s="123">
        <v>43308</v>
      </c>
      <c r="B640" s="130">
        <v>3195</v>
      </c>
    </row>
    <row r="641" spans="1:2" x14ac:dyDescent="0.25">
      <c r="A641" s="123">
        <v>43311</v>
      </c>
      <c r="B641" s="130">
        <v>3150</v>
      </c>
    </row>
    <row r="642" spans="1:2" x14ac:dyDescent="0.25">
      <c r="A642" s="123">
        <v>43312</v>
      </c>
      <c r="B642" s="130">
        <v>3200</v>
      </c>
    </row>
    <row r="643" spans="1:2" x14ac:dyDescent="0.25">
      <c r="A643" s="123">
        <v>43313</v>
      </c>
      <c r="B643" s="130">
        <v>3100</v>
      </c>
    </row>
    <row r="644" spans="1:2" x14ac:dyDescent="0.25">
      <c r="A644" s="123">
        <v>43314</v>
      </c>
      <c r="B644" s="130">
        <v>3100</v>
      </c>
    </row>
    <row r="645" spans="1:2" x14ac:dyDescent="0.25">
      <c r="A645" s="123">
        <v>43315</v>
      </c>
      <c r="B645" s="130">
        <v>3100</v>
      </c>
    </row>
    <row r="646" spans="1:2" x14ac:dyDescent="0.25">
      <c r="A646" s="123">
        <v>43320</v>
      </c>
      <c r="B646" s="130">
        <v>3295</v>
      </c>
    </row>
    <row r="647" spans="1:2" x14ac:dyDescent="0.25">
      <c r="A647" s="123">
        <v>43321</v>
      </c>
      <c r="B647" s="130">
        <v>3250</v>
      </c>
    </row>
    <row r="648" spans="1:2" x14ac:dyDescent="0.25">
      <c r="A648" s="123">
        <v>43322</v>
      </c>
      <c r="B648" s="130">
        <v>3210</v>
      </c>
    </row>
    <row r="649" spans="1:2" x14ac:dyDescent="0.25">
      <c r="A649" s="123">
        <v>43325</v>
      </c>
      <c r="B649" s="130">
        <v>3185</v>
      </c>
    </row>
    <row r="650" spans="1:2" x14ac:dyDescent="0.25">
      <c r="A650" s="123">
        <v>43326</v>
      </c>
      <c r="B650" s="130">
        <v>3190</v>
      </c>
    </row>
    <row r="651" spans="1:2" x14ac:dyDescent="0.25">
      <c r="A651" s="123">
        <v>43328</v>
      </c>
      <c r="B651" s="130">
        <v>3100</v>
      </c>
    </row>
    <row r="652" spans="1:2" x14ac:dyDescent="0.25">
      <c r="A652" s="123">
        <v>43329</v>
      </c>
      <c r="B652" s="130">
        <v>3150</v>
      </c>
    </row>
    <row r="653" spans="1:2" x14ac:dyDescent="0.25">
      <c r="A653" s="123">
        <v>43332</v>
      </c>
      <c r="B653" s="130">
        <v>3150</v>
      </c>
    </row>
    <row r="654" spans="1:2" x14ac:dyDescent="0.25">
      <c r="A654" s="123">
        <v>43334</v>
      </c>
      <c r="B654" s="130">
        <v>3300</v>
      </c>
    </row>
    <row r="655" spans="1:2" x14ac:dyDescent="0.25">
      <c r="A655" s="123">
        <v>43335</v>
      </c>
      <c r="B655" s="130">
        <v>3500</v>
      </c>
    </row>
    <row r="656" spans="1:2" x14ac:dyDescent="0.25">
      <c r="A656" s="123">
        <v>43336</v>
      </c>
      <c r="B656" s="130">
        <v>3400</v>
      </c>
    </row>
    <row r="657" spans="1:2" x14ac:dyDescent="0.25">
      <c r="A657" s="123">
        <v>43339</v>
      </c>
      <c r="B657" s="130">
        <v>3250</v>
      </c>
    </row>
    <row r="658" spans="1:2" x14ac:dyDescent="0.25">
      <c r="A658" s="123">
        <v>43340</v>
      </c>
      <c r="B658" s="130">
        <v>3350</v>
      </c>
    </row>
    <row r="659" spans="1:2" x14ac:dyDescent="0.25">
      <c r="A659" s="123">
        <v>43341</v>
      </c>
      <c r="B659" s="130">
        <v>3350</v>
      </c>
    </row>
    <row r="660" spans="1:2" x14ac:dyDescent="0.25">
      <c r="A660" s="123">
        <v>43342</v>
      </c>
      <c r="B660" s="130">
        <v>3250</v>
      </c>
    </row>
    <row r="661" spans="1:2" x14ac:dyDescent="0.25">
      <c r="A661" s="123">
        <v>43343</v>
      </c>
      <c r="B661" s="130">
        <v>3200</v>
      </c>
    </row>
    <row r="662" spans="1:2" x14ac:dyDescent="0.25">
      <c r="A662" s="123">
        <v>43346</v>
      </c>
      <c r="B662" s="130">
        <v>3240</v>
      </c>
    </row>
    <row r="663" spans="1:2" x14ac:dyDescent="0.25">
      <c r="A663" s="123">
        <v>43347</v>
      </c>
      <c r="B663" s="130">
        <v>3180</v>
      </c>
    </row>
    <row r="664" spans="1:2" x14ac:dyDescent="0.25">
      <c r="A664" s="123">
        <v>43348</v>
      </c>
      <c r="B664" s="130">
        <v>3200</v>
      </c>
    </row>
    <row r="665" spans="1:2" x14ac:dyDescent="0.25">
      <c r="A665" s="123">
        <v>43349</v>
      </c>
      <c r="B665" s="130">
        <v>3200</v>
      </c>
    </row>
    <row r="666" spans="1:2" x14ac:dyDescent="0.25">
      <c r="A666" s="123">
        <v>43350</v>
      </c>
      <c r="B666" s="130">
        <v>3105</v>
      </c>
    </row>
    <row r="667" spans="1:2" x14ac:dyDescent="0.25">
      <c r="A667" s="123">
        <v>43353</v>
      </c>
      <c r="B667" s="130">
        <v>3105</v>
      </c>
    </row>
    <row r="668" spans="1:2" x14ac:dyDescent="0.25">
      <c r="A668" s="123">
        <v>43354</v>
      </c>
      <c r="B668" s="130">
        <v>3240</v>
      </c>
    </row>
    <row r="669" spans="1:2" x14ac:dyDescent="0.25">
      <c r="A669" s="123">
        <v>43355</v>
      </c>
      <c r="B669" s="130">
        <v>3200</v>
      </c>
    </row>
    <row r="670" spans="1:2" x14ac:dyDescent="0.25">
      <c r="A670" s="123">
        <v>43356</v>
      </c>
      <c r="B670" s="130">
        <v>3300</v>
      </c>
    </row>
    <row r="671" spans="1:2" x14ac:dyDescent="0.25">
      <c r="A671" s="123">
        <v>43357</v>
      </c>
      <c r="B671" s="130">
        <v>3300</v>
      </c>
    </row>
    <row r="672" spans="1:2" x14ac:dyDescent="0.25">
      <c r="A672" s="123">
        <v>43360</v>
      </c>
      <c r="B672" s="130">
        <v>3300</v>
      </c>
    </row>
    <row r="673" spans="1:2" x14ac:dyDescent="0.25">
      <c r="A673" s="123">
        <v>43361</v>
      </c>
      <c r="B673" s="130">
        <v>3300</v>
      </c>
    </row>
    <row r="674" spans="1:2" x14ac:dyDescent="0.25">
      <c r="A674" s="123">
        <v>43362</v>
      </c>
      <c r="B674" s="130">
        <v>3350</v>
      </c>
    </row>
    <row r="675" spans="1:2" x14ac:dyDescent="0.25">
      <c r="A675" s="123">
        <v>43363</v>
      </c>
      <c r="B675" s="130">
        <v>3240</v>
      </c>
    </row>
    <row r="676" spans="1:2" x14ac:dyDescent="0.25">
      <c r="A676" s="123">
        <v>43364</v>
      </c>
      <c r="B676" s="130">
        <v>3240</v>
      </c>
    </row>
    <row r="677" spans="1:2" x14ac:dyDescent="0.25">
      <c r="A677" s="123">
        <v>43367</v>
      </c>
      <c r="B677" s="130">
        <v>3240</v>
      </c>
    </row>
    <row r="678" spans="1:2" x14ac:dyDescent="0.25">
      <c r="A678" s="123">
        <v>43368</v>
      </c>
      <c r="B678" s="130">
        <v>3200</v>
      </c>
    </row>
    <row r="679" spans="1:2" x14ac:dyDescent="0.25">
      <c r="A679" s="123">
        <v>43369</v>
      </c>
      <c r="B679" s="130">
        <v>3200</v>
      </c>
    </row>
    <row r="680" spans="1:2" x14ac:dyDescent="0.25">
      <c r="A680" s="123">
        <v>43370</v>
      </c>
      <c r="B680" s="130">
        <v>3145</v>
      </c>
    </row>
    <row r="681" spans="1:2" x14ac:dyDescent="0.25">
      <c r="A681" s="123">
        <v>43371</v>
      </c>
      <c r="B681" s="130">
        <v>3145</v>
      </c>
    </row>
    <row r="682" spans="1:2" x14ac:dyDescent="0.25">
      <c r="A682" s="123">
        <v>43374</v>
      </c>
      <c r="B682" s="132">
        <v>3100</v>
      </c>
    </row>
    <row r="683" spans="1:2" x14ac:dyDescent="0.25">
      <c r="A683" s="123">
        <v>43375</v>
      </c>
      <c r="B683" s="132">
        <v>3080</v>
      </c>
    </row>
    <row r="684" spans="1:2" x14ac:dyDescent="0.25">
      <c r="A684" s="123">
        <v>43376</v>
      </c>
      <c r="B684" s="132">
        <v>3050</v>
      </c>
    </row>
    <row r="685" spans="1:2" x14ac:dyDescent="0.25">
      <c r="A685" s="123">
        <v>43377</v>
      </c>
      <c r="B685" s="132">
        <v>3050</v>
      </c>
    </row>
    <row r="686" spans="1:2" x14ac:dyDescent="0.25">
      <c r="A686" s="123">
        <v>43378</v>
      </c>
      <c r="B686" s="132">
        <v>3000</v>
      </c>
    </row>
    <row r="687" spans="1:2" x14ac:dyDescent="0.25">
      <c r="A687" s="123">
        <v>43381</v>
      </c>
      <c r="B687" s="132">
        <v>2800</v>
      </c>
    </row>
    <row r="688" spans="1:2" x14ac:dyDescent="0.25">
      <c r="A688" s="123">
        <v>43382</v>
      </c>
      <c r="B688" s="132">
        <v>2800</v>
      </c>
    </row>
    <row r="689" spans="1:2" x14ac:dyDescent="0.25">
      <c r="A689" s="123">
        <v>43383</v>
      </c>
      <c r="B689" s="132">
        <v>2710</v>
      </c>
    </row>
    <row r="690" spans="1:2" x14ac:dyDescent="0.25">
      <c r="A690" s="123">
        <v>43384</v>
      </c>
      <c r="B690" s="132">
        <v>2800</v>
      </c>
    </row>
    <row r="691" spans="1:2" x14ac:dyDescent="0.25">
      <c r="A691" s="123">
        <v>43385</v>
      </c>
      <c r="B691" s="132">
        <v>2710</v>
      </c>
    </row>
    <row r="692" spans="1:2" x14ac:dyDescent="0.25">
      <c r="A692" s="123">
        <v>43388</v>
      </c>
      <c r="B692" s="132">
        <v>2695</v>
      </c>
    </row>
    <row r="693" spans="1:2" x14ac:dyDescent="0.25">
      <c r="A693" s="123">
        <v>43389</v>
      </c>
      <c r="B693" s="132">
        <v>2590</v>
      </c>
    </row>
    <row r="694" spans="1:2" x14ac:dyDescent="0.25">
      <c r="A694" s="123">
        <v>43390</v>
      </c>
      <c r="B694" s="132">
        <v>2650</v>
      </c>
    </row>
    <row r="695" spans="1:2" x14ac:dyDescent="0.25">
      <c r="A695" s="123">
        <v>43391</v>
      </c>
      <c r="B695" s="132">
        <v>2505</v>
      </c>
    </row>
    <row r="696" spans="1:2" x14ac:dyDescent="0.25">
      <c r="A696" s="123">
        <v>43392</v>
      </c>
      <c r="B696" s="132">
        <v>2500</v>
      </c>
    </row>
    <row r="697" spans="1:2" x14ac:dyDescent="0.25">
      <c r="A697" s="123">
        <v>43395</v>
      </c>
      <c r="B697" s="132">
        <v>2500</v>
      </c>
    </row>
    <row r="698" spans="1:2" x14ac:dyDescent="0.25">
      <c r="A698" s="123">
        <v>43396</v>
      </c>
      <c r="B698" s="132">
        <v>2455</v>
      </c>
    </row>
    <row r="699" spans="1:2" x14ac:dyDescent="0.25">
      <c r="A699" s="123">
        <v>43397</v>
      </c>
      <c r="B699" s="132">
        <v>2290</v>
      </c>
    </row>
    <row r="700" spans="1:2" x14ac:dyDescent="0.25">
      <c r="A700" s="123">
        <v>43398</v>
      </c>
      <c r="B700" s="132">
        <v>2290</v>
      </c>
    </row>
    <row r="701" spans="1:2" x14ac:dyDescent="0.25">
      <c r="A701" s="123">
        <v>43399</v>
      </c>
      <c r="B701" s="132">
        <v>2290</v>
      </c>
    </row>
    <row r="702" spans="1:2" x14ac:dyDescent="0.25">
      <c r="A702" s="123">
        <v>43402</v>
      </c>
      <c r="B702" s="132">
        <v>2200</v>
      </c>
    </row>
    <row r="703" spans="1:2" x14ac:dyDescent="0.25">
      <c r="A703" s="123">
        <v>43403</v>
      </c>
      <c r="B703" s="132">
        <v>2200</v>
      </c>
    </row>
    <row r="704" spans="1:2" x14ac:dyDescent="0.25">
      <c r="A704" s="123">
        <v>43404</v>
      </c>
      <c r="B704" s="132">
        <v>2280</v>
      </c>
    </row>
    <row r="705" spans="1:2" x14ac:dyDescent="0.25">
      <c r="A705" s="123">
        <v>43406</v>
      </c>
      <c r="B705" s="132">
        <v>2280</v>
      </c>
    </row>
    <row r="706" spans="1:2" x14ac:dyDescent="0.25">
      <c r="A706" s="123">
        <v>43409</v>
      </c>
      <c r="B706" s="132">
        <v>2280</v>
      </c>
    </row>
    <row r="707" spans="1:2" x14ac:dyDescent="0.25">
      <c r="A707" s="123">
        <v>43410</v>
      </c>
      <c r="B707" s="132">
        <v>2200</v>
      </c>
    </row>
    <row r="708" spans="1:2" x14ac:dyDescent="0.25">
      <c r="A708" s="123">
        <v>43411</v>
      </c>
      <c r="B708" s="132">
        <v>2200</v>
      </c>
    </row>
    <row r="709" spans="1:2" x14ac:dyDescent="0.25">
      <c r="A709" s="123">
        <v>43412</v>
      </c>
      <c r="B709" s="132">
        <v>2090</v>
      </c>
    </row>
    <row r="710" spans="1:2" x14ac:dyDescent="0.25">
      <c r="A710" s="123">
        <v>43413</v>
      </c>
      <c r="B710" s="132">
        <v>2090</v>
      </c>
    </row>
    <row r="711" spans="1:2" x14ac:dyDescent="0.25">
      <c r="A711" s="123">
        <v>43416</v>
      </c>
      <c r="B711" s="132">
        <v>2090</v>
      </c>
    </row>
    <row r="712" spans="1:2" x14ac:dyDescent="0.25">
      <c r="A712" s="123">
        <v>43417</v>
      </c>
      <c r="B712" s="132">
        <v>1950</v>
      </c>
    </row>
    <row r="713" spans="1:2" x14ac:dyDescent="0.25">
      <c r="A713" s="123">
        <v>43418</v>
      </c>
      <c r="B713" s="132">
        <v>1900</v>
      </c>
    </row>
    <row r="714" spans="1:2" x14ac:dyDescent="0.25">
      <c r="A714" s="123">
        <v>43420</v>
      </c>
      <c r="B714" s="132">
        <v>2040</v>
      </c>
    </row>
    <row r="715" spans="1:2" x14ac:dyDescent="0.25">
      <c r="A715" s="123">
        <v>43423</v>
      </c>
      <c r="B715" s="132">
        <v>2000</v>
      </c>
    </row>
    <row r="716" spans="1:2" x14ac:dyDescent="0.25">
      <c r="A716" s="123">
        <v>43425</v>
      </c>
      <c r="B716" s="132">
        <v>1900</v>
      </c>
    </row>
    <row r="717" spans="1:2" x14ac:dyDescent="0.25">
      <c r="A717" s="123">
        <v>43426</v>
      </c>
      <c r="B717" s="132">
        <v>1900</v>
      </c>
    </row>
    <row r="718" spans="1:2" x14ac:dyDescent="0.25">
      <c r="A718" s="123">
        <v>43427</v>
      </c>
      <c r="B718" s="132">
        <v>2000</v>
      </c>
    </row>
    <row r="719" spans="1:2" x14ac:dyDescent="0.25">
      <c r="A719" s="123">
        <v>43430</v>
      </c>
      <c r="B719" s="132">
        <v>1850</v>
      </c>
    </row>
    <row r="720" spans="1:2" x14ac:dyDescent="0.25">
      <c r="A720" s="123">
        <v>43431</v>
      </c>
      <c r="B720" s="132">
        <v>1985</v>
      </c>
    </row>
    <row r="721" spans="1:2" x14ac:dyDescent="0.25">
      <c r="A721" s="123">
        <v>43432</v>
      </c>
      <c r="B721" s="132">
        <v>1985</v>
      </c>
    </row>
    <row r="722" spans="1:2" x14ac:dyDescent="0.25">
      <c r="A722" s="123">
        <v>43433</v>
      </c>
      <c r="B722" s="132">
        <v>1950</v>
      </c>
    </row>
    <row r="723" spans="1:2" x14ac:dyDescent="0.25">
      <c r="A723" s="123">
        <v>43434</v>
      </c>
      <c r="B723" s="132">
        <v>1950</v>
      </c>
    </row>
    <row r="724" spans="1:2" x14ac:dyDescent="0.25">
      <c r="A724" s="123">
        <v>43437</v>
      </c>
      <c r="B724" s="132">
        <v>1945</v>
      </c>
    </row>
    <row r="725" spans="1:2" x14ac:dyDescent="0.25">
      <c r="A725" s="123">
        <v>43438</v>
      </c>
      <c r="B725" s="132">
        <v>1945</v>
      </c>
    </row>
    <row r="726" spans="1:2" x14ac:dyDescent="0.25">
      <c r="A726" s="123">
        <v>43439</v>
      </c>
      <c r="B726" s="132">
        <v>1945</v>
      </c>
    </row>
    <row r="727" spans="1:2" x14ac:dyDescent="0.25">
      <c r="A727" s="123">
        <v>43440</v>
      </c>
      <c r="B727" s="132">
        <v>2045</v>
      </c>
    </row>
    <row r="728" spans="1:2" x14ac:dyDescent="0.25">
      <c r="A728" s="123">
        <v>43441</v>
      </c>
      <c r="B728" s="132">
        <v>2040</v>
      </c>
    </row>
    <row r="729" spans="1:2" x14ac:dyDescent="0.25">
      <c r="A729" s="123">
        <v>43444</v>
      </c>
      <c r="B729" s="132">
        <v>2185</v>
      </c>
    </row>
    <row r="730" spans="1:2" x14ac:dyDescent="0.25">
      <c r="A730" s="123">
        <v>43445</v>
      </c>
      <c r="B730" s="132">
        <v>2190</v>
      </c>
    </row>
    <row r="731" spans="1:2" x14ac:dyDescent="0.25">
      <c r="A731" s="123">
        <v>43446</v>
      </c>
      <c r="B731" s="132">
        <v>2150</v>
      </c>
    </row>
    <row r="732" spans="1:2" x14ac:dyDescent="0.25">
      <c r="A732" s="123">
        <v>43447</v>
      </c>
      <c r="B732" s="132">
        <v>2090</v>
      </c>
    </row>
    <row r="733" spans="1:2" x14ac:dyDescent="0.25">
      <c r="A733" s="123">
        <v>43448</v>
      </c>
      <c r="B733" s="132">
        <v>2090</v>
      </c>
    </row>
    <row r="734" spans="1:2" x14ac:dyDescent="0.25">
      <c r="A734" s="123">
        <v>43451</v>
      </c>
      <c r="B734" s="132">
        <v>2100</v>
      </c>
    </row>
    <row r="735" spans="1:2" x14ac:dyDescent="0.25">
      <c r="A735" s="123">
        <v>43452</v>
      </c>
      <c r="B735" s="132">
        <v>2100</v>
      </c>
    </row>
    <row r="736" spans="1:2" x14ac:dyDescent="0.25">
      <c r="A736" s="123">
        <v>43453</v>
      </c>
      <c r="B736" s="132">
        <v>2050</v>
      </c>
    </row>
    <row r="737" spans="1:2" x14ac:dyDescent="0.25">
      <c r="A737" s="123">
        <v>43454</v>
      </c>
      <c r="B737" s="132">
        <v>2050</v>
      </c>
    </row>
    <row r="738" spans="1:2" x14ac:dyDescent="0.25">
      <c r="A738" s="123">
        <v>43455</v>
      </c>
      <c r="B738" s="132">
        <v>2000</v>
      </c>
    </row>
    <row r="739" spans="1:2" x14ac:dyDescent="0.25">
      <c r="A739" s="123">
        <v>43458</v>
      </c>
      <c r="B739" s="132">
        <v>1900</v>
      </c>
    </row>
    <row r="740" spans="1:2" x14ac:dyDescent="0.25">
      <c r="A740" s="123">
        <v>43460</v>
      </c>
      <c r="B740" s="132">
        <v>1900</v>
      </c>
    </row>
    <row r="741" spans="1:2" x14ac:dyDescent="0.25">
      <c r="A741" s="123">
        <v>43461</v>
      </c>
      <c r="B741" s="132">
        <v>1900</v>
      </c>
    </row>
    <row r="742" spans="1:2" x14ac:dyDescent="0.25">
      <c r="A742" s="123">
        <v>43462</v>
      </c>
      <c r="B742" s="132">
        <v>2000</v>
      </c>
    </row>
    <row r="743" spans="1:2" x14ac:dyDescent="0.25">
      <c r="A743" s="123">
        <v>43465</v>
      </c>
      <c r="B743" s="132">
        <v>1900</v>
      </c>
    </row>
    <row r="744" spans="1:2" x14ac:dyDescent="0.25">
      <c r="A744" s="123">
        <v>43467</v>
      </c>
      <c r="B744" s="132">
        <v>1850</v>
      </c>
    </row>
    <row r="745" spans="1:2" x14ac:dyDescent="0.25">
      <c r="A745" s="123">
        <v>43468</v>
      </c>
      <c r="B745" s="132">
        <v>1800</v>
      </c>
    </row>
    <row r="746" spans="1:2" x14ac:dyDescent="0.25">
      <c r="A746" s="123">
        <v>43469</v>
      </c>
      <c r="B746" s="132">
        <v>1935</v>
      </c>
    </row>
    <row r="747" spans="1:2" x14ac:dyDescent="0.25">
      <c r="A747" s="123">
        <v>43472</v>
      </c>
      <c r="B747" s="132">
        <v>1850</v>
      </c>
    </row>
    <row r="748" spans="1:2" x14ac:dyDescent="0.25">
      <c r="A748" s="123">
        <v>43473</v>
      </c>
      <c r="B748" s="132">
        <v>1895</v>
      </c>
    </row>
    <row r="749" spans="1:2" x14ac:dyDescent="0.25">
      <c r="A749" s="123">
        <v>43474</v>
      </c>
      <c r="B749" s="132">
        <v>1895</v>
      </c>
    </row>
    <row r="750" spans="1:2" x14ac:dyDescent="0.25">
      <c r="A750" s="123">
        <v>43475</v>
      </c>
      <c r="B750" s="132">
        <v>1885</v>
      </c>
    </row>
    <row r="751" spans="1:2" x14ac:dyDescent="0.25">
      <c r="A751" s="123">
        <v>43476</v>
      </c>
      <c r="B751" s="132">
        <v>1885</v>
      </c>
    </row>
    <row r="752" spans="1:2" x14ac:dyDescent="0.25">
      <c r="A752" s="123">
        <v>43479</v>
      </c>
      <c r="B752" s="132">
        <v>1805</v>
      </c>
    </row>
    <row r="753" spans="1:2" x14ac:dyDescent="0.25">
      <c r="A753" s="123">
        <v>43480</v>
      </c>
      <c r="B753" s="132">
        <v>1805</v>
      </c>
    </row>
    <row r="754" spans="1:2" x14ac:dyDescent="0.25">
      <c r="A754" s="123">
        <v>43481</v>
      </c>
      <c r="B754" s="132">
        <v>1720</v>
      </c>
    </row>
    <row r="755" spans="1:2" x14ac:dyDescent="0.25">
      <c r="A755" s="123">
        <v>43482</v>
      </c>
      <c r="B755" s="132">
        <v>1830</v>
      </c>
    </row>
    <row r="756" spans="1:2" x14ac:dyDescent="0.25">
      <c r="A756" s="123">
        <v>43483</v>
      </c>
      <c r="B756" s="132">
        <v>1830</v>
      </c>
    </row>
    <row r="757" spans="1:2" x14ac:dyDescent="0.25">
      <c r="A757" s="123">
        <v>43486</v>
      </c>
      <c r="B757" s="132">
        <v>1850</v>
      </c>
    </row>
    <row r="758" spans="1:2" x14ac:dyDescent="0.25">
      <c r="A758" s="123">
        <v>43487</v>
      </c>
      <c r="B758" s="132">
        <v>1745</v>
      </c>
    </row>
    <row r="759" spans="1:2" x14ac:dyDescent="0.25">
      <c r="A759" s="123">
        <v>43488</v>
      </c>
      <c r="B759" s="132">
        <v>1800</v>
      </c>
    </row>
    <row r="760" spans="1:2" x14ac:dyDescent="0.25">
      <c r="A760" s="123">
        <v>43489</v>
      </c>
      <c r="B760" s="132">
        <v>1795</v>
      </c>
    </row>
    <row r="761" spans="1:2" x14ac:dyDescent="0.25">
      <c r="A761" s="123">
        <v>43490</v>
      </c>
      <c r="B761" s="132">
        <v>1785</v>
      </c>
    </row>
    <row r="762" spans="1:2" x14ac:dyDescent="0.25">
      <c r="A762" s="123">
        <v>43493</v>
      </c>
      <c r="B762" s="132">
        <v>1830</v>
      </c>
    </row>
    <row r="763" spans="1:2" x14ac:dyDescent="0.25">
      <c r="A763" s="123">
        <v>43494</v>
      </c>
      <c r="B763" s="132">
        <v>1830</v>
      </c>
    </row>
    <row r="764" spans="1:2" x14ac:dyDescent="0.25">
      <c r="A764" s="123">
        <v>43495</v>
      </c>
      <c r="B764" s="132">
        <v>1825</v>
      </c>
    </row>
    <row r="765" spans="1:2" x14ac:dyDescent="0.25">
      <c r="A765" s="123">
        <v>43496</v>
      </c>
      <c r="B765" s="132">
        <v>1750</v>
      </c>
    </row>
    <row r="766" spans="1:2" x14ac:dyDescent="0.25">
      <c r="A766" s="123">
        <v>43497</v>
      </c>
      <c r="B766" s="132">
        <v>1690</v>
      </c>
    </row>
    <row r="767" spans="1:2" x14ac:dyDescent="0.25">
      <c r="A767" s="123">
        <v>43500</v>
      </c>
      <c r="B767" s="132">
        <v>1620</v>
      </c>
    </row>
    <row r="768" spans="1:2" x14ac:dyDescent="0.25">
      <c r="A768" s="123">
        <v>43501</v>
      </c>
      <c r="B768" s="132">
        <v>1500</v>
      </c>
    </row>
    <row r="769" spans="1:2" x14ac:dyDescent="0.25">
      <c r="A769" s="123">
        <v>43502</v>
      </c>
      <c r="B769" s="132">
        <v>1500</v>
      </c>
    </row>
    <row r="770" spans="1:2" x14ac:dyDescent="0.25">
      <c r="A770" s="123">
        <v>43503</v>
      </c>
      <c r="B770" s="132">
        <v>1560</v>
      </c>
    </row>
    <row r="771" spans="1:2" x14ac:dyDescent="0.25">
      <c r="A771" s="123">
        <v>43504</v>
      </c>
      <c r="B771" s="132">
        <v>1560</v>
      </c>
    </row>
    <row r="772" spans="1:2" x14ac:dyDescent="0.25">
      <c r="A772" s="123">
        <v>43507</v>
      </c>
      <c r="B772" s="132">
        <v>1565</v>
      </c>
    </row>
    <row r="773" spans="1:2" x14ac:dyDescent="0.25">
      <c r="A773" s="123">
        <v>43508</v>
      </c>
      <c r="B773" s="132">
        <v>1580</v>
      </c>
    </row>
    <row r="774" spans="1:2" x14ac:dyDescent="0.25">
      <c r="A774" s="123">
        <v>43509</v>
      </c>
      <c r="B774" s="132">
        <v>1580</v>
      </c>
    </row>
    <row r="775" spans="1:2" x14ac:dyDescent="0.25">
      <c r="A775" s="123">
        <v>43510</v>
      </c>
      <c r="B775" s="132">
        <v>1600</v>
      </c>
    </row>
    <row r="776" spans="1:2" x14ac:dyDescent="0.25">
      <c r="A776" s="123">
        <v>43511</v>
      </c>
      <c r="B776" s="132">
        <v>1600</v>
      </c>
    </row>
    <row r="777" spans="1:2" x14ac:dyDescent="0.25">
      <c r="A777" s="123">
        <v>43514</v>
      </c>
      <c r="B777" s="132">
        <v>1565</v>
      </c>
    </row>
    <row r="778" spans="1:2" x14ac:dyDescent="0.25">
      <c r="A778" s="123">
        <v>43515</v>
      </c>
      <c r="B778" s="132">
        <v>1595</v>
      </c>
    </row>
    <row r="779" spans="1:2" x14ac:dyDescent="0.25">
      <c r="A779" s="123">
        <v>43516</v>
      </c>
      <c r="B779" s="132">
        <v>1565</v>
      </c>
    </row>
    <row r="780" spans="1:2" x14ac:dyDescent="0.25">
      <c r="A780" s="123">
        <v>43517</v>
      </c>
      <c r="B780" s="132">
        <v>1595</v>
      </c>
    </row>
    <row r="781" spans="1:2" x14ac:dyDescent="0.25">
      <c r="A781" s="123">
        <v>43518</v>
      </c>
      <c r="B781" s="132">
        <v>1595</v>
      </c>
    </row>
    <row r="782" spans="1:2" x14ac:dyDescent="0.25">
      <c r="A782" s="123">
        <v>43521</v>
      </c>
      <c r="B782" s="132">
        <v>1595</v>
      </c>
    </row>
    <row r="783" spans="1:2" x14ac:dyDescent="0.25">
      <c r="A783" s="123">
        <v>43522</v>
      </c>
      <c r="B783" s="132">
        <v>1600</v>
      </c>
    </row>
    <row r="784" spans="1:2" x14ac:dyDescent="0.25">
      <c r="A784" s="123">
        <v>43523</v>
      </c>
      <c r="B784" s="132">
        <v>1600</v>
      </c>
    </row>
    <row r="785" spans="1:2" x14ac:dyDescent="0.25">
      <c r="A785" s="123">
        <v>43524</v>
      </c>
      <c r="B785" s="132">
        <v>1600</v>
      </c>
    </row>
    <row r="786" spans="1:2" x14ac:dyDescent="0.25">
      <c r="A786" s="123">
        <v>43525</v>
      </c>
      <c r="B786" s="132">
        <v>1600</v>
      </c>
    </row>
    <row r="787" spans="1:2" x14ac:dyDescent="0.25">
      <c r="A787" s="123">
        <v>43528</v>
      </c>
      <c r="B787" s="132">
        <v>1600</v>
      </c>
    </row>
    <row r="788" spans="1:2" x14ac:dyDescent="0.25">
      <c r="A788" s="123">
        <v>43529</v>
      </c>
      <c r="B788" s="132">
        <v>1600</v>
      </c>
    </row>
    <row r="789" spans="1:2" x14ac:dyDescent="0.25">
      <c r="A789" s="123">
        <v>43530</v>
      </c>
      <c r="B789" s="132">
        <v>1600</v>
      </c>
    </row>
    <row r="790" spans="1:2" x14ac:dyDescent="0.25">
      <c r="A790" s="123">
        <v>43531</v>
      </c>
      <c r="B790" s="132">
        <v>1600</v>
      </c>
    </row>
    <row r="791" spans="1:2" x14ac:dyDescent="0.25">
      <c r="A791" s="123">
        <v>43532</v>
      </c>
      <c r="B791" s="132">
        <v>1600</v>
      </c>
    </row>
    <row r="792" spans="1:2" x14ac:dyDescent="0.25">
      <c r="A792" s="123">
        <v>43535</v>
      </c>
      <c r="B792" s="132">
        <v>1600</v>
      </c>
    </row>
    <row r="793" spans="1:2" x14ac:dyDescent="0.25">
      <c r="A793" s="123">
        <v>43536</v>
      </c>
      <c r="B793" s="132">
        <v>1600</v>
      </c>
    </row>
    <row r="794" spans="1:2" x14ac:dyDescent="0.25">
      <c r="A794" s="123">
        <v>43537</v>
      </c>
      <c r="B794" s="132">
        <v>1595</v>
      </c>
    </row>
    <row r="795" spans="1:2" x14ac:dyDescent="0.25">
      <c r="A795" s="123">
        <v>43538</v>
      </c>
      <c r="B795" s="132">
        <v>1600</v>
      </c>
    </row>
    <row r="796" spans="1:2" x14ac:dyDescent="0.25">
      <c r="A796" s="123">
        <v>43539</v>
      </c>
      <c r="B796" s="132">
        <v>1600</v>
      </c>
    </row>
    <row r="797" spans="1:2" x14ac:dyDescent="0.25">
      <c r="A797" s="123">
        <v>43542</v>
      </c>
      <c r="B797" s="132">
        <v>1600</v>
      </c>
    </row>
    <row r="798" spans="1:2" x14ac:dyDescent="0.25">
      <c r="A798" s="123">
        <v>43543</v>
      </c>
      <c r="B798" s="132">
        <v>1600</v>
      </c>
    </row>
    <row r="799" spans="1:2" x14ac:dyDescent="0.25">
      <c r="A799" s="123">
        <v>43544</v>
      </c>
      <c r="B799" s="132">
        <v>1600</v>
      </c>
    </row>
    <row r="800" spans="1:2" x14ac:dyDescent="0.25">
      <c r="A800" s="123">
        <v>43545</v>
      </c>
      <c r="B800" s="132">
        <v>1600</v>
      </c>
    </row>
    <row r="801" spans="1:2" x14ac:dyDescent="0.25">
      <c r="A801" s="123">
        <v>43546</v>
      </c>
      <c r="B801" s="132">
        <v>1595</v>
      </c>
    </row>
    <row r="802" spans="1:2" x14ac:dyDescent="0.25">
      <c r="A802" s="123">
        <v>43549</v>
      </c>
      <c r="B802" s="132">
        <v>1595</v>
      </c>
    </row>
    <row r="803" spans="1:2" x14ac:dyDescent="0.25">
      <c r="A803" s="123">
        <v>43550</v>
      </c>
      <c r="B803" s="132">
        <v>1550</v>
      </c>
    </row>
    <row r="804" spans="1:2" x14ac:dyDescent="0.25">
      <c r="A804" s="123">
        <v>43551</v>
      </c>
      <c r="B804" s="132">
        <v>1500</v>
      </c>
    </row>
    <row r="805" spans="1:2" x14ac:dyDescent="0.25">
      <c r="A805" s="123">
        <v>43552</v>
      </c>
      <c r="B805" s="132">
        <v>1500</v>
      </c>
    </row>
    <row r="806" spans="1:2" x14ac:dyDescent="0.25">
      <c r="A806" s="123">
        <v>43553</v>
      </c>
      <c r="B806" s="132">
        <v>1500</v>
      </c>
    </row>
    <row r="807" spans="1:2" x14ac:dyDescent="0.25">
      <c r="A807" s="123">
        <v>43556</v>
      </c>
      <c r="B807" s="132">
        <v>1500</v>
      </c>
    </row>
    <row r="808" spans="1:2" x14ac:dyDescent="0.25">
      <c r="A808" s="123">
        <v>43557</v>
      </c>
      <c r="B808" s="132">
        <v>1480</v>
      </c>
    </row>
    <row r="809" spans="1:2" x14ac:dyDescent="0.25">
      <c r="A809" s="123">
        <v>43558</v>
      </c>
      <c r="B809" s="132">
        <v>1480</v>
      </c>
    </row>
    <row r="810" spans="1:2" x14ac:dyDescent="0.25">
      <c r="A810" s="123">
        <v>43559</v>
      </c>
      <c r="B810" s="132">
        <v>1490</v>
      </c>
    </row>
    <row r="811" spans="1:2" x14ac:dyDescent="0.25">
      <c r="A811" s="123">
        <v>43560</v>
      </c>
      <c r="B811" s="132">
        <v>1480</v>
      </c>
    </row>
    <row r="812" spans="1:2" x14ac:dyDescent="0.25">
      <c r="A812" s="123">
        <v>43563</v>
      </c>
      <c r="B812" s="132">
        <v>1450</v>
      </c>
    </row>
    <row r="813" spans="1:2" x14ac:dyDescent="0.25">
      <c r="A813" s="123">
        <v>43564</v>
      </c>
      <c r="B813" s="132">
        <v>1445</v>
      </c>
    </row>
    <row r="814" spans="1:2" x14ac:dyDescent="0.25">
      <c r="A814" s="123">
        <v>43565</v>
      </c>
      <c r="B814" s="132">
        <v>1450</v>
      </c>
    </row>
    <row r="815" spans="1:2" x14ac:dyDescent="0.25">
      <c r="A815" s="123">
        <v>43566</v>
      </c>
      <c r="B815" s="132">
        <v>1400</v>
      </c>
    </row>
    <row r="816" spans="1:2" x14ac:dyDescent="0.25">
      <c r="A816" s="123">
        <v>43567</v>
      </c>
      <c r="B816" s="132">
        <v>1400</v>
      </c>
    </row>
    <row r="817" spans="1:2" x14ac:dyDescent="0.25">
      <c r="A817" s="123">
        <v>43570</v>
      </c>
      <c r="B817" s="132">
        <v>1480</v>
      </c>
    </row>
    <row r="818" spans="1:2" x14ac:dyDescent="0.25">
      <c r="A818" s="123">
        <v>43571</v>
      </c>
      <c r="B818" s="132">
        <v>1480</v>
      </c>
    </row>
    <row r="819" spans="1:2" x14ac:dyDescent="0.25">
      <c r="A819" s="123">
        <v>43572</v>
      </c>
      <c r="B819" s="132">
        <v>1370</v>
      </c>
    </row>
    <row r="820" spans="1:2" x14ac:dyDescent="0.25">
      <c r="A820" s="123">
        <v>43573</v>
      </c>
      <c r="B820" s="132">
        <v>1300</v>
      </c>
    </row>
    <row r="821" spans="1:2" x14ac:dyDescent="0.25">
      <c r="A821" s="123">
        <v>43574</v>
      </c>
      <c r="B821" s="132">
        <v>1300</v>
      </c>
    </row>
    <row r="822" spans="1:2" x14ac:dyDescent="0.25">
      <c r="A822" s="123">
        <v>43578</v>
      </c>
      <c r="B822" s="132">
        <v>1300</v>
      </c>
    </row>
    <row r="823" spans="1:2" x14ac:dyDescent="0.25">
      <c r="A823" s="123">
        <v>43579</v>
      </c>
      <c r="B823" s="132">
        <v>1205</v>
      </c>
    </row>
    <row r="824" spans="1:2" x14ac:dyDescent="0.25">
      <c r="A824" s="123">
        <v>43580</v>
      </c>
      <c r="B824" s="132">
        <v>1200</v>
      </c>
    </row>
    <row r="825" spans="1:2" x14ac:dyDescent="0.25">
      <c r="A825" s="123">
        <v>43581</v>
      </c>
      <c r="B825" s="132">
        <v>1250</v>
      </c>
    </row>
    <row r="826" spans="1:2" x14ac:dyDescent="0.25">
      <c r="A826" s="123">
        <v>43584</v>
      </c>
      <c r="B826" s="132">
        <v>1200</v>
      </c>
    </row>
    <row r="827" spans="1:2" x14ac:dyDescent="0.25">
      <c r="A827" s="123">
        <v>43585</v>
      </c>
      <c r="B827" s="132">
        <v>1250</v>
      </c>
    </row>
    <row r="828" spans="1:2" x14ac:dyDescent="0.25">
      <c r="A828" s="123">
        <v>43587</v>
      </c>
      <c r="B828" s="132">
        <v>1300</v>
      </c>
    </row>
    <row r="829" spans="1:2" x14ac:dyDescent="0.25">
      <c r="A829" s="123">
        <v>43588</v>
      </c>
      <c r="B829" s="132">
        <v>1300</v>
      </c>
    </row>
    <row r="830" spans="1:2" x14ac:dyDescent="0.25">
      <c r="A830" s="123">
        <v>43591</v>
      </c>
      <c r="B830" s="132">
        <v>1300</v>
      </c>
    </row>
    <row r="831" spans="1:2" x14ac:dyDescent="0.25">
      <c r="A831" s="123">
        <v>43592</v>
      </c>
      <c r="B831" s="132">
        <v>1300</v>
      </c>
    </row>
    <row r="832" spans="1:2" x14ac:dyDescent="0.25">
      <c r="A832" s="123">
        <v>43593</v>
      </c>
      <c r="B832" s="132">
        <v>1300</v>
      </c>
    </row>
    <row r="833" spans="1:2" x14ac:dyDescent="0.25">
      <c r="A833" s="123">
        <v>43594</v>
      </c>
      <c r="B833" s="132">
        <v>1350</v>
      </c>
    </row>
    <row r="834" spans="1:2" x14ac:dyDescent="0.25">
      <c r="A834" s="123">
        <v>43595</v>
      </c>
      <c r="B834" s="132">
        <v>1440</v>
      </c>
    </row>
    <row r="835" spans="1:2" x14ac:dyDescent="0.25">
      <c r="A835" s="123">
        <v>43598</v>
      </c>
      <c r="B835" s="132">
        <v>1435</v>
      </c>
    </row>
    <row r="836" spans="1:2" x14ac:dyDescent="0.25">
      <c r="A836" s="123">
        <v>43599</v>
      </c>
      <c r="B836" s="132">
        <v>1330</v>
      </c>
    </row>
    <row r="837" spans="1:2" x14ac:dyDescent="0.25">
      <c r="A837" s="123">
        <v>43600</v>
      </c>
      <c r="B837" s="132">
        <v>1305</v>
      </c>
    </row>
    <row r="838" spans="1:2" x14ac:dyDescent="0.25">
      <c r="A838" s="123">
        <v>43601</v>
      </c>
      <c r="B838" s="132">
        <v>1310</v>
      </c>
    </row>
    <row r="839" spans="1:2" x14ac:dyDescent="0.25">
      <c r="A839" s="123">
        <v>43602</v>
      </c>
      <c r="B839" s="132">
        <v>1300</v>
      </c>
    </row>
    <row r="840" spans="1:2" x14ac:dyDescent="0.25">
      <c r="A840" s="123">
        <v>43605</v>
      </c>
      <c r="B840" s="132">
        <v>1285</v>
      </c>
    </row>
    <row r="841" spans="1:2" x14ac:dyDescent="0.25">
      <c r="A841" s="123">
        <v>43606</v>
      </c>
      <c r="B841" s="132">
        <v>1275</v>
      </c>
    </row>
    <row r="842" spans="1:2" x14ac:dyDescent="0.25">
      <c r="A842" s="123">
        <v>43607</v>
      </c>
      <c r="B842" s="132">
        <v>1250</v>
      </c>
    </row>
    <row r="843" spans="1:2" x14ac:dyDescent="0.25">
      <c r="A843" s="123">
        <v>43608</v>
      </c>
      <c r="B843" s="132">
        <v>1250</v>
      </c>
    </row>
    <row r="844" spans="1:2" x14ac:dyDescent="0.25">
      <c r="A844" s="123">
        <v>43609</v>
      </c>
      <c r="B844" s="132">
        <v>1250</v>
      </c>
    </row>
    <row r="845" spans="1:2" x14ac:dyDescent="0.25">
      <c r="A845" s="123">
        <v>43612</v>
      </c>
      <c r="B845" s="132">
        <v>1250</v>
      </c>
    </row>
    <row r="846" spans="1:2" x14ac:dyDescent="0.25">
      <c r="A846" s="123">
        <v>43613</v>
      </c>
      <c r="B846" s="132">
        <v>1245</v>
      </c>
    </row>
    <row r="847" spans="1:2" x14ac:dyDescent="0.25">
      <c r="A847" s="123">
        <v>43614</v>
      </c>
      <c r="B847" s="132">
        <v>1245</v>
      </c>
    </row>
    <row r="848" spans="1:2" x14ac:dyDescent="0.25">
      <c r="A848" s="123">
        <v>43616</v>
      </c>
      <c r="B848" s="132">
        <v>1245</v>
      </c>
    </row>
    <row r="849" spans="1:2" x14ac:dyDescent="0.25">
      <c r="A849" s="123">
        <v>43619</v>
      </c>
      <c r="B849" s="132">
        <v>1235</v>
      </c>
    </row>
    <row r="850" spans="1:2" x14ac:dyDescent="0.25">
      <c r="A850" s="123">
        <v>43621</v>
      </c>
      <c r="B850" s="132">
        <v>1245</v>
      </c>
    </row>
    <row r="851" spans="1:2" x14ac:dyDescent="0.25">
      <c r="A851" s="123">
        <v>43622</v>
      </c>
      <c r="B851" s="132">
        <v>1200</v>
      </c>
    </row>
    <row r="852" spans="1:2" x14ac:dyDescent="0.25">
      <c r="A852" s="123">
        <v>43623</v>
      </c>
      <c r="B852" s="132">
        <v>1250</v>
      </c>
    </row>
    <row r="853" spans="1:2" x14ac:dyDescent="0.25">
      <c r="A853" s="123">
        <v>43627</v>
      </c>
      <c r="B853" s="132">
        <v>1200</v>
      </c>
    </row>
    <row r="854" spans="1:2" x14ac:dyDescent="0.25">
      <c r="A854" s="123">
        <v>43628</v>
      </c>
      <c r="B854" s="132">
        <v>1200</v>
      </c>
    </row>
    <row r="855" spans="1:2" x14ac:dyDescent="0.25">
      <c r="A855" s="123">
        <v>43629</v>
      </c>
      <c r="B855" s="132">
        <v>1220</v>
      </c>
    </row>
    <row r="856" spans="1:2" x14ac:dyDescent="0.25">
      <c r="A856" s="123">
        <v>43630</v>
      </c>
      <c r="B856" s="132">
        <v>1180</v>
      </c>
    </row>
    <row r="857" spans="1:2" x14ac:dyDescent="0.25">
      <c r="A857" s="123">
        <v>43633</v>
      </c>
      <c r="B857" s="132">
        <v>1180</v>
      </c>
    </row>
    <row r="858" spans="1:2" x14ac:dyDescent="0.25">
      <c r="A858" s="123">
        <v>43634</v>
      </c>
      <c r="B858" s="132">
        <v>1180</v>
      </c>
    </row>
    <row r="859" spans="1:2" x14ac:dyDescent="0.25">
      <c r="A859" s="123">
        <v>43635</v>
      </c>
      <c r="B859" s="132">
        <v>1200</v>
      </c>
    </row>
    <row r="860" spans="1:2" x14ac:dyDescent="0.25">
      <c r="A860" s="123">
        <v>43636</v>
      </c>
      <c r="B860" s="132">
        <v>1180</v>
      </c>
    </row>
    <row r="861" spans="1:2" x14ac:dyDescent="0.25">
      <c r="A861" s="123">
        <v>43637</v>
      </c>
      <c r="B861" s="132">
        <v>1150</v>
      </c>
    </row>
    <row r="862" spans="1:2" x14ac:dyDescent="0.25">
      <c r="A862" s="123">
        <v>43640</v>
      </c>
      <c r="B862" s="132">
        <v>1150</v>
      </c>
    </row>
    <row r="863" spans="1:2" x14ac:dyDescent="0.25">
      <c r="A863" s="123">
        <v>43641</v>
      </c>
      <c r="B863" s="132">
        <v>1175</v>
      </c>
    </row>
    <row r="864" spans="1:2" x14ac:dyDescent="0.25">
      <c r="A864" s="123">
        <v>43642</v>
      </c>
      <c r="B864" s="132">
        <v>1170</v>
      </c>
    </row>
    <row r="865" spans="1:2" x14ac:dyDescent="0.25">
      <c r="A865" s="123">
        <v>43643</v>
      </c>
      <c r="B865" s="132">
        <v>1150</v>
      </c>
    </row>
    <row r="866" spans="1:2" x14ac:dyDescent="0.25">
      <c r="A866" s="123">
        <v>43644</v>
      </c>
      <c r="B866" s="132">
        <v>1145</v>
      </c>
    </row>
    <row r="867" spans="1:2" x14ac:dyDescent="0.25">
      <c r="A867" s="123">
        <v>43647</v>
      </c>
      <c r="B867" s="132">
        <v>1100</v>
      </c>
    </row>
    <row r="868" spans="1:2" x14ac:dyDescent="0.25">
      <c r="A868" s="123">
        <v>43648</v>
      </c>
      <c r="B868" s="132">
        <v>1020</v>
      </c>
    </row>
    <row r="869" spans="1:2" x14ac:dyDescent="0.25">
      <c r="A869" s="123">
        <v>43649</v>
      </c>
      <c r="B869" s="132">
        <v>1020</v>
      </c>
    </row>
    <row r="870" spans="1:2" x14ac:dyDescent="0.25">
      <c r="A870" s="123">
        <v>43650</v>
      </c>
      <c r="B870" s="132">
        <v>1000</v>
      </c>
    </row>
    <row r="871" spans="1:2" x14ac:dyDescent="0.25">
      <c r="A871" s="123">
        <v>43651</v>
      </c>
      <c r="B871" s="132">
        <v>990</v>
      </c>
    </row>
    <row r="872" spans="1:2" x14ac:dyDescent="0.25">
      <c r="A872" s="123">
        <v>43654</v>
      </c>
      <c r="B872" s="132">
        <v>1000</v>
      </c>
    </row>
    <row r="873" spans="1:2" x14ac:dyDescent="0.25">
      <c r="A873" s="123">
        <v>43655</v>
      </c>
      <c r="B873" s="132">
        <v>950</v>
      </c>
    </row>
    <row r="874" spans="1:2" x14ac:dyDescent="0.25">
      <c r="A874" s="123">
        <v>43656</v>
      </c>
      <c r="B874" s="132">
        <v>950</v>
      </c>
    </row>
    <row r="875" spans="1:2" x14ac:dyDescent="0.25">
      <c r="A875" s="123">
        <v>43657</v>
      </c>
      <c r="B875" s="132">
        <v>950</v>
      </c>
    </row>
    <row r="876" spans="1:2" x14ac:dyDescent="0.25">
      <c r="A876" s="123">
        <v>43658</v>
      </c>
      <c r="B876" s="132">
        <v>950</v>
      </c>
    </row>
    <row r="877" spans="1:2" x14ac:dyDescent="0.25">
      <c r="A877" s="123">
        <v>43661</v>
      </c>
      <c r="B877" s="132">
        <v>900</v>
      </c>
    </row>
    <row r="878" spans="1:2" x14ac:dyDescent="0.25">
      <c r="A878" s="123">
        <v>43662</v>
      </c>
      <c r="B878" s="132">
        <v>900</v>
      </c>
    </row>
    <row r="879" spans="1:2" x14ac:dyDescent="0.25">
      <c r="A879" s="123">
        <v>43663</v>
      </c>
      <c r="B879" s="132">
        <v>900</v>
      </c>
    </row>
    <row r="880" spans="1:2" x14ac:dyDescent="0.25">
      <c r="A880" s="123">
        <v>43664</v>
      </c>
      <c r="B880" s="132">
        <v>900</v>
      </c>
    </row>
    <row r="881" spans="1:2" x14ac:dyDescent="0.25">
      <c r="A881" s="123">
        <v>43665</v>
      </c>
      <c r="B881" s="132">
        <v>910</v>
      </c>
    </row>
    <row r="882" spans="1:2" x14ac:dyDescent="0.25">
      <c r="A882" s="123">
        <v>43668</v>
      </c>
      <c r="B882" s="132">
        <v>915</v>
      </c>
    </row>
    <row r="883" spans="1:2" x14ac:dyDescent="0.25">
      <c r="A883" s="123">
        <v>43669</v>
      </c>
      <c r="B883" s="132">
        <v>900</v>
      </c>
    </row>
    <row r="884" spans="1:2" x14ac:dyDescent="0.25">
      <c r="A884" s="123">
        <v>43670</v>
      </c>
      <c r="B884" s="132">
        <v>900</v>
      </c>
    </row>
    <row r="885" spans="1:2" x14ac:dyDescent="0.25">
      <c r="A885" s="123">
        <v>43671</v>
      </c>
      <c r="B885" s="132">
        <v>900</v>
      </c>
    </row>
    <row r="886" spans="1:2" x14ac:dyDescent="0.25">
      <c r="A886" s="123">
        <v>43672</v>
      </c>
      <c r="B886" s="132">
        <v>905</v>
      </c>
    </row>
    <row r="887" spans="1:2" x14ac:dyDescent="0.25">
      <c r="A887" s="123">
        <v>43675</v>
      </c>
      <c r="B887" s="132">
        <v>950</v>
      </c>
    </row>
    <row r="888" spans="1:2" x14ac:dyDescent="0.25">
      <c r="A888" s="123">
        <v>43676</v>
      </c>
      <c r="B888" s="132">
        <v>980</v>
      </c>
    </row>
    <row r="889" spans="1:2" x14ac:dyDescent="0.25">
      <c r="A889" s="123">
        <v>43677</v>
      </c>
      <c r="B889" s="132">
        <v>1005</v>
      </c>
    </row>
    <row r="890" spans="1:2" x14ac:dyDescent="0.25">
      <c r="A890" s="123">
        <v>43678</v>
      </c>
      <c r="B890" s="132">
        <v>1005</v>
      </c>
    </row>
    <row r="891" spans="1:2" x14ac:dyDescent="0.25">
      <c r="A891" s="123">
        <v>43679</v>
      </c>
      <c r="B891" s="132">
        <v>1080</v>
      </c>
    </row>
    <row r="892" spans="1:2" x14ac:dyDescent="0.25">
      <c r="A892" s="123">
        <v>43682</v>
      </c>
      <c r="B892" s="132">
        <v>1150</v>
      </c>
    </row>
    <row r="893" spans="1:2" x14ac:dyDescent="0.25">
      <c r="A893" s="123">
        <v>43683</v>
      </c>
      <c r="B893" s="132">
        <v>1155</v>
      </c>
    </row>
    <row r="894" spans="1:2" x14ac:dyDescent="0.25">
      <c r="A894" s="123">
        <v>43684</v>
      </c>
      <c r="B894" s="132">
        <v>1155</v>
      </c>
    </row>
    <row r="895" spans="1:2" x14ac:dyDescent="0.25">
      <c r="A895" s="123">
        <v>43685</v>
      </c>
      <c r="B895" s="132">
        <v>1100</v>
      </c>
    </row>
    <row r="896" spans="1:2" x14ac:dyDescent="0.25">
      <c r="A896" s="123">
        <v>43686</v>
      </c>
      <c r="B896" s="132">
        <v>1090</v>
      </c>
    </row>
    <row r="897" spans="1:2" x14ac:dyDescent="0.25">
      <c r="A897" s="123">
        <v>43689</v>
      </c>
      <c r="B897" s="132">
        <v>1090</v>
      </c>
    </row>
    <row r="898" spans="1:2" x14ac:dyDescent="0.25">
      <c r="A898" s="123">
        <v>43690</v>
      </c>
      <c r="B898" s="132">
        <v>1095</v>
      </c>
    </row>
    <row r="899" spans="1:2" x14ac:dyDescent="0.25">
      <c r="A899" s="123">
        <v>43691</v>
      </c>
      <c r="B899" s="132">
        <v>1090</v>
      </c>
    </row>
    <row r="900" spans="1:2" x14ac:dyDescent="0.25">
      <c r="A900" s="123">
        <v>43692</v>
      </c>
      <c r="B900" s="131">
        <v>1090</v>
      </c>
    </row>
    <row r="901" spans="1:2" x14ac:dyDescent="0.25">
      <c r="A901" s="123">
        <v>43693</v>
      </c>
      <c r="B901" s="132">
        <v>1080</v>
      </c>
    </row>
    <row r="902" spans="1:2" x14ac:dyDescent="0.25">
      <c r="A902" s="123">
        <v>43696</v>
      </c>
      <c r="B902" s="132">
        <v>1050</v>
      </c>
    </row>
    <row r="903" spans="1:2" x14ac:dyDescent="0.25">
      <c r="A903" s="123">
        <v>43697</v>
      </c>
      <c r="B903" s="132">
        <v>1000</v>
      </c>
    </row>
    <row r="904" spans="1:2" x14ac:dyDescent="0.25">
      <c r="A904" s="123">
        <v>43698</v>
      </c>
      <c r="B904" s="132">
        <v>950</v>
      </c>
    </row>
    <row r="905" spans="1:2" x14ac:dyDescent="0.25">
      <c r="A905" s="123">
        <v>43699</v>
      </c>
      <c r="B905" s="132">
        <v>950</v>
      </c>
    </row>
    <row r="906" spans="1:2" x14ac:dyDescent="0.25">
      <c r="A906" s="123">
        <v>43700</v>
      </c>
      <c r="B906" s="132">
        <v>950</v>
      </c>
    </row>
    <row r="907" spans="1:2" x14ac:dyDescent="0.25">
      <c r="A907" s="123">
        <v>43703</v>
      </c>
      <c r="B907" s="132">
        <v>950</v>
      </c>
    </row>
    <row r="908" spans="1:2" x14ac:dyDescent="0.25">
      <c r="A908" s="123">
        <v>43704</v>
      </c>
      <c r="B908" s="132">
        <v>900</v>
      </c>
    </row>
    <row r="909" spans="1:2" x14ac:dyDescent="0.25">
      <c r="A909" s="123">
        <v>43705</v>
      </c>
      <c r="B909" s="132">
        <v>950</v>
      </c>
    </row>
    <row r="910" spans="1:2" x14ac:dyDescent="0.25">
      <c r="A910" s="123">
        <v>43706</v>
      </c>
      <c r="B910" s="132">
        <v>950</v>
      </c>
    </row>
    <row r="911" spans="1:2" x14ac:dyDescent="0.25">
      <c r="A911" s="123">
        <v>43707</v>
      </c>
      <c r="B911" s="132">
        <v>1000</v>
      </c>
    </row>
    <row r="912" spans="1:2" x14ac:dyDescent="0.25">
      <c r="A912" s="123">
        <v>43710</v>
      </c>
      <c r="B912" s="132">
        <v>955</v>
      </c>
    </row>
    <row r="913" spans="1:2" x14ac:dyDescent="0.25">
      <c r="A913" s="123">
        <v>43711</v>
      </c>
      <c r="B913" s="132">
        <v>950</v>
      </c>
    </row>
    <row r="914" spans="1:2" x14ac:dyDescent="0.25">
      <c r="A914" s="123">
        <v>43712</v>
      </c>
      <c r="B914" s="132">
        <v>950</v>
      </c>
    </row>
    <row r="915" spans="1:2" x14ac:dyDescent="0.25">
      <c r="A915" s="123">
        <v>43713</v>
      </c>
      <c r="B915" s="132">
        <v>945</v>
      </c>
    </row>
    <row r="916" spans="1:2" x14ac:dyDescent="0.25">
      <c r="A916" s="123">
        <v>43714</v>
      </c>
      <c r="B916" s="132">
        <v>945</v>
      </c>
    </row>
    <row r="917" spans="1:2" x14ac:dyDescent="0.25">
      <c r="A917" s="123">
        <v>43717</v>
      </c>
      <c r="B917" s="132">
        <v>970</v>
      </c>
    </row>
    <row r="918" spans="1:2" x14ac:dyDescent="0.25">
      <c r="A918" s="123">
        <v>43718</v>
      </c>
      <c r="B918" s="132">
        <v>950</v>
      </c>
    </row>
    <row r="919" spans="1:2" x14ac:dyDescent="0.25">
      <c r="A919" s="123">
        <v>43719</v>
      </c>
      <c r="B919" s="132">
        <v>970</v>
      </c>
    </row>
    <row r="920" spans="1:2" x14ac:dyDescent="0.25">
      <c r="A920" s="123">
        <v>43720</v>
      </c>
      <c r="B920" s="132">
        <v>950</v>
      </c>
    </row>
    <row r="921" spans="1:2" x14ac:dyDescent="0.25">
      <c r="A921" s="123">
        <v>43721</v>
      </c>
      <c r="B921" s="132">
        <v>995</v>
      </c>
    </row>
    <row r="922" spans="1:2" x14ac:dyDescent="0.25">
      <c r="A922" s="123">
        <v>43724</v>
      </c>
      <c r="B922" s="132">
        <v>1000</v>
      </c>
    </row>
    <row r="923" spans="1:2" x14ac:dyDescent="0.25">
      <c r="A923" s="123">
        <v>43725</v>
      </c>
      <c r="B923" s="132">
        <v>995</v>
      </c>
    </row>
    <row r="924" spans="1:2" x14ac:dyDescent="0.25">
      <c r="A924" s="123">
        <v>43726</v>
      </c>
      <c r="B924" s="132">
        <v>995</v>
      </c>
    </row>
    <row r="925" spans="1:2" x14ac:dyDescent="0.25">
      <c r="A925" s="123">
        <v>43727</v>
      </c>
      <c r="B925" s="132">
        <v>930</v>
      </c>
    </row>
    <row r="926" spans="1:2" x14ac:dyDescent="0.25">
      <c r="A926" s="123">
        <v>43728</v>
      </c>
      <c r="B926" s="132">
        <v>930</v>
      </c>
    </row>
    <row r="927" spans="1:2" x14ac:dyDescent="0.25">
      <c r="A927" s="123">
        <v>43731</v>
      </c>
      <c r="B927" s="132">
        <v>905</v>
      </c>
    </row>
    <row r="928" spans="1:2" x14ac:dyDescent="0.25">
      <c r="A928" s="123">
        <v>43732</v>
      </c>
      <c r="B928" s="132">
        <v>930</v>
      </c>
    </row>
    <row r="929" spans="1:2" x14ac:dyDescent="0.25">
      <c r="A929" s="123">
        <v>43733</v>
      </c>
      <c r="B929" s="132">
        <v>985</v>
      </c>
    </row>
    <row r="930" spans="1:2" x14ac:dyDescent="0.25">
      <c r="A930" s="123">
        <v>43734</v>
      </c>
      <c r="B930" s="132">
        <v>985</v>
      </c>
    </row>
    <row r="931" spans="1:2" x14ac:dyDescent="0.25">
      <c r="A931" s="123">
        <v>43735</v>
      </c>
      <c r="B931" s="132">
        <v>950</v>
      </c>
    </row>
    <row r="932" spans="1:2" x14ac:dyDescent="0.25">
      <c r="A932" s="123">
        <v>43738</v>
      </c>
      <c r="B932" s="132">
        <v>950</v>
      </c>
    </row>
    <row r="933" spans="1:2" x14ac:dyDescent="0.25">
      <c r="A933" s="123">
        <v>43739</v>
      </c>
      <c r="B933" s="132">
        <v>965</v>
      </c>
    </row>
    <row r="934" spans="1:2" x14ac:dyDescent="0.25">
      <c r="A934" s="123">
        <v>43740</v>
      </c>
      <c r="B934" s="132">
        <v>1035</v>
      </c>
    </row>
    <row r="935" spans="1:2" x14ac:dyDescent="0.25">
      <c r="A935" s="123">
        <v>43741</v>
      </c>
      <c r="B935" s="132">
        <v>965</v>
      </c>
    </row>
    <row r="936" spans="1:2" x14ac:dyDescent="0.25">
      <c r="A936" s="123">
        <v>43742</v>
      </c>
      <c r="B936" s="132">
        <v>950</v>
      </c>
    </row>
    <row r="937" spans="1:2" x14ac:dyDescent="0.25">
      <c r="A937" s="123">
        <v>43745</v>
      </c>
      <c r="B937" s="132">
        <v>950</v>
      </c>
    </row>
    <row r="938" spans="1:2" x14ac:dyDescent="0.25">
      <c r="A938" s="123">
        <v>43746</v>
      </c>
      <c r="B938" s="132">
        <v>1020</v>
      </c>
    </row>
    <row r="939" spans="1:2" x14ac:dyDescent="0.25">
      <c r="A939" s="123">
        <v>43747</v>
      </c>
      <c r="B939" s="132">
        <v>950</v>
      </c>
    </row>
    <row r="940" spans="1:2" x14ac:dyDescent="0.25">
      <c r="A940" s="123">
        <v>43748</v>
      </c>
      <c r="B940" s="132">
        <v>950</v>
      </c>
    </row>
    <row r="941" spans="1:2" x14ac:dyDescent="0.25">
      <c r="A941" s="123">
        <v>43749</v>
      </c>
      <c r="B941" s="132">
        <v>950</v>
      </c>
    </row>
    <row r="942" spans="1:2" x14ac:dyDescent="0.25">
      <c r="A942" s="123">
        <v>43752</v>
      </c>
      <c r="B942" s="132">
        <v>950</v>
      </c>
    </row>
    <row r="943" spans="1:2" x14ac:dyDescent="0.25">
      <c r="A943" s="123">
        <v>43753</v>
      </c>
      <c r="B943" s="132">
        <v>950</v>
      </c>
    </row>
    <row r="944" spans="1:2" x14ac:dyDescent="0.25">
      <c r="A944" s="123">
        <v>43754</v>
      </c>
      <c r="B944" s="132">
        <v>945</v>
      </c>
    </row>
    <row r="945" spans="1:2" x14ac:dyDescent="0.25">
      <c r="A945" s="123">
        <v>43755</v>
      </c>
      <c r="B945" s="132">
        <v>950</v>
      </c>
    </row>
    <row r="946" spans="1:2" x14ac:dyDescent="0.25">
      <c r="A946" s="123">
        <v>43756</v>
      </c>
      <c r="B946" s="132">
        <v>935</v>
      </c>
    </row>
    <row r="947" spans="1:2" x14ac:dyDescent="0.25">
      <c r="A947" s="123">
        <v>43759</v>
      </c>
      <c r="B947" s="132">
        <v>935</v>
      </c>
    </row>
    <row r="948" spans="1:2" x14ac:dyDescent="0.25">
      <c r="A948" s="123">
        <v>43760</v>
      </c>
      <c r="B948" s="132">
        <v>930</v>
      </c>
    </row>
    <row r="949" spans="1:2" x14ac:dyDescent="0.25">
      <c r="A949" s="123">
        <v>43761</v>
      </c>
      <c r="B949" s="132">
        <v>930</v>
      </c>
    </row>
    <row r="950" spans="1:2" x14ac:dyDescent="0.25">
      <c r="A950" s="123">
        <v>43762</v>
      </c>
      <c r="B950" s="132">
        <v>930</v>
      </c>
    </row>
    <row r="951" spans="1:2" x14ac:dyDescent="0.25">
      <c r="A951" s="123">
        <v>43763</v>
      </c>
      <c r="B951" s="132">
        <v>930</v>
      </c>
    </row>
    <row r="952" spans="1:2" x14ac:dyDescent="0.25">
      <c r="A952" s="123">
        <v>43766</v>
      </c>
      <c r="B952" s="132">
        <v>950</v>
      </c>
    </row>
    <row r="953" spans="1:2" x14ac:dyDescent="0.25">
      <c r="A953" s="123">
        <v>43767</v>
      </c>
      <c r="B953" s="132">
        <v>950</v>
      </c>
    </row>
    <row r="954" spans="1:2" x14ac:dyDescent="0.25">
      <c r="A954" s="123">
        <v>43768</v>
      </c>
      <c r="B954" s="132">
        <v>950</v>
      </c>
    </row>
    <row r="955" spans="1:2" x14ac:dyDescent="0.25">
      <c r="A955" s="123">
        <v>43769</v>
      </c>
      <c r="B955" s="132">
        <v>920</v>
      </c>
    </row>
    <row r="956" spans="1:2" x14ac:dyDescent="0.25">
      <c r="A956" s="199">
        <v>43770</v>
      </c>
      <c r="B956" s="130">
        <v>920</v>
      </c>
    </row>
    <row r="957" spans="1:2" x14ac:dyDescent="0.25">
      <c r="A957" s="123">
        <v>43773</v>
      </c>
      <c r="B957" s="132">
        <v>985</v>
      </c>
    </row>
    <row r="958" spans="1:2" x14ac:dyDescent="0.25">
      <c r="A958" s="124">
        <v>43774</v>
      </c>
      <c r="B958" s="133">
        <v>930</v>
      </c>
    </row>
    <row r="959" spans="1:2" x14ac:dyDescent="0.25">
      <c r="A959" s="123">
        <v>43775</v>
      </c>
      <c r="B959" s="132"/>
    </row>
    <row r="960" spans="1:2" x14ac:dyDescent="0.25">
      <c r="A960" s="123">
        <v>43776</v>
      </c>
      <c r="B960" s="132"/>
    </row>
    <row r="961" spans="1:2" x14ac:dyDescent="0.25">
      <c r="A961" s="123">
        <v>43777</v>
      </c>
      <c r="B961" s="132"/>
    </row>
    <row r="962" spans="1:2" x14ac:dyDescent="0.25">
      <c r="A962" s="123">
        <v>43778</v>
      </c>
      <c r="B962" s="132"/>
    </row>
    <row r="963" spans="1:2" x14ac:dyDescent="0.25">
      <c r="A963" s="123">
        <v>43779</v>
      </c>
      <c r="B963" s="132"/>
    </row>
    <row r="964" spans="1:2" x14ac:dyDescent="0.25">
      <c r="A964" s="123">
        <v>43780</v>
      </c>
      <c r="B964" s="132"/>
    </row>
    <row r="965" spans="1:2" x14ac:dyDescent="0.25">
      <c r="A965" s="123">
        <v>43781</v>
      </c>
      <c r="B965" s="132"/>
    </row>
    <row r="966" spans="1:2" x14ac:dyDescent="0.25">
      <c r="A966" s="123">
        <v>43782</v>
      </c>
      <c r="B966" s="132"/>
    </row>
    <row r="967" spans="1:2" x14ac:dyDescent="0.25">
      <c r="A967" s="123">
        <v>43783</v>
      </c>
      <c r="B967" s="132"/>
    </row>
    <row r="968" spans="1:2" x14ac:dyDescent="0.25">
      <c r="A968" s="123">
        <v>43784</v>
      </c>
      <c r="B968" s="132"/>
    </row>
    <row r="969" spans="1:2" x14ac:dyDescent="0.25">
      <c r="A969" s="123">
        <v>43785</v>
      </c>
      <c r="B969" s="132"/>
    </row>
    <row r="970" spans="1:2" x14ac:dyDescent="0.25">
      <c r="A970" s="123">
        <v>43786</v>
      </c>
      <c r="B970" s="132"/>
    </row>
    <row r="971" spans="1:2" x14ac:dyDescent="0.25">
      <c r="A971" s="123">
        <v>43787</v>
      </c>
      <c r="B971" s="132"/>
    </row>
    <row r="972" spans="1:2" x14ac:dyDescent="0.25">
      <c r="A972" s="123">
        <v>43788</v>
      </c>
      <c r="B972" s="132"/>
    </row>
    <row r="973" spans="1:2" x14ac:dyDescent="0.25">
      <c r="A973" s="123">
        <v>43789</v>
      </c>
      <c r="B973" s="132"/>
    </row>
    <row r="974" spans="1:2" x14ac:dyDescent="0.25">
      <c r="A974" s="123">
        <v>43790</v>
      </c>
      <c r="B974" s="132"/>
    </row>
    <row r="975" spans="1:2" x14ac:dyDescent="0.25">
      <c r="A975" s="123">
        <v>43791</v>
      </c>
      <c r="B975" s="132"/>
    </row>
    <row r="976" spans="1:2" x14ac:dyDescent="0.25">
      <c r="A976" s="123">
        <v>43792</v>
      </c>
      <c r="B976" s="132"/>
    </row>
    <row r="977" spans="1:2" x14ac:dyDescent="0.25">
      <c r="A977" s="123">
        <v>43793</v>
      </c>
      <c r="B977" s="132"/>
    </row>
    <row r="978" spans="1:2" x14ac:dyDescent="0.25">
      <c r="A978" s="123">
        <v>43794</v>
      </c>
      <c r="B978" s="132"/>
    </row>
    <row r="979" spans="1:2" x14ac:dyDescent="0.25">
      <c r="A979" s="123">
        <v>43795</v>
      </c>
      <c r="B979" s="132"/>
    </row>
    <row r="980" spans="1:2" x14ac:dyDescent="0.25">
      <c r="A980" s="123">
        <v>43796</v>
      </c>
      <c r="B980" s="132"/>
    </row>
    <row r="981" spans="1:2" x14ac:dyDescent="0.25">
      <c r="A981" s="123">
        <v>43797</v>
      </c>
      <c r="B981" s="132"/>
    </row>
    <row r="982" spans="1:2" x14ac:dyDescent="0.25">
      <c r="A982" s="123">
        <v>43798</v>
      </c>
      <c r="B982" s="132"/>
    </row>
    <row r="983" spans="1:2" x14ac:dyDescent="0.25">
      <c r="A983" s="123">
        <v>43799</v>
      </c>
      <c r="B983" s="132"/>
    </row>
    <row r="984" spans="1:2" x14ac:dyDescent="0.25">
      <c r="A984" s="123">
        <v>43800</v>
      </c>
      <c r="B984" s="132"/>
    </row>
    <row r="985" spans="1:2" x14ac:dyDescent="0.25">
      <c r="A985" s="123">
        <v>43801</v>
      </c>
      <c r="B985" s="132"/>
    </row>
    <row r="986" spans="1:2" x14ac:dyDescent="0.25">
      <c r="A986" s="123">
        <v>43802</v>
      </c>
      <c r="B986" s="132"/>
    </row>
    <row r="987" spans="1:2" x14ac:dyDescent="0.25">
      <c r="A987" s="123">
        <v>43803</v>
      </c>
      <c r="B987" s="132"/>
    </row>
    <row r="988" spans="1:2" x14ac:dyDescent="0.25">
      <c r="A988" s="123">
        <v>43804</v>
      </c>
      <c r="B988" s="132"/>
    </row>
    <row r="989" spans="1:2" x14ac:dyDescent="0.25">
      <c r="A989" s="123">
        <v>43805</v>
      </c>
      <c r="B989" s="132"/>
    </row>
    <row r="990" spans="1:2" x14ac:dyDescent="0.25">
      <c r="A990" s="123">
        <v>43806</v>
      </c>
      <c r="B990" s="132"/>
    </row>
    <row r="991" spans="1:2" x14ac:dyDescent="0.25">
      <c r="A991" s="123">
        <v>43807</v>
      </c>
      <c r="B991" s="132"/>
    </row>
    <row r="992" spans="1:2" x14ac:dyDescent="0.25">
      <c r="A992" s="123">
        <v>43808</v>
      </c>
      <c r="B992" s="132"/>
    </row>
    <row r="993" spans="1:2" x14ac:dyDescent="0.25">
      <c r="A993" s="123">
        <v>43809</v>
      </c>
      <c r="B993" s="132"/>
    </row>
    <row r="994" spans="1:2" x14ac:dyDescent="0.25">
      <c r="A994" s="123">
        <v>43810</v>
      </c>
      <c r="B994" s="132"/>
    </row>
    <row r="995" spans="1:2" x14ac:dyDescent="0.25">
      <c r="A995" s="123">
        <v>43811</v>
      </c>
      <c r="B995" s="132"/>
    </row>
    <row r="996" spans="1:2" x14ac:dyDescent="0.25">
      <c r="A996" s="123">
        <v>43812</v>
      </c>
      <c r="B996" s="132"/>
    </row>
    <row r="997" spans="1:2" x14ac:dyDescent="0.25">
      <c r="A997" s="123">
        <v>43813</v>
      </c>
      <c r="B997" s="132"/>
    </row>
    <row r="998" spans="1:2" x14ac:dyDescent="0.25">
      <c r="A998" s="123">
        <v>43814</v>
      </c>
      <c r="B998" s="132"/>
    </row>
    <row r="999" spans="1:2" x14ac:dyDescent="0.25">
      <c r="A999" s="123">
        <v>43815</v>
      </c>
      <c r="B999" s="132"/>
    </row>
    <row r="1000" spans="1:2" x14ac:dyDescent="0.25">
      <c r="A1000" s="123">
        <v>43816</v>
      </c>
      <c r="B1000" s="132"/>
    </row>
    <row r="1001" spans="1:2" x14ac:dyDescent="0.25">
      <c r="A1001" s="123">
        <v>43817</v>
      </c>
      <c r="B1001" s="132"/>
    </row>
    <row r="1002" spans="1:2" x14ac:dyDescent="0.25">
      <c r="A1002" s="123">
        <v>43818</v>
      </c>
      <c r="B1002" s="132"/>
    </row>
    <row r="1003" spans="1:2" x14ac:dyDescent="0.25">
      <c r="A1003" s="123">
        <v>43819</v>
      </c>
      <c r="B1003" s="132"/>
    </row>
    <row r="1004" spans="1:2" x14ac:dyDescent="0.25">
      <c r="A1004" s="123">
        <v>43820</v>
      </c>
      <c r="B1004" s="132"/>
    </row>
    <row r="1005" spans="1:2" x14ac:dyDescent="0.25">
      <c r="A1005" s="123">
        <v>43821</v>
      </c>
      <c r="B1005" s="132"/>
    </row>
    <row r="1006" spans="1:2" x14ac:dyDescent="0.25">
      <c r="A1006" s="123">
        <v>43822</v>
      </c>
      <c r="B1006" s="132"/>
    </row>
    <row r="1007" spans="1:2" x14ac:dyDescent="0.25">
      <c r="A1007" s="123">
        <v>43823</v>
      </c>
      <c r="B1007" s="132"/>
    </row>
    <row r="1008" spans="1:2" x14ac:dyDescent="0.25">
      <c r="A1008" s="123">
        <v>43824</v>
      </c>
      <c r="B1008" s="132"/>
    </row>
    <row r="1009" spans="1:2" x14ac:dyDescent="0.25">
      <c r="A1009" s="123">
        <v>43825</v>
      </c>
      <c r="B1009" s="132"/>
    </row>
    <row r="1010" spans="1:2" x14ac:dyDescent="0.25">
      <c r="A1010" s="123">
        <v>43826</v>
      </c>
      <c r="B1010" s="132"/>
    </row>
    <row r="1011" spans="1:2" x14ac:dyDescent="0.25">
      <c r="A1011" s="123">
        <v>43827</v>
      </c>
      <c r="B1011" s="132"/>
    </row>
    <row r="1012" spans="1:2" x14ac:dyDescent="0.25">
      <c r="A1012" s="123">
        <v>43828</v>
      </c>
      <c r="B1012" s="132"/>
    </row>
    <row r="1013" spans="1:2" x14ac:dyDescent="0.25">
      <c r="A1013" s="123">
        <v>43829</v>
      </c>
      <c r="B1013" s="132"/>
    </row>
    <row r="1014" spans="1:2" x14ac:dyDescent="0.25">
      <c r="A1014" s="123">
        <v>43830</v>
      </c>
      <c r="B1014" s="132"/>
    </row>
    <row r="1015" spans="1:2" x14ac:dyDescent="0.25">
      <c r="A1015" s="123">
        <v>43831</v>
      </c>
      <c r="B1015" s="132"/>
    </row>
    <row r="1016" spans="1:2" x14ac:dyDescent="0.25">
      <c r="A1016" s="123">
        <v>43832</v>
      </c>
      <c r="B1016" s="132"/>
    </row>
    <row r="1017" spans="1:2" x14ac:dyDescent="0.25">
      <c r="A1017" s="123">
        <v>43833</v>
      </c>
      <c r="B1017" s="132"/>
    </row>
    <row r="1018" spans="1:2" x14ac:dyDescent="0.25">
      <c r="A1018" s="123">
        <v>43834</v>
      </c>
      <c r="B1018" s="132"/>
    </row>
    <row r="1019" spans="1:2" x14ac:dyDescent="0.25">
      <c r="A1019" s="123">
        <v>43835</v>
      </c>
      <c r="B1019" s="132"/>
    </row>
    <row r="1020" spans="1:2" x14ac:dyDescent="0.25">
      <c r="A1020" s="123">
        <v>43836</v>
      </c>
      <c r="B1020" s="132"/>
    </row>
    <row r="1021" spans="1:2" x14ac:dyDescent="0.25">
      <c r="A1021" s="123">
        <v>43837</v>
      </c>
      <c r="B1021" s="132"/>
    </row>
    <row r="1022" spans="1:2" x14ac:dyDescent="0.25">
      <c r="A1022" s="123">
        <v>43838</v>
      </c>
      <c r="B1022" s="132"/>
    </row>
    <row r="1023" spans="1:2" x14ac:dyDescent="0.25">
      <c r="A1023" s="123">
        <v>43839</v>
      </c>
      <c r="B1023" s="132"/>
    </row>
    <row r="1024" spans="1:2" x14ac:dyDescent="0.25">
      <c r="A1024" s="123">
        <v>43840</v>
      </c>
      <c r="B1024" s="132"/>
    </row>
    <row r="1025" spans="1:2" x14ac:dyDescent="0.25">
      <c r="A1025" s="123">
        <v>43841</v>
      </c>
      <c r="B1025" s="132"/>
    </row>
    <row r="1026" spans="1:2" x14ac:dyDescent="0.25">
      <c r="A1026" s="123">
        <v>43842</v>
      </c>
      <c r="B1026" s="132"/>
    </row>
    <row r="1027" spans="1:2" x14ac:dyDescent="0.25">
      <c r="A1027" s="123">
        <v>43843</v>
      </c>
      <c r="B1027" s="132"/>
    </row>
    <row r="1028" spans="1:2" x14ac:dyDescent="0.25">
      <c r="A1028" s="123">
        <v>43844</v>
      </c>
      <c r="B1028" s="132"/>
    </row>
    <row r="1029" spans="1:2" x14ac:dyDescent="0.25">
      <c r="A1029" s="123">
        <v>43845</v>
      </c>
      <c r="B1029" s="132"/>
    </row>
    <row r="1030" spans="1:2" x14ac:dyDescent="0.25">
      <c r="A1030" s="123">
        <v>43846</v>
      </c>
      <c r="B1030" s="132"/>
    </row>
    <row r="1031" spans="1:2" x14ac:dyDescent="0.25">
      <c r="A1031" s="123">
        <v>43847</v>
      </c>
      <c r="B1031" s="132"/>
    </row>
    <row r="1032" spans="1:2" x14ac:dyDescent="0.25">
      <c r="A1032" s="123">
        <v>43848</v>
      </c>
      <c r="B1032" s="132"/>
    </row>
    <row r="1033" spans="1:2" x14ac:dyDescent="0.25">
      <c r="A1033" s="123">
        <v>43849</v>
      </c>
      <c r="B1033" s="132"/>
    </row>
    <row r="1034" spans="1:2" x14ac:dyDescent="0.25">
      <c r="A1034" s="123">
        <v>43850</v>
      </c>
      <c r="B1034" s="132"/>
    </row>
    <row r="1035" spans="1:2" x14ac:dyDescent="0.25">
      <c r="A1035" s="123">
        <v>43851</v>
      </c>
      <c r="B1035" s="132"/>
    </row>
    <row r="1036" spans="1:2" x14ac:dyDescent="0.25">
      <c r="A1036" s="123">
        <v>43852</v>
      </c>
      <c r="B1036" s="132"/>
    </row>
    <row r="1037" spans="1:2" x14ac:dyDescent="0.25">
      <c r="A1037" s="123">
        <v>43853</v>
      </c>
      <c r="B1037" s="132"/>
    </row>
    <row r="1038" spans="1:2" x14ac:dyDescent="0.25">
      <c r="A1038" s="123">
        <v>43854</v>
      </c>
      <c r="B1038" s="132"/>
    </row>
    <row r="1039" spans="1:2" x14ac:dyDescent="0.25">
      <c r="A1039" s="123">
        <v>43855</v>
      </c>
      <c r="B1039" s="132"/>
    </row>
    <row r="1040" spans="1:2" x14ac:dyDescent="0.25">
      <c r="A1040" s="123">
        <v>43856</v>
      </c>
      <c r="B1040" s="132"/>
    </row>
    <row r="1041" spans="1:2" x14ac:dyDescent="0.25">
      <c r="A1041" s="123">
        <v>43857</v>
      </c>
      <c r="B1041" s="132"/>
    </row>
    <row r="1042" spans="1:2" x14ac:dyDescent="0.25">
      <c r="A1042" s="123">
        <v>43858</v>
      </c>
      <c r="B1042" s="132"/>
    </row>
    <row r="1043" spans="1:2" x14ac:dyDescent="0.25">
      <c r="A1043" s="123">
        <v>43859</v>
      </c>
      <c r="B1043" s="132"/>
    </row>
    <row r="1044" spans="1:2" x14ac:dyDescent="0.25">
      <c r="A1044" s="123">
        <v>43860</v>
      </c>
      <c r="B1044" s="132"/>
    </row>
    <row r="1045" spans="1:2" x14ac:dyDescent="0.25">
      <c r="A1045" s="123">
        <v>43861</v>
      </c>
      <c r="B1045" s="132"/>
    </row>
    <row r="1046" spans="1:2" x14ac:dyDescent="0.25">
      <c r="A1046" s="123">
        <v>43862</v>
      </c>
      <c r="B1046" s="132"/>
    </row>
    <row r="1047" spans="1:2" x14ac:dyDescent="0.25">
      <c r="A1047" s="123">
        <v>43863</v>
      </c>
      <c r="B1047" s="132"/>
    </row>
    <row r="1048" spans="1:2" x14ac:dyDescent="0.25">
      <c r="A1048" s="123">
        <v>43864</v>
      </c>
      <c r="B1048" s="132"/>
    </row>
    <row r="1049" spans="1:2" x14ac:dyDescent="0.25">
      <c r="A1049" s="123">
        <v>43865</v>
      </c>
      <c r="B1049" s="132"/>
    </row>
    <row r="1050" spans="1:2" x14ac:dyDescent="0.25">
      <c r="A1050" s="123">
        <v>43866</v>
      </c>
      <c r="B1050" s="132"/>
    </row>
    <row r="1051" spans="1:2" x14ac:dyDescent="0.25">
      <c r="A1051" s="123">
        <v>43867</v>
      </c>
      <c r="B1051" s="132"/>
    </row>
    <row r="1052" spans="1:2" x14ac:dyDescent="0.25">
      <c r="A1052" s="123">
        <v>43868</v>
      </c>
      <c r="B1052" s="132"/>
    </row>
    <row r="1053" spans="1:2" x14ac:dyDescent="0.25">
      <c r="A1053" s="123">
        <v>43869</v>
      </c>
      <c r="B1053" s="132"/>
    </row>
    <row r="1054" spans="1:2" x14ac:dyDescent="0.25">
      <c r="A1054" s="123">
        <v>43870</v>
      </c>
      <c r="B1054" s="132"/>
    </row>
    <row r="1055" spans="1:2" x14ac:dyDescent="0.25">
      <c r="A1055" s="123">
        <v>43871</v>
      </c>
      <c r="B1055" s="132"/>
    </row>
    <row r="1056" spans="1:2" x14ac:dyDescent="0.25">
      <c r="A1056" s="123">
        <v>43872</v>
      </c>
      <c r="B1056" s="132"/>
    </row>
    <row r="1057" spans="1:2" x14ac:dyDescent="0.25">
      <c r="A1057" s="123">
        <v>43873</v>
      </c>
      <c r="B1057" s="132"/>
    </row>
    <row r="1058" spans="1:2" x14ac:dyDescent="0.25">
      <c r="A1058" s="123">
        <v>43874</v>
      </c>
      <c r="B1058" s="132"/>
    </row>
    <row r="1059" spans="1:2" x14ac:dyDescent="0.25">
      <c r="A1059" s="123">
        <v>43875</v>
      </c>
      <c r="B1059" s="132"/>
    </row>
    <row r="1060" spans="1:2" x14ac:dyDescent="0.25">
      <c r="A1060" s="123">
        <v>43876</v>
      </c>
      <c r="B1060" s="132"/>
    </row>
    <row r="1061" spans="1:2" x14ac:dyDescent="0.25">
      <c r="A1061" s="123">
        <v>43877</v>
      </c>
      <c r="B1061" s="132"/>
    </row>
    <row r="1062" spans="1:2" x14ac:dyDescent="0.25">
      <c r="A1062" s="123">
        <v>43878</v>
      </c>
      <c r="B1062" s="132"/>
    </row>
    <row r="1063" spans="1:2" x14ac:dyDescent="0.25">
      <c r="A1063" s="123">
        <v>43879</v>
      </c>
      <c r="B1063" s="132"/>
    </row>
    <row r="1064" spans="1:2" x14ac:dyDescent="0.25">
      <c r="A1064" s="123">
        <v>43880</v>
      </c>
      <c r="B1064" s="132"/>
    </row>
    <row r="1065" spans="1:2" x14ac:dyDescent="0.25">
      <c r="A1065" s="123">
        <v>43881</v>
      </c>
      <c r="B1065" s="132"/>
    </row>
    <row r="1066" spans="1:2" x14ac:dyDescent="0.25">
      <c r="A1066" s="123">
        <v>43882</v>
      </c>
      <c r="B1066" s="132"/>
    </row>
    <row r="1067" spans="1:2" x14ac:dyDescent="0.25">
      <c r="A1067" s="123">
        <v>43883</v>
      </c>
      <c r="B1067" s="132"/>
    </row>
    <row r="1068" spans="1:2" x14ac:dyDescent="0.25">
      <c r="A1068" s="123">
        <v>43884</v>
      </c>
      <c r="B1068" s="132"/>
    </row>
    <row r="1069" spans="1:2" x14ac:dyDescent="0.25">
      <c r="A1069" s="123">
        <v>43885</v>
      </c>
      <c r="B1069" s="132"/>
    </row>
    <row r="1070" spans="1:2" x14ac:dyDescent="0.25">
      <c r="A1070" s="123">
        <v>43886</v>
      </c>
      <c r="B1070" s="132"/>
    </row>
    <row r="1071" spans="1:2" x14ac:dyDescent="0.25">
      <c r="A1071" s="123">
        <v>43887</v>
      </c>
      <c r="B1071" s="132"/>
    </row>
    <row r="1072" spans="1:2" x14ac:dyDescent="0.25">
      <c r="A1072" s="123">
        <v>43888</v>
      </c>
      <c r="B1072" s="132"/>
    </row>
    <row r="1073" spans="1:2" x14ac:dyDescent="0.25">
      <c r="A1073" s="123">
        <v>43889</v>
      </c>
      <c r="B1073" s="132"/>
    </row>
    <row r="1074" spans="1:2" x14ac:dyDescent="0.25">
      <c r="A1074" s="123">
        <v>43890</v>
      </c>
      <c r="B1074" s="132"/>
    </row>
    <row r="1075" spans="1:2" x14ac:dyDescent="0.25">
      <c r="A1075" s="123">
        <v>43891</v>
      </c>
      <c r="B1075" s="132"/>
    </row>
    <row r="1076" spans="1:2" x14ac:dyDescent="0.25">
      <c r="A1076" s="123">
        <v>43892</v>
      </c>
      <c r="B1076" s="132"/>
    </row>
    <row r="1077" spans="1:2" x14ac:dyDescent="0.25">
      <c r="A1077" s="123">
        <v>43893</v>
      </c>
      <c r="B1077" s="132"/>
    </row>
    <row r="1078" spans="1:2" x14ac:dyDescent="0.25">
      <c r="A1078" s="123">
        <v>43894</v>
      </c>
      <c r="B1078" s="132"/>
    </row>
    <row r="1079" spans="1:2" x14ac:dyDescent="0.25">
      <c r="A1079" s="123">
        <v>43895</v>
      </c>
      <c r="B1079" s="132"/>
    </row>
    <row r="1080" spans="1:2" x14ac:dyDescent="0.25">
      <c r="A1080" s="123">
        <v>43896</v>
      </c>
      <c r="B1080" s="132"/>
    </row>
    <row r="1081" spans="1:2" x14ac:dyDescent="0.25">
      <c r="A1081" s="123">
        <v>43897</v>
      </c>
      <c r="B1081" s="132"/>
    </row>
    <row r="1082" spans="1:2" x14ac:dyDescent="0.25">
      <c r="A1082" s="123">
        <v>43898</v>
      </c>
      <c r="B1082" s="132"/>
    </row>
    <row r="1083" spans="1:2" x14ac:dyDescent="0.25">
      <c r="A1083" s="123">
        <v>43899</v>
      </c>
      <c r="B1083" s="132"/>
    </row>
    <row r="1084" spans="1:2" x14ac:dyDescent="0.25">
      <c r="A1084" s="123">
        <v>43900</v>
      </c>
      <c r="B1084" s="132"/>
    </row>
    <row r="1085" spans="1:2" x14ac:dyDescent="0.25">
      <c r="A1085" s="123">
        <v>43901</v>
      </c>
      <c r="B1085" s="132"/>
    </row>
    <row r="1086" spans="1:2" x14ac:dyDescent="0.25">
      <c r="A1086" s="123">
        <v>43902</v>
      </c>
      <c r="B1086" s="132"/>
    </row>
    <row r="1087" spans="1:2" x14ac:dyDescent="0.25">
      <c r="A1087" s="123">
        <v>43903</v>
      </c>
      <c r="B1087" s="132"/>
    </row>
    <row r="1088" spans="1:2" x14ac:dyDescent="0.25">
      <c r="A1088" s="123">
        <v>43904</v>
      </c>
      <c r="B1088" s="132"/>
    </row>
    <row r="1089" spans="1:2" x14ac:dyDescent="0.25">
      <c r="A1089" s="123">
        <v>43905</v>
      </c>
      <c r="B1089" s="132"/>
    </row>
    <row r="1090" spans="1:2" x14ac:dyDescent="0.25">
      <c r="A1090" s="123">
        <v>43906</v>
      </c>
      <c r="B1090" s="132"/>
    </row>
    <row r="1091" spans="1:2" x14ac:dyDescent="0.25">
      <c r="A1091" s="123">
        <v>43907</v>
      </c>
      <c r="B1091" s="132"/>
    </row>
    <row r="1092" spans="1:2" x14ac:dyDescent="0.25">
      <c r="A1092" s="123">
        <v>43908</v>
      </c>
      <c r="B1092" s="132"/>
    </row>
    <row r="1093" spans="1:2" x14ac:dyDescent="0.25">
      <c r="A1093" s="123">
        <v>43909</v>
      </c>
      <c r="B1093" s="132"/>
    </row>
    <row r="1094" spans="1:2" x14ac:dyDescent="0.25">
      <c r="A1094" s="123">
        <v>43910</v>
      </c>
      <c r="B1094" s="132"/>
    </row>
    <row r="1095" spans="1:2" x14ac:dyDescent="0.25">
      <c r="A1095" s="123">
        <v>43911</v>
      </c>
      <c r="B1095" s="132"/>
    </row>
    <row r="1096" spans="1:2" x14ac:dyDescent="0.25">
      <c r="A1096" s="123">
        <v>43912</v>
      </c>
      <c r="B1096" s="132"/>
    </row>
    <row r="1097" spans="1:2" x14ac:dyDescent="0.25">
      <c r="A1097" s="123">
        <v>43913</v>
      </c>
      <c r="B1097" s="132"/>
    </row>
    <row r="1098" spans="1:2" x14ac:dyDescent="0.25">
      <c r="A1098" s="123">
        <v>43914</v>
      </c>
      <c r="B1098" s="132"/>
    </row>
    <row r="1099" spans="1:2" x14ac:dyDescent="0.25">
      <c r="A1099" s="123">
        <v>43915</v>
      </c>
      <c r="B1099" s="132"/>
    </row>
    <row r="1100" spans="1:2" x14ac:dyDescent="0.25">
      <c r="A1100" s="123">
        <v>43916</v>
      </c>
      <c r="B1100" s="132"/>
    </row>
    <row r="1101" spans="1:2" x14ac:dyDescent="0.25">
      <c r="A1101" s="123">
        <v>43917</v>
      </c>
      <c r="B1101" s="132"/>
    </row>
    <row r="1102" spans="1:2" x14ac:dyDescent="0.25">
      <c r="A1102" s="123">
        <v>43918</v>
      </c>
      <c r="B1102" s="132"/>
    </row>
    <row r="1103" spans="1:2" x14ac:dyDescent="0.25">
      <c r="A1103" s="123">
        <v>43919</v>
      </c>
      <c r="B1103" s="132"/>
    </row>
    <row r="1104" spans="1:2" x14ac:dyDescent="0.25">
      <c r="A1104" s="123">
        <v>43920</v>
      </c>
      <c r="B1104" s="132"/>
    </row>
    <row r="1105" spans="1:2" x14ac:dyDescent="0.25">
      <c r="A1105" s="123">
        <v>43921</v>
      </c>
      <c r="B1105" s="132"/>
    </row>
    <row r="1106" spans="1:2" x14ac:dyDescent="0.25">
      <c r="A1106" s="123">
        <v>43922</v>
      </c>
      <c r="B1106" s="132"/>
    </row>
    <row r="1107" spans="1:2" x14ac:dyDescent="0.25">
      <c r="A1107" s="123">
        <v>43923</v>
      </c>
      <c r="B1107" s="132"/>
    </row>
    <row r="1108" spans="1:2" x14ac:dyDescent="0.25">
      <c r="A1108" s="123">
        <v>43924</v>
      </c>
      <c r="B1108" s="132"/>
    </row>
    <row r="1109" spans="1:2" x14ac:dyDescent="0.25">
      <c r="A1109" s="123">
        <v>43925</v>
      </c>
      <c r="B1109" s="132"/>
    </row>
    <row r="1110" spans="1:2" x14ac:dyDescent="0.25">
      <c r="A1110" s="123">
        <v>43926</v>
      </c>
      <c r="B1110" s="132"/>
    </row>
    <row r="1111" spans="1:2" x14ac:dyDescent="0.25">
      <c r="A1111" s="123">
        <v>43927</v>
      </c>
      <c r="B1111" s="132"/>
    </row>
    <row r="1112" spans="1:2" x14ac:dyDescent="0.25">
      <c r="A1112" s="123">
        <v>43928</v>
      </c>
      <c r="B1112" s="132"/>
    </row>
    <row r="1113" spans="1:2" x14ac:dyDescent="0.25">
      <c r="A1113" s="123">
        <v>43929</v>
      </c>
      <c r="B1113" s="132"/>
    </row>
    <row r="1114" spans="1:2" x14ac:dyDescent="0.25">
      <c r="A1114" s="123">
        <v>43930</v>
      </c>
      <c r="B1114" s="132"/>
    </row>
    <row r="1115" spans="1:2" x14ac:dyDescent="0.25">
      <c r="A1115" s="123">
        <v>43931</v>
      </c>
      <c r="B1115" s="132"/>
    </row>
    <row r="1116" spans="1:2" x14ac:dyDescent="0.25">
      <c r="A1116" s="123">
        <v>43932</v>
      </c>
      <c r="B1116" s="132"/>
    </row>
    <row r="1117" spans="1:2" x14ac:dyDescent="0.25">
      <c r="A1117" s="123">
        <v>43933</v>
      </c>
      <c r="B1117" s="132"/>
    </row>
    <row r="1118" spans="1:2" x14ac:dyDescent="0.25">
      <c r="A1118" s="123">
        <v>43934</v>
      </c>
      <c r="B1118" s="132"/>
    </row>
    <row r="1119" spans="1:2" x14ac:dyDescent="0.25">
      <c r="A1119" s="123">
        <v>43935</v>
      </c>
      <c r="B1119" s="132"/>
    </row>
    <row r="1120" spans="1:2" x14ac:dyDescent="0.25">
      <c r="A1120" s="123">
        <v>43936</v>
      </c>
      <c r="B1120" s="132"/>
    </row>
    <row r="1121" spans="1:2" x14ac:dyDescent="0.25">
      <c r="A1121" s="123">
        <v>43937</v>
      </c>
      <c r="B1121" s="132"/>
    </row>
    <row r="1122" spans="1:2" x14ac:dyDescent="0.25">
      <c r="A1122" s="123">
        <v>43938</v>
      </c>
      <c r="B1122" s="132"/>
    </row>
    <row r="1123" spans="1:2" x14ac:dyDescent="0.25">
      <c r="A1123" s="123">
        <v>43939</v>
      </c>
      <c r="B1123" s="132"/>
    </row>
    <row r="1124" spans="1:2" x14ac:dyDescent="0.25">
      <c r="A1124" s="123">
        <v>43940</v>
      </c>
      <c r="B1124" s="132"/>
    </row>
    <row r="1125" spans="1:2" x14ac:dyDescent="0.25">
      <c r="A1125" s="123">
        <v>43941</v>
      </c>
      <c r="B1125" s="132"/>
    </row>
    <row r="1126" spans="1:2" x14ac:dyDescent="0.25">
      <c r="A1126" s="123">
        <v>43942</v>
      </c>
      <c r="B1126" s="132"/>
    </row>
    <row r="1127" spans="1:2" x14ac:dyDescent="0.25">
      <c r="A1127" s="123">
        <v>43943</v>
      </c>
      <c r="B1127" s="132"/>
    </row>
    <row r="1128" spans="1:2" x14ac:dyDescent="0.25">
      <c r="A1128" s="123">
        <v>43944</v>
      </c>
      <c r="B1128" s="132"/>
    </row>
    <row r="1129" spans="1:2" x14ac:dyDescent="0.25">
      <c r="A1129" s="123">
        <v>43945</v>
      </c>
      <c r="B1129" s="132"/>
    </row>
    <row r="1130" spans="1:2" x14ac:dyDescent="0.25">
      <c r="A1130" s="123">
        <v>43946</v>
      </c>
      <c r="B1130" s="132"/>
    </row>
    <row r="1131" spans="1:2" x14ac:dyDescent="0.25">
      <c r="A1131" s="123">
        <v>43947</v>
      </c>
      <c r="B1131" s="132"/>
    </row>
    <row r="1132" spans="1:2" x14ac:dyDescent="0.25">
      <c r="A1132" s="123">
        <v>43948</v>
      </c>
      <c r="B1132" s="132"/>
    </row>
    <row r="1133" spans="1:2" x14ac:dyDescent="0.25">
      <c r="A1133" s="123">
        <v>43949</v>
      </c>
      <c r="B1133" s="132"/>
    </row>
    <row r="1134" spans="1:2" x14ac:dyDescent="0.25">
      <c r="A1134" s="123">
        <v>43950</v>
      </c>
      <c r="B1134" s="132"/>
    </row>
    <row r="1135" spans="1:2" x14ac:dyDescent="0.25">
      <c r="A1135" s="123">
        <v>43951</v>
      </c>
      <c r="B1135" s="132"/>
    </row>
    <row r="1136" spans="1:2" x14ac:dyDescent="0.25">
      <c r="A1136" s="123">
        <v>43952</v>
      </c>
      <c r="B1136" s="132"/>
    </row>
    <row r="1137" spans="1:2" x14ac:dyDescent="0.25">
      <c r="A1137" s="123">
        <v>43953</v>
      </c>
      <c r="B1137" s="132"/>
    </row>
    <row r="1138" spans="1:2" x14ac:dyDescent="0.25">
      <c r="A1138" s="123">
        <v>43954</v>
      </c>
      <c r="B1138" s="132"/>
    </row>
    <row r="1139" spans="1:2" x14ac:dyDescent="0.25">
      <c r="A1139" s="123">
        <v>43955</v>
      </c>
      <c r="B1139" s="132"/>
    </row>
    <row r="1140" spans="1:2" x14ac:dyDescent="0.25">
      <c r="A1140" s="123">
        <v>43956</v>
      </c>
      <c r="B1140" s="132"/>
    </row>
    <row r="1141" spans="1:2" x14ac:dyDescent="0.25">
      <c r="A1141" s="123">
        <v>43957</v>
      </c>
      <c r="B1141" s="132"/>
    </row>
    <row r="1142" spans="1:2" x14ac:dyDescent="0.25">
      <c r="A1142" s="123">
        <v>43958</v>
      </c>
      <c r="B1142" s="132"/>
    </row>
    <row r="1143" spans="1:2" x14ac:dyDescent="0.25">
      <c r="A1143" s="123">
        <v>43959</v>
      </c>
      <c r="B1143" s="132"/>
    </row>
    <row r="1144" spans="1:2" x14ac:dyDescent="0.25">
      <c r="A1144" s="123">
        <v>43960</v>
      </c>
      <c r="B1144" s="132"/>
    </row>
    <row r="1145" spans="1:2" x14ac:dyDescent="0.25">
      <c r="A1145" s="123">
        <v>43961</v>
      </c>
      <c r="B1145" s="132"/>
    </row>
    <row r="1146" spans="1:2" x14ac:dyDescent="0.25">
      <c r="A1146" s="123">
        <v>43962</v>
      </c>
      <c r="B1146" s="132"/>
    </row>
    <row r="1147" spans="1:2" x14ac:dyDescent="0.25">
      <c r="A1147" s="123">
        <v>43963</v>
      </c>
      <c r="B1147" s="132"/>
    </row>
    <row r="1148" spans="1:2" x14ac:dyDescent="0.25">
      <c r="A1148" s="123">
        <v>43964</v>
      </c>
      <c r="B1148" s="132"/>
    </row>
    <row r="1149" spans="1:2" x14ac:dyDescent="0.25">
      <c r="A1149" s="123">
        <v>43965</v>
      </c>
      <c r="B1149" s="132"/>
    </row>
    <row r="1150" spans="1:2" x14ac:dyDescent="0.25">
      <c r="A1150" s="123">
        <v>43966</v>
      </c>
      <c r="B1150" s="132"/>
    </row>
    <row r="1151" spans="1:2" x14ac:dyDescent="0.25">
      <c r="A1151" s="123">
        <v>43967</v>
      </c>
      <c r="B1151" s="132"/>
    </row>
    <row r="1152" spans="1:2" x14ac:dyDescent="0.25">
      <c r="A1152" s="123">
        <v>43968</v>
      </c>
      <c r="B1152" s="132"/>
    </row>
    <row r="1153" spans="1:2" x14ac:dyDescent="0.25">
      <c r="A1153" s="123">
        <v>43969</v>
      </c>
      <c r="B1153" s="132"/>
    </row>
    <row r="1154" spans="1:2" x14ac:dyDescent="0.25">
      <c r="A1154" s="123">
        <v>43970</v>
      </c>
      <c r="B1154" s="132"/>
    </row>
    <row r="1155" spans="1:2" x14ac:dyDescent="0.25">
      <c r="A1155" s="123">
        <v>43971</v>
      </c>
      <c r="B1155" s="132"/>
    </row>
    <row r="1156" spans="1:2" x14ac:dyDescent="0.25">
      <c r="A1156" s="123">
        <v>43972</v>
      </c>
      <c r="B1156" s="132"/>
    </row>
    <row r="1157" spans="1:2" x14ac:dyDescent="0.25">
      <c r="A1157" s="123">
        <v>43973</v>
      </c>
      <c r="B1157" s="132"/>
    </row>
    <row r="1158" spans="1:2" x14ac:dyDescent="0.25">
      <c r="A1158" s="123">
        <v>43974</v>
      </c>
      <c r="B1158" s="132"/>
    </row>
    <row r="1159" spans="1:2" x14ac:dyDescent="0.25">
      <c r="A1159" s="123">
        <v>43975</v>
      </c>
      <c r="B1159" s="132"/>
    </row>
    <row r="1160" spans="1:2" x14ac:dyDescent="0.25">
      <c r="A1160" s="123">
        <v>43976</v>
      </c>
      <c r="B1160" s="132"/>
    </row>
    <row r="1161" spans="1:2" x14ac:dyDescent="0.25">
      <c r="A1161" s="123">
        <v>43977</v>
      </c>
      <c r="B1161" s="132"/>
    </row>
    <row r="1162" spans="1:2" x14ac:dyDescent="0.25">
      <c r="A1162" s="123">
        <v>43978</v>
      </c>
      <c r="B1162" s="132"/>
    </row>
    <row r="1163" spans="1:2" x14ac:dyDescent="0.25">
      <c r="A1163" s="123">
        <v>43979</v>
      </c>
      <c r="B1163" s="132"/>
    </row>
    <row r="1164" spans="1:2" x14ac:dyDescent="0.25">
      <c r="A1164" s="123">
        <v>43980</v>
      </c>
      <c r="B1164" s="132"/>
    </row>
    <row r="1165" spans="1:2" x14ac:dyDescent="0.25">
      <c r="A1165" s="123">
        <v>43981</v>
      </c>
      <c r="B1165" s="132"/>
    </row>
    <row r="1166" spans="1:2" x14ac:dyDescent="0.25">
      <c r="A1166" s="123">
        <v>43982</v>
      </c>
      <c r="B1166" s="132"/>
    </row>
    <row r="1167" spans="1:2" x14ac:dyDescent="0.25">
      <c r="A1167" s="123">
        <v>43983</v>
      </c>
      <c r="B1167" s="132"/>
    </row>
    <row r="1168" spans="1:2" x14ac:dyDescent="0.25">
      <c r="A1168" s="123">
        <v>43984</v>
      </c>
      <c r="B1168" s="132"/>
    </row>
    <row r="1169" spans="1:2" x14ac:dyDescent="0.25">
      <c r="A1169" s="123">
        <v>43985</v>
      </c>
      <c r="B1169" s="132"/>
    </row>
    <row r="1170" spans="1:2" x14ac:dyDescent="0.25">
      <c r="A1170" s="123">
        <v>43986</v>
      </c>
      <c r="B1170" s="132"/>
    </row>
    <row r="1171" spans="1:2" x14ac:dyDescent="0.25">
      <c r="A1171" s="123">
        <v>43987</v>
      </c>
      <c r="B1171" s="132"/>
    </row>
    <row r="1172" spans="1:2" x14ac:dyDescent="0.25">
      <c r="A1172" s="123">
        <v>43988</v>
      </c>
      <c r="B1172" s="132"/>
    </row>
    <row r="1173" spans="1:2" x14ac:dyDescent="0.25">
      <c r="A1173" s="123">
        <v>43989</v>
      </c>
      <c r="B1173" s="132"/>
    </row>
    <row r="1174" spans="1:2" x14ac:dyDescent="0.25">
      <c r="A1174" s="123">
        <v>43990</v>
      </c>
      <c r="B1174" s="132"/>
    </row>
    <row r="1175" spans="1:2" x14ac:dyDescent="0.25">
      <c r="A1175" s="123">
        <v>43991</v>
      </c>
      <c r="B1175" s="132"/>
    </row>
    <row r="1176" spans="1:2" x14ac:dyDescent="0.25">
      <c r="A1176" s="123">
        <v>43992</v>
      </c>
      <c r="B1176" s="132"/>
    </row>
    <row r="1177" spans="1:2" x14ac:dyDescent="0.25">
      <c r="A1177" s="123">
        <v>43993</v>
      </c>
      <c r="B1177" s="132"/>
    </row>
    <row r="1178" spans="1:2" x14ac:dyDescent="0.25">
      <c r="A1178" s="123">
        <v>43994</v>
      </c>
      <c r="B1178" s="132"/>
    </row>
    <row r="1179" spans="1:2" x14ac:dyDescent="0.25">
      <c r="A1179" s="123">
        <v>43995</v>
      </c>
      <c r="B1179" s="132"/>
    </row>
    <row r="1180" spans="1:2" x14ac:dyDescent="0.25">
      <c r="A1180" s="123">
        <v>43996</v>
      </c>
      <c r="B1180" s="132"/>
    </row>
    <row r="1181" spans="1:2" x14ac:dyDescent="0.25">
      <c r="A1181" s="123">
        <v>43997</v>
      </c>
      <c r="B1181" s="132"/>
    </row>
    <row r="1182" spans="1:2" x14ac:dyDescent="0.25">
      <c r="A1182" s="123">
        <v>43998</v>
      </c>
      <c r="B1182" s="132"/>
    </row>
    <row r="1183" spans="1:2" x14ac:dyDescent="0.25">
      <c r="A1183" s="123">
        <v>43999</v>
      </c>
      <c r="B1183" s="132"/>
    </row>
    <row r="1184" spans="1:2" x14ac:dyDescent="0.25">
      <c r="A1184" s="123">
        <v>44000</v>
      </c>
      <c r="B1184" s="132"/>
    </row>
    <row r="1185" spans="1:2" x14ac:dyDescent="0.25">
      <c r="A1185" s="123">
        <v>44001</v>
      </c>
      <c r="B1185" s="132"/>
    </row>
    <row r="1186" spans="1:2" x14ac:dyDescent="0.25">
      <c r="A1186" s="123">
        <v>44002</v>
      </c>
      <c r="B1186" s="132"/>
    </row>
    <row r="1187" spans="1:2" x14ac:dyDescent="0.25">
      <c r="A1187" s="123">
        <v>44003</v>
      </c>
      <c r="B1187" s="132"/>
    </row>
    <row r="1188" spans="1:2" x14ac:dyDescent="0.25">
      <c r="A1188" s="123">
        <v>44004</v>
      </c>
      <c r="B1188" s="132"/>
    </row>
    <row r="1189" spans="1:2" x14ac:dyDescent="0.25">
      <c r="A1189" s="123">
        <v>44005</v>
      </c>
      <c r="B1189" s="132"/>
    </row>
    <row r="1190" spans="1:2" x14ac:dyDescent="0.25">
      <c r="A1190" s="123">
        <v>44006</v>
      </c>
      <c r="B1190" s="132"/>
    </row>
    <row r="1191" spans="1:2" x14ac:dyDescent="0.25">
      <c r="A1191" s="123">
        <v>44007</v>
      </c>
      <c r="B1191" s="132"/>
    </row>
    <row r="1192" spans="1:2" x14ac:dyDescent="0.25">
      <c r="A1192" s="123">
        <v>44008</v>
      </c>
      <c r="B1192" s="132"/>
    </row>
    <row r="1193" spans="1:2" x14ac:dyDescent="0.25">
      <c r="A1193" s="123">
        <v>44009</v>
      </c>
      <c r="B1193" s="132"/>
    </row>
    <row r="1194" spans="1:2" x14ac:dyDescent="0.25">
      <c r="A1194" s="123">
        <v>44010</v>
      </c>
      <c r="B1194" s="132"/>
    </row>
    <row r="1195" spans="1:2" x14ac:dyDescent="0.25">
      <c r="A1195" s="123">
        <v>44011</v>
      </c>
      <c r="B1195" s="132"/>
    </row>
    <row r="1196" spans="1:2" x14ac:dyDescent="0.25">
      <c r="A1196" s="123">
        <v>44012</v>
      </c>
      <c r="B1196" s="132"/>
    </row>
    <row r="1197" spans="1:2" x14ac:dyDescent="0.25">
      <c r="A1197" s="123">
        <v>44013</v>
      </c>
      <c r="B1197" s="132"/>
    </row>
    <row r="1198" spans="1:2" x14ac:dyDescent="0.25">
      <c r="A1198" s="123">
        <v>44014</v>
      </c>
      <c r="B1198" s="132"/>
    </row>
    <row r="1199" spans="1:2" x14ac:dyDescent="0.25">
      <c r="A1199" s="123">
        <v>44015</v>
      </c>
      <c r="B1199" s="132"/>
    </row>
    <row r="1200" spans="1:2" x14ac:dyDescent="0.25">
      <c r="A1200" s="123">
        <v>44016</v>
      </c>
      <c r="B1200" s="132"/>
    </row>
    <row r="1201" spans="1:2" x14ac:dyDescent="0.25">
      <c r="A1201" s="123">
        <v>44017</v>
      </c>
      <c r="B1201" s="132"/>
    </row>
    <row r="1202" spans="1:2" x14ac:dyDescent="0.25">
      <c r="A1202" s="123">
        <v>44018</v>
      </c>
      <c r="B1202" s="132"/>
    </row>
    <row r="1203" spans="1:2" x14ac:dyDescent="0.25">
      <c r="A1203" s="123">
        <v>44019</v>
      </c>
      <c r="B1203" s="132"/>
    </row>
    <row r="1204" spans="1:2" x14ac:dyDescent="0.25">
      <c r="A1204" s="123">
        <v>44020</v>
      </c>
      <c r="B1204" s="132"/>
    </row>
    <row r="1205" spans="1:2" x14ac:dyDescent="0.25">
      <c r="A1205" s="123">
        <v>44021</v>
      </c>
      <c r="B1205" s="132"/>
    </row>
    <row r="1206" spans="1:2" x14ac:dyDescent="0.25">
      <c r="A1206" s="123">
        <v>44022</v>
      </c>
      <c r="B1206" s="132"/>
    </row>
    <row r="1207" spans="1:2" x14ac:dyDescent="0.25">
      <c r="A1207" s="123">
        <v>44023</v>
      </c>
      <c r="B1207" s="132"/>
    </row>
    <row r="1208" spans="1:2" x14ac:dyDescent="0.25">
      <c r="A1208" s="123">
        <v>44024</v>
      </c>
      <c r="B1208" s="132"/>
    </row>
    <row r="1209" spans="1:2" x14ac:dyDescent="0.25">
      <c r="A1209" s="123">
        <v>44025</v>
      </c>
      <c r="B1209" s="132"/>
    </row>
    <row r="1210" spans="1:2" x14ac:dyDescent="0.25">
      <c r="A1210" s="123">
        <v>44026</v>
      </c>
      <c r="B1210" s="132"/>
    </row>
    <row r="1211" spans="1:2" x14ac:dyDescent="0.25">
      <c r="A1211" s="123">
        <v>44027</v>
      </c>
      <c r="B1211" s="132"/>
    </row>
    <row r="1212" spans="1:2" x14ac:dyDescent="0.25">
      <c r="A1212" s="123">
        <v>44028</v>
      </c>
      <c r="B1212" s="132"/>
    </row>
    <row r="1213" spans="1:2" x14ac:dyDescent="0.25">
      <c r="A1213" s="123">
        <v>44029</v>
      </c>
      <c r="B1213" s="132"/>
    </row>
    <row r="1214" spans="1:2" x14ac:dyDescent="0.25">
      <c r="A1214" s="123">
        <v>44030</v>
      </c>
      <c r="B1214" s="132"/>
    </row>
    <row r="1215" spans="1:2" x14ac:dyDescent="0.25">
      <c r="A1215" s="123">
        <v>44031</v>
      </c>
      <c r="B1215" s="132"/>
    </row>
    <row r="1216" spans="1:2" x14ac:dyDescent="0.25">
      <c r="A1216" s="123">
        <v>44032</v>
      </c>
      <c r="B1216" s="132"/>
    </row>
    <row r="1217" spans="1:2" x14ac:dyDescent="0.25">
      <c r="A1217" s="123">
        <v>44033</v>
      </c>
      <c r="B1217" s="132"/>
    </row>
    <row r="1218" spans="1:2" x14ac:dyDescent="0.25">
      <c r="A1218" s="123">
        <v>44034</v>
      </c>
      <c r="B1218" s="132"/>
    </row>
    <row r="1219" spans="1:2" x14ac:dyDescent="0.25">
      <c r="A1219" s="123">
        <v>44035</v>
      </c>
      <c r="B1219" s="132"/>
    </row>
    <row r="1220" spans="1:2" x14ac:dyDescent="0.25">
      <c r="A1220" s="123">
        <v>44036</v>
      </c>
      <c r="B1220" s="132"/>
    </row>
    <row r="1221" spans="1:2" x14ac:dyDescent="0.25">
      <c r="A1221" s="123">
        <v>44037</v>
      </c>
      <c r="B1221" s="132"/>
    </row>
    <row r="1222" spans="1:2" x14ac:dyDescent="0.25">
      <c r="A1222" s="123">
        <v>44038</v>
      </c>
      <c r="B1222" s="132"/>
    </row>
    <row r="1223" spans="1:2" x14ac:dyDescent="0.25">
      <c r="A1223" s="123">
        <v>44039</v>
      </c>
      <c r="B1223" s="132"/>
    </row>
    <row r="1224" spans="1:2" x14ac:dyDescent="0.25">
      <c r="A1224" s="123">
        <v>44040</v>
      </c>
      <c r="B1224" s="132"/>
    </row>
    <row r="1225" spans="1:2" x14ac:dyDescent="0.25">
      <c r="A1225" s="123">
        <v>44041</v>
      </c>
      <c r="B1225" s="132"/>
    </row>
    <row r="1226" spans="1:2" x14ac:dyDescent="0.25">
      <c r="A1226" s="123">
        <v>44042</v>
      </c>
      <c r="B1226" s="132"/>
    </row>
    <row r="1227" spans="1:2" x14ac:dyDescent="0.25">
      <c r="A1227" s="123">
        <v>44043</v>
      </c>
      <c r="B1227" s="132"/>
    </row>
    <row r="1228" spans="1:2" x14ac:dyDescent="0.25">
      <c r="A1228" s="123">
        <v>44044</v>
      </c>
      <c r="B1228" s="132"/>
    </row>
    <row r="1229" spans="1:2" x14ac:dyDescent="0.25">
      <c r="A1229" s="123">
        <v>44045</v>
      </c>
      <c r="B1229" s="132"/>
    </row>
    <row r="1230" spans="1:2" x14ac:dyDescent="0.25">
      <c r="A1230" s="123">
        <v>44046</v>
      </c>
      <c r="B1230" s="132"/>
    </row>
    <row r="1231" spans="1:2" x14ac:dyDescent="0.25">
      <c r="A1231" s="123">
        <v>44047</v>
      </c>
      <c r="B1231" s="132"/>
    </row>
    <row r="1232" spans="1:2" x14ac:dyDescent="0.25">
      <c r="A1232" s="123">
        <v>44048</v>
      </c>
      <c r="B1232" s="132"/>
    </row>
    <row r="1233" spans="1:2" x14ac:dyDescent="0.25">
      <c r="A1233" s="123">
        <v>44049</v>
      </c>
      <c r="B1233" s="132"/>
    </row>
    <row r="1234" spans="1:2" x14ac:dyDescent="0.25">
      <c r="A1234" s="123">
        <v>44050</v>
      </c>
      <c r="B1234" s="132"/>
    </row>
    <row r="1235" spans="1:2" x14ac:dyDescent="0.25">
      <c r="A1235" s="123">
        <v>44051</v>
      </c>
      <c r="B1235" s="132"/>
    </row>
    <row r="1236" spans="1:2" x14ac:dyDescent="0.25">
      <c r="A1236" s="123">
        <v>44052</v>
      </c>
      <c r="B1236" s="132"/>
    </row>
    <row r="1237" spans="1:2" x14ac:dyDescent="0.25">
      <c r="A1237" s="123">
        <v>44053</v>
      </c>
      <c r="B1237" s="132"/>
    </row>
    <row r="1238" spans="1:2" x14ac:dyDescent="0.25">
      <c r="A1238" s="123">
        <v>44054</v>
      </c>
      <c r="B1238" s="132"/>
    </row>
    <row r="1239" spans="1:2" x14ac:dyDescent="0.25">
      <c r="A1239" s="123">
        <v>44055</v>
      </c>
      <c r="B1239" s="132"/>
    </row>
    <row r="1240" spans="1:2" x14ac:dyDescent="0.25">
      <c r="A1240" s="123">
        <v>44056</v>
      </c>
      <c r="B1240" s="132"/>
    </row>
    <row r="1241" spans="1:2" x14ac:dyDescent="0.25">
      <c r="A1241" s="123">
        <v>44057</v>
      </c>
      <c r="B1241" s="132"/>
    </row>
    <row r="1242" spans="1:2" x14ac:dyDescent="0.25">
      <c r="A1242" s="123">
        <v>44058</v>
      </c>
      <c r="B1242" s="132"/>
    </row>
    <row r="1243" spans="1:2" x14ac:dyDescent="0.25">
      <c r="A1243" s="123">
        <v>44059</v>
      </c>
      <c r="B1243" s="132"/>
    </row>
    <row r="1244" spans="1:2" x14ac:dyDescent="0.25">
      <c r="A1244" s="123">
        <v>44060</v>
      </c>
      <c r="B1244" s="132"/>
    </row>
    <row r="1245" spans="1:2" x14ac:dyDescent="0.25">
      <c r="A1245" s="123">
        <v>44061</v>
      </c>
      <c r="B1245" s="132"/>
    </row>
    <row r="1246" spans="1:2" x14ac:dyDescent="0.25">
      <c r="A1246" s="123">
        <v>44062</v>
      </c>
      <c r="B1246" s="132"/>
    </row>
    <row r="1247" spans="1:2" x14ac:dyDescent="0.25">
      <c r="A1247" s="123">
        <v>44063</v>
      </c>
      <c r="B1247" s="132"/>
    </row>
    <row r="1248" spans="1:2" x14ac:dyDescent="0.25">
      <c r="A1248" s="123">
        <v>44064</v>
      </c>
      <c r="B1248" s="132"/>
    </row>
    <row r="1249" spans="1:2" x14ac:dyDescent="0.25">
      <c r="A1249" s="123">
        <v>44065</v>
      </c>
      <c r="B1249" s="132"/>
    </row>
    <row r="1250" spans="1:2" x14ac:dyDescent="0.25">
      <c r="A1250" s="123">
        <v>44066</v>
      </c>
      <c r="B1250" s="132"/>
    </row>
    <row r="1251" spans="1:2" x14ac:dyDescent="0.25">
      <c r="A1251" s="123">
        <v>44067</v>
      </c>
      <c r="B1251" s="132"/>
    </row>
    <row r="1252" spans="1:2" x14ac:dyDescent="0.25">
      <c r="A1252" s="123">
        <v>44068</v>
      </c>
      <c r="B1252" s="132"/>
    </row>
    <row r="1253" spans="1:2" x14ac:dyDescent="0.25">
      <c r="A1253" s="123">
        <v>44069</v>
      </c>
      <c r="B1253" s="132"/>
    </row>
    <row r="1254" spans="1:2" x14ac:dyDescent="0.25">
      <c r="A1254" s="123">
        <v>44070</v>
      </c>
      <c r="B1254" s="132"/>
    </row>
    <row r="1255" spans="1:2" x14ac:dyDescent="0.25">
      <c r="A1255" s="123">
        <v>44071</v>
      </c>
      <c r="B1255" s="132"/>
    </row>
    <row r="1256" spans="1:2" x14ac:dyDescent="0.25">
      <c r="A1256" s="123">
        <v>44072</v>
      </c>
      <c r="B1256" s="132"/>
    </row>
    <row r="1257" spans="1:2" x14ac:dyDescent="0.25">
      <c r="A1257" s="123">
        <v>44073</v>
      </c>
      <c r="B1257" s="132"/>
    </row>
    <row r="1258" spans="1:2" x14ac:dyDescent="0.25">
      <c r="A1258" s="123">
        <v>44074</v>
      </c>
      <c r="B1258" s="132"/>
    </row>
    <row r="1259" spans="1:2" x14ac:dyDescent="0.25">
      <c r="A1259" s="123">
        <v>44075</v>
      </c>
      <c r="B1259" s="132"/>
    </row>
    <row r="1260" spans="1:2" x14ac:dyDescent="0.25">
      <c r="A1260" s="123">
        <v>44076</v>
      </c>
      <c r="B1260" s="132"/>
    </row>
    <row r="1261" spans="1:2" x14ac:dyDescent="0.25">
      <c r="A1261" s="123">
        <v>44077</v>
      </c>
      <c r="B1261" s="132"/>
    </row>
    <row r="1262" spans="1:2" x14ac:dyDescent="0.25">
      <c r="A1262" s="123">
        <v>44078</v>
      </c>
      <c r="B1262" s="132"/>
    </row>
    <row r="1263" spans="1:2" x14ac:dyDescent="0.25">
      <c r="A1263" s="123">
        <v>44079</v>
      </c>
      <c r="B1263" s="132"/>
    </row>
    <row r="1264" spans="1:2" x14ac:dyDescent="0.25">
      <c r="A1264" s="123">
        <v>44080</v>
      </c>
      <c r="B1264" s="132"/>
    </row>
    <row r="1265" spans="1:2" x14ac:dyDescent="0.25">
      <c r="A1265" s="123">
        <v>44081</v>
      </c>
      <c r="B1265" s="132"/>
    </row>
    <row r="1266" spans="1:2" x14ac:dyDescent="0.25">
      <c r="A1266" s="123">
        <v>44082</v>
      </c>
      <c r="B1266" s="132"/>
    </row>
    <row r="1267" spans="1:2" x14ac:dyDescent="0.25">
      <c r="A1267" s="123">
        <v>44083</v>
      </c>
      <c r="B1267" s="132"/>
    </row>
    <row r="1268" spans="1:2" x14ac:dyDescent="0.25">
      <c r="A1268" s="123">
        <v>44084</v>
      </c>
      <c r="B1268" s="132"/>
    </row>
    <row r="1269" spans="1:2" x14ac:dyDescent="0.25">
      <c r="A1269" s="123">
        <v>44085</v>
      </c>
      <c r="B1269" s="132"/>
    </row>
    <row r="1270" spans="1:2" x14ac:dyDescent="0.25">
      <c r="A1270" s="123">
        <v>44086</v>
      </c>
      <c r="B1270" s="132"/>
    </row>
    <row r="1271" spans="1:2" x14ac:dyDescent="0.25">
      <c r="A1271" s="123">
        <v>44087</v>
      </c>
      <c r="B1271" s="132"/>
    </row>
    <row r="1272" spans="1:2" x14ac:dyDescent="0.25">
      <c r="A1272" s="123">
        <v>44088</v>
      </c>
      <c r="B1272" s="132"/>
    </row>
    <row r="1273" spans="1:2" x14ac:dyDescent="0.25">
      <c r="A1273" s="123">
        <v>44089</v>
      </c>
      <c r="B1273" s="132"/>
    </row>
    <row r="1274" spans="1:2" x14ac:dyDescent="0.25">
      <c r="A1274" s="123">
        <v>44090</v>
      </c>
      <c r="B1274" s="132"/>
    </row>
    <row r="1275" spans="1:2" x14ac:dyDescent="0.25">
      <c r="A1275" s="123">
        <v>44091</v>
      </c>
      <c r="B1275" s="132"/>
    </row>
    <row r="1276" spans="1:2" x14ac:dyDescent="0.25">
      <c r="A1276" s="123">
        <v>44092</v>
      </c>
      <c r="B1276" s="132"/>
    </row>
    <row r="1277" spans="1:2" x14ac:dyDescent="0.25">
      <c r="A1277" s="123">
        <v>44093</v>
      </c>
      <c r="B1277" s="132"/>
    </row>
    <row r="1278" spans="1:2" x14ac:dyDescent="0.25">
      <c r="A1278" s="123">
        <v>44094</v>
      </c>
      <c r="B1278" s="132"/>
    </row>
    <row r="1279" spans="1:2" x14ac:dyDescent="0.25">
      <c r="A1279" s="123">
        <v>44095</v>
      </c>
      <c r="B1279" s="132"/>
    </row>
    <row r="1280" spans="1:2" x14ac:dyDescent="0.25">
      <c r="A1280" s="123">
        <v>44096</v>
      </c>
      <c r="B1280" s="132"/>
    </row>
    <row r="1281" spans="1:2" x14ac:dyDescent="0.25">
      <c r="A1281" s="123">
        <v>44097</v>
      </c>
      <c r="B1281" s="132"/>
    </row>
    <row r="1282" spans="1:2" x14ac:dyDescent="0.25">
      <c r="A1282" s="123">
        <v>44098</v>
      </c>
      <c r="B1282" s="132"/>
    </row>
    <row r="1283" spans="1:2" x14ac:dyDescent="0.25">
      <c r="A1283" s="123">
        <v>44099</v>
      </c>
      <c r="B1283" s="132"/>
    </row>
    <row r="1284" spans="1:2" x14ac:dyDescent="0.25">
      <c r="A1284" s="123">
        <v>44100</v>
      </c>
      <c r="B1284" s="132"/>
    </row>
    <row r="1285" spans="1:2" x14ac:dyDescent="0.25">
      <c r="A1285" s="123">
        <v>44101</v>
      </c>
      <c r="B1285" s="132"/>
    </row>
    <row r="1286" spans="1:2" x14ac:dyDescent="0.25">
      <c r="A1286" s="123">
        <v>44102</v>
      </c>
      <c r="B1286" s="132"/>
    </row>
    <row r="1287" spans="1:2" x14ac:dyDescent="0.25">
      <c r="A1287" s="123">
        <v>44103</v>
      </c>
      <c r="B1287" s="132"/>
    </row>
    <row r="1288" spans="1:2" x14ac:dyDescent="0.25">
      <c r="A1288" s="123">
        <v>44104</v>
      </c>
      <c r="B1288" s="132"/>
    </row>
    <row r="1289" spans="1:2" x14ac:dyDescent="0.25">
      <c r="A1289" s="123">
        <v>44105</v>
      </c>
      <c r="B1289" s="132"/>
    </row>
    <row r="1290" spans="1:2" x14ac:dyDescent="0.25">
      <c r="A1290" s="123">
        <v>44106</v>
      </c>
      <c r="B1290" s="132"/>
    </row>
    <row r="1291" spans="1:2" x14ac:dyDescent="0.25">
      <c r="A1291" s="123">
        <v>44107</v>
      </c>
      <c r="B1291" s="132"/>
    </row>
    <row r="1292" spans="1:2" x14ac:dyDescent="0.25">
      <c r="A1292" s="123">
        <v>44108</v>
      </c>
      <c r="B1292" s="132"/>
    </row>
    <row r="1293" spans="1:2" x14ac:dyDescent="0.25">
      <c r="A1293" s="123">
        <v>44109</v>
      </c>
      <c r="B1293" s="132"/>
    </row>
    <row r="1294" spans="1:2" x14ac:dyDescent="0.25">
      <c r="A1294" s="123">
        <v>44110</v>
      </c>
      <c r="B1294" s="132"/>
    </row>
    <row r="1295" spans="1:2" x14ac:dyDescent="0.25">
      <c r="A1295" s="123">
        <v>44111</v>
      </c>
      <c r="B1295" s="132"/>
    </row>
    <row r="1296" spans="1:2" x14ac:dyDescent="0.25">
      <c r="A1296" s="123">
        <v>44112</v>
      </c>
      <c r="B1296" s="132"/>
    </row>
    <row r="1297" spans="1:2" x14ac:dyDescent="0.25">
      <c r="A1297" s="123">
        <v>44113</v>
      </c>
      <c r="B1297" s="132"/>
    </row>
    <row r="1298" spans="1:2" x14ac:dyDescent="0.25">
      <c r="A1298" s="123">
        <v>44114</v>
      </c>
      <c r="B1298" s="132"/>
    </row>
    <row r="1299" spans="1:2" x14ac:dyDescent="0.25">
      <c r="A1299" s="123">
        <v>44115</v>
      </c>
      <c r="B1299" s="132"/>
    </row>
    <row r="1300" spans="1:2" x14ac:dyDescent="0.25">
      <c r="A1300" s="123">
        <v>44116</v>
      </c>
      <c r="B1300" s="132"/>
    </row>
    <row r="1301" spans="1:2" x14ac:dyDescent="0.25">
      <c r="A1301" s="123">
        <v>44117</v>
      </c>
      <c r="B1301" s="132"/>
    </row>
    <row r="1302" spans="1:2" x14ac:dyDescent="0.25">
      <c r="A1302" s="123">
        <v>44118</v>
      </c>
      <c r="B1302" s="132"/>
    </row>
    <row r="1303" spans="1:2" x14ac:dyDescent="0.25">
      <c r="A1303" s="123">
        <v>44119</v>
      </c>
      <c r="B1303" s="132"/>
    </row>
    <row r="1304" spans="1:2" x14ac:dyDescent="0.25">
      <c r="A1304" s="123">
        <v>44120</v>
      </c>
      <c r="B1304" s="132"/>
    </row>
    <row r="1305" spans="1:2" x14ac:dyDescent="0.25">
      <c r="A1305" s="123">
        <v>44121</v>
      </c>
      <c r="B1305" s="132"/>
    </row>
    <row r="1306" spans="1:2" x14ac:dyDescent="0.25">
      <c r="A1306" s="123">
        <v>44122</v>
      </c>
      <c r="B1306" s="132"/>
    </row>
    <row r="1307" spans="1:2" x14ac:dyDescent="0.25">
      <c r="A1307" s="123">
        <v>44123</v>
      </c>
      <c r="B1307" s="132"/>
    </row>
    <row r="1308" spans="1:2" x14ac:dyDescent="0.25">
      <c r="A1308" s="123">
        <v>44124</v>
      </c>
      <c r="B1308" s="132"/>
    </row>
    <row r="1309" spans="1:2" x14ac:dyDescent="0.25">
      <c r="A1309" s="123">
        <v>44125</v>
      </c>
      <c r="B1309" s="132"/>
    </row>
    <row r="1310" spans="1:2" x14ac:dyDescent="0.25">
      <c r="A1310" s="123">
        <v>44126</v>
      </c>
      <c r="B1310" s="132"/>
    </row>
    <row r="1311" spans="1:2" x14ac:dyDescent="0.25">
      <c r="A1311" s="123">
        <v>44127</v>
      </c>
      <c r="B1311" s="132"/>
    </row>
    <row r="1312" spans="1:2" x14ac:dyDescent="0.25">
      <c r="A1312" s="123">
        <v>44128</v>
      </c>
      <c r="B1312" s="132"/>
    </row>
    <row r="1313" spans="1:2" x14ac:dyDescent="0.25">
      <c r="A1313" s="123">
        <v>44129</v>
      </c>
      <c r="B1313" s="132"/>
    </row>
    <row r="1314" spans="1:2" x14ac:dyDescent="0.25">
      <c r="A1314" s="123">
        <v>44130</v>
      </c>
      <c r="B1314" s="132"/>
    </row>
    <row r="1315" spans="1:2" x14ac:dyDescent="0.25">
      <c r="A1315" s="123">
        <v>44131</v>
      </c>
      <c r="B1315" s="132"/>
    </row>
    <row r="1316" spans="1:2" x14ac:dyDescent="0.25">
      <c r="A1316" s="123">
        <v>44132</v>
      </c>
      <c r="B1316" s="132"/>
    </row>
    <row r="1317" spans="1:2" x14ac:dyDescent="0.25">
      <c r="A1317" s="123">
        <v>44133</v>
      </c>
      <c r="B1317" s="132"/>
    </row>
    <row r="1318" spans="1:2" x14ac:dyDescent="0.25">
      <c r="A1318" s="123">
        <v>44134</v>
      </c>
      <c r="B1318" s="132"/>
    </row>
    <row r="1319" spans="1:2" x14ac:dyDescent="0.25">
      <c r="A1319" s="123">
        <v>44135</v>
      </c>
      <c r="B1319" s="132"/>
    </row>
    <row r="1320" spans="1:2" x14ac:dyDescent="0.25">
      <c r="A1320" s="123">
        <v>44136</v>
      </c>
      <c r="B1320" s="132"/>
    </row>
    <row r="1321" spans="1:2" x14ac:dyDescent="0.25">
      <c r="A1321" s="123">
        <v>44137</v>
      </c>
      <c r="B1321" s="132"/>
    </row>
    <row r="1322" spans="1:2" x14ac:dyDescent="0.25">
      <c r="A1322" s="123">
        <v>44138</v>
      </c>
      <c r="B1322" s="132"/>
    </row>
    <row r="1323" spans="1:2" x14ac:dyDescent="0.25">
      <c r="A1323" s="123">
        <v>44139</v>
      </c>
      <c r="B1323" s="132"/>
    </row>
    <row r="1324" spans="1:2" x14ac:dyDescent="0.25">
      <c r="A1324" s="123">
        <v>44140</v>
      </c>
      <c r="B1324" s="132"/>
    </row>
    <row r="1325" spans="1:2" x14ac:dyDescent="0.25">
      <c r="A1325" s="123">
        <v>44141</v>
      </c>
      <c r="B1325" s="132"/>
    </row>
    <row r="1326" spans="1:2" x14ac:dyDescent="0.25">
      <c r="A1326" s="123">
        <v>44142</v>
      </c>
      <c r="B1326" s="132"/>
    </row>
    <row r="1327" spans="1:2" x14ac:dyDescent="0.25">
      <c r="A1327" s="123">
        <v>44143</v>
      </c>
      <c r="B1327" s="132"/>
    </row>
    <row r="1328" spans="1:2" x14ac:dyDescent="0.25">
      <c r="A1328" s="123">
        <v>44144</v>
      </c>
      <c r="B1328" s="132"/>
    </row>
    <row r="1329" spans="1:2" x14ac:dyDescent="0.25">
      <c r="A1329" s="123">
        <v>44145</v>
      </c>
      <c r="B1329" s="132"/>
    </row>
    <row r="1330" spans="1:2" x14ac:dyDescent="0.25">
      <c r="A1330" s="123">
        <v>44146</v>
      </c>
      <c r="B1330" s="132"/>
    </row>
    <row r="1331" spans="1:2" x14ac:dyDescent="0.25">
      <c r="A1331" s="123">
        <v>44147</v>
      </c>
      <c r="B1331" s="132"/>
    </row>
    <row r="1332" spans="1:2" x14ac:dyDescent="0.25">
      <c r="A1332" s="123">
        <v>44148</v>
      </c>
      <c r="B1332" s="132"/>
    </row>
    <row r="1333" spans="1:2" x14ac:dyDescent="0.25">
      <c r="A1333" s="123">
        <v>44149</v>
      </c>
      <c r="B1333" s="132"/>
    </row>
    <row r="1334" spans="1:2" x14ac:dyDescent="0.25">
      <c r="A1334" s="123">
        <v>44150</v>
      </c>
      <c r="B1334" s="132"/>
    </row>
    <row r="1335" spans="1:2" x14ac:dyDescent="0.25">
      <c r="A1335" s="123">
        <v>44151</v>
      </c>
      <c r="B1335" s="132"/>
    </row>
    <row r="1336" spans="1:2" x14ac:dyDescent="0.25">
      <c r="A1336" s="123">
        <v>44152</v>
      </c>
      <c r="B1336" s="132"/>
    </row>
    <row r="1337" spans="1:2" x14ac:dyDescent="0.25">
      <c r="A1337" s="123">
        <v>44153</v>
      </c>
      <c r="B1337" s="132"/>
    </row>
    <row r="1338" spans="1:2" x14ac:dyDescent="0.25">
      <c r="A1338" s="123">
        <v>44154</v>
      </c>
      <c r="B1338" s="132"/>
    </row>
    <row r="1339" spans="1:2" x14ac:dyDescent="0.25">
      <c r="A1339" s="123">
        <v>44155</v>
      </c>
      <c r="B1339" s="132"/>
    </row>
    <row r="1340" spans="1:2" x14ac:dyDescent="0.25">
      <c r="A1340" s="123">
        <v>44156</v>
      </c>
      <c r="B1340" s="132"/>
    </row>
    <row r="1341" spans="1:2" x14ac:dyDescent="0.25">
      <c r="A1341" s="123">
        <v>44157</v>
      </c>
      <c r="B1341" s="132"/>
    </row>
    <row r="1342" spans="1:2" x14ac:dyDescent="0.25">
      <c r="A1342" s="123">
        <v>44158</v>
      </c>
      <c r="B1342" s="132"/>
    </row>
    <row r="1343" spans="1:2" x14ac:dyDescent="0.25">
      <c r="A1343" s="123">
        <v>44159</v>
      </c>
      <c r="B1343" s="132"/>
    </row>
    <row r="1344" spans="1:2" x14ac:dyDescent="0.25">
      <c r="A1344" s="123">
        <v>44160</v>
      </c>
      <c r="B1344" s="132"/>
    </row>
    <row r="1345" spans="1:2" x14ac:dyDescent="0.25">
      <c r="A1345" s="123">
        <v>44161</v>
      </c>
      <c r="B1345" s="132"/>
    </row>
    <row r="1346" spans="1:2" x14ac:dyDescent="0.25">
      <c r="A1346" s="123">
        <v>44162</v>
      </c>
      <c r="B1346" s="132"/>
    </row>
    <row r="1347" spans="1:2" x14ac:dyDescent="0.25">
      <c r="A1347" s="123">
        <v>44163</v>
      </c>
      <c r="B1347" s="132"/>
    </row>
    <row r="1348" spans="1:2" x14ac:dyDescent="0.25">
      <c r="A1348" s="123">
        <v>44164</v>
      </c>
      <c r="B1348" s="132"/>
    </row>
    <row r="1349" spans="1:2" x14ac:dyDescent="0.25">
      <c r="A1349" s="123">
        <v>44165</v>
      </c>
      <c r="B1349" s="132"/>
    </row>
    <row r="1350" spans="1:2" x14ac:dyDescent="0.25">
      <c r="A1350" s="123">
        <v>44166</v>
      </c>
      <c r="B1350" s="132"/>
    </row>
    <row r="1351" spans="1:2" x14ac:dyDescent="0.25">
      <c r="A1351" s="123">
        <v>44167</v>
      </c>
      <c r="B1351" s="132"/>
    </row>
    <row r="1352" spans="1:2" x14ac:dyDescent="0.25">
      <c r="A1352" s="123">
        <v>44168</v>
      </c>
      <c r="B1352" s="132"/>
    </row>
    <row r="1353" spans="1:2" x14ac:dyDescent="0.25">
      <c r="A1353" s="123">
        <v>44169</v>
      </c>
      <c r="B1353" s="132"/>
    </row>
    <row r="1354" spans="1:2" x14ac:dyDescent="0.25">
      <c r="A1354" s="123">
        <v>44170</v>
      </c>
      <c r="B1354" s="132"/>
    </row>
    <row r="1355" spans="1:2" x14ac:dyDescent="0.25">
      <c r="A1355" s="123">
        <v>44171</v>
      </c>
      <c r="B1355" s="132"/>
    </row>
    <row r="1356" spans="1:2" x14ac:dyDescent="0.25">
      <c r="A1356" s="123">
        <v>44172</v>
      </c>
      <c r="B1356" s="132"/>
    </row>
    <row r="1357" spans="1:2" x14ac:dyDescent="0.25">
      <c r="A1357" s="123">
        <v>44173</v>
      </c>
      <c r="B1357" s="132"/>
    </row>
    <row r="1358" spans="1:2" x14ac:dyDescent="0.25">
      <c r="A1358" s="123">
        <v>44174</v>
      </c>
      <c r="B1358" s="132"/>
    </row>
    <row r="1359" spans="1:2" x14ac:dyDescent="0.25">
      <c r="A1359" s="123">
        <v>44175</v>
      </c>
      <c r="B1359" s="132"/>
    </row>
    <row r="1360" spans="1:2" x14ac:dyDescent="0.25">
      <c r="A1360" s="123">
        <v>44176</v>
      </c>
      <c r="B1360" s="132"/>
    </row>
    <row r="1361" spans="1:2" x14ac:dyDescent="0.25">
      <c r="A1361" s="123">
        <v>44177</v>
      </c>
      <c r="B1361" s="132"/>
    </row>
    <row r="1362" spans="1:2" x14ac:dyDescent="0.25">
      <c r="A1362" s="123">
        <v>44178</v>
      </c>
      <c r="B1362" s="132"/>
    </row>
    <row r="1363" spans="1:2" x14ac:dyDescent="0.25">
      <c r="A1363" s="123">
        <v>44179</v>
      </c>
      <c r="B1363" s="132"/>
    </row>
    <row r="1364" spans="1:2" x14ac:dyDescent="0.25">
      <c r="A1364" s="123">
        <v>44180</v>
      </c>
      <c r="B1364" s="132"/>
    </row>
    <row r="1365" spans="1:2" x14ac:dyDescent="0.25">
      <c r="A1365" s="123">
        <v>44181</v>
      </c>
      <c r="B1365" s="132"/>
    </row>
    <row r="1366" spans="1:2" x14ac:dyDescent="0.25">
      <c r="A1366" s="123">
        <v>44182</v>
      </c>
      <c r="B1366" s="132"/>
    </row>
    <row r="1367" spans="1:2" x14ac:dyDescent="0.25">
      <c r="A1367" s="123">
        <v>44183</v>
      </c>
      <c r="B1367" s="132"/>
    </row>
    <row r="1368" spans="1:2" x14ac:dyDescent="0.25">
      <c r="A1368" s="123">
        <v>44184</v>
      </c>
      <c r="B1368" s="132"/>
    </row>
    <row r="1369" spans="1:2" x14ac:dyDescent="0.25">
      <c r="A1369" s="123">
        <v>44185</v>
      </c>
      <c r="B1369" s="132"/>
    </row>
    <row r="1370" spans="1:2" x14ac:dyDescent="0.25">
      <c r="A1370" s="123">
        <v>44186</v>
      </c>
      <c r="B1370" s="132"/>
    </row>
    <row r="1371" spans="1:2" x14ac:dyDescent="0.25">
      <c r="A1371" s="123">
        <v>44187</v>
      </c>
      <c r="B1371" s="132"/>
    </row>
    <row r="1372" spans="1:2" x14ac:dyDescent="0.25">
      <c r="A1372" s="123">
        <v>44188</v>
      </c>
      <c r="B1372" s="132"/>
    </row>
    <row r="1373" spans="1:2" x14ac:dyDescent="0.25">
      <c r="A1373" s="123">
        <v>44189</v>
      </c>
      <c r="B1373" s="132"/>
    </row>
    <row r="1374" spans="1:2" x14ac:dyDescent="0.25">
      <c r="A1374" s="123">
        <v>44190</v>
      </c>
      <c r="B1374" s="132"/>
    </row>
    <row r="1375" spans="1:2" x14ac:dyDescent="0.25">
      <c r="A1375" s="123">
        <v>44191</v>
      </c>
      <c r="B1375" s="132"/>
    </row>
    <row r="1376" spans="1:2" x14ac:dyDescent="0.25">
      <c r="A1376" s="123">
        <v>44192</v>
      </c>
      <c r="B1376" s="132"/>
    </row>
    <row r="1377" spans="1:2" x14ac:dyDescent="0.25">
      <c r="A1377" s="123">
        <v>44193</v>
      </c>
      <c r="B1377" s="132"/>
    </row>
    <row r="1378" spans="1:2" x14ac:dyDescent="0.25">
      <c r="A1378" s="123">
        <v>44194</v>
      </c>
      <c r="B1378" s="132"/>
    </row>
    <row r="1379" spans="1:2" x14ac:dyDescent="0.25">
      <c r="A1379" s="123">
        <v>44195</v>
      </c>
      <c r="B1379" s="132"/>
    </row>
    <row r="1380" spans="1:2" x14ac:dyDescent="0.25">
      <c r="A1380" s="123">
        <v>44196</v>
      </c>
      <c r="B1380" s="132"/>
    </row>
    <row r="1381" spans="1:2" x14ac:dyDescent="0.25">
      <c r="A1381" s="123">
        <v>44197</v>
      </c>
      <c r="B1381" s="132"/>
    </row>
    <row r="1382" spans="1:2" x14ac:dyDescent="0.25">
      <c r="A1382" s="123">
        <v>44198</v>
      </c>
      <c r="B1382" s="132"/>
    </row>
    <row r="1383" spans="1:2" x14ac:dyDescent="0.25">
      <c r="A1383" s="123">
        <v>44199</v>
      </c>
      <c r="B1383" s="132"/>
    </row>
    <row r="1384" spans="1:2" x14ac:dyDescent="0.25">
      <c r="A1384" s="123">
        <v>44200</v>
      </c>
      <c r="B1384" s="132"/>
    </row>
    <row r="1385" spans="1:2" x14ac:dyDescent="0.25">
      <c r="A1385" s="123">
        <v>44201</v>
      </c>
      <c r="B1385" s="132"/>
    </row>
    <row r="1386" spans="1:2" x14ac:dyDescent="0.25">
      <c r="A1386" s="123">
        <v>44202</v>
      </c>
      <c r="B1386" s="132"/>
    </row>
    <row r="1387" spans="1:2" x14ac:dyDescent="0.25">
      <c r="A1387" s="123">
        <v>44203</v>
      </c>
      <c r="B1387" s="132"/>
    </row>
    <row r="1388" spans="1:2" x14ac:dyDescent="0.25">
      <c r="A1388" s="123">
        <v>44204</v>
      </c>
      <c r="B1388" s="132"/>
    </row>
    <row r="1389" spans="1:2" x14ac:dyDescent="0.25">
      <c r="A1389" s="123">
        <v>44205</v>
      </c>
      <c r="B1389" s="132"/>
    </row>
    <row r="1390" spans="1:2" x14ac:dyDescent="0.25">
      <c r="A1390" s="123">
        <v>44206</v>
      </c>
      <c r="B1390" s="132"/>
    </row>
    <row r="1391" spans="1:2" x14ac:dyDescent="0.25">
      <c r="A1391" s="123">
        <v>44207</v>
      </c>
      <c r="B1391" s="132"/>
    </row>
    <row r="1392" spans="1:2" x14ac:dyDescent="0.25">
      <c r="A1392" s="123">
        <v>44208</v>
      </c>
      <c r="B1392" s="132"/>
    </row>
    <row r="1393" spans="1:2" x14ac:dyDescent="0.25">
      <c r="A1393" s="123">
        <v>44209</v>
      </c>
      <c r="B1393" s="132"/>
    </row>
    <row r="1394" spans="1:2" x14ac:dyDescent="0.25">
      <c r="A1394" s="123">
        <v>44210</v>
      </c>
      <c r="B1394" s="132"/>
    </row>
    <row r="1395" spans="1:2" x14ac:dyDescent="0.25">
      <c r="A1395" s="123">
        <v>44211</v>
      </c>
      <c r="B1395" s="132"/>
    </row>
    <row r="1396" spans="1:2" x14ac:dyDescent="0.25">
      <c r="A1396" s="123">
        <v>44212</v>
      </c>
      <c r="B1396" s="132"/>
    </row>
    <row r="1397" spans="1:2" x14ac:dyDescent="0.25">
      <c r="A1397" s="123">
        <v>44213</v>
      </c>
      <c r="B1397" s="132"/>
    </row>
    <row r="1398" spans="1:2" x14ac:dyDescent="0.25">
      <c r="A1398" s="123">
        <v>44214</v>
      </c>
      <c r="B1398" s="132"/>
    </row>
    <row r="1399" spans="1:2" x14ac:dyDescent="0.25">
      <c r="A1399" s="123">
        <v>44215</v>
      </c>
      <c r="B1399" s="132"/>
    </row>
    <row r="1400" spans="1:2" x14ac:dyDescent="0.25">
      <c r="A1400" s="123">
        <v>44216</v>
      </c>
      <c r="B1400" s="132"/>
    </row>
    <row r="1401" spans="1:2" x14ac:dyDescent="0.25">
      <c r="A1401" s="123">
        <v>44217</v>
      </c>
      <c r="B1401" s="132"/>
    </row>
    <row r="1402" spans="1:2" x14ac:dyDescent="0.25">
      <c r="A1402" s="123">
        <v>44218</v>
      </c>
      <c r="B1402" s="132"/>
    </row>
    <row r="1403" spans="1:2" x14ac:dyDescent="0.25">
      <c r="A1403" s="123">
        <v>44219</v>
      </c>
      <c r="B1403" s="132"/>
    </row>
    <row r="1404" spans="1:2" x14ac:dyDescent="0.25">
      <c r="A1404" s="123">
        <v>44220</v>
      </c>
      <c r="B1404" s="132"/>
    </row>
    <row r="1405" spans="1:2" x14ac:dyDescent="0.25">
      <c r="A1405" s="123">
        <v>44221</v>
      </c>
      <c r="B1405" s="132"/>
    </row>
    <row r="1406" spans="1:2" x14ac:dyDescent="0.25">
      <c r="A1406" s="123">
        <v>44222</v>
      </c>
      <c r="B1406" s="132"/>
    </row>
    <row r="1407" spans="1:2" x14ac:dyDescent="0.25">
      <c r="A1407" s="123">
        <v>44223</v>
      </c>
      <c r="B1407" s="132"/>
    </row>
    <row r="1408" spans="1:2" x14ac:dyDescent="0.25">
      <c r="A1408" s="123">
        <v>44224</v>
      </c>
      <c r="B1408" s="132"/>
    </row>
    <row r="1409" spans="1:2" x14ac:dyDescent="0.25">
      <c r="A1409" s="123">
        <v>44225</v>
      </c>
      <c r="B1409" s="132"/>
    </row>
    <row r="1410" spans="1:2" x14ac:dyDescent="0.25">
      <c r="A1410" s="123">
        <v>44226</v>
      </c>
      <c r="B1410" s="132"/>
    </row>
    <row r="1411" spans="1:2" x14ac:dyDescent="0.25">
      <c r="A1411" s="123">
        <v>44227</v>
      </c>
      <c r="B1411" s="132"/>
    </row>
    <row r="1412" spans="1:2" x14ac:dyDescent="0.25">
      <c r="A1412" s="123">
        <v>44228</v>
      </c>
      <c r="B1412" s="132"/>
    </row>
    <row r="1413" spans="1:2" x14ac:dyDescent="0.25">
      <c r="A1413" s="123">
        <v>44229</v>
      </c>
      <c r="B1413" s="132"/>
    </row>
    <row r="1414" spans="1:2" x14ac:dyDescent="0.25">
      <c r="A1414" s="123">
        <v>44230</v>
      </c>
      <c r="B1414" s="132"/>
    </row>
    <row r="1415" spans="1:2" x14ac:dyDescent="0.25">
      <c r="A1415" s="123">
        <v>44231</v>
      </c>
      <c r="B1415" s="132"/>
    </row>
    <row r="1416" spans="1:2" x14ac:dyDescent="0.25">
      <c r="A1416" s="123">
        <v>44232</v>
      </c>
      <c r="B1416" s="132"/>
    </row>
    <row r="1417" spans="1:2" x14ac:dyDescent="0.25">
      <c r="A1417" s="123">
        <v>44233</v>
      </c>
      <c r="B1417" s="132"/>
    </row>
    <row r="1418" spans="1:2" x14ac:dyDescent="0.25">
      <c r="A1418" s="123">
        <v>44234</v>
      </c>
      <c r="B1418" s="132"/>
    </row>
    <row r="1419" spans="1:2" x14ac:dyDescent="0.25">
      <c r="A1419" s="123">
        <v>44235</v>
      </c>
      <c r="B1419" s="132"/>
    </row>
    <row r="1420" spans="1:2" x14ac:dyDescent="0.25">
      <c r="A1420" s="123">
        <v>44236</v>
      </c>
      <c r="B1420" s="132"/>
    </row>
    <row r="1421" spans="1:2" x14ac:dyDescent="0.25">
      <c r="A1421" s="123">
        <v>44237</v>
      </c>
      <c r="B1421" s="132"/>
    </row>
    <row r="1422" spans="1:2" x14ac:dyDescent="0.25">
      <c r="A1422" s="123">
        <v>44238</v>
      </c>
      <c r="B1422" s="132"/>
    </row>
    <row r="1423" spans="1:2" x14ac:dyDescent="0.25">
      <c r="A1423" s="123">
        <v>44239</v>
      </c>
      <c r="B1423" s="132"/>
    </row>
    <row r="1424" spans="1:2" x14ac:dyDescent="0.25">
      <c r="A1424" s="123">
        <v>44240</v>
      </c>
      <c r="B1424" s="132"/>
    </row>
    <row r="1425" spans="1:2" x14ac:dyDescent="0.25">
      <c r="A1425" s="123">
        <v>44241</v>
      </c>
      <c r="B1425" s="132"/>
    </row>
    <row r="1426" spans="1:2" x14ac:dyDescent="0.25">
      <c r="A1426" s="123">
        <v>44242</v>
      </c>
      <c r="B1426" s="132"/>
    </row>
    <row r="1427" spans="1:2" x14ac:dyDescent="0.25">
      <c r="A1427" s="123">
        <v>44243</v>
      </c>
      <c r="B1427" s="132"/>
    </row>
    <row r="1428" spans="1:2" x14ac:dyDescent="0.25">
      <c r="A1428" s="123">
        <v>44244</v>
      </c>
      <c r="B1428" s="132"/>
    </row>
    <row r="1429" spans="1:2" x14ac:dyDescent="0.25">
      <c r="A1429" s="123">
        <v>44245</v>
      </c>
      <c r="B1429" s="132"/>
    </row>
    <row r="1430" spans="1:2" x14ac:dyDescent="0.25">
      <c r="A1430" s="123">
        <v>44246</v>
      </c>
      <c r="B1430" s="132"/>
    </row>
    <row r="1431" spans="1:2" x14ac:dyDescent="0.25">
      <c r="A1431" s="123">
        <v>44247</v>
      </c>
      <c r="B1431" s="132"/>
    </row>
    <row r="1432" spans="1:2" x14ac:dyDescent="0.25">
      <c r="A1432" s="123">
        <v>44248</v>
      </c>
      <c r="B1432" s="132"/>
    </row>
    <row r="1433" spans="1:2" x14ac:dyDescent="0.25">
      <c r="A1433" s="123">
        <v>44249</v>
      </c>
      <c r="B1433" s="132"/>
    </row>
    <row r="1434" spans="1:2" x14ac:dyDescent="0.25">
      <c r="A1434" s="123">
        <v>44250</v>
      </c>
      <c r="B1434" s="132"/>
    </row>
    <row r="1435" spans="1:2" x14ac:dyDescent="0.25">
      <c r="A1435" s="123">
        <v>44251</v>
      </c>
      <c r="B1435" s="132"/>
    </row>
    <row r="1436" spans="1:2" x14ac:dyDescent="0.25">
      <c r="A1436" s="123">
        <v>44252</v>
      </c>
      <c r="B1436" s="132"/>
    </row>
    <row r="1437" spans="1:2" x14ac:dyDescent="0.25">
      <c r="A1437" s="123">
        <v>44253</v>
      </c>
      <c r="B1437" s="132"/>
    </row>
    <row r="1438" spans="1:2" x14ac:dyDescent="0.25">
      <c r="A1438" s="123">
        <v>44254</v>
      </c>
      <c r="B1438" s="132"/>
    </row>
    <row r="1439" spans="1:2" x14ac:dyDescent="0.25">
      <c r="A1439" s="123">
        <v>44255</v>
      </c>
      <c r="B1439" s="132"/>
    </row>
    <row r="1440" spans="1:2" x14ac:dyDescent="0.25">
      <c r="A1440" s="123">
        <v>44256</v>
      </c>
      <c r="B1440" s="132"/>
    </row>
    <row r="1441" spans="1:2" x14ac:dyDescent="0.25">
      <c r="A1441" s="123">
        <v>44257</v>
      </c>
      <c r="B1441" s="132"/>
    </row>
    <row r="1442" spans="1:2" x14ac:dyDescent="0.25">
      <c r="A1442" s="123">
        <v>44258</v>
      </c>
      <c r="B1442" s="132"/>
    </row>
    <row r="1443" spans="1:2" x14ac:dyDescent="0.25">
      <c r="A1443" s="123">
        <v>44259</v>
      </c>
      <c r="B1443" s="132"/>
    </row>
    <row r="1444" spans="1:2" x14ac:dyDescent="0.25">
      <c r="A1444" s="123">
        <v>44260</v>
      </c>
      <c r="B1444" s="132"/>
    </row>
    <row r="1445" spans="1:2" x14ac:dyDescent="0.25">
      <c r="A1445" s="123">
        <v>44261</v>
      </c>
      <c r="B1445" s="132"/>
    </row>
    <row r="1446" spans="1:2" x14ac:dyDescent="0.25">
      <c r="A1446" s="123">
        <v>44262</v>
      </c>
      <c r="B1446" s="132"/>
    </row>
    <row r="1447" spans="1:2" x14ac:dyDescent="0.25">
      <c r="A1447" s="123">
        <v>44263</v>
      </c>
      <c r="B1447" s="132"/>
    </row>
    <row r="1448" spans="1:2" x14ac:dyDescent="0.25">
      <c r="A1448" s="123">
        <v>44264</v>
      </c>
      <c r="B1448" s="132"/>
    </row>
    <row r="1449" spans="1:2" x14ac:dyDescent="0.25">
      <c r="A1449" s="123">
        <v>44265</v>
      </c>
      <c r="B1449" s="132"/>
    </row>
    <row r="1450" spans="1:2" x14ac:dyDescent="0.25">
      <c r="A1450" s="123">
        <v>44266</v>
      </c>
      <c r="B1450" s="132"/>
    </row>
    <row r="1451" spans="1:2" x14ac:dyDescent="0.25">
      <c r="A1451" s="123">
        <v>44267</v>
      </c>
      <c r="B1451" s="132"/>
    </row>
    <row r="1452" spans="1:2" x14ac:dyDescent="0.25">
      <c r="A1452" s="123">
        <v>44268</v>
      </c>
      <c r="B1452" s="132"/>
    </row>
    <row r="1453" spans="1:2" x14ac:dyDescent="0.25">
      <c r="A1453" s="123">
        <v>44269</v>
      </c>
      <c r="B1453" s="132"/>
    </row>
    <row r="1454" spans="1:2" x14ac:dyDescent="0.25">
      <c r="A1454" s="123">
        <v>44270</v>
      </c>
      <c r="B1454" s="132"/>
    </row>
    <row r="1455" spans="1:2" x14ac:dyDescent="0.25">
      <c r="A1455" s="123">
        <v>44271</v>
      </c>
      <c r="B1455" s="132"/>
    </row>
    <row r="1456" spans="1:2" x14ac:dyDescent="0.25">
      <c r="A1456" s="123">
        <v>44272</v>
      </c>
      <c r="B1456" s="132"/>
    </row>
    <row r="1457" spans="1:2" x14ac:dyDescent="0.25">
      <c r="A1457" s="123">
        <v>44273</v>
      </c>
      <c r="B1457" s="132"/>
    </row>
    <row r="1458" spans="1:2" x14ac:dyDescent="0.25">
      <c r="A1458" s="123">
        <v>44274</v>
      </c>
      <c r="B1458" s="132"/>
    </row>
    <row r="1459" spans="1:2" x14ac:dyDescent="0.25">
      <c r="A1459" s="123">
        <v>44275</v>
      </c>
      <c r="B1459" s="132"/>
    </row>
    <row r="1460" spans="1:2" x14ac:dyDescent="0.25">
      <c r="A1460" s="123">
        <v>44276</v>
      </c>
      <c r="B1460" s="132"/>
    </row>
    <row r="1461" spans="1:2" x14ac:dyDescent="0.25">
      <c r="A1461" s="123">
        <v>44277</v>
      </c>
      <c r="B1461" s="132"/>
    </row>
    <row r="1462" spans="1:2" x14ac:dyDescent="0.25">
      <c r="A1462" s="123">
        <v>44278</v>
      </c>
      <c r="B1462" s="132"/>
    </row>
    <row r="1463" spans="1:2" x14ac:dyDescent="0.25">
      <c r="A1463" s="123">
        <v>44279</v>
      </c>
      <c r="B1463" s="132"/>
    </row>
    <row r="1464" spans="1:2" x14ac:dyDescent="0.25">
      <c r="A1464" s="123">
        <v>44280</v>
      </c>
      <c r="B1464" s="132"/>
    </row>
    <row r="1465" spans="1:2" x14ac:dyDescent="0.25">
      <c r="A1465" s="123">
        <v>44281</v>
      </c>
      <c r="B1465" s="132"/>
    </row>
    <row r="1466" spans="1:2" x14ac:dyDescent="0.25">
      <c r="A1466" s="123">
        <v>44282</v>
      </c>
      <c r="B1466" s="132"/>
    </row>
    <row r="1467" spans="1:2" x14ac:dyDescent="0.25">
      <c r="A1467" s="123">
        <v>44283</v>
      </c>
      <c r="B1467" s="132"/>
    </row>
    <row r="1468" spans="1:2" x14ac:dyDescent="0.25">
      <c r="A1468" s="123">
        <v>44284</v>
      </c>
      <c r="B1468" s="132"/>
    </row>
    <row r="1469" spans="1:2" x14ac:dyDescent="0.25">
      <c r="A1469" s="123">
        <v>44285</v>
      </c>
      <c r="B1469" s="132"/>
    </row>
    <row r="1470" spans="1:2" x14ac:dyDescent="0.25">
      <c r="A1470" s="123">
        <v>44286</v>
      </c>
      <c r="B1470" s="132"/>
    </row>
    <row r="1471" spans="1:2" x14ac:dyDescent="0.25">
      <c r="A1471" s="123">
        <v>44287</v>
      </c>
      <c r="B1471" s="132"/>
    </row>
    <row r="1472" spans="1:2" x14ac:dyDescent="0.25">
      <c r="A1472" s="123">
        <v>44288</v>
      </c>
      <c r="B1472" s="132"/>
    </row>
    <row r="1473" spans="1:2" x14ac:dyDescent="0.25">
      <c r="A1473" s="123">
        <v>44289</v>
      </c>
      <c r="B1473" s="132"/>
    </row>
    <row r="1474" spans="1:2" x14ac:dyDescent="0.25">
      <c r="A1474" s="123">
        <v>44290</v>
      </c>
      <c r="B1474" s="132"/>
    </row>
    <row r="1475" spans="1:2" x14ac:dyDescent="0.25">
      <c r="A1475" s="123">
        <v>44291</v>
      </c>
      <c r="B1475" s="132"/>
    </row>
    <row r="1476" spans="1:2" x14ac:dyDescent="0.25">
      <c r="A1476" s="123">
        <v>44292</v>
      </c>
      <c r="B1476" s="132"/>
    </row>
    <row r="1477" spans="1:2" x14ac:dyDescent="0.25">
      <c r="A1477" s="123">
        <v>44293</v>
      </c>
      <c r="B1477" s="132"/>
    </row>
    <row r="1478" spans="1:2" x14ac:dyDescent="0.25">
      <c r="A1478" s="123">
        <v>44294</v>
      </c>
      <c r="B1478" s="132"/>
    </row>
    <row r="1479" spans="1:2" x14ac:dyDescent="0.25">
      <c r="A1479" s="123">
        <v>44295</v>
      </c>
      <c r="B1479" s="132"/>
    </row>
    <row r="1480" spans="1:2" x14ac:dyDescent="0.25">
      <c r="A1480" s="123">
        <v>44296</v>
      </c>
      <c r="B1480" s="132"/>
    </row>
    <row r="1481" spans="1:2" x14ac:dyDescent="0.25">
      <c r="A1481" s="123">
        <v>44297</v>
      </c>
      <c r="B1481" s="132"/>
    </row>
    <row r="1482" spans="1:2" x14ac:dyDescent="0.25">
      <c r="A1482" s="123">
        <v>44298</v>
      </c>
      <c r="B1482" s="132"/>
    </row>
    <row r="1483" spans="1:2" x14ac:dyDescent="0.25">
      <c r="A1483" s="123">
        <v>44299</v>
      </c>
      <c r="B1483" s="132"/>
    </row>
    <row r="1484" spans="1:2" x14ac:dyDescent="0.25">
      <c r="A1484" s="123">
        <v>44300</v>
      </c>
      <c r="B1484" s="132"/>
    </row>
    <row r="1485" spans="1:2" x14ac:dyDescent="0.25">
      <c r="A1485" s="123">
        <v>44301</v>
      </c>
      <c r="B1485" s="132"/>
    </row>
    <row r="1486" spans="1:2" x14ac:dyDescent="0.25">
      <c r="A1486" s="123">
        <v>44302</v>
      </c>
      <c r="B1486" s="132"/>
    </row>
    <row r="1487" spans="1:2" x14ac:dyDescent="0.25">
      <c r="A1487" s="123">
        <v>44303</v>
      </c>
      <c r="B1487" s="132"/>
    </row>
    <row r="1488" spans="1:2" x14ac:dyDescent="0.25">
      <c r="A1488" s="123">
        <v>44304</v>
      </c>
      <c r="B1488" s="132"/>
    </row>
    <row r="1489" spans="1:2" x14ac:dyDescent="0.25">
      <c r="A1489" s="123">
        <v>44305</v>
      </c>
      <c r="B1489" s="132"/>
    </row>
    <row r="1490" spans="1:2" x14ac:dyDescent="0.25">
      <c r="A1490" s="123">
        <v>44306</v>
      </c>
      <c r="B1490" s="132"/>
    </row>
    <row r="1491" spans="1:2" x14ac:dyDescent="0.25">
      <c r="A1491" s="123">
        <v>44307</v>
      </c>
      <c r="B1491" s="132"/>
    </row>
    <row r="1492" spans="1:2" x14ac:dyDescent="0.25">
      <c r="A1492" s="123">
        <v>44308</v>
      </c>
      <c r="B1492" s="132"/>
    </row>
    <row r="1493" spans="1:2" x14ac:dyDescent="0.25">
      <c r="A1493" s="123">
        <v>44309</v>
      </c>
      <c r="B1493" s="132"/>
    </row>
    <row r="1494" spans="1:2" x14ac:dyDescent="0.25">
      <c r="A1494" s="123">
        <v>44310</v>
      </c>
      <c r="B1494" s="132"/>
    </row>
    <row r="1495" spans="1:2" x14ac:dyDescent="0.25">
      <c r="A1495" s="123">
        <v>44311</v>
      </c>
      <c r="B1495" s="132"/>
    </row>
    <row r="1496" spans="1:2" x14ac:dyDescent="0.25">
      <c r="A1496" s="123">
        <v>44312</v>
      </c>
      <c r="B1496" s="132"/>
    </row>
    <row r="1497" spans="1:2" x14ac:dyDescent="0.25">
      <c r="A1497" s="123">
        <v>44313</v>
      </c>
      <c r="B1497" s="132"/>
    </row>
    <row r="1498" spans="1:2" x14ac:dyDescent="0.25">
      <c r="A1498" s="123">
        <v>44314</v>
      </c>
      <c r="B1498" s="132"/>
    </row>
    <row r="1499" spans="1:2" x14ac:dyDescent="0.25">
      <c r="A1499" s="123">
        <v>44315</v>
      </c>
      <c r="B1499" s="132"/>
    </row>
    <row r="1500" spans="1:2" x14ac:dyDescent="0.25">
      <c r="A1500" s="123">
        <v>44316</v>
      </c>
      <c r="B1500" s="132"/>
    </row>
    <row r="1501" spans="1:2" x14ac:dyDescent="0.25">
      <c r="A1501" s="123">
        <v>44317</v>
      </c>
      <c r="B1501" s="132"/>
    </row>
    <row r="1502" spans="1:2" x14ac:dyDescent="0.25">
      <c r="A1502" s="123">
        <v>44318</v>
      </c>
      <c r="B1502" s="132"/>
    </row>
    <row r="1503" spans="1:2" x14ac:dyDescent="0.25">
      <c r="A1503" s="123">
        <v>44319</v>
      </c>
      <c r="B1503" s="132"/>
    </row>
    <row r="1504" spans="1:2" x14ac:dyDescent="0.25">
      <c r="A1504" s="123">
        <v>44320</v>
      </c>
      <c r="B1504" s="132"/>
    </row>
    <row r="1505" spans="1:2" x14ac:dyDescent="0.25">
      <c r="A1505" s="123">
        <v>44321</v>
      </c>
      <c r="B1505" s="132"/>
    </row>
    <row r="1506" spans="1:2" x14ac:dyDescent="0.25">
      <c r="A1506" s="123">
        <v>44322</v>
      </c>
      <c r="B1506" s="132"/>
    </row>
    <row r="1507" spans="1:2" x14ac:dyDescent="0.25">
      <c r="A1507" s="123">
        <v>44323</v>
      </c>
      <c r="B1507" s="132"/>
    </row>
    <row r="1508" spans="1:2" x14ac:dyDescent="0.25">
      <c r="A1508" s="123">
        <v>44324</v>
      </c>
      <c r="B1508" s="132"/>
    </row>
    <row r="1509" spans="1:2" x14ac:dyDescent="0.25">
      <c r="A1509" s="123">
        <v>44325</v>
      </c>
      <c r="B1509" s="132"/>
    </row>
    <row r="1510" spans="1:2" x14ac:dyDescent="0.25">
      <c r="A1510" s="123">
        <v>44326</v>
      </c>
      <c r="B1510" s="132"/>
    </row>
    <row r="1511" spans="1:2" x14ac:dyDescent="0.25">
      <c r="A1511" s="123">
        <v>44327</v>
      </c>
      <c r="B1511" s="132"/>
    </row>
    <row r="1512" spans="1:2" x14ac:dyDescent="0.25">
      <c r="A1512" s="123">
        <v>44328</v>
      </c>
      <c r="B1512" s="132"/>
    </row>
    <row r="1513" spans="1:2" x14ac:dyDescent="0.25">
      <c r="A1513" s="123">
        <v>44329</v>
      </c>
      <c r="B1513" s="132"/>
    </row>
    <row r="1514" spans="1:2" x14ac:dyDescent="0.25">
      <c r="A1514" s="123">
        <v>44330</v>
      </c>
      <c r="B1514" s="132"/>
    </row>
    <row r="1515" spans="1:2" x14ac:dyDescent="0.25">
      <c r="A1515" s="123">
        <v>44331</v>
      </c>
      <c r="B1515" s="132"/>
    </row>
    <row r="1516" spans="1:2" x14ac:dyDescent="0.25">
      <c r="A1516" s="123">
        <v>44332</v>
      </c>
      <c r="B1516" s="132"/>
    </row>
    <row r="1517" spans="1:2" x14ac:dyDescent="0.25">
      <c r="A1517" s="123">
        <v>44333</v>
      </c>
      <c r="B1517" s="132"/>
    </row>
    <row r="1518" spans="1:2" x14ac:dyDescent="0.25">
      <c r="A1518" s="123">
        <v>44334</v>
      </c>
      <c r="B1518" s="132"/>
    </row>
    <row r="1519" spans="1:2" x14ac:dyDescent="0.25">
      <c r="A1519" s="123">
        <v>44335</v>
      </c>
      <c r="B1519" s="132"/>
    </row>
    <row r="1520" spans="1:2" x14ac:dyDescent="0.25">
      <c r="A1520" s="123">
        <v>44336</v>
      </c>
      <c r="B1520" s="132"/>
    </row>
    <row r="1521" spans="1:2" x14ac:dyDescent="0.25">
      <c r="A1521" s="123">
        <v>44337</v>
      </c>
      <c r="B1521" s="132"/>
    </row>
    <row r="1522" spans="1:2" x14ac:dyDescent="0.25">
      <c r="A1522" s="123">
        <v>44338</v>
      </c>
      <c r="B1522" s="132"/>
    </row>
    <row r="1523" spans="1:2" x14ac:dyDescent="0.25">
      <c r="A1523" s="123">
        <v>44339</v>
      </c>
      <c r="B1523" s="132"/>
    </row>
    <row r="1524" spans="1:2" x14ac:dyDescent="0.25">
      <c r="A1524" s="123">
        <v>44340</v>
      </c>
      <c r="B1524" s="132"/>
    </row>
    <row r="1525" spans="1:2" x14ac:dyDescent="0.25">
      <c r="A1525" s="123">
        <v>44341</v>
      </c>
      <c r="B1525" s="132"/>
    </row>
    <row r="1526" spans="1:2" x14ac:dyDescent="0.25">
      <c r="A1526" s="123">
        <v>44342</v>
      </c>
      <c r="B1526" s="132"/>
    </row>
    <row r="1527" spans="1:2" x14ac:dyDescent="0.25">
      <c r="A1527" s="123">
        <v>44343</v>
      </c>
      <c r="B1527" s="132"/>
    </row>
    <row r="1528" spans="1:2" x14ac:dyDescent="0.25">
      <c r="A1528" s="123">
        <v>44344</v>
      </c>
      <c r="B1528" s="132"/>
    </row>
    <row r="1529" spans="1:2" x14ac:dyDescent="0.25">
      <c r="A1529" s="123">
        <v>44345</v>
      </c>
      <c r="B1529" s="132"/>
    </row>
    <row r="1530" spans="1:2" x14ac:dyDescent="0.25">
      <c r="A1530" s="123">
        <v>44346</v>
      </c>
      <c r="B1530" s="132"/>
    </row>
    <row r="1531" spans="1:2" x14ac:dyDescent="0.25">
      <c r="A1531" s="123">
        <v>44347</v>
      </c>
      <c r="B1531" s="132"/>
    </row>
    <row r="1532" spans="1:2" x14ac:dyDescent="0.25">
      <c r="A1532" s="123">
        <v>44348</v>
      </c>
      <c r="B1532" s="132"/>
    </row>
    <row r="1533" spans="1:2" x14ac:dyDescent="0.25">
      <c r="A1533" s="123">
        <v>44349</v>
      </c>
      <c r="B1533" s="132"/>
    </row>
    <row r="1534" spans="1:2" x14ac:dyDescent="0.25">
      <c r="A1534" s="123">
        <v>44350</v>
      </c>
      <c r="B1534" s="132"/>
    </row>
    <row r="1535" spans="1:2" x14ac:dyDescent="0.25">
      <c r="A1535" s="123">
        <v>44351</v>
      </c>
      <c r="B1535" s="132"/>
    </row>
    <row r="1536" spans="1:2" x14ac:dyDescent="0.25">
      <c r="A1536" s="123">
        <v>44352</v>
      </c>
      <c r="B1536" s="132"/>
    </row>
    <row r="1537" spans="1:2" x14ac:dyDescent="0.25">
      <c r="A1537" s="123">
        <v>44353</v>
      </c>
      <c r="B1537" s="132"/>
    </row>
    <row r="1538" spans="1:2" x14ac:dyDescent="0.25">
      <c r="A1538" s="123">
        <v>44354</v>
      </c>
      <c r="B1538" s="132"/>
    </row>
    <row r="1539" spans="1:2" x14ac:dyDescent="0.25">
      <c r="A1539" s="123">
        <v>44355</v>
      </c>
      <c r="B1539" s="132"/>
    </row>
    <row r="1540" spans="1:2" x14ac:dyDescent="0.25">
      <c r="A1540" s="123">
        <v>44356</v>
      </c>
      <c r="B1540" s="132"/>
    </row>
    <row r="1541" spans="1:2" x14ac:dyDescent="0.25">
      <c r="A1541" s="123">
        <v>44357</v>
      </c>
      <c r="B1541" s="132"/>
    </row>
    <row r="1542" spans="1:2" x14ac:dyDescent="0.25">
      <c r="A1542" s="123">
        <v>44358</v>
      </c>
      <c r="B1542" s="132"/>
    </row>
    <row r="1543" spans="1:2" x14ac:dyDescent="0.25">
      <c r="A1543" s="123">
        <v>44359</v>
      </c>
      <c r="B1543" s="132"/>
    </row>
    <row r="1544" spans="1:2" x14ac:dyDescent="0.25">
      <c r="A1544" s="123">
        <v>44360</v>
      </c>
      <c r="B1544" s="132"/>
    </row>
    <row r="1545" spans="1:2" x14ac:dyDescent="0.25">
      <c r="A1545" s="123">
        <v>44361</v>
      </c>
      <c r="B1545" s="132"/>
    </row>
    <row r="1546" spans="1:2" x14ac:dyDescent="0.25">
      <c r="A1546" s="123">
        <v>44362</v>
      </c>
      <c r="B1546" s="132"/>
    </row>
    <row r="1547" spans="1:2" x14ac:dyDescent="0.25">
      <c r="A1547" s="123">
        <v>44363</v>
      </c>
      <c r="B1547" s="132"/>
    </row>
    <row r="1548" spans="1:2" x14ac:dyDescent="0.25">
      <c r="A1548" s="123">
        <v>44364</v>
      </c>
      <c r="B1548" s="132"/>
    </row>
    <row r="1549" spans="1:2" x14ac:dyDescent="0.25">
      <c r="A1549" s="123">
        <v>44365</v>
      </c>
      <c r="B1549" s="132"/>
    </row>
    <row r="1550" spans="1:2" x14ac:dyDescent="0.25">
      <c r="A1550" s="123">
        <v>44366</v>
      </c>
      <c r="B1550" s="132"/>
    </row>
    <row r="1551" spans="1:2" x14ac:dyDescent="0.25">
      <c r="A1551" s="123">
        <v>44367</v>
      </c>
      <c r="B1551" s="132"/>
    </row>
    <row r="1552" spans="1:2" x14ac:dyDescent="0.25">
      <c r="A1552" s="123">
        <v>44368</v>
      </c>
      <c r="B1552" s="132"/>
    </row>
    <row r="1553" spans="1:2" x14ac:dyDescent="0.25">
      <c r="A1553" s="123">
        <v>44369</v>
      </c>
      <c r="B1553" s="132"/>
    </row>
    <row r="1554" spans="1:2" x14ac:dyDescent="0.25">
      <c r="A1554" s="123">
        <v>44370</v>
      </c>
      <c r="B1554" s="132"/>
    </row>
    <row r="1555" spans="1:2" x14ac:dyDescent="0.25">
      <c r="A1555" s="123">
        <v>44371</v>
      </c>
      <c r="B1555" s="132"/>
    </row>
    <row r="1556" spans="1:2" x14ac:dyDescent="0.25">
      <c r="A1556" s="123">
        <v>44372</v>
      </c>
      <c r="B1556" s="132"/>
    </row>
    <row r="1557" spans="1:2" x14ac:dyDescent="0.25">
      <c r="A1557" s="123">
        <v>44373</v>
      </c>
      <c r="B1557" s="132"/>
    </row>
    <row r="1558" spans="1:2" x14ac:dyDescent="0.25">
      <c r="A1558" s="123">
        <v>44374</v>
      </c>
      <c r="B1558" s="132"/>
    </row>
    <row r="1559" spans="1:2" x14ac:dyDescent="0.25">
      <c r="A1559" s="123">
        <v>44375</v>
      </c>
      <c r="B1559" s="132"/>
    </row>
    <row r="1560" spans="1:2" x14ac:dyDescent="0.25">
      <c r="A1560" s="123">
        <v>44376</v>
      </c>
      <c r="B1560" s="132"/>
    </row>
    <row r="1561" spans="1:2" x14ac:dyDescent="0.25">
      <c r="A1561" s="123">
        <v>44377</v>
      </c>
      <c r="B1561" s="132"/>
    </row>
    <row r="1562" spans="1:2" x14ac:dyDescent="0.25">
      <c r="A1562" s="123">
        <v>44378</v>
      </c>
      <c r="B1562" s="132"/>
    </row>
    <row r="1563" spans="1:2" x14ac:dyDescent="0.25">
      <c r="A1563" s="123">
        <v>44379</v>
      </c>
      <c r="B1563" s="132"/>
    </row>
    <row r="1564" spans="1:2" x14ac:dyDescent="0.25">
      <c r="A1564" s="123">
        <v>44380</v>
      </c>
      <c r="B1564" s="132"/>
    </row>
    <row r="1565" spans="1:2" x14ac:dyDescent="0.25">
      <c r="A1565" s="123">
        <v>44381</v>
      </c>
      <c r="B1565" s="132"/>
    </row>
    <row r="1566" spans="1:2" x14ac:dyDescent="0.25">
      <c r="A1566" s="123">
        <v>44382</v>
      </c>
      <c r="B1566" s="132"/>
    </row>
    <row r="1567" spans="1:2" x14ac:dyDescent="0.25">
      <c r="A1567" s="123">
        <v>44383</v>
      </c>
      <c r="B1567" s="132"/>
    </row>
    <row r="1568" spans="1:2" x14ac:dyDescent="0.25">
      <c r="A1568" s="123">
        <v>44384</v>
      </c>
      <c r="B1568" s="132"/>
    </row>
    <row r="1569" spans="1:2" x14ac:dyDescent="0.25">
      <c r="A1569" s="123">
        <v>44385</v>
      </c>
      <c r="B1569" s="132"/>
    </row>
    <row r="1570" spans="1:2" x14ac:dyDescent="0.25">
      <c r="A1570" s="123">
        <v>44386</v>
      </c>
      <c r="B1570" s="132"/>
    </row>
    <row r="1571" spans="1:2" x14ac:dyDescent="0.25">
      <c r="A1571" s="123">
        <v>44387</v>
      </c>
      <c r="B1571" s="132"/>
    </row>
    <row r="1572" spans="1:2" x14ac:dyDescent="0.25">
      <c r="A1572" s="123">
        <v>44388</v>
      </c>
      <c r="B1572" s="132"/>
    </row>
    <row r="1573" spans="1:2" x14ac:dyDescent="0.25">
      <c r="A1573" s="123">
        <v>44389</v>
      </c>
      <c r="B1573" s="132"/>
    </row>
    <row r="1574" spans="1:2" x14ac:dyDescent="0.25">
      <c r="A1574" s="123">
        <v>44390</v>
      </c>
      <c r="B1574" s="132"/>
    </row>
    <row r="1575" spans="1:2" x14ac:dyDescent="0.25">
      <c r="A1575" s="123">
        <v>44391</v>
      </c>
      <c r="B1575" s="132"/>
    </row>
    <row r="1576" spans="1:2" x14ac:dyDescent="0.25">
      <c r="A1576" s="123">
        <v>44392</v>
      </c>
      <c r="B1576" s="132"/>
    </row>
    <row r="1577" spans="1:2" x14ac:dyDescent="0.25">
      <c r="A1577" s="123">
        <v>44393</v>
      </c>
      <c r="B1577" s="132"/>
    </row>
    <row r="1578" spans="1:2" x14ac:dyDescent="0.25">
      <c r="A1578" s="123">
        <v>44394</v>
      </c>
      <c r="B1578" s="132"/>
    </row>
    <row r="1579" spans="1:2" x14ac:dyDescent="0.25">
      <c r="A1579" s="123">
        <v>44395</v>
      </c>
      <c r="B1579" s="132"/>
    </row>
    <row r="1580" spans="1:2" x14ac:dyDescent="0.25">
      <c r="A1580" s="123">
        <v>44396</v>
      </c>
      <c r="B1580" s="132"/>
    </row>
    <row r="1581" spans="1:2" x14ac:dyDescent="0.25">
      <c r="A1581" s="123">
        <v>44397</v>
      </c>
      <c r="B1581" s="132"/>
    </row>
    <row r="1582" spans="1:2" x14ac:dyDescent="0.25">
      <c r="A1582" s="123">
        <v>44398</v>
      </c>
      <c r="B1582" s="132"/>
    </row>
    <row r="1583" spans="1:2" x14ac:dyDescent="0.25">
      <c r="A1583" s="123">
        <v>44399</v>
      </c>
      <c r="B1583" s="132"/>
    </row>
    <row r="1584" spans="1:2" x14ac:dyDescent="0.25">
      <c r="A1584" s="123">
        <v>44400</v>
      </c>
      <c r="B1584" s="132"/>
    </row>
    <row r="1585" spans="1:2" x14ac:dyDescent="0.25">
      <c r="A1585" s="123">
        <v>44401</v>
      </c>
      <c r="B1585" s="132"/>
    </row>
    <row r="1586" spans="1:2" x14ac:dyDescent="0.25">
      <c r="A1586" s="123">
        <v>44402</v>
      </c>
      <c r="B1586" s="132"/>
    </row>
    <row r="1587" spans="1:2" x14ac:dyDescent="0.25">
      <c r="A1587" s="123">
        <v>44403</v>
      </c>
      <c r="B1587" s="132"/>
    </row>
    <row r="1588" spans="1:2" x14ac:dyDescent="0.25">
      <c r="A1588" s="123">
        <v>44404</v>
      </c>
      <c r="B1588" s="132"/>
    </row>
    <row r="1589" spans="1:2" x14ac:dyDescent="0.25">
      <c r="A1589" s="123">
        <v>44405</v>
      </c>
      <c r="B1589" s="132"/>
    </row>
    <row r="1590" spans="1:2" x14ac:dyDescent="0.25">
      <c r="A1590" s="123">
        <v>44406</v>
      </c>
      <c r="B1590" s="132"/>
    </row>
    <row r="1591" spans="1:2" x14ac:dyDescent="0.25">
      <c r="A1591" s="123">
        <v>44407</v>
      </c>
      <c r="B1591" s="132"/>
    </row>
    <row r="1592" spans="1:2" x14ac:dyDescent="0.25">
      <c r="A1592" s="123">
        <v>44408</v>
      </c>
      <c r="B1592" s="132"/>
    </row>
    <row r="1593" spans="1:2" x14ac:dyDescent="0.25">
      <c r="A1593" s="123">
        <v>44409</v>
      </c>
      <c r="B1593" s="132"/>
    </row>
    <row r="1594" spans="1:2" x14ac:dyDescent="0.25">
      <c r="A1594" s="123">
        <v>44410</v>
      </c>
      <c r="B1594" s="132"/>
    </row>
    <row r="1595" spans="1:2" x14ac:dyDescent="0.25">
      <c r="A1595" s="123">
        <v>44411</v>
      </c>
      <c r="B1595" s="132"/>
    </row>
    <row r="1596" spans="1:2" x14ac:dyDescent="0.25">
      <c r="A1596" s="123">
        <v>44412</v>
      </c>
      <c r="B1596" s="132"/>
    </row>
    <row r="1597" spans="1:2" x14ac:dyDescent="0.25">
      <c r="A1597" s="123">
        <v>44413</v>
      </c>
      <c r="B1597" s="132"/>
    </row>
    <row r="1598" spans="1:2" x14ac:dyDescent="0.25">
      <c r="A1598" s="123">
        <v>44414</v>
      </c>
      <c r="B1598" s="132"/>
    </row>
    <row r="1599" spans="1:2" x14ac:dyDescent="0.25">
      <c r="A1599" s="123">
        <v>44415</v>
      </c>
      <c r="B1599" s="132"/>
    </row>
    <row r="1600" spans="1:2" x14ac:dyDescent="0.25">
      <c r="A1600" s="123">
        <v>44416</v>
      </c>
      <c r="B1600" s="132"/>
    </row>
    <row r="1601" spans="1:2" x14ac:dyDescent="0.25">
      <c r="A1601" s="123">
        <v>44417</v>
      </c>
      <c r="B1601" s="132"/>
    </row>
    <row r="1602" spans="1:2" x14ac:dyDescent="0.25">
      <c r="A1602" s="123">
        <v>44418</v>
      </c>
      <c r="B1602" s="132"/>
    </row>
    <row r="1603" spans="1:2" x14ac:dyDescent="0.25">
      <c r="A1603" s="123">
        <v>44419</v>
      </c>
      <c r="B1603" s="132"/>
    </row>
    <row r="1604" spans="1:2" x14ac:dyDescent="0.25">
      <c r="A1604" s="123">
        <v>44420</v>
      </c>
      <c r="B1604" s="132"/>
    </row>
    <row r="1605" spans="1:2" x14ac:dyDescent="0.25">
      <c r="A1605" s="123">
        <v>44421</v>
      </c>
      <c r="B1605" s="132"/>
    </row>
    <row r="1606" spans="1:2" x14ac:dyDescent="0.25">
      <c r="A1606" s="123">
        <v>44422</v>
      </c>
      <c r="B1606" s="132"/>
    </row>
    <row r="1607" spans="1:2" x14ac:dyDescent="0.25">
      <c r="A1607" s="123">
        <v>44423</v>
      </c>
      <c r="B1607" s="132"/>
    </row>
    <row r="1608" spans="1:2" x14ac:dyDescent="0.25">
      <c r="A1608" s="123">
        <v>44424</v>
      </c>
      <c r="B1608" s="132"/>
    </row>
    <row r="1609" spans="1:2" x14ac:dyDescent="0.25">
      <c r="A1609" s="123">
        <v>44425</v>
      </c>
      <c r="B1609" s="132"/>
    </row>
    <row r="1610" spans="1:2" x14ac:dyDescent="0.25">
      <c r="A1610" s="123">
        <v>44426</v>
      </c>
      <c r="B1610" s="132"/>
    </row>
    <row r="1611" spans="1:2" x14ac:dyDescent="0.25">
      <c r="A1611" s="123">
        <v>44427</v>
      </c>
      <c r="B1611" s="132"/>
    </row>
    <row r="1612" spans="1:2" x14ac:dyDescent="0.25">
      <c r="A1612" s="123">
        <v>44428</v>
      </c>
      <c r="B1612" s="132"/>
    </row>
    <row r="1613" spans="1:2" x14ac:dyDescent="0.25">
      <c r="A1613" s="123">
        <v>44429</v>
      </c>
      <c r="B1613" s="132"/>
    </row>
    <row r="1614" spans="1:2" x14ac:dyDescent="0.25">
      <c r="A1614" s="123">
        <v>44430</v>
      </c>
      <c r="B1614" s="132"/>
    </row>
    <row r="1615" spans="1:2" x14ac:dyDescent="0.25">
      <c r="A1615" s="123">
        <v>44431</v>
      </c>
      <c r="B1615" s="132"/>
    </row>
    <row r="1616" spans="1:2" x14ac:dyDescent="0.25">
      <c r="A1616" s="123">
        <v>44432</v>
      </c>
      <c r="B1616" s="132"/>
    </row>
    <row r="1617" spans="1:2" x14ac:dyDescent="0.25">
      <c r="A1617" s="123">
        <v>44433</v>
      </c>
      <c r="B1617" s="132"/>
    </row>
    <row r="1618" spans="1:2" x14ac:dyDescent="0.25">
      <c r="A1618" s="123">
        <v>44434</v>
      </c>
      <c r="B1618" s="132"/>
    </row>
    <row r="1619" spans="1:2" x14ac:dyDescent="0.25">
      <c r="A1619" s="123">
        <v>44435</v>
      </c>
      <c r="B1619" s="132"/>
    </row>
    <row r="1620" spans="1:2" x14ac:dyDescent="0.25">
      <c r="A1620" s="123">
        <v>44436</v>
      </c>
      <c r="B1620" s="132"/>
    </row>
    <row r="1621" spans="1:2" x14ac:dyDescent="0.25">
      <c r="A1621" s="123">
        <v>44437</v>
      </c>
      <c r="B1621" s="132"/>
    </row>
    <row r="1622" spans="1:2" x14ac:dyDescent="0.25">
      <c r="A1622" s="123">
        <v>44438</v>
      </c>
      <c r="B1622" s="132"/>
    </row>
    <row r="1623" spans="1:2" x14ac:dyDescent="0.25">
      <c r="A1623" s="123">
        <v>44439</v>
      </c>
      <c r="B1623" s="132"/>
    </row>
    <row r="1624" spans="1:2" x14ac:dyDescent="0.25">
      <c r="A1624" s="123">
        <v>44440</v>
      </c>
      <c r="B1624" s="132"/>
    </row>
    <row r="1625" spans="1:2" x14ac:dyDescent="0.25">
      <c r="A1625" s="123">
        <v>44441</v>
      </c>
      <c r="B1625" s="132"/>
    </row>
    <row r="1626" spans="1:2" x14ac:dyDescent="0.25">
      <c r="A1626" s="123">
        <v>44442</v>
      </c>
      <c r="B1626" s="132"/>
    </row>
    <row r="1627" spans="1:2" x14ac:dyDescent="0.25">
      <c r="A1627" s="123">
        <v>44443</v>
      </c>
      <c r="B1627" s="132"/>
    </row>
    <row r="1628" spans="1:2" x14ac:dyDescent="0.25">
      <c r="A1628" s="123">
        <v>44444</v>
      </c>
      <c r="B1628" s="132"/>
    </row>
    <row r="1629" spans="1:2" x14ac:dyDescent="0.25">
      <c r="A1629" s="123">
        <v>44445</v>
      </c>
      <c r="B1629" s="132"/>
    </row>
    <row r="1630" spans="1:2" x14ac:dyDescent="0.25">
      <c r="A1630" s="123">
        <v>44446</v>
      </c>
      <c r="B1630" s="132"/>
    </row>
    <row r="1631" spans="1:2" x14ac:dyDescent="0.25">
      <c r="A1631" s="123">
        <v>44447</v>
      </c>
      <c r="B1631" s="132"/>
    </row>
    <row r="1632" spans="1:2" x14ac:dyDescent="0.25">
      <c r="A1632" s="123">
        <v>44448</v>
      </c>
      <c r="B1632" s="132"/>
    </row>
    <row r="1633" spans="1:2" x14ac:dyDescent="0.25">
      <c r="A1633" s="123">
        <v>44449</v>
      </c>
      <c r="B1633" s="132"/>
    </row>
    <row r="1634" spans="1:2" x14ac:dyDescent="0.25">
      <c r="A1634" s="123">
        <v>44450</v>
      </c>
      <c r="B1634" s="132"/>
    </row>
    <row r="1635" spans="1:2" x14ac:dyDescent="0.25">
      <c r="A1635" s="123">
        <v>44451</v>
      </c>
      <c r="B1635" s="132"/>
    </row>
    <row r="1636" spans="1:2" x14ac:dyDescent="0.25">
      <c r="A1636" s="123">
        <v>44452</v>
      </c>
      <c r="B1636" s="132"/>
    </row>
    <row r="1637" spans="1:2" x14ac:dyDescent="0.25">
      <c r="A1637" s="123">
        <v>44453</v>
      </c>
      <c r="B1637" s="132"/>
    </row>
    <row r="1638" spans="1:2" x14ac:dyDescent="0.25">
      <c r="A1638" s="123">
        <v>44454</v>
      </c>
      <c r="B1638" s="132"/>
    </row>
    <row r="1639" spans="1:2" x14ac:dyDescent="0.25">
      <c r="A1639" s="123">
        <v>44455</v>
      </c>
      <c r="B1639" s="132"/>
    </row>
    <row r="1640" spans="1:2" x14ac:dyDescent="0.25">
      <c r="A1640" s="123">
        <v>44456</v>
      </c>
      <c r="B1640" s="132"/>
    </row>
    <row r="1641" spans="1:2" x14ac:dyDescent="0.25">
      <c r="A1641" s="123">
        <v>44457</v>
      </c>
      <c r="B1641" s="132"/>
    </row>
    <row r="1642" spans="1:2" x14ac:dyDescent="0.25">
      <c r="A1642" s="123">
        <v>44458</v>
      </c>
      <c r="B1642" s="132"/>
    </row>
    <row r="1643" spans="1:2" x14ac:dyDescent="0.25">
      <c r="A1643" s="123">
        <v>44459</v>
      </c>
      <c r="B1643" s="132"/>
    </row>
    <row r="1644" spans="1:2" x14ac:dyDescent="0.25">
      <c r="A1644" s="123">
        <v>44460</v>
      </c>
      <c r="B1644" s="132"/>
    </row>
    <row r="1645" spans="1:2" x14ac:dyDescent="0.25">
      <c r="A1645" s="123">
        <v>44461</v>
      </c>
      <c r="B1645" s="132"/>
    </row>
    <row r="1646" spans="1:2" x14ac:dyDescent="0.25">
      <c r="A1646" s="123">
        <v>44462</v>
      </c>
      <c r="B1646" s="132"/>
    </row>
    <row r="1647" spans="1:2" x14ac:dyDescent="0.25">
      <c r="A1647" s="123">
        <v>44463</v>
      </c>
      <c r="B1647" s="132"/>
    </row>
    <row r="1648" spans="1:2" x14ac:dyDescent="0.25">
      <c r="A1648" s="123">
        <v>44464</v>
      </c>
      <c r="B1648" s="132"/>
    </row>
    <row r="1649" spans="1:2" x14ac:dyDescent="0.25">
      <c r="A1649" s="123">
        <v>44465</v>
      </c>
      <c r="B1649" s="132"/>
    </row>
    <row r="1650" spans="1:2" x14ac:dyDescent="0.25">
      <c r="A1650" s="123">
        <v>44466</v>
      </c>
      <c r="B1650" s="132"/>
    </row>
    <row r="1651" spans="1:2" x14ac:dyDescent="0.25">
      <c r="A1651" s="123">
        <v>44467</v>
      </c>
      <c r="B1651" s="132"/>
    </row>
    <row r="1652" spans="1:2" x14ac:dyDescent="0.25">
      <c r="A1652" s="123">
        <v>44468</v>
      </c>
      <c r="B1652" s="132"/>
    </row>
    <row r="1653" spans="1:2" x14ac:dyDescent="0.25">
      <c r="A1653" s="123">
        <v>44469</v>
      </c>
      <c r="B1653" s="132"/>
    </row>
    <row r="1654" spans="1:2" x14ac:dyDescent="0.25">
      <c r="A1654" s="123">
        <v>44470</v>
      </c>
      <c r="B1654" s="132"/>
    </row>
    <row r="1655" spans="1:2" x14ac:dyDescent="0.25">
      <c r="A1655" s="123">
        <v>44471</v>
      </c>
      <c r="B1655" s="132"/>
    </row>
    <row r="1656" spans="1:2" x14ac:dyDescent="0.25">
      <c r="A1656" s="123">
        <v>44472</v>
      </c>
      <c r="B1656" s="132"/>
    </row>
    <row r="1657" spans="1:2" x14ac:dyDescent="0.25">
      <c r="A1657" s="123">
        <v>44473</v>
      </c>
      <c r="B1657" s="132"/>
    </row>
    <row r="1658" spans="1:2" x14ac:dyDescent="0.25">
      <c r="A1658" s="123">
        <v>44474</v>
      </c>
      <c r="B1658" s="132"/>
    </row>
    <row r="1659" spans="1:2" x14ac:dyDescent="0.25">
      <c r="A1659" s="123">
        <v>44475</v>
      </c>
      <c r="B1659" s="132"/>
    </row>
    <row r="1660" spans="1:2" x14ac:dyDescent="0.25">
      <c r="A1660" s="123">
        <v>44476</v>
      </c>
      <c r="B1660" s="132"/>
    </row>
    <row r="1661" spans="1:2" x14ac:dyDescent="0.25">
      <c r="A1661" s="123">
        <v>44477</v>
      </c>
      <c r="B1661" s="132"/>
    </row>
    <row r="1662" spans="1:2" x14ac:dyDescent="0.25">
      <c r="A1662" s="123">
        <v>44478</v>
      </c>
      <c r="B1662" s="132"/>
    </row>
    <row r="1663" spans="1:2" x14ac:dyDescent="0.25">
      <c r="A1663" s="123">
        <v>44479</v>
      </c>
      <c r="B1663" s="132"/>
    </row>
    <row r="1664" spans="1:2" x14ac:dyDescent="0.25">
      <c r="A1664" s="123">
        <v>44480</v>
      </c>
      <c r="B1664" s="132"/>
    </row>
    <row r="1665" spans="1:2" x14ac:dyDescent="0.25">
      <c r="A1665" s="123">
        <v>44481</v>
      </c>
      <c r="B1665" s="132"/>
    </row>
    <row r="1666" spans="1:2" x14ac:dyDescent="0.25">
      <c r="A1666" s="123">
        <v>44482</v>
      </c>
      <c r="B1666" s="132"/>
    </row>
    <row r="1667" spans="1:2" x14ac:dyDescent="0.25">
      <c r="A1667" s="123">
        <v>44483</v>
      </c>
      <c r="B1667" s="132"/>
    </row>
    <row r="1668" spans="1:2" x14ac:dyDescent="0.25">
      <c r="A1668" s="123">
        <v>44484</v>
      </c>
      <c r="B1668" s="132"/>
    </row>
    <row r="1669" spans="1:2" x14ac:dyDescent="0.25">
      <c r="A1669" s="123">
        <v>44485</v>
      </c>
      <c r="B1669" s="132"/>
    </row>
    <row r="1670" spans="1:2" x14ac:dyDescent="0.25">
      <c r="A1670" s="123">
        <v>44486</v>
      </c>
      <c r="B1670" s="132"/>
    </row>
    <row r="1671" spans="1:2" x14ac:dyDescent="0.25">
      <c r="A1671" s="123">
        <v>44487</v>
      </c>
      <c r="B1671" s="132"/>
    </row>
    <row r="1672" spans="1:2" x14ac:dyDescent="0.25">
      <c r="A1672" s="123">
        <v>44488</v>
      </c>
      <c r="B1672" s="132"/>
    </row>
    <row r="1673" spans="1:2" x14ac:dyDescent="0.25">
      <c r="A1673" s="123">
        <v>44489</v>
      </c>
      <c r="B1673" s="132"/>
    </row>
    <row r="1674" spans="1:2" x14ac:dyDescent="0.25">
      <c r="A1674" s="123">
        <v>44490</v>
      </c>
      <c r="B1674" s="132"/>
    </row>
    <row r="1675" spans="1:2" x14ac:dyDescent="0.25">
      <c r="A1675" s="123">
        <v>44491</v>
      </c>
      <c r="B1675" s="132"/>
    </row>
    <row r="1676" spans="1:2" x14ac:dyDescent="0.25">
      <c r="A1676" s="123">
        <v>44492</v>
      </c>
      <c r="B1676" s="132"/>
    </row>
    <row r="1677" spans="1:2" x14ac:dyDescent="0.25">
      <c r="A1677" s="123">
        <v>44493</v>
      </c>
      <c r="B1677" s="132"/>
    </row>
    <row r="1678" spans="1:2" x14ac:dyDescent="0.25">
      <c r="A1678" s="123">
        <v>44494</v>
      </c>
      <c r="B1678" s="132"/>
    </row>
    <row r="1679" spans="1:2" x14ac:dyDescent="0.25">
      <c r="A1679" s="123">
        <v>44495</v>
      </c>
      <c r="B1679" s="132"/>
    </row>
    <row r="1680" spans="1:2" x14ac:dyDescent="0.25">
      <c r="A1680" s="123">
        <v>44496</v>
      </c>
      <c r="B1680" s="132"/>
    </row>
    <row r="1681" spans="1:2" x14ac:dyDescent="0.25">
      <c r="A1681" s="123">
        <v>44497</v>
      </c>
      <c r="B1681" s="132"/>
    </row>
    <row r="1682" spans="1:2" x14ac:dyDescent="0.25">
      <c r="A1682" s="123">
        <v>44498</v>
      </c>
      <c r="B1682" s="132"/>
    </row>
    <row r="1683" spans="1:2" x14ac:dyDescent="0.25">
      <c r="A1683" s="123">
        <v>44499</v>
      </c>
      <c r="B1683" s="132"/>
    </row>
    <row r="1684" spans="1:2" x14ac:dyDescent="0.25">
      <c r="A1684" s="123">
        <v>44500</v>
      </c>
      <c r="B1684" s="132"/>
    </row>
    <row r="1685" spans="1:2" x14ac:dyDescent="0.25">
      <c r="A1685" s="123">
        <v>44501</v>
      </c>
      <c r="B1685" s="132"/>
    </row>
    <row r="1686" spans="1:2" x14ac:dyDescent="0.25">
      <c r="A1686" s="123">
        <v>44502</v>
      </c>
      <c r="B1686" s="132"/>
    </row>
    <row r="1687" spans="1:2" x14ac:dyDescent="0.25">
      <c r="A1687" s="123">
        <v>44503</v>
      </c>
      <c r="B1687" s="132"/>
    </row>
    <row r="1688" spans="1:2" x14ac:dyDescent="0.25">
      <c r="A1688" s="123">
        <v>44504</v>
      </c>
      <c r="B1688" s="132"/>
    </row>
    <row r="1689" spans="1:2" x14ac:dyDescent="0.25">
      <c r="A1689" s="123">
        <v>44505</v>
      </c>
      <c r="B1689" s="132"/>
    </row>
    <row r="1690" spans="1:2" x14ac:dyDescent="0.25">
      <c r="A1690" s="123">
        <v>44506</v>
      </c>
      <c r="B1690" s="132"/>
    </row>
    <row r="1691" spans="1:2" x14ac:dyDescent="0.25">
      <c r="A1691" s="123">
        <v>44507</v>
      </c>
      <c r="B1691" s="132"/>
    </row>
    <row r="1692" spans="1:2" x14ac:dyDescent="0.25">
      <c r="A1692" s="123">
        <v>44508</v>
      </c>
      <c r="B1692" s="132"/>
    </row>
    <row r="1693" spans="1:2" x14ac:dyDescent="0.25">
      <c r="A1693" s="123">
        <v>44509</v>
      </c>
      <c r="B1693" s="132"/>
    </row>
    <row r="1694" spans="1:2" x14ac:dyDescent="0.25">
      <c r="A1694" s="123">
        <v>44510</v>
      </c>
      <c r="B1694" s="132"/>
    </row>
    <row r="1695" spans="1:2" x14ac:dyDescent="0.25">
      <c r="A1695" s="123">
        <v>44511</v>
      </c>
      <c r="B1695" s="132"/>
    </row>
    <row r="1696" spans="1:2" x14ac:dyDescent="0.25">
      <c r="A1696" s="123">
        <v>44512</v>
      </c>
      <c r="B1696" s="132"/>
    </row>
    <row r="1697" spans="1:2" x14ac:dyDescent="0.25">
      <c r="A1697" s="123">
        <v>44513</v>
      </c>
      <c r="B1697" s="132"/>
    </row>
    <row r="1698" spans="1:2" x14ac:dyDescent="0.25">
      <c r="A1698" s="123">
        <v>44514</v>
      </c>
      <c r="B1698" s="132"/>
    </row>
    <row r="1699" spans="1:2" x14ac:dyDescent="0.25">
      <c r="A1699" s="123">
        <v>44515</v>
      </c>
      <c r="B1699" s="132"/>
    </row>
    <row r="1700" spans="1:2" x14ac:dyDescent="0.25">
      <c r="A1700" s="123">
        <v>44516</v>
      </c>
      <c r="B1700" s="132"/>
    </row>
    <row r="1701" spans="1:2" x14ac:dyDescent="0.25">
      <c r="A1701" s="123">
        <v>44517</v>
      </c>
      <c r="B1701" s="132"/>
    </row>
    <row r="1702" spans="1:2" x14ac:dyDescent="0.25">
      <c r="A1702" s="123">
        <v>44518</v>
      </c>
      <c r="B1702" s="132"/>
    </row>
    <row r="1703" spans="1:2" x14ac:dyDescent="0.25">
      <c r="A1703" s="123">
        <v>44519</v>
      </c>
      <c r="B1703" s="132"/>
    </row>
    <row r="1704" spans="1:2" x14ac:dyDescent="0.25">
      <c r="A1704" s="123">
        <v>44520</v>
      </c>
      <c r="B1704" s="132"/>
    </row>
    <row r="1705" spans="1:2" x14ac:dyDescent="0.25">
      <c r="A1705" s="123">
        <v>44521</v>
      </c>
      <c r="B1705" s="132"/>
    </row>
    <row r="1706" spans="1:2" x14ac:dyDescent="0.25">
      <c r="A1706" s="123">
        <v>44522</v>
      </c>
      <c r="B1706" s="132"/>
    </row>
    <row r="1707" spans="1:2" x14ac:dyDescent="0.25">
      <c r="A1707" s="123">
        <v>44523</v>
      </c>
      <c r="B1707" s="132"/>
    </row>
    <row r="1708" spans="1:2" x14ac:dyDescent="0.25">
      <c r="A1708" s="123">
        <v>44524</v>
      </c>
      <c r="B1708" s="132"/>
    </row>
    <row r="1709" spans="1:2" x14ac:dyDescent="0.25">
      <c r="A1709" s="123">
        <v>44525</v>
      </c>
      <c r="B1709" s="132"/>
    </row>
    <row r="1710" spans="1:2" x14ac:dyDescent="0.25">
      <c r="A1710" s="123">
        <v>44526</v>
      </c>
      <c r="B1710" s="132"/>
    </row>
    <row r="1711" spans="1:2" x14ac:dyDescent="0.25">
      <c r="A1711" s="123">
        <v>44527</v>
      </c>
      <c r="B1711" s="132"/>
    </row>
    <row r="1712" spans="1:2" x14ac:dyDescent="0.25">
      <c r="A1712" s="123">
        <v>44528</v>
      </c>
      <c r="B1712" s="132"/>
    </row>
    <row r="1713" spans="1:2" x14ac:dyDescent="0.25">
      <c r="A1713" s="123">
        <v>44529</v>
      </c>
      <c r="B1713" s="132"/>
    </row>
    <row r="1714" spans="1:2" x14ac:dyDescent="0.25">
      <c r="A1714" s="123">
        <v>44530</v>
      </c>
      <c r="B1714" s="132"/>
    </row>
    <row r="1715" spans="1:2" x14ac:dyDescent="0.25">
      <c r="A1715" s="123">
        <v>44531</v>
      </c>
      <c r="B1715" s="132"/>
    </row>
    <row r="1716" spans="1:2" x14ac:dyDescent="0.25">
      <c r="A1716" s="123">
        <v>44532</v>
      </c>
      <c r="B1716" s="132"/>
    </row>
    <row r="1717" spans="1:2" x14ac:dyDescent="0.25">
      <c r="A1717" s="123">
        <v>44533</v>
      </c>
      <c r="B1717" s="132"/>
    </row>
    <row r="1718" spans="1:2" x14ac:dyDescent="0.25">
      <c r="A1718" s="123">
        <v>44534</v>
      </c>
      <c r="B1718" s="132"/>
    </row>
    <row r="1719" spans="1:2" x14ac:dyDescent="0.25">
      <c r="A1719" s="123">
        <v>44535</v>
      </c>
      <c r="B1719" s="132"/>
    </row>
    <row r="1720" spans="1:2" x14ac:dyDescent="0.25">
      <c r="A1720" s="123">
        <v>44536</v>
      </c>
      <c r="B1720" s="132"/>
    </row>
    <row r="1721" spans="1:2" x14ac:dyDescent="0.25">
      <c r="A1721" s="123">
        <v>44537</v>
      </c>
      <c r="B1721" s="132"/>
    </row>
    <row r="1722" spans="1:2" x14ac:dyDescent="0.25">
      <c r="A1722" s="123">
        <v>44538</v>
      </c>
      <c r="B1722" s="132"/>
    </row>
    <row r="1723" spans="1:2" x14ac:dyDescent="0.25">
      <c r="A1723" s="123">
        <v>44539</v>
      </c>
      <c r="B1723" s="132"/>
    </row>
    <row r="1724" spans="1:2" x14ac:dyDescent="0.25">
      <c r="A1724" s="123">
        <v>44540</v>
      </c>
      <c r="B1724" s="132"/>
    </row>
    <row r="1725" spans="1:2" x14ac:dyDescent="0.25">
      <c r="A1725" s="123">
        <v>44541</v>
      </c>
      <c r="B1725" s="132"/>
    </row>
    <row r="1726" spans="1:2" x14ac:dyDescent="0.25">
      <c r="A1726" s="123">
        <v>44542</v>
      </c>
      <c r="B1726" s="132"/>
    </row>
    <row r="1727" spans="1:2" x14ac:dyDescent="0.25">
      <c r="A1727" s="123">
        <v>44543</v>
      </c>
      <c r="B1727" s="132"/>
    </row>
    <row r="1728" spans="1:2" x14ac:dyDescent="0.25">
      <c r="A1728" s="123">
        <v>44544</v>
      </c>
      <c r="B1728" s="132"/>
    </row>
    <row r="1729" spans="1:2" x14ac:dyDescent="0.25">
      <c r="A1729" s="123">
        <v>44545</v>
      </c>
      <c r="B1729" s="132"/>
    </row>
    <row r="1730" spans="1:2" x14ac:dyDescent="0.25">
      <c r="A1730" s="123">
        <v>44546</v>
      </c>
      <c r="B1730" s="132"/>
    </row>
    <row r="1731" spans="1:2" x14ac:dyDescent="0.25">
      <c r="A1731" s="123">
        <v>44547</v>
      </c>
      <c r="B1731" s="132"/>
    </row>
    <row r="1732" spans="1:2" x14ac:dyDescent="0.25">
      <c r="A1732" s="123">
        <v>44548</v>
      </c>
      <c r="B1732" s="132"/>
    </row>
    <row r="1733" spans="1:2" x14ac:dyDescent="0.25">
      <c r="A1733" s="123">
        <v>44549</v>
      </c>
      <c r="B1733" s="132"/>
    </row>
    <row r="1734" spans="1:2" x14ac:dyDescent="0.25">
      <c r="A1734" s="123">
        <v>44550</v>
      </c>
      <c r="B1734" s="132"/>
    </row>
    <row r="1735" spans="1:2" x14ac:dyDescent="0.25">
      <c r="A1735" s="123">
        <v>44551</v>
      </c>
      <c r="B1735" s="132"/>
    </row>
    <row r="1736" spans="1:2" x14ac:dyDescent="0.25">
      <c r="A1736" s="123">
        <v>44552</v>
      </c>
      <c r="B1736" s="132"/>
    </row>
    <row r="1737" spans="1:2" x14ac:dyDescent="0.25">
      <c r="A1737" s="123">
        <v>44553</v>
      </c>
      <c r="B1737" s="132"/>
    </row>
    <row r="1738" spans="1:2" x14ac:dyDescent="0.25">
      <c r="A1738" s="123">
        <v>44554</v>
      </c>
      <c r="B1738" s="132"/>
    </row>
    <row r="1739" spans="1:2" x14ac:dyDescent="0.25">
      <c r="A1739" s="123">
        <v>44555</v>
      </c>
      <c r="B1739" s="132"/>
    </row>
    <row r="1740" spans="1:2" x14ac:dyDescent="0.25">
      <c r="A1740" s="123">
        <v>44556</v>
      </c>
      <c r="B1740" s="132"/>
    </row>
    <row r="1741" spans="1:2" x14ac:dyDescent="0.25">
      <c r="A1741" s="123">
        <v>44557</v>
      </c>
      <c r="B1741" s="132"/>
    </row>
    <row r="1742" spans="1:2" x14ac:dyDescent="0.25">
      <c r="A1742" s="123">
        <v>44558</v>
      </c>
      <c r="B1742" s="132"/>
    </row>
    <row r="1743" spans="1:2" x14ac:dyDescent="0.25">
      <c r="A1743" s="123">
        <v>44559</v>
      </c>
      <c r="B1743" s="132"/>
    </row>
    <row r="1744" spans="1:2" x14ac:dyDescent="0.25">
      <c r="A1744" s="123">
        <v>44560</v>
      </c>
      <c r="B1744" s="132"/>
    </row>
    <row r="1745" spans="1:2" x14ac:dyDescent="0.25">
      <c r="A1745" s="123">
        <v>44561</v>
      </c>
      <c r="B1745" s="13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PALM CI</vt:lpstr>
      <vt:lpstr>Base de données cours</vt:lpstr>
      <vt:lpstr>'PALM CI'!Zone_d_impression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CORIS BOURSE</dc:creator>
  <cp:lastModifiedBy>Abdoul Ouedraogo</cp:lastModifiedBy>
  <cp:lastPrinted>2019-11-15T11:37:14Z</cp:lastPrinted>
  <dcterms:created xsi:type="dcterms:W3CDTF">2018-08-13T13:19:06Z</dcterms:created>
  <dcterms:modified xsi:type="dcterms:W3CDTF">2019-12-06T16:19:17Z</dcterms:modified>
</cp:coreProperties>
</file>