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8" windowWidth="14808" windowHeight="8016"/>
  </bookViews>
  <sheets>
    <sheet name="PIL_PREP2018" sheetId="1" r:id="rId1"/>
    <sheet name="Prep2017 " sheetId="1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lcool2018">'Prep2017 '!#REF!</definedName>
    <definedName name="coefreappro" localSheetId="1">#REF!</definedName>
    <definedName name="coefreappro">#REF!</definedName>
    <definedName name="coefstockage" localSheetId="1">#REF!</definedName>
    <definedName name="coefstockage">#REF!</definedName>
    <definedName name="coefzur">#REF!</definedName>
    <definedName name="DIM" localSheetId="1">'[1]Feuille 4'!#REF!</definedName>
    <definedName name="DIM">'[2]Feuille 4'!#REF!</definedName>
    <definedName name="MGS" localSheetId="1">'[1]Feuille 4'!#REF!</definedName>
    <definedName name="MGS">'[2]Feuille 4'!#REF!</definedName>
    <definedName name="MOUVEMENTS" localSheetId="1">'[1]Feuille 4'!#REF!</definedName>
    <definedName name="MOUVEMENTS">'[2]Feuille 4'!#REF!</definedName>
    <definedName name="MOYDIM" localSheetId="1">'[1]Feuille 4'!#REF!</definedName>
    <definedName name="MOYDIM">'[2]Feuille 4'!#REF!</definedName>
    <definedName name="MOYMGS" localSheetId="1">'[1]Feuille 4'!#REF!</definedName>
    <definedName name="MOYMGS">'[2]Feuille 4'!#REF!</definedName>
    <definedName name="MOYNET" localSheetId="1">'[1]Feuille 4'!#REF!</definedName>
    <definedName name="MOYNET">'[2]Feuille 4'!#REF!</definedName>
    <definedName name="MOYPCS" localSheetId="1">'[1]Feuille 4'!#REF!</definedName>
    <definedName name="MOYPCS">'[2]Feuille 4'!#REF!</definedName>
    <definedName name="NBJOURS" localSheetId="1">'[1]Feuille 4'!#REF!</definedName>
    <definedName name="NBJOURS">'[2]Feuille 4'!#REF!</definedName>
    <definedName name="NET" localSheetId="1">'[1]Feuille 4'!#REF!</definedName>
    <definedName name="NET">'[2]Feuille 4'!#REF!</definedName>
    <definedName name="PCS" localSheetId="1">'[1]Feuille 4'!#REF!</definedName>
    <definedName name="PCS">'[2]Feuille 4'!#REF!</definedName>
    <definedName name="realise2017">'Prep2017 '!$A$1:$NA$15</definedName>
    <definedName name="realise2017AGN">'Prep2017 '!$A$4:$NA$4</definedName>
    <definedName name="realise2017MGS">'Prep2017 '!$A$12:$NA$12</definedName>
    <definedName name="realsie2017NETTO">'Prep2017 '!$A$8:$NA$8</definedName>
    <definedName name="REPART">[3]Data!$B$6:$D$11</definedName>
    <definedName name="S01PIL">PIL_PREP2018!$O$1:$Z$17</definedName>
    <definedName name="s01realise">'Prep2017 '!$B$1:$G$15</definedName>
    <definedName name="s02realise">'Prep2017 '!$I$1:$N$15</definedName>
    <definedName name="total" localSheetId="1">'[1]Feuille 4'!#REF!</definedName>
    <definedName name="total">'[2]Feuille 4'!#REF!</definedName>
  </definedNames>
  <calcPr calcId="152511"/>
</workbook>
</file>

<file path=xl/calcChain.xml><?xml version="1.0" encoding="utf-8"?>
<calcChain xmlns="http://schemas.openxmlformats.org/spreadsheetml/2006/main">
  <c r="Q10" i="1" l="1"/>
  <c r="S10" i="1"/>
  <c r="U10" i="1"/>
  <c r="W10" i="1"/>
  <c r="Y10" i="1"/>
  <c r="Q13" i="1"/>
  <c r="S13" i="1"/>
  <c r="U13" i="1"/>
  <c r="W13" i="1"/>
  <c r="Y13" i="1"/>
  <c r="S11" i="12" l="1"/>
  <c r="AB10" i="1" l="1"/>
  <c r="H8" i="12" l="1"/>
  <c r="BO43" i="1" l="1"/>
  <c r="BP30" i="1"/>
  <c r="R30" i="1" l="1"/>
  <c r="R28" i="1"/>
  <c r="BP28" i="1" l="1"/>
  <c r="Q21" i="1" l="1"/>
  <c r="M30" i="1" l="1"/>
  <c r="I30" i="1"/>
  <c r="G30" i="1"/>
  <c r="E30" i="1"/>
  <c r="M28" i="1"/>
  <c r="L28" i="1"/>
  <c r="K28" i="1"/>
  <c r="J28" i="1"/>
  <c r="I28" i="1"/>
  <c r="H28" i="1"/>
  <c r="G28" i="1"/>
  <c r="F28" i="1"/>
  <c r="E28" i="1"/>
  <c r="M21" i="1"/>
  <c r="L21" i="1"/>
  <c r="K21" i="1"/>
  <c r="J21" i="1"/>
  <c r="I21" i="1"/>
  <c r="H21" i="1"/>
  <c r="G21" i="1"/>
  <c r="F21" i="1"/>
  <c r="E21" i="1"/>
  <c r="D21" i="1"/>
  <c r="C21" i="1"/>
  <c r="B21" i="1"/>
  <c r="BZ21" i="1" l="1"/>
  <c r="BY21" i="1"/>
  <c r="BX21" i="1"/>
  <c r="BW21" i="1"/>
  <c r="BV21" i="1"/>
  <c r="BU21" i="1"/>
  <c r="BT21" i="1"/>
  <c r="BS21" i="1"/>
  <c r="BR21" i="1"/>
  <c r="BQ21" i="1"/>
  <c r="BP21" i="1"/>
  <c r="BO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M21" i="1"/>
  <c r="AL21" i="1"/>
  <c r="AK21" i="1"/>
  <c r="AJ21" i="1"/>
  <c r="AI21" i="1"/>
  <c r="AH21" i="1"/>
  <c r="AF21" i="1"/>
  <c r="AG21" i="1"/>
  <c r="AE21" i="1"/>
  <c r="AD21" i="1"/>
  <c r="AC21" i="1"/>
  <c r="AB21" i="1"/>
  <c r="Z21" i="1"/>
  <c r="Y21" i="1"/>
  <c r="X21" i="1"/>
  <c r="W21" i="1"/>
  <c r="V21" i="1"/>
  <c r="U21" i="1"/>
  <c r="T21" i="1"/>
  <c r="S21" i="1"/>
  <c r="R21" i="1"/>
  <c r="P21" i="1"/>
  <c r="O21" i="1"/>
  <c r="BZ30" i="1" l="1"/>
  <c r="BV30" i="1"/>
  <c r="BT30" i="1"/>
  <c r="BR30" i="1"/>
  <c r="BZ28" i="1"/>
  <c r="BX28" i="1"/>
  <c r="BV28" i="1"/>
  <c r="BT28" i="1"/>
  <c r="BR28" i="1"/>
  <c r="BM30" i="1"/>
  <c r="BI30" i="1"/>
  <c r="BG30" i="1"/>
  <c r="BE30" i="1"/>
  <c r="BC30" i="1"/>
  <c r="BM28" i="1"/>
  <c r="BK28" i="1"/>
  <c r="BI28" i="1"/>
  <c r="BG28" i="1"/>
  <c r="BE28" i="1"/>
  <c r="BC28" i="1"/>
  <c r="AZ30" i="1"/>
  <c r="AV30" i="1"/>
  <c r="AT30" i="1"/>
  <c r="AR30" i="1"/>
  <c r="AP30" i="1"/>
  <c r="AZ28" i="1"/>
  <c r="AX28" i="1"/>
  <c r="AV28" i="1"/>
  <c r="AT28" i="1"/>
  <c r="AR28" i="1"/>
  <c r="AP28" i="1"/>
  <c r="AE30" i="1"/>
  <c r="AE28" i="1"/>
  <c r="AM30" i="1"/>
  <c r="AI30" i="1"/>
  <c r="AG30" i="1"/>
  <c r="AM28" i="1"/>
  <c r="AK28" i="1"/>
  <c r="AI28" i="1"/>
  <c r="AG28" i="1"/>
  <c r="Z30" i="1"/>
  <c r="V30" i="1"/>
  <c r="AC30" i="1"/>
  <c r="T28" i="1"/>
  <c r="T30" i="1"/>
  <c r="MZ15" i="12" l="1"/>
  <c r="MY15" i="12"/>
  <c r="MX15" i="12"/>
  <c r="MW15" i="12"/>
  <c r="MV15" i="12"/>
  <c r="MS15" i="12"/>
  <c r="MR15" i="12"/>
  <c r="MQ15" i="12"/>
  <c r="MP15" i="12"/>
  <c r="MO15" i="12"/>
  <c r="MN15" i="12"/>
  <c r="ML15" i="12"/>
  <c r="MK15" i="12"/>
  <c r="MJ15" i="12"/>
  <c r="MI15" i="12"/>
  <c r="MH15" i="12"/>
  <c r="MG15" i="12"/>
  <c r="ME15" i="12"/>
  <c r="MD15" i="12"/>
  <c r="MC15" i="12"/>
  <c r="MB15" i="12"/>
  <c r="MA15" i="12"/>
  <c r="LZ15" i="12"/>
  <c r="LX15" i="12"/>
  <c r="LW15" i="12"/>
  <c r="LV15" i="12"/>
  <c r="LU15" i="12"/>
  <c r="LT15" i="12"/>
  <c r="LS15" i="12"/>
  <c r="LQ15" i="12"/>
  <c r="LP15" i="12"/>
  <c r="LO15" i="12"/>
  <c r="LN15" i="12"/>
  <c r="LM15" i="12"/>
  <c r="LL15" i="12"/>
  <c r="LJ15" i="12"/>
  <c r="LI15" i="12"/>
  <c r="LH15" i="12"/>
  <c r="LG15" i="12"/>
  <c r="LF15" i="12"/>
  <c r="LE15" i="12"/>
  <c r="LB15" i="12"/>
  <c r="LA15" i="12"/>
  <c r="KZ15" i="12"/>
  <c r="KY15" i="12"/>
  <c r="KX15" i="12"/>
  <c r="KV15" i="12"/>
  <c r="KU15" i="12"/>
  <c r="KT15" i="12"/>
  <c r="KR15" i="12"/>
  <c r="KQ15" i="12"/>
  <c r="KO15" i="12"/>
  <c r="KN15" i="12"/>
  <c r="KM15" i="12"/>
  <c r="KL15" i="12"/>
  <c r="KK15" i="12"/>
  <c r="KJ15" i="12"/>
  <c r="KH15" i="12"/>
  <c r="KG15" i="12"/>
  <c r="KF15" i="12"/>
  <c r="KE15" i="12"/>
  <c r="KD15" i="12"/>
  <c r="KC15" i="12"/>
  <c r="KA15" i="12"/>
  <c r="JZ15" i="12"/>
  <c r="JY15" i="12"/>
  <c r="JX15" i="12"/>
  <c r="JW15" i="12"/>
  <c r="JV15" i="12"/>
  <c r="JT15" i="12"/>
  <c r="JS15" i="12"/>
  <c r="JR15" i="12"/>
  <c r="JQ15" i="12"/>
  <c r="JP15" i="12"/>
  <c r="JO15" i="12"/>
  <c r="JM15" i="12"/>
  <c r="JL15" i="12"/>
  <c r="JK15" i="12"/>
  <c r="JJ15" i="12"/>
  <c r="JI15" i="12"/>
  <c r="JH15" i="12"/>
  <c r="JF15" i="12"/>
  <c r="JE15" i="12"/>
  <c r="JD15" i="12"/>
  <c r="JC15" i="12"/>
  <c r="JB15" i="12"/>
  <c r="JA15" i="12"/>
  <c r="IY15" i="12"/>
  <c r="IX15" i="12"/>
  <c r="IW15" i="12"/>
  <c r="IV15" i="12"/>
  <c r="IU15" i="12"/>
  <c r="IT15" i="12"/>
  <c r="IR15" i="12"/>
  <c r="IQ15" i="12"/>
  <c r="IP15" i="12"/>
  <c r="IO15" i="12"/>
  <c r="IN15" i="12"/>
  <c r="IM15" i="12"/>
  <c r="IK15" i="12"/>
  <c r="IJ15" i="12"/>
  <c r="II15" i="12"/>
  <c r="IH15" i="12"/>
  <c r="IG15" i="12"/>
  <c r="IF15" i="12"/>
  <c r="ID15" i="12"/>
  <c r="IC15" i="12"/>
  <c r="IB15" i="12"/>
  <c r="HZ15" i="12"/>
  <c r="HY15" i="12"/>
  <c r="HW15" i="12"/>
  <c r="HV15" i="12"/>
  <c r="HU15" i="12"/>
  <c r="HT15" i="12"/>
  <c r="HR15" i="12"/>
  <c r="HP15" i="12"/>
  <c r="HO15" i="12"/>
  <c r="HN15" i="12"/>
  <c r="HM15" i="12"/>
  <c r="HL15" i="12"/>
  <c r="HK15" i="12"/>
  <c r="HI15" i="12"/>
  <c r="HH15" i="12"/>
  <c r="HG15" i="12"/>
  <c r="HF15" i="12"/>
  <c r="HE15" i="12"/>
  <c r="HD15" i="12"/>
  <c r="HB15" i="12"/>
  <c r="HA15" i="12"/>
  <c r="GZ15" i="12"/>
  <c r="GY15" i="12"/>
  <c r="GX15" i="12"/>
  <c r="GW15" i="12"/>
  <c r="GU15" i="12"/>
  <c r="GT15" i="12"/>
  <c r="GS15" i="12"/>
  <c r="GR15" i="12"/>
  <c r="GQ15" i="12"/>
  <c r="GP15" i="12"/>
  <c r="GN15" i="12"/>
  <c r="GL15" i="12"/>
  <c r="GK15" i="12"/>
  <c r="GJ15" i="12"/>
  <c r="GI15" i="12"/>
  <c r="GG15" i="12"/>
  <c r="GF15" i="12"/>
  <c r="GE15" i="12"/>
  <c r="GD15" i="12"/>
  <c r="GC15" i="12"/>
  <c r="GB15" i="12"/>
  <c r="FZ15" i="12"/>
  <c r="FY15" i="12"/>
  <c r="FX15" i="12"/>
  <c r="FW15" i="12"/>
  <c r="FV15" i="12"/>
  <c r="FU15" i="12"/>
  <c r="FS15" i="12"/>
  <c r="FR15" i="12"/>
  <c r="FQ15" i="12"/>
  <c r="FP15" i="12"/>
  <c r="FO15" i="12"/>
  <c r="FN15" i="12"/>
  <c r="FL15" i="12"/>
  <c r="FK15" i="12"/>
  <c r="FJ15" i="12"/>
  <c r="FI15" i="12"/>
  <c r="FH15" i="12"/>
  <c r="FG15" i="12"/>
  <c r="FE15" i="12"/>
  <c r="FD15" i="12"/>
  <c r="FC15" i="12"/>
  <c r="FB15" i="12"/>
  <c r="FA15" i="12"/>
  <c r="EX15" i="12"/>
  <c r="EW15" i="12"/>
  <c r="EV15" i="12"/>
  <c r="EU15" i="12"/>
  <c r="ET15" i="12"/>
  <c r="ES15" i="12"/>
  <c r="EQ15" i="12"/>
  <c r="EP15" i="12"/>
  <c r="EN15" i="12"/>
  <c r="EM15" i="12"/>
  <c r="EL15" i="12"/>
  <c r="EJ15" i="12"/>
  <c r="EI15" i="12"/>
  <c r="EH15" i="12"/>
  <c r="EG15" i="12"/>
  <c r="EF15" i="12"/>
  <c r="EE15" i="12"/>
  <c r="EC15" i="12"/>
  <c r="EB15" i="12"/>
  <c r="EA15" i="12"/>
  <c r="DZ15" i="12"/>
  <c r="DY15" i="12"/>
  <c r="DV15" i="12"/>
  <c r="DU15" i="12"/>
  <c r="DT15" i="12"/>
  <c r="DS15" i="12"/>
  <c r="DR15" i="12"/>
  <c r="DO15" i="12"/>
  <c r="DN15" i="12"/>
  <c r="DM15" i="12"/>
  <c r="DL15" i="12"/>
  <c r="DK15" i="12"/>
  <c r="DJ15" i="12"/>
  <c r="DH15" i="12"/>
  <c r="DG15" i="12"/>
  <c r="DF15" i="12"/>
  <c r="DE15" i="12"/>
  <c r="DD15" i="12"/>
  <c r="DA15" i="12"/>
  <c r="CZ15" i="12"/>
  <c r="CY15" i="12"/>
  <c r="CX15" i="12"/>
  <c r="CW15" i="12"/>
  <c r="CV15" i="12"/>
  <c r="CT15" i="12"/>
  <c r="CS15" i="12"/>
  <c r="CR15" i="12"/>
  <c r="CQ15" i="12"/>
  <c r="CP15" i="12"/>
  <c r="CO15" i="12"/>
  <c r="CM15" i="12"/>
  <c r="CL15" i="12"/>
  <c r="CK15" i="12"/>
  <c r="CJ15" i="12"/>
  <c r="CI15" i="12"/>
  <c r="CH15" i="12"/>
  <c r="CF15" i="12"/>
  <c r="CE15" i="12"/>
  <c r="CD15" i="12"/>
  <c r="CC15" i="12"/>
  <c r="CB15" i="12"/>
  <c r="CA15" i="12"/>
  <c r="BY15" i="12"/>
  <c r="BX15" i="12"/>
  <c r="BW15" i="12"/>
  <c r="BV15" i="12"/>
  <c r="BU15" i="12"/>
  <c r="BT15" i="12"/>
  <c r="BR15" i="12"/>
  <c r="BQ15" i="12"/>
  <c r="BP15" i="12"/>
  <c r="BO15" i="12"/>
  <c r="BN15" i="12"/>
  <c r="BM15" i="12"/>
  <c r="BK15" i="12"/>
  <c r="BJ15" i="12"/>
  <c r="BI15" i="12"/>
  <c r="BH15" i="12"/>
  <c r="BG15" i="12"/>
  <c r="BF15" i="12"/>
  <c r="BD15" i="12"/>
  <c r="BC15" i="12"/>
  <c r="BB15" i="12"/>
  <c r="BA15" i="12"/>
  <c r="AZ15" i="12"/>
  <c r="AY15" i="12"/>
  <c r="AW15" i="12"/>
  <c r="AV15" i="12"/>
  <c r="AU15" i="12"/>
  <c r="AT15" i="12"/>
  <c r="AS15" i="12"/>
  <c r="AR15" i="12"/>
  <c r="AP15" i="12"/>
  <c r="AO15" i="12"/>
  <c r="AN15" i="12"/>
  <c r="AM15" i="12"/>
  <c r="AL15" i="12"/>
  <c r="AK15" i="12"/>
  <c r="AI15" i="12"/>
  <c r="AH15" i="12"/>
  <c r="AG15" i="12"/>
  <c r="AF15" i="12"/>
  <c r="AE15" i="12"/>
  <c r="AD15" i="12"/>
  <c r="AB15" i="12"/>
  <c r="AA15" i="12"/>
  <c r="Z15" i="12"/>
  <c r="Y15" i="12"/>
  <c r="X15" i="12"/>
  <c r="W15" i="12"/>
  <c r="U15" i="12"/>
  <c r="T15" i="12"/>
  <c r="S15" i="12"/>
  <c r="R15" i="12"/>
  <c r="Q15" i="12"/>
  <c r="P15" i="12"/>
  <c r="N15" i="12"/>
  <c r="M15" i="12"/>
  <c r="L15" i="12"/>
  <c r="K15" i="12"/>
  <c r="J15" i="12"/>
  <c r="I15" i="12"/>
  <c r="G15" i="12"/>
  <c r="F15" i="12"/>
  <c r="E15" i="12"/>
  <c r="D15" i="12"/>
  <c r="C15" i="12"/>
  <c r="B15" i="12"/>
  <c r="NA14" i="12"/>
  <c r="MT14" i="12"/>
  <c r="MM14" i="12"/>
  <c r="MF14" i="12"/>
  <c r="LY14" i="12"/>
  <c r="LR14" i="12"/>
  <c r="LK14" i="12"/>
  <c r="LD14" i="12"/>
  <c r="KW14" i="12"/>
  <c r="KP14" i="12"/>
  <c r="KI14" i="12"/>
  <c r="KB14" i="12"/>
  <c r="JU14" i="12"/>
  <c r="JN14" i="12"/>
  <c r="JG14" i="12"/>
  <c r="IZ14" i="12"/>
  <c r="IS14" i="12"/>
  <c r="IL14" i="12"/>
  <c r="IE14" i="12"/>
  <c r="HX14" i="12"/>
  <c r="HQ14" i="12"/>
  <c r="HJ14" i="12"/>
  <c r="HC14" i="12"/>
  <c r="GV14" i="12"/>
  <c r="GO14" i="12"/>
  <c r="GH14" i="12"/>
  <c r="GA14" i="12"/>
  <c r="FT14" i="12"/>
  <c r="FM14" i="12"/>
  <c r="FF14" i="12"/>
  <c r="EY14" i="12"/>
  <c r="ER14" i="12"/>
  <c r="EK14" i="12"/>
  <c r="ED14" i="12"/>
  <c r="DW14" i="12"/>
  <c r="DP14" i="12"/>
  <c r="DI14" i="12"/>
  <c r="DB14" i="12"/>
  <c r="CU14" i="12"/>
  <c r="CN14" i="12"/>
  <c r="CG14" i="12"/>
  <c r="BZ14" i="12"/>
  <c r="BS14" i="12"/>
  <c r="BL14" i="12"/>
  <c r="BE14" i="12"/>
  <c r="AX14" i="12"/>
  <c r="AQ14" i="12"/>
  <c r="AJ14" i="12"/>
  <c r="AC14" i="12"/>
  <c r="V14" i="12"/>
  <c r="O14" i="12"/>
  <c r="H14" i="12"/>
  <c r="NA12" i="12"/>
  <c r="MT12" i="12"/>
  <c r="MO13" i="12" s="1"/>
  <c r="MM12" i="12"/>
  <c r="ML13" i="12" s="1"/>
  <c r="MF12" i="12"/>
  <c r="LY12" i="12"/>
  <c r="LR12" i="12"/>
  <c r="LQ13" i="12" s="1"/>
  <c r="LK12" i="12"/>
  <c r="LD12" i="12"/>
  <c r="KW12" i="12"/>
  <c r="KQ13" i="12" s="1"/>
  <c r="KP12" i="12"/>
  <c r="KP15" i="12" s="1"/>
  <c r="KI12" i="12"/>
  <c r="KF13" i="12" s="1"/>
  <c r="KB12" i="12"/>
  <c r="KA13" i="12" s="1"/>
  <c r="JU12" i="12"/>
  <c r="JS13" i="12" s="1"/>
  <c r="JN12" i="12"/>
  <c r="JL13" i="12" s="1"/>
  <c r="JG12" i="12"/>
  <c r="JC13" i="12" s="1"/>
  <c r="IZ12" i="12"/>
  <c r="IU13" i="12" s="1"/>
  <c r="IS12" i="12"/>
  <c r="IL12" i="12"/>
  <c r="IL15" i="12" s="1"/>
  <c r="IA12" i="12"/>
  <c r="HX12" i="12"/>
  <c r="HW13" i="12" s="1"/>
  <c r="HQ12" i="12"/>
  <c r="HJ12" i="12"/>
  <c r="HG13" i="12" s="1"/>
  <c r="HC12" i="12"/>
  <c r="GV12" i="12"/>
  <c r="GQ13" i="12" s="1"/>
  <c r="GO12" i="12"/>
  <c r="GH12" i="12"/>
  <c r="GD13" i="12" s="1"/>
  <c r="GA12" i="12"/>
  <c r="FT12" i="12"/>
  <c r="FQ13" i="12" s="1"/>
  <c r="FM12" i="12"/>
  <c r="FI13" i="12" s="1"/>
  <c r="FF12" i="12"/>
  <c r="FB13" i="12" s="1"/>
  <c r="EY12" i="12"/>
  <c r="ER12" i="12"/>
  <c r="EK12" i="12"/>
  <c r="EI13" i="12" s="1"/>
  <c r="ED12" i="12"/>
  <c r="EB13" i="12" s="1"/>
  <c r="DW12" i="12"/>
  <c r="DP12" i="12"/>
  <c r="DJ13" i="12" s="1"/>
  <c r="DI12" i="12"/>
  <c r="DB12" i="12"/>
  <c r="CU12" i="12"/>
  <c r="CN12" i="12"/>
  <c r="CJ13" i="12" s="1"/>
  <c r="CG12" i="12"/>
  <c r="CC13" i="12" s="1"/>
  <c r="BZ12" i="12"/>
  <c r="BV13" i="12" s="1"/>
  <c r="BS12" i="12"/>
  <c r="BL12" i="12"/>
  <c r="BJ13" i="12" s="1"/>
  <c r="BE12" i="12"/>
  <c r="AX12" i="12"/>
  <c r="AU13" i="12" s="1"/>
  <c r="AQ12" i="12"/>
  <c r="AJ12" i="12"/>
  <c r="AC12" i="12"/>
  <c r="V12" i="12"/>
  <c r="O12" i="12"/>
  <c r="H12" i="12"/>
  <c r="F13" i="12" s="1"/>
  <c r="MZ11" i="12"/>
  <c r="MY11" i="12"/>
  <c r="MX11" i="12"/>
  <c r="MW11" i="12"/>
  <c r="MV11" i="12"/>
  <c r="MS11" i="12"/>
  <c r="MR11" i="12"/>
  <c r="MQ11" i="12"/>
  <c r="MP11" i="12"/>
  <c r="MO11" i="12"/>
  <c r="MN11" i="12"/>
  <c r="ML11" i="12"/>
  <c r="MK11" i="12"/>
  <c r="MJ11" i="12"/>
  <c r="MI11" i="12"/>
  <c r="MH11" i="12"/>
  <c r="MG11" i="12"/>
  <c r="ME11" i="12"/>
  <c r="MD11" i="12"/>
  <c r="MC11" i="12"/>
  <c r="MB11" i="12"/>
  <c r="MA11" i="12"/>
  <c r="LZ11" i="12"/>
  <c r="LX11" i="12"/>
  <c r="LW11" i="12"/>
  <c r="LV11" i="12"/>
  <c r="LU11" i="12"/>
  <c r="LT11" i="12"/>
  <c r="LS11" i="12"/>
  <c r="LQ11" i="12"/>
  <c r="LP11" i="12"/>
  <c r="LO11" i="12"/>
  <c r="LN11" i="12"/>
  <c r="LM11" i="12"/>
  <c r="LL11" i="12"/>
  <c r="LJ11" i="12"/>
  <c r="LI11" i="12"/>
  <c r="LH11" i="12"/>
  <c r="LG11" i="12"/>
  <c r="LF11" i="12"/>
  <c r="LE11" i="12"/>
  <c r="LB11" i="12"/>
  <c r="LA11" i="12"/>
  <c r="KZ11" i="12"/>
  <c r="KY11" i="12"/>
  <c r="KX11" i="12"/>
  <c r="KV11" i="12"/>
  <c r="KU11" i="12"/>
  <c r="KT11" i="12"/>
  <c r="KR11" i="12"/>
  <c r="KQ11" i="12"/>
  <c r="KO11" i="12"/>
  <c r="KN11" i="12"/>
  <c r="KM11" i="12"/>
  <c r="KL11" i="12"/>
  <c r="KK11" i="12"/>
  <c r="KJ11" i="12"/>
  <c r="KH11" i="12"/>
  <c r="KG11" i="12"/>
  <c r="KF11" i="12"/>
  <c r="KE11" i="12"/>
  <c r="KD11" i="12"/>
  <c r="KC11" i="12"/>
  <c r="KA11" i="12"/>
  <c r="JZ11" i="12"/>
  <c r="JY11" i="12"/>
  <c r="JX11" i="12"/>
  <c r="JW11" i="12"/>
  <c r="JV11" i="12"/>
  <c r="JT11" i="12"/>
  <c r="JS11" i="12"/>
  <c r="JR11" i="12"/>
  <c r="JQ11" i="12"/>
  <c r="JP11" i="12"/>
  <c r="JO11" i="12"/>
  <c r="JM11" i="12"/>
  <c r="JL11" i="12"/>
  <c r="JK11" i="12"/>
  <c r="JJ11" i="12"/>
  <c r="JI11" i="12"/>
  <c r="JH11" i="12"/>
  <c r="JF11" i="12"/>
  <c r="JE11" i="12"/>
  <c r="JD11" i="12"/>
  <c r="JC11" i="12"/>
  <c r="JB11" i="12"/>
  <c r="JA11" i="12"/>
  <c r="IY11" i="12"/>
  <c r="IX11" i="12"/>
  <c r="IW11" i="12"/>
  <c r="IV11" i="12"/>
  <c r="IU11" i="12"/>
  <c r="IT11" i="12"/>
  <c r="IR11" i="12"/>
  <c r="IQ11" i="12"/>
  <c r="IP11" i="12"/>
  <c r="IO11" i="12"/>
  <c r="IN11" i="12"/>
  <c r="IM11" i="12"/>
  <c r="IK11" i="12"/>
  <c r="IJ11" i="12"/>
  <c r="II11" i="12"/>
  <c r="IH11" i="12"/>
  <c r="IG11" i="12"/>
  <c r="IF11" i="12"/>
  <c r="ID11" i="12"/>
  <c r="IC11" i="12"/>
  <c r="IB11" i="12"/>
  <c r="IA11" i="12"/>
  <c r="HZ11" i="12"/>
  <c r="HY11" i="12"/>
  <c r="HW11" i="12"/>
  <c r="HV11" i="12"/>
  <c r="HU11" i="12"/>
  <c r="HT11" i="12"/>
  <c r="HR11" i="12"/>
  <c r="HP11" i="12"/>
  <c r="HO11" i="12"/>
  <c r="HN11" i="12"/>
  <c r="HM11" i="12"/>
  <c r="HL11" i="12"/>
  <c r="HK11" i="12"/>
  <c r="HI11" i="12"/>
  <c r="HH11" i="12"/>
  <c r="HG11" i="12"/>
  <c r="HF11" i="12"/>
  <c r="HE11" i="12"/>
  <c r="HD11" i="12"/>
  <c r="HB11" i="12"/>
  <c r="HA11" i="12"/>
  <c r="GZ11" i="12"/>
  <c r="GY11" i="12"/>
  <c r="GX11" i="12"/>
  <c r="GW11" i="12"/>
  <c r="GU11" i="12"/>
  <c r="GT11" i="12"/>
  <c r="GS11" i="12"/>
  <c r="GR11" i="12"/>
  <c r="GQ11" i="12"/>
  <c r="GP11" i="12"/>
  <c r="GN11" i="12"/>
  <c r="GL11" i="12"/>
  <c r="GK11" i="12"/>
  <c r="GJ11" i="12"/>
  <c r="GI11" i="12"/>
  <c r="GG11" i="12"/>
  <c r="GF11" i="12"/>
  <c r="GE11" i="12"/>
  <c r="GD11" i="12"/>
  <c r="GC11" i="12"/>
  <c r="GB11" i="12"/>
  <c r="FZ11" i="12"/>
  <c r="FY11" i="12"/>
  <c r="FX11" i="12"/>
  <c r="FW11" i="12"/>
  <c r="FV11" i="12"/>
  <c r="FU11" i="12"/>
  <c r="FS11" i="12"/>
  <c r="FR11" i="12"/>
  <c r="FQ11" i="12"/>
  <c r="FP11" i="12"/>
  <c r="FO11" i="12"/>
  <c r="FN11" i="12"/>
  <c r="FL11" i="12"/>
  <c r="FK11" i="12"/>
  <c r="FJ11" i="12"/>
  <c r="FI11" i="12"/>
  <c r="FG11" i="12"/>
  <c r="FE11" i="12"/>
  <c r="FD11" i="12"/>
  <c r="FC11" i="12"/>
  <c r="FB11" i="12"/>
  <c r="FA11" i="12"/>
  <c r="EX11" i="12"/>
  <c r="EW11" i="12"/>
  <c r="EV11" i="12"/>
  <c r="EU11" i="12"/>
  <c r="ET11" i="12"/>
  <c r="ES11" i="12"/>
  <c r="EQ11" i="12"/>
  <c r="EP11" i="12"/>
  <c r="EN11" i="12"/>
  <c r="EM11" i="12"/>
  <c r="EL11" i="12"/>
  <c r="EJ11" i="12"/>
  <c r="EI11" i="12"/>
  <c r="EH11" i="12"/>
  <c r="EG11" i="12"/>
  <c r="EF11" i="12"/>
  <c r="EE11" i="12"/>
  <c r="EC11" i="12"/>
  <c r="EB11" i="12"/>
  <c r="EA11" i="12"/>
  <c r="DZ11" i="12"/>
  <c r="DY11" i="12"/>
  <c r="DV11" i="12"/>
  <c r="DU11" i="12"/>
  <c r="DT11" i="12"/>
  <c r="DS11" i="12"/>
  <c r="DR11" i="12"/>
  <c r="DO11" i="12"/>
  <c r="DN11" i="12"/>
  <c r="DM11" i="12"/>
  <c r="DL11" i="12"/>
  <c r="DK11" i="12"/>
  <c r="DJ11" i="12"/>
  <c r="DH11" i="12"/>
  <c r="DG11" i="12"/>
  <c r="DF11" i="12"/>
  <c r="DE11" i="12"/>
  <c r="DD11" i="12"/>
  <c r="DA11" i="12"/>
  <c r="CZ11" i="12"/>
  <c r="CY11" i="12"/>
  <c r="CX11" i="12"/>
  <c r="CW11" i="12"/>
  <c r="CV11" i="12"/>
  <c r="CT11" i="12"/>
  <c r="CS11" i="12"/>
  <c r="CR11" i="12"/>
  <c r="CQ11" i="12"/>
  <c r="CP11" i="12"/>
  <c r="CO11" i="12"/>
  <c r="CM11" i="12"/>
  <c r="CL11" i="12"/>
  <c r="CK11" i="12"/>
  <c r="CJ11" i="12"/>
  <c r="CI11" i="12"/>
  <c r="CH11" i="12"/>
  <c r="CF11" i="12"/>
  <c r="CE11" i="12"/>
  <c r="CD11" i="12"/>
  <c r="CC11" i="12"/>
  <c r="CB11" i="12"/>
  <c r="CA11" i="12"/>
  <c r="BY11" i="12"/>
  <c r="BX11" i="12"/>
  <c r="BW11" i="12"/>
  <c r="BV11" i="12"/>
  <c r="BU11" i="12"/>
  <c r="BT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D11" i="12"/>
  <c r="BC11" i="12"/>
  <c r="BB11" i="12"/>
  <c r="BA11" i="12"/>
  <c r="AZ11" i="12"/>
  <c r="AY11" i="12"/>
  <c r="AW11" i="12"/>
  <c r="AV11" i="12"/>
  <c r="AU11" i="12"/>
  <c r="AT11" i="12"/>
  <c r="AS11" i="12"/>
  <c r="AR11" i="12"/>
  <c r="AP11" i="12"/>
  <c r="AO11" i="12"/>
  <c r="AN11" i="12"/>
  <c r="AM11" i="12"/>
  <c r="AL11" i="12"/>
  <c r="AK11" i="12"/>
  <c r="AI11" i="12"/>
  <c r="AH11" i="12"/>
  <c r="AG11" i="12"/>
  <c r="AF11" i="12"/>
  <c r="AE11" i="12"/>
  <c r="AD11" i="12"/>
  <c r="AB11" i="12"/>
  <c r="AA11" i="12"/>
  <c r="Z11" i="12"/>
  <c r="Y11" i="12"/>
  <c r="X11" i="12"/>
  <c r="W11" i="12"/>
  <c r="U11" i="12"/>
  <c r="T11" i="12"/>
  <c r="R11" i="12"/>
  <c r="Q11" i="12"/>
  <c r="P11" i="12"/>
  <c r="N11" i="12"/>
  <c r="M11" i="12"/>
  <c r="L11" i="12"/>
  <c r="K11" i="12"/>
  <c r="J11" i="12"/>
  <c r="I11" i="12"/>
  <c r="G11" i="12"/>
  <c r="F11" i="12"/>
  <c r="E11" i="12"/>
  <c r="D11" i="12"/>
  <c r="C11" i="12"/>
  <c r="B11" i="12"/>
  <c r="NA10" i="12"/>
  <c r="MT10" i="12"/>
  <c r="MM10" i="12"/>
  <c r="MF10" i="12"/>
  <c r="LY10" i="12"/>
  <c r="LR10" i="12"/>
  <c r="LK10" i="12"/>
  <c r="LD10" i="12"/>
  <c r="KW10" i="12"/>
  <c r="KP10" i="12"/>
  <c r="KI10" i="12"/>
  <c r="KB10" i="12"/>
  <c r="JU10" i="12"/>
  <c r="JN10" i="12"/>
  <c r="JG10" i="12"/>
  <c r="IZ10" i="12"/>
  <c r="IS10" i="12"/>
  <c r="IL10" i="12"/>
  <c r="IE10" i="12"/>
  <c r="HX10" i="12"/>
  <c r="HQ10" i="12"/>
  <c r="HJ10" i="12"/>
  <c r="HC10" i="12"/>
  <c r="GV10" i="12"/>
  <c r="GO10" i="12"/>
  <c r="GH10" i="12"/>
  <c r="GA10" i="12"/>
  <c r="FT10" i="12"/>
  <c r="FM10" i="12"/>
  <c r="FF10" i="12"/>
  <c r="EY10" i="12"/>
  <c r="ER10" i="12"/>
  <c r="EK10" i="12"/>
  <c r="ED10" i="12"/>
  <c r="DW10" i="12"/>
  <c r="DP10" i="12"/>
  <c r="DI10" i="12"/>
  <c r="DB10" i="12"/>
  <c r="CU10" i="12"/>
  <c r="CN10" i="12"/>
  <c r="CG10" i="12"/>
  <c r="BZ10" i="12"/>
  <c r="BS10" i="12"/>
  <c r="BL10" i="12"/>
  <c r="BE10" i="12"/>
  <c r="AX10" i="12"/>
  <c r="AQ10" i="12"/>
  <c r="AJ10" i="12"/>
  <c r="AC10" i="12"/>
  <c r="V10" i="12"/>
  <c r="O10" i="12"/>
  <c r="H10" i="12"/>
  <c r="NA8" i="12"/>
  <c r="MT8" i="12"/>
  <c r="MM8" i="12"/>
  <c r="MH9" i="12" s="1"/>
  <c r="MF8" i="12"/>
  <c r="LY8" i="12"/>
  <c r="LT9" i="12" s="1"/>
  <c r="LR8" i="12"/>
  <c r="LK8" i="12"/>
  <c r="LJ9" i="12" s="1"/>
  <c r="LD8" i="12"/>
  <c r="KW8" i="12"/>
  <c r="KU9" i="12" s="1"/>
  <c r="KP8" i="12"/>
  <c r="KI8" i="12"/>
  <c r="KD9" i="12" s="1"/>
  <c r="KB8" i="12"/>
  <c r="JU8" i="12"/>
  <c r="JR9" i="12" s="1"/>
  <c r="JN8" i="12"/>
  <c r="JG8" i="12"/>
  <c r="JD9" i="12" s="1"/>
  <c r="IZ8" i="12"/>
  <c r="IS8" i="12"/>
  <c r="IP9" i="12" s="1"/>
  <c r="IL8" i="12"/>
  <c r="IE8" i="12"/>
  <c r="HZ9" i="12" s="1"/>
  <c r="HX8" i="12"/>
  <c r="HQ8" i="12"/>
  <c r="HM9" i="12" s="1"/>
  <c r="HJ8" i="12"/>
  <c r="HC8" i="12"/>
  <c r="GY9" i="12" s="1"/>
  <c r="GV8" i="12"/>
  <c r="GO8" i="12"/>
  <c r="GJ9" i="12" s="1"/>
  <c r="GH8" i="12"/>
  <c r="GA8" i="12"/>
  <c r="FZ9" i="12" s="1"/>
  <c r="FT8" i="12"/>
  <c r="FH8" i="12"/>
  <c r="FF8" i="12"/>
  <c r="FB9" i="12" s="1"/>
  <c r="EY8" i="12"/>
  <c r="ER8" i="12"/>
  <c r="EL9" i="12" s="1"/>
  <c r="EK8" i="12"/>
  <c r="EF9" i="12" s="1"/>
  <c r="ED8" i="12"/>
  <c r="DY9" i="12" s="1"/>
  <c r="DW8" i="12"/>
  <c r="DT9" i="12" s="1"/>
  <c r="DP8" i="12"/>
  <c r="DK9" i="12" s="1"/>
  <c r="DI8" i="12"/>
  <c r="DB8" i="12"/>
  <c r="DA9" i="12" s="1"/>
  <c r="CU8" i="12"/>
  <c r="CQ9" i="12" s="1"/>
  <c r="CN8" i="12"/>
  <c r="CL9" i="12" s="1"/>
  <c r="CG8" i="12"/>
  <c r="BZ8" i="12"/>
  <c r="BU9" i="12" s="1"/>
  <c r="BS8" i="12"/>
  <c r="BN9" i="12" s="1"/>
  <c r="BL8" i="12"/>
  <c r="BF9" i="12" s="1"/>
  <c r="BE8" i="12"/>
  <c r="BA9" i="12" s="1"/>
  <c r="AX8" i="12"/>
  <c r="AT9" i="12" s="1"/>
  <c r="AQ8" i="12"/>
  <c r="AP9" i="12" s="1"/>
  <c r="AJ8" i="12"/>
  <c r="AC8" i="12"/>
  <c r="V8" i="12"/>
  <c r="O8" i="12"/>
  <c r="MZ7" i="12"/>
  <c r="MY7" i="12"/>
  <c r="MX7" i="12"/>
  <c r="MW7" i="12"/>
  <c r="MV7" i="12"/>
  <c r="MS7" i="12"/>
  <c r="MR7" i="12"/>
  <c r="MQ7" i="12"/>
  <c r="MP7" i="12"/>
  <c r="MO7" i="12"/>
  <c r="MN7" i="12"/>
  <c r="ML7" i="12"/>
  <c r="MK7" i="12"/>
  <c r="MJ7" i="12"/>
  <c r="MI7" i="12"/>
  <c r="MH7" i="12"/>
  <c r="MG7" i="12"/>
  <c r="ME7" i="12"/>
  <c r="MD7" i="12"/>
  <c r="MC7" i="12"/>
  <c r="MB7" i="12"/>
  <c r="MA7" i="12"/>
  <c r="LZ7" i="12"/>
  <c r="LX7" i="12"/>
  <c r="LW7" i="12"/>
  <c r="LV7" i="12"/>
  <c r="LU7" i="12"/>
  <c r="LT7" i="12"/>
  <c r="LS7" i="12"/>
  <c r="LQ7" i="12"/>
  <c r="LP7" i="12"/>
  <c r="LO7" i="12"/>
  <c r="LN7" i="12"/>
  <c r="LM7" i="12"/>
  <c r="LL7" i="12"/>
  <c r="LJ7" i="12"/>
  <c r="LI7" i="12"/>
  <c r="LH7" i="12"/>
  <c r="LG7" i="12"/>
  <c r="LF7" i="12"/>
  <c r="LE7" i="12"/>
  <c r="LB7" i="12"/>
  <c r="LA7" i="12"/>
  <c r="KZ7" i="12"/>
  <c r="KY7" i="12"/>
  <c r="KX7" i="12"/>
  <c r="KV7" i="12"/>
  <c r="KU7" i="12"/>
  <c r="KT7" i="12"/>
  <c r="KR7" i="12"/>
  <c r="KQ7" i="12"/>
  <c r="KO7" i="12"/>
  <c r="KN7" i="12"/>
  <c r="KM7" i="12"/>
  <c r="KL7" i="12"/>
  <c r="KK7" i="12"/>
  <c r="KJ7" i="12"/>
  <c r="KH7" i="12"/>
  <c r="KG7" i="12"/>
  <c r="KF7" i="12"/>
  <c r="KE7" i="12"/>
  <c r="KD7" i="12"/>
  <c r="KC7" i="12"/>
  <c r="KA7" i="12"/>
  <c r="JZ7" i="12"/>
  <c r="JY7" i="12"/>
  <c r="JX7" i="12"/>
  <c r="JW7" i="12"/>
  <c r="JV7" i="12"/>
  <c r="JT7" i="12"/>
  <c r="JS7" i="12"/>
  <c r="JR7" i="12"/>
  <c r="JQ7" i="12"/>
  <c r="JP7" i="12"/>
  <c r="JO7" i="12"/>
  <c r="JM7" i="12"/>
  <c r="JL7" i="12"/>
  <c r="JK7" i="12"/>
  <c r="JJ7" i="12"/>
  <c r="JI7" i="12"/>
  <c r="JH7" i="12"/>
  <c r="JF7" i="12"/>
  <c r="JE7" i="12"/>
  <c r="JD7" i="12"/>
  <c r="JC7" i="12"/>
  <c r="JB7" i="12"/>
  <c r="JA7" i="12"/>
  <c r="IY7" i="12"/>
  <c r="IX7" i="12"/>
  <c r="IW7" i="12"/>
  <c r="IV7" i="12"/>
  <c r="IU7" i="12"/>
  <c r="IT7" i="12"/>
  <c r="IR7" i="12"/>
  <c r="IQ7" i="12"/>
  <c r="IP7" i="12"/>
  <c r="IO7" i="12"/>
  <c r="IN7" i="12"/>
  <c r="IM7" i="12"/>
  <c r="IK7" i="12"/>
  <c r="IJ7" i="12"/>
  <c r="II7" i="12"/>
  <c r="IH7" i="12"/>
  <c r="IG7" i="12"/>
  <c r="IF7" i="12"/>
  <c r="ID7" i="12"/>
  <c r="IC7" i="12"/>
  <c r="IB7" i="12"/>
  <c r="HZ7" i="12"/>
  <c r="HY7" i="12"/>
  <c r="HW7" i="12"/>
  <c r="HV7" i="12"/>
  <c r="HU7" i="12"/>
  <c r="HT7" i="12"/>
  <c r="HR7" i="12"/>
  <c r="HP7" i="12"/>
  <c r="HO7" i="12"/>
  <c r="HN7" i="12"/>
  <c r="HM7" i="12"/>
  <c r="HL7" i="12"/>
  <c r="HK7" i="12"/>
  <c r="HI7" i="12"/>
  <c r="HH7" i="12"/>
  <c r="HG7" i="12"/>
  <c r="HF7" i="12"/>
  <c r="HE7" i="12"/>
  <c r="HD7" i="12"/>
  <c r="HB7" i="12"/>
  <c r="HA7" i="12"/>
  <c r="GZ7" i="12"/>
  <c r="GY7" i="12"/>
  <c r="GX7" i="12"/>
  <c r="GW7" i="12"/>
  <c r="GU7" i="12"/>
  <c r="GT7" i="12"/>
  <c r="GS7" i="12"/>
  <c r="GR7" i="12"/>
  <c r="GQ7" i="12"/>
  <c r="GP7" i="12"/>
  <c r="GN7" i="12"/>
  <c r="GL7" i="12"/>
  <c r="GK7" i="12"/>
  <c r="GJ7" i="12"/>
  <c r="GI7" i="12"/>
  <c r="GG7" i="12"/>
  <c r="GF7" i="12"/>
  <c r="GE7" i="12"/>
  <c r="GD7" i="12"/>
  <c r="GC7" i="12"/>
  <c r="GB7" i="12"/>
  <c r="FZ7" i="12"/>
  <c r="FY7" i="12"/>
  <c r="FX7" i="12"/>
  <c r="FW7" i="12"/>
  <c r="FV7" i="12"/>
  <c r="FU7" i="12"/>
  <c r="FS7" i="12"/>
  <c r="FR7" i="12"/>
  <c r="FQ7" i="12"/>
  <c r="FP7" i="12"/>
  <c r="FO7" i="12"/>
  <c r="FN7" i="12"/>
  <c r="FL7" i="12"/>
  <c r="FK7" i="12"/>
  <c r="FJ7" i="12"/>
  <c r="FI7" i="12"/>
  <c r="FH7" i="12"/>
  <c r="FG7" i="12"/>
  <c r="FE7" i="12"/>
  <c r="FD7" i="12"/>
  <c r="FC7" i="12"/>
  <c r="FB7" i="12"/>
  <c r="FA7" i="12"/>
  <c r="EX7" i="12"/>
  <c r="EW7" i="12"/>
  <c r="EV7" i="12"/>
  <c r="EU7" i="12"/>
  <c r="ET7" i="12"/>
  <c r="ES7" i="12"/>
  <c r="EQ7" i="12"/>
  <c r="EP7" i="12"/>
  <c r="EN7" i="12"/>
  <c r="EM7" i="12"/>
  <c r="EL7" i="12"/>
  <c r="EJ7" i="12"/>
  <c r="EI7" i="12"/>
  <c r="EH7" i="12"/>
  <c r="EG7" i="12"/>
  <c r="EF7" i="12"/>
  <c r="EE7" i="12"/>
  <c r="EC7" i="12"/>
  <c r="EB7" i="12"/>
  <c r="EA7" i="12"/>
  <c r="DZ7" i="12"/>
  <c r="DY7" i="12"/>
  <c r="DV7" i="12"/>
  <c r="DU7" i="12"/>
  <c r="DT7" i="12"/>
  <c r="DS7" i="12"/>
  <c r="DR7" i="12"/>
  <c r="DO7" i="12"/>
  <c r="DN7" i="12"/>
  <c r="DM7" i="12"/>
  <c r="DL7" i="12"/>
  <c r="DK7" i="12"/>
  <c r="DJ7" i="12"/>
  <c r="DH7" i="12"/>
  <c r="DG7" i="12"/>
  <c r="DF7" i="12"/>
  <c r="DE7" i="12"/>
  <c r="DD7" i="12"/>
  <c r="DA7" i="12"/>
  <c r="CZ7" i="12"/>
  <c r="CY7" i="12"/>
  <c r="CX7" i="12"/>
  <c r="CW7" i="12"/>
  <c r="CV7" i="12"/>
  <c r="CT7" i="12"/>
  <c r="CS7" i="12"/>
  <c r="CN7" i="12"/>
  <c r="CG7" i="12"/>
  <c r="BZ7" i="12"/>
  <c r="BS7" i="12"/>
  <c r="BL7" i="12"/>
  <c r="BE7" i="12"/>
  <c r="AX7" i="12"/>
  <c r="AQ7" i="12"/>
  <c r="AJ7" i="12"/>
  <c r="AC7" i="12"/>
  <c r="V7" i="12"/>
  <c r="O7" i="12"/>
  <c r="H7" i="12"/>
  <c r="NA6" i="12"/>
  <c r="MT6" i="12"/>
  <c r="MM6" i="12"/>
  <c r="MF6" i="12"/>
  <c r="LY6" i="12"/>
  <c r="LR6" i="12"/>
  <c r="LK6" i="12"/>
  <c r="LD6" i="12"/>
  <c r="KW6" i="12"/>
  <c r="KP6" i="12"/>
  <c r="KI6" i="12"/>
  <c r="KB6" i="12"/>
  <c r="JU6" i="12"/>
  <c r="JN6" i="12"/>
  <c r="JG6" i="12"/>
  <c r="IZ6" i="12"/>
  <c r="IS6" i="12"/>
  <c r="IL6" i="12"/>
  <c r="IE6" i="12"/>
  <c r="HX6" i="12"/>
  <c r="HQ6" i="12"/>
  <c r="HJ6" i="12"/>
  <c r="HC6" i="12"/>
  <c r="GV6" i="12"/>
  <c r="GO6" i="12"/>
  <c r="GH6" i="12"/>
  <c r="GA6" i="12"/>
  <c r="FT6" i="12"/>
  <c r="FM6" i="12"/>
  <c r="FF6" i="12"/>
  <c r="EY6" i="12"/>
  <c r="ER6" i="12"/>
  <c r="EK6" i="12"/>
  <c r="ED6" i="12"/>
  <c r="DW6" i="12"/>
  <c r="DP6" i="12"/>
  <c r="DI6" i="12"/>
  <c r="DB6" i="12"/>
  <c r="CU6" i="12"/>
  <c r="CN6" i="12"/>
  <c r="BZ6" i="12"/>
  <c r="BS6" i="12"/>
  <c r="BL6" i="12"/>
  <c r="BE6" i="12"/>
  <c r="AX6" i="12"/>
  <c r="AQ6" i="12"/>
  <c r="AJ6" i="12"/>
  <c r="AC6" i="12"/>
  <c r="V6" i="12"/>
  <c r="O6" i="12"/>
  <c r="H6" i="12"/>
  <c r="CN5" i="12"/>
  <c r="BZ5" i="12"/>
  <c r="BS5" i="12"/>
  <c r="BL5" i="12"/>
  <c r="BE5" i="12"/>
  <c r="AX5" i="12"/>
  <c r="AQ5" i="12"/>
  <c r="AJ5" i="12"/>
  <c r="AC5" i="12"/>
  <c r="V5" i="12"/>
  <c r="O5" i="12"/>
  <c r="H5" i="12"/>
  <c r="NA4" i="12"/>
  <c r="MZ5" i="12" s="1"/>
  <c r="MT4" i="12"/>
  <c r="MM4" i="12"/>
  <c r="MF4" i="12"/>
  <c r="MD5" i="12" s="1"/>
  <c r="LY4" i="12"/>
  <c r="LS5" i="12" s="1"/>
  <c r="LY5" i="12" s="1"/>
  <c r="LR4" i="12"/>
  <c r="LK4" i="12"/>
  <c r="LG5" i="12" s="1"/>
  <c r="LD4" i="12"/>
  <c r="LA5" i="12" s="1"/>
  <c r="KW4" i="12"/>
  <c r="KT5" i="12" s="1"/>
  <c r="KP4" i="12"/>
  <c r="KI4" i="12"/>
  <c r="KB4" i="12"/>
  <c r="JX5" i="12" s="1"/>
  <c r="JU4" i="12"/>
  <c r="JO5" i="12" s="1"/>
  <c r="JN4" i="12"/>
  <c r="JG4" i="12"/>
  <c r="JE5" i="12" s="1"/>
  <c r="IZ4" i="12"/>
  <c r="IV5" i="12" s="1"/>
  <c r="IS4" i="12"/>
  <c r="IO5" i="12" s="1"/>
  <c r="IL4" i="12"/>
  <c r="IA4" i="12"/>
  <c r="HX4" i="12"/>
  <c r="HQ4" i="12"/>
  <c r="HJ4" i="12"/>
  <c r="HH5" i="12" s="1"/>
  <c r="HC4" i="12"/>
  <c r="GY5" i="12" s="1"/>
  <c r="GV4" i="12"/>
  <c r="GR5" i="12" s="1"/>
  <c r="GO4" i="12"/>
  <c r="GH4" i="12"/>
  <c r="GA4" i="12"/>
  <c r="FW5" i="12" s="1"/>
  <c r="FT4" i="12"/>
  <c r="FS5" i="12" s="1"/>
  <c r="FM4" i="12"/>
  <c r="FF4" i="12"/>
  <c r="FC5" i="12" s="1"/>
  <c r="EY4" i="12"/>
  <c r="EW5" i="12" s="1"/>
  <c r="ER4" i="12"/>
  <c r="EM5" i="12" s="1"/>
  <c r="EK4" i="12"/>
  <c r="ED4" i="12"/>
  <c r="DW4" i="12"/>
  <c r="DS5" i="12" s="1"/>
  <c r="DP4" i="12"/>
  <c r="DK5" i="12" s="1"/>
  <c r="DI4" i="12"/>
  <c r="DG5" i="12" s="1"/>
  <c r="DB4" i="12"/>
  <c r="CV5" i="12" s="1"/>
  <c r="CU4" i="12"/>
  <c r="CS5" i="12" s="1"/>
  <c r="CN4" i="12"/>
  <c r="CG4" i="12"/>
  <c r="BZ4" i="12"/>
  <c r="BS4" i="12"/>
  <c r="BL4" i="12"/>
  <c r="BE4" i="12"/>
  <c r="AX4" i="12"/>
  <c r="AQ4" i="12"/>
  <c r="AJ4" i="12"/>
  <c r="AC4" i="12"/>
  <c r="V4" i="12"/>
  <c r="O4" i="12"/>
  <c r="H4" i="12"/>
  <c r="IA7" i="12" l="1"/>
  <c r="U9" i="12"/>
  <c r="AS9" i="12"/>
  <c r="U13" i="12"/>
  <c r="HX7" i="12"/>
  <c r="KJ13" i="12"/>
  <c r="AS13" i="12"/>
  <c r="CT9" i="12"/>
  <c r="FF11" i="12"/>
  <c r="IQ5" i="12"/>
  <c r="BE15" i="12"/>
  <c r="HQ15" i="12"/>
  <c r="NA15" i="12"/>
  <c r="IF13" i="12"/>
  <c r="GV15" i="12"/>
  <c r="CW9" i="12"/>
  <c r="FA13" i="12"/>
  <c r="GT5" i="12"/>
  <c r="KZ5" i="12"/>
  <c r="MA5" i="12"/>
  <c r="H11" i="12"/>
  <c r="LD15" i="12"/>
  <c r="IU5" i="12"/>
  <c r="LK15" i="12"/>
  <c r="JQ5" i="12"/>
  <c r="BY9" i="12"/>
  <c r="DB15" i="12"/>
  <c r="EA13" i="12"/>
  <c r="DV5" i="12"/>
  <c r="AE9" i="12"/>
  <c r="LX9" i="12"/>
  <c r="S13" i="12"/>
  <c r="AT13" i="12"/>
  <c r="HF13" i="12"/>
  <c r="JD13" i="12"/>
  <c r="MG13" i="12"/>
  <c r="MM13" i="12" s="1"/>
  <c r="BZ15" i="12"/>
  <c r="EX5" i="12"/>
  <c r="HU5" i="12"/>
  <c r="JW5" i="12"/>
  <c r="MC5" i="12"/>
  <c r="MF7" i="12"/>
  <c r="S9" i="12"/>
  <c r="AU9" i="12"/>
  <c r="JB9" i="12"/>
  <c r="AC15" i="12"/>
  <c r="DA13" i="12"/>
  <c r="JK13" i="12"/>
  <c r="MP13" i="12"/>
  <c r="EV5" i="12"/>
  <c r="GX5" i="12"/>
  <c r="M9" i="12"/>
  <c r="DT5" i="12"/>
  <c r="FY5" i="12"/>
  <c r="KX5" i="12"/>
  <c r="IZ7" i="12"/>
  <c r="FX9" i="12"/>
  <c r="KH9" i="12"/>
  <c r="AD13" i="12"/>
  <c r="IJ5" i="12"/>
  <c r="IL7" i="12"/>
  <c r="IK5" i="12"/>
  <c r="II5" i="12"/>
  <c r="IG5" i="12"/>
  <c r="KN5" i="12"/>
  <c r="KP7" i="12"/>
  <c r="KO5" i="12"/>
  <c r="KM5" i="12"/>
  <c r="KK5" i="12"/>
  <c r="EK7" i="12"/>
  <c r="EG5" i="12"/>
  <c r="EI5" i="12"/>
  <c r="EE5" i="12"/>
  <c r="GL5" i="12"/>
  <c r="GN5" i="12"/>
  <c r="GK5" i="12"/>
  <c r="GO7" i="12"/>
  <c r="GI5" i="12"/>
  <c r="JL5" i="12"/>
  <c r="JM5" i="12"/>
  <c r="JN7" i="12"/>
  <c r="JK5" i="12"/>
  <c r="JI5" i="12"/>
  <c r="LN5" i="12"/>
  <c r="LR7" i="12"/>
  <c r="LM5" i="12"/>
  <c r="LQ5" i="12"/>
  <c r="LO5" i="12"/>
  <c r="MP5" i="12"/>
  <c r="MO5" i="12"/>
  <c r="MQ5" i="12"/>
  <c r="MT7" i="12"/>
  <c r="MS5" i="12"/>
  <c r="DF5" i="12"/>
  <c r="DE5" i="12"/>
  <c r="FJ5" i="12"/>
  <c r="FI5" i="12"/>
  <c r="FK5" i="12"/>
  <c r="FG5" i="12"/>
  <c r="HO5" i="12"/>
  <c r="HL5" i="12"/>
  <c r="HP5" i="12"/>
  <c r="HN5" i="12"/>
  <c r="B9" i="12"/>
  <c r="DN9" i="12"/>
  <c r="BB13" i="12"/>
  <c r="EJ13" i="12"/>
  <c r="EK15" i="12"/>
  <c r="HQ7" i="12"/>
  <c r="J9" i="12"/>
  <c r="CI9" i="12"/>
  <c r="Y13" i="12"/>
  <c r="BI13" i="12"/>
  <c r="CT5" i="12"/>
  <c r="CU5" i="12" s="1"/>
  <c r="DO5" i="12"/>
  <c r="EP5" i="12"/>
  <c r="FU5" i="12"/>
  <c r="GZ5" i="12"/>
  <c r="IW5" i="12"/>
  <c r="JY5" i="12"/>
  <c r="LB5" i="12"/>
  <c r="LU5" i="12"/>
  <c r="ME5" i="12"/>
  <c r="MV5" i="12"/>
  <c r="NA5" i="12" s="1"/>
  <c r="DP7" i="12"/>
  <c r="KB7" i="12"/>
  <c r="LD7" i="12"/>
  <c r="D9" i="12"/>
  <c r="AH9" i="12"/>
  <c r="CY9" i="12"/>
  <c r="DZ9" i="12"/>
  <c r="EQ9" i="12"/>
  <c r="GW9" i="12"/>
  <c r="ID9" i="12"/>
  <c r="LH9" i="12"/>
  <c r="Q13" i="12"/>
  <c r="Z13" i="12"/>
  <c r="AW13" i="12"/>
  <c r="BU13" i="12"/>
  <c r="GG13" i="12"/>
  <c r="HN13" i="12"/>
  <c r="LI13" i="12"/>
  <c r="MH13" i="12"/>
  <c r="MM15" i="12"/>
  <c r="G9" i="12"/>
  <c r="BI9" i="12"/>
  <c r="ER11" i="12"/>
  <c r="CB13" i="12"/>
  <c r="FJ13" i="12"/>
  <c r="DM5" i="12"/>
  <c r="FO5" i="12"/>
  <c r="C9" i="12"/>
  <c r="BK9" i="12"/>
  <c r="JF9" i="12"/>
  <c r="MJ9" i="12"/>
  <c r="E13" i="12"/>
  <c r="KZ13" i="12"/>
  <c r="IE4" i="12"/>
  <c r="IE7" i="12" s="1"/>
  <c r="DR5" i="12"/>
  <c r="ET5" i="12"/>
  <c r="HB5" i="12"/>
  <c r="HR5" i="12"/>
  <c r="IY5" i="12"/>
  <c r="KA5" i="12"/>
  <c r="KV5" i="12"/>
  <c r="LW5" i="12"/>
  <c r="CU7" i="12"/>
  <c r="DW7" i="12"/>
  <c r="EY7" i="12"/>
  <c r="HC7" i="12"/>
  <c r="FT7" i="12"/>
  <c r="NA7" i="12"/>
  <c r="F9" i="12"/>
  <c r="R9" i="12"/>
  <c r="BV9" i="12"/>
  <c r="EC9" i="12"/>
  <c r="FD9" i="12"/>
  <c r="HA9" i="12"/>
  <c r="R13" i="12"/>
  <c r="AG13" i="12"/>
  <c r="BA13" i="12"/>
  <c r="BW13" i="12"/>
  <c r="CZ13" i="12"/>
  <c r="GP13" i="12"/>
  <c r="HO13" i="12"/>
  <c r="LJ13" i="12"/>
  <c r="V15" i="12"/>
  <c r="EB5" i="12"/>
  <c r="DZ5" i="12"/>
  <c r="GD5" i="12"/>
  <c r="GF5" i="12"/>
  <c r="GB5" i="12"/>
  <c r="KF5" i="12"/>
  <c r="KI7" i="12"/>
  <c r="KH5" i="12"/>
  <c r="KD5" i="12"/>
  <c r="MM7" i="12"/>
  <c r="ML5" i="12"/>
  <c r="MH5" i="12"/>
  <c r="MJ5" i="12"/>
  <c r="FE5" i="12"/>
  <c r="KE5" i="12"/>
  <c r="LE5" i="12"/>
  <c r="LK5" i="12" s="1"/>
  <c r="MK5" i="12"/>
  <c r="HH9" i="12"/>
  <c r="HD9" i="12"/>
  <c r="HF9" i="12"/>
  <c r="HI9" i="12"/>
  <c r="HG9" i="12"/>
  <c r="HJ11" i="12"/>
  <c r="HE9" i="12"/>
  <c r="JN11" i="12"/>
  <c r="JM9" i="12"/>
  <c r="JI9" i="12"/>
  <c r="JK9" i="12"/>
  <c r="JH9" i="12"/>
  <c r="JL9" i="12"/>
  <c r="JJ9" i="12"/>
  <c r="LR11" i="12"/>
  <c r="LO9" i="12"/>
  <c r="LQ9" i="12"/>
  <c r="LM9" i="12"/>
  <c r="LN9" i="12"/>
  <c r="LL9" i="12"/>
  <c r="LR9" i="12" s="1"/>
  <c r="LP9" i="12"/>
  <c r="GE5" i="12"/>
  <c r="JA5" i="12"/>
  <c r="KG5" i="12"/>
  <c r="AB9" i="12"/>
  <c r="X9" i="12"/>
  <c r="AC11" i="12"/>
  <c r="AA9" i="12"/>
  <c r="Y9" i="12"/>
  <c r="CF9" i="12"/>
  <c r="CB9" i="12"/>
  <c r="CC9" i="12"/>
  <c r="CG11" i="12"/>
  <c r="CE9" i="12"/>
  <c r="EK11" i="12"/>
  <c r="EI9" i="12"/>
  <c r="EE9" i="12"/>
  <c r="EG9" i="12"/>
  <c r="EJ9" i="12"/>
  <c r="EH9" i="12"/>
  <c r="W9" i="12"/>
  <c r="GA7" i="12"/>
  <c r="EC5" i="12"/>
  <c r="KC5" i="12"/>
  <c r="MI5" i="12"/>
  <c r="O11" i="12"/>
  <c r="L9" i="12"/>
  <c r="K9" i="12"/>
  <c r="N9" i="12"/>
  <c r="I9" i="12"/>
  <c r="AQ11" i="12"/>
  <c r="AN9" i="12"/>
  <c r="AL9" i="12"/>
  <c r="AO9" i="12"/>
  <c r="BS11" i="12"/>
  <c r="BP9" i="12"/>
  <c r="BR9" i="12"/>
  <c r="BM9" i="12"/>
  <c r="BO9" i="12"/>
  <c r="CU11" i="12"/>
  <c r="CR9" i="12"/>
  <c r="CS9" i="12"/>
  <c r="CP9" i="12"/>
  <c r="DW11" i="12"/>
  <c r="DV9" i="12"/>
  <c r="DR9" i="12"/>
  <c r="DU9" i="12"/>
  <c r="DS9" i="12"/>
  <c r="EY11" i="12"/>
  <c r="EX9" i="12"/>
  <c r="ET9" i="12"/>
  <c r="EV9" i="12"/>
  <c r="EW9" i="12"/>
  <c r="EU9" i="12"/>
  <c r="ES9" i="12"/>
  <c r="AM9" i="12"/>
  <c r="CD9" i="12"/>
  <c r="CO9" i="12"/>
  <c r="DB7" i="12"/>
  <c r="DA5" i="12"/>
  <c r="CW5" i="12"/>
  <c r="CY5" i="12"/>
  <c r="FB5" i="12"/>
  <c r="FD5" i="12"/>
  <c r="HG5" i="12"/>
  <c r="HJ7" i="12"/>
  <c r="HI5" i="12"/>
  <c r="HE5" i="12"/>
  <c r="JD5" i="12"/>
  <c r="JG7" i="12"/>
  <c r="JF5" i="12"/>
  <c r="JB5" i="12"/>
  <c r="LK7" i="12"/>
  <c r="LJ5" i="12"/>
  <c r="LF5" i="12"/>
  <c r="LH5" i="12"/>
  <c r="GC5" i="12"/>
  <c r="ED7" i="12"/>
  <c r="FF7" i="12"/>
  <c r="GE9" i="12"/>
  <c r="GH11" i="12"/>
  <c r="GG9" i="12"/>
  <c r="GC9" i="12"/>
  <c r="GD9" i="12"/>
  <c r="GB9" i="12"/>
  <c r="GF9" i="12"/>
  <c r="IL11" i="12"/>
  <c r="IK9" i="12"/>
  <c r="IG9" i="12"/>
  <c r="II9" i="12"/>
  <c r="IJ9" i="12"/>
  <c r="IH9" i="12"/>
  <c r="IF9" i="12"/>
  <c r="KP11" i="12"/>
  <c r="KO9" i="12"/>
  <c r="KK9" i="12"/>
  <c r="KM9" i="12"/>
  <c r="KN9" i="12"/>
  <c r="KL9" i="12"/>
  <c r="KJ9" i="12"/>
  <c r="MS9" i="12"/>
  <c r="MO9" i="12"/>
  <c r="MP9" i="12"/>
  <c r="MQ9" i="12"/>
  <c r="MT11" i="12"/>
  <c r="MN9" i="12"/>
  <c r="MT9" i="12" s="1"/>
  <c r="MR9" i="12"/>
  <c r="CX5" i="12"/>
  <c r="DY5" i="12"/>
  <c r="HD5" i="12"/>
  <c r="BD9" i="12"/>
  <c r="AZ9" i="12"/>
  <c r="BB9" i="12"/>
  <c r="AY9" i="12"/>
  <c r="BE11" i="12"/>
  <c r="DI11" i="12"/>
  <c r="DE9" i="12"/>
  <c r="DD9" i="12"/>
  <c r="DG9" i="12"/>
  <c r="FH11" i="12"/>
  <c r="FM8" i="12"/>
  <c r="FH9" i="12" s="1"/>
  <c r="BC9" i="12"/>
  <c r="DF9" i="12"/>
  <c r="DN5" i="12"/>
  <c r="DJ5" i="12"/>
  <c r="DL5" i="12"/>
  <c r="EN5" i="12"/>
  <c r="ER7" i="12"/>
  <c r="EQ5" i="12"/>
  <c r="EL5" i="12"/>
  <c r="FR5" i="12"/>
  <c r="FN5" i="12"/>
  <c r="FP5" i="12"/>
  <c r="GV7" i="12"/>
  <c r="GU5" i="12"/>
  <c r="GQ5" i="12"/>
  <c r="GS5" i="12"/>
  <c r="HT5" i="12"/>
  <c r="HV5" i="12"/>
  <c r="IS7" i="12"/>
  <c r="IR5" i="12"/>
  <c r="IN5" i="12"/>
  <c r="IP5" i="12"/>
  <c r="JU7" i="12"/>
  <c r="JT5" i="12"/>
  <c r="JP5" i="12"/>
  <c r="JR5" i="12"/>
  <c r="KR5" i="12"/>
  <c r="KU5" i="12"/>
  <c r="LV5" i="12"/>
  <c r="LY7" i="12"/>
  <c r="LX5" i="12"/>
  <c r="LT5" i="12"/>
  <c r="MY5" i="12"/>
  <c r="MW5" i="12"/>
  <c r="CZ5" i="12"/>
  <c r="EA5" i="12"/>
  <c r="FA5" i="12"/>
  <c r="FQ5" i="12"/>
  <c r="GG5" i="12"/>
  <c r="GP5" i="12"/>
  <c r="HF5" i="12"/>
  <c r="HW5" i="12"/>
  <c r="IM5" i="12"/>
  <c r="JC5" i="12"/>
  <c r="JS5" i="12"/>
  <c r="KQ5" i="12"/>
  <c r="LI5" i="12"/>
  <c r="MG5" i="12"/>
  <c r="MM5" i="12" s="1"/>
  <c r="MX5" i="12"/>
  <c r="GH7" i="12"/>
  <c r="KW7" i="12"/>
  <c r="FT11" i="12"/>
  <c r="FS9" i="12"/>
  <c r="FO9" i="12"/>
  <c r="FQ9" i="12"/>
  <c r="FN9" i="12"/>
  <c r="FR9" i="12"/>
  <c r="FP9" i="12"/>
  <c r="GV11" i="12"/>
  <c r="GR9" i="12"/>
  <c r="GT9" i="12"/>
  <c r="GP9" i="12"/>
  <c r="GU9" i="12"/>
  <c r="GS9" i="12"/>
  <c r="GQ9" i="12"/>
  <c r="HU9" i="12"/>
  <c r="HW9" i="12"/>
  <c r="HR9" i="12"/>
  <c r="HT9" i="12"/>
  <c r="HX11" i="12"/>
  <c r="HV9" i="12"/>
  <c r="IW9" i="12"/>
  <c r="IY9" i="12"/>
  <c r="IU9" i="12"/>
  <c r="IX9" i="12"/>
  <c r="IZ11" i="12"/>
  <c r="IV9" i="12"/>
  <c r="IT9" i="12"/>
  <c r="JY9" i="12"/>
  <c r="KA9" i="12"/>
  <c r="JW9" i="12"/>
  <c r="JX9" i="12"/>
  <c r="KB11" i="12"/>
  <c r="JV9" i="12"/>
  <c r="JZ9" i="12"/>
  <c r="LD11" i="12"/>
  <c r="LB9" i="12"/>
  <c r="KX9" i="12"/>
  <c r="KZ9" i="12"/>
  <c r="LA9" i="12"/>
  <c r="KY9" i="12"/>
  <c r="MF11" i="12"/>
  <c r="ME9" i="12"/>
  <c r="MA9" i="12"/>
  <c r="MC9" i="12"/>
  <c r="MD9" i="12"/>
  <c r="MB9" i="12"/>
  <c r="LZ9" i="12"/>
  <c r="MF9" i="12" s="1"/>
  <c r="Z9" i="12"/>
  <c r="AK9" i="12"/>
  <c r="BQ9" i="12"/>
  <c r="CA9" i="12"/>
  <c r="DH9" i="12"/>
  <c r="O15" i="12"/>
  <c r="K13" i="12"/>
  <c r="L13" i="12"/>
  <c r="J13" i="12"/>
  <c r="N13" i="12"/>
  <c r="AM13" i="12"/>
  <c r="AN13" i="12"/>
  <c r="AQ15" i="12"/>
  <c r="AP13" i="12"/>
  <c r="AL13" i="12"/>
  <c r="BS15" i="12"/>
  <c r="BO13" i="12"/>
  <c r="BP13" i="12"/>
  <c r="BN13" i="12"/>
  <c r="BR13" i="12"/>
  <c r="CQ13" i="12"/>
  <c r="CT13" i="12"/>
  <c r="CP13" i="12"/>
  <c r="CO13" i="12"/>
  <c r="CU15" i="12"/>
  <c r="CS13" i="12"/>
  <c r="DW15" i="12"/>
  <c r="DU13" i="12"/>
  <c r="DT13" i="12"/>
  <c r="DV13" i="12"/>
  <c r="DS13" i="12"/>
  <c r="EU13" i="12"/>
  <c r="EX13" i="12"/>
  <c r="ET13" i="12"/>
  <c r="EV13" i="12"/>
  <c r="EW13" i="12"/>
  <c r="EY15" i="12"/>
  <c r="ES13" i="12"/>
  <c r="FX13" i="12"/>
  <c r="FW13" i="12"/>
  <c r="GA15" i="12"/>
  <c r="FU13" i="12"/>
  <c r="FV13" i="12"/>
  <c r="FZ13" i="12"/>
  <c r="HC15" i="12"/>
  <c r="HA13" i="12"/>
  <c r="GW13" i="12"/>
  <c r="GZ13" i="12"/>
  <c r="HB13" i="12"/>
  <c r="GY13" i="12"/>
  <c r="IA15" i="12"/>
  <c r="IE12" i="12"/>
  <c r="I13" i="12"/>
  <c r="FY13" i="12"/>
  <c r="DD5" i="12"/>
  <c r="DH5" i="12"/>
  <c r="DU5" i="12"/>
  <c r="EH5" i="12"/>
  <c r="EU5" i="12"/>
  <c r="FH5" i="12"/>
  <c r="FL5" i="12"/>
  <c r="FX5" i="12"/>
  <c r="GJ5" i="12"/>
  <c r="GW5" i="12"/>
  <c r="HA5" i="12"/>
  <c r="HM5" i="12"/>
  <c r="IH5" i="12"/>
  <c r="IT5" i="12"/>
  <c r="IX5" i="12"/>
  <c r="JJ5" i="12"/>
  <c r="JV5" i="12"/>
  <c r="JZ5" i="12"/>
  <c r="KL5" i="12"/>
  <c r="KY5" i="12"/>
  <c r="LL5" i="12"/>
  <c r="LR5" i="12" s="1"/>
  <c r="LP5" i="12"/>
  <c r="MB5" i="12"/>
  <c r="MN5" i="12"/>
  <c r="MT5" i="12" s="1"/>
  <c r="MR5" i="12"/>
  <c r="DI7" i="12"/>
  <c r="FM7" i="12"/>
  <c r="AJ11" i="12"/>
  <c r="AF9" i="12"/>
  <c r="BL11" i="12"/>
  <c r="BH9" i="12"/>
  <c r="CN11" i="12"/>
  <c r="CJ9" i="12"/>
  <c r="DP11" i="12"/>
  <c r="DM9" i="12"/>
  <c r="EP9" i="12"/>
  <c r="EM9" i="12"/>
  <c r="GO11" i="12"/>
  <c r="GN9" i="12"/>
  <c r="GI9" i="12"/>
  <c r="GK9" i="12"/>
  <c r="HQ11" i="12"/>
  <c r="HP9" i="12"/>
  <c r="HL9" i="12"/>
  <c r="HN9" i="12"/>
  <c r="IS11" i="12"/>
  <c r="IO9" i="12"/>
  <c r="IQ9" i="12"/>
  <c r="IM9" i="12"/>
  <c r="JU11" i="12"/>
  <c r="JQ9" i="12"/>
  <c r="JS9" i="12"/>
  <c r="JO9" i="12"/>
  <c r="KT9" i="12"/>
  <c r="KW11" i="12"/>
  <c r="KV9" i="12"/>
  <c r="KQ9" i="12"/>
  <c r="LW9" i="12"/>
  <c r="LS9" i="12"/>
  <c r="LY9" i="12" s="1"/>
  <c r="LU9" i="12"/>
  <c r="MX9" i="12"/>
  <c r="NA11" i="12"/>
  <c r="MY9" i="12"/>
  <c r="MZ9" i="12"/>
  <c r="MV9" i="12"/>
  <c r="NA9" i="12" s="1"/>
  <c r="E9" i="12"/>
  <c r="AD9" i="12"/>
  <c r="AI9" i="12"/>
  <c r="BJ9" i="12"/>
  <c r="CK9" i="12"/>
  <c r="DL9" i="12"/>
  <c r="HO9" i="12"/>
  <c r="IN9" i="12"/>
  <c r="JT9" i="12"/>
  <c r="KR9" i="12"/>
  <c r="MW9" i="12"/>
  <c r="M13" i="12"/>
  <c r="AK13" i="12"/>
  <c r="CR13" i="12"/>
  <c r="DR13" i="12"/>
  <c r="IP13" i="12"/>
  <c r="IO13" i="12"/>
  <c r="IQ13" i="12"/>
  <c r="IR13" i="12"/>
  <c r="IS15" i="12"/>
  <c r="IN13" i="12"/>
  <c r="JR13" i="12"/>
  <c r="JQ13" i="12"/>
  <c r="JU15" i="12"/>
  <c r="JO13" i="12"/>
  <c r="JP13" i="12"/>
  <c r="JT13" i="12"/>
  <c r="KW15" i="12"/>
  <c r="KU13" i="12"/>
  <c r="KT13" i="12"/>
  <c r="KV13" i="12"/>
  <c r="KR13" i="12"/>
  <c r="LX13" i="12"/>
  <c r="LT13" i="12"/>
  <c r="LY15" i="12"/>
  <c r="LW13" i="12"/>
  <c r="LS13" i="12"/>
  <c r="LY13" i="12" s="1"/>
  <c r="LU13" i="12"/>
  <c r="LV13" i="12"/>
  <c r="MW13" i="12"/>
  <c r="MZ13" i="12"/>
  <c r="MV13" i="12"/>
  <c r="NA13" i="12" s="1"/>
  <c r="MY13" i="12"/>
  <c r="AO13" i="12"/>
  <c r="BM13" i="12"/>
  <c r="EF5" i="12"/>
  <c r="EJ5" i="12"/>
  <c r="ES5" i="12"/>
  <c r="FV5" i="12"/>
  <c r="FZ5" i="12"/>
  <c r="HK5" i="12"/>
  <c r="IF5" i="12"/>
  <c r="JH5" i="12"/>
  <c r="KJ5" i="12"/>
  <c r="LZ5" i="12"/>
  <c r="MF5" i="12" s="1"/>
  <c r="V11" i="12"/>
  <c r="T9" i="12"/>
  <c r="P9" i="12"/>
  <c r="AX11" i="12"/>
  <c r="AV9" i="12"/>
  <c r="AR9" i="12"/>
  <c r="BZ11" i="12"/>
  <c r="BX9" i="12"/>
  <c r="BT9" i="12"/>
  <c r="DB11" i="12"/>
  <c r="CZ9" i="12"/>
  <c r="CV9" i="12"/>
  <c r="ED11" i="12"/>
  <c r="EA9" i="12"/>
  <c r="FC9" i="12"/>
  <c r="FE9" i="12"/>
  <c r="FA9" i="12"/>
  <c r="GA11" i="12"/>
  <c r="FW9" i="12"/>
  <c r="FY9" i="12"/>
  <c r="FU9" i="12"/>
  <c r="HC11" i="12"/>
  <c r="GZ9" i="12"/>
  <c r="HB9" i="12"/>
  <c r="GX9" i="12"/>
  <c r="IC9" i="12"/>
  <c r="HY9" i="12"/>
  <c r="IE11" i="12"/>
  <c r="IA9" i="12"/>
  <c r="JG11" i="12"/>
  <c r="JE9" i="12"/>
  <c r="JA9" i="12"/>
  <c r="JC9" i="12"/>
  <c r="KG9" i="12"/>
  <c r="KC9" i="12"/>
  <c r="KI11" i="12"/>
  <c r="KE9" i="12"/>
  <c r="LK11" i="12"/>
  <c r="LG9" i="12"/>
  <c r="LI9" i="12"/>
  <c r="LE9" i="12"/>
  <c r="LK9" i="12" s="1"/>
  <c r="MM11" i="12"/>
  <c r="MK9" i="12"/>
  <c r="ML9" i="12"/>
  <c r="MI9" i="12"/>
  <c r="MG9" i="12"/>
  <c r="MM9" i="12" s="1"/>
  <c r="Q9" i="12"/>
  <c r="AG9" i="12"/>
  <c r="AW9" i="12"/>
  <c r="BG9" i="12"/>
  <c r="BW9" i="12"/>
  <c r="CH9" i="12"/>
  <c r="CM9" i="12"/>
  <c r="CX9" i="12"/>
  <c r="DJ9" i="12"/>
  <c r="DO9" i="12"/>
  <c r="EB9" i="12"/>
  <c r="EN9" i="12"/>
  <c r="FV9" i="12"/>
  <c r="GL9" i="12"/>
  <c r="HK9" i="12"/>
  <c r="IB9" i="12"/>
  <c r="IR9" i="12"/>
  <c r="JP9" i="12"/>
  <c r="KF9" i="12"/>
  <c r="LF9" i="12"/>
  <c r="LV9" i="12"/>
  <c r="LY11" i="12"/>
  <c r="BQ13" i="12"/>
  <c r="GX13" i="12"/>
  <c r="IM13" i="12"/>
  <c r="MX13" i="12"/>
  <c r="LA13" i="12"/>
  <c r="H15" i="12"/>
  <c r="G13" i="12"/>
  <c r="C13" i="12"/>
  <c r="D13" i="12"/>
  <c r="AJ15" i="12"/>
  <c r="AI13" i="12"/>
  <c r="AE13" i="12"/>
  <c r="AF13" i="12"/>
  <c r="BL15" i="12"/>
  <c r="BK13" i="12"/>
  <c r="BG13" i="12"/>
  <c r="BH13" i="12"/>
  <c r="CM13" i="12"/>
  <c r="CI13" i="12"/>
  <c r="CN15" i="12"/>
  <c r="CL13" i="12"/>
  <c r="CH13" i="12"/>
  <c r="DL13" i="12"/>
  <c r="DO13" i="12"/>
  <c r="DK13" i="12"/>
  <c r="DM13" i="12"/>
  <c r="DP15" i="12"/>
  <c r="DN13" i="12"/>
  <c r="EQ13" i="12"/>
  <c r="EL13" i="12"/>
  <c r="ER15" i="12"/>
  <c r="EP13" i="12"/>
  <c r="EM13" i="12"/>
  <c r="EN13" i="12"/>
  <c r="FP13" i="12"/>
  <c r="FS13" i="12"/>
  <c r="FO13" i="12"/>
  <c r="FT15" i="12"/>
  <c r="FN13" i="12"/>
  <c r="GS13" i="12"/>
  <c r="GR13" i="12"/>
  <c r="GT13" i="12"/>
  <c r="GU13" i="12"/>
  <c r="HX15" i="12"/>
  <c r="HV13" i="12"/>
  <c r="HU13" i="12"/>
  <c r="HR13" i="12"/>
  <c r="HT13" i="12"/>
  <c r="IZ15" i="12"/>
  <c r="IX13" i="12"/>
  <c r="IT13" i="12"/>
  <c r="IW13" i="12"/>
  <c r="IY13" i="12"/>
  <c r="KB15" i="12"/>
  <c r="JZ13" i="12"/>
  <c r="JV13" i="12"/>
  <c r="JY13" i="12"/>
  <c r="JW13" i="12"/>
  <c r="JX13" i="12"/>
  <c r="KY13" i="12"/>
  <c r="LB13" i="12"/>
  <c r="KX13" i="12"/>
  <c r="MB13" i="12"/>
  <c r="ME13" i="12"/>
  <c r="MA13" i="12"/>
  <c r="MF15" i="12"/>
  <c r="MC13" i="12"/>
  <c r="MD13" i="12"/>
  <c r="B13" i="12"/>
  <c r="AH13" i="12"/>
  <c r="BF13" i="12"/>
  <c r="CK13" i="12"/>
  <c r="FR13" i="12"/>
  <c r="IV13" i="12"/>
  <c r="LZ13" i="12"/>
  <c r="MF13" i="12" s="1"/>
  <c r="CG15" i="12"/>
  <c r="CE13" i="12"/>
  <c r="CA13" i="12"/>
  <c r="CD13" i="12"/>
  <c r="DH13" i="12"/>
  <c r="DD13" i="12"/>
  <c r="DI15" i="12"/>
  <c r="DG13" i="12"/>
  <c r="EH13" i="12"/>
  <c r="EG13" i="12"/>
  <c r="FL13" i="12"/>
  <c r="FH13" i="12"/>
  <c r="FM15" i="12"/>
  <c r="FK13" i="12"/>
  <c r="FG13" i="12"/>
  <c r="GJ13" i="12"/>
  <c r="GN13" i="12"/>
  <c r="GI13" i="12"/>
  <c r="HM13" i="12"/>
  <c r="HP13" i="12"/>
  <c r="HL13" i="12"/>
  <c r="IH13" i="12"/>
  <c r="IK13" i="12"/>
  <c r="IG13" i="12"/>
  <c r="JJ13" i="12"/>
  <c r="JM13" i="12"/>
  <c r="JI13" i="12"/>
  <c r="KL13" i="12"/>
  <c r="KO13" i="12"/>
  <c r="KK13" i="12"/>
  <c r="LR15" i="12"/>
  <c r="LP13" i="12"/>
  <c r="LL13" i="12"/>
  <c r="LR13" i="12" s="1"/>
  <c r="LO13" i="12"/>
  <c r="MT15" i="12"/>
  <c r="MR13" i="12"/>
  <c r="MN13" i="12"/>
  <c r="MT13" i="12" s="1"/>
  <c r="MQ13" i="12"/>
  <c r="P13" i="12"/>
  <c r="T13" i="12"/>
  <c r="X13" i="12"/>
  <c r="AB13" i="12"/>
  <c r="AR13" i="12"/>
  <c r="AV13" i="12"/>
  <c r="AZ13" i="12"/>
  <c r="BD13" i="12"/>
  <c r="BT13" i="12"/>
  <c r="BY13" i="12"/>
  <c r="CW13" i="12"/>
  <c r="DF13" i="12"/>
  <c r="EF13" i="12"/>
  <c r="GL13" i="12"/>
  <c r="HK13" i="12"/>
  <c r="IJ13" i="12"/>
  <c r="JH13" i="12"/>
  <c r="KN13" i="12"/>
  <c r="LF13" i="12"/>
  <c r="LN13" i="12"/>
  <c r="AX15" i="12"/>
  <c r="JN15" i="12"/>
  <c r="CY13" i="12"/>
  <c r="CX13" i="12"/>
  <c r="DZ13" i="12"/>
  <c r="EC13" i="12"/>
  <c r="DY13" i="12"/>
  <c r="FF15" i="12"/>
  <c r="FD13" i="12"/>
  <c r="FC13" i="12"/>
  <c r="GH15" i="12"/>
  <c r="GF13" i="12"/>
  <c r="GB13" i="12"/>
  <c r="GE13" i="12"/>
  <c r="HI13" i="12"/>
  <c r="HE13" i="12"/>
  <c r="HJ15" i="12"/>
  <c r="HH13" i="12"/>
  <c r="HD13" i="12"/>
  <c r="JF13" i="12"/>
  <c r="JB13" i="12"/>
  <c r="JG15" i="12"/>
  <c r="JE13" i="12"/>
  <c r="JA13" i="12"/>
  <c r="KH13" i="12"/>
  <c r="KD13" i="12"/>
  <c r="KI15" i="12"/>
  <c r="KG13" i="12"/>
  <c r="KC13" i="12"/>
  <c r="LH13" i="12"/>
  <c r="LG13" i="12"/>
  <c r="MJ13" i="12"/>
  <c r="MI13" i="12"/>
  <c r="W13" i="12"/>
  <c r="AA13" i="12"/>
  <c r="AY13" i="12"/>
  <c r="BC13" i="12"/>
  <c r="BX13" i="12"/>
  <c r="CF13" i="12"/>
  <c r="CV13" i="12"/>
  <c r="DE13" i="12"/>
  <c r="EE13" i="12"/>
  <c r="FE13" i="12"/>
  <c r="GC13" i="12"/>
  <c r="GK13" i="12"/>
  <c r="II13" i="12"/>
  <c r="KE13" i="12"/>
  <c r="KM13" i="12"/>
  <c r="LE13" i="12"/>
  <c r="LK13" i="12" s="1"/>
  <c r="LM13" i="12"/>
  <c r="MK13" i="12"/>
  <c r="MS13" i="12"/>
  <c r="ED15" i="12"/>
  <c r="GO15" i="12"/>
  <c r="BD13" i="1" l="1"/>
  <c r="BQ13" i="1"/>
  <c r="BL10" i="1"/>
  <c r="AQ10" i="1"/>
  <c r="AO10" i="1"/>
  <c r="BO10" i="1"/>
  <c r="AB13" i="1"/>
  <c r="AD13" i="1"/>
  <c r="BH10" i="1"/>
  <c r="AF10" i="1"/>
  <c r="AF12" i="1" s="1"/>
  <c r="BJ10" i="1"/>
  <c r="BU13" i="1"/>
  <c r="AQ13" i="1"/>
  <c r="BF13" i="1"/>
  <c r="AJ10" i="1"/>
  <c r="AU13" i="1"/>
  <c r="BF10" i="1"/>
  <c r="BH13" i="1"/>
  <c r="BB13" i="1"/>
  <c r="AW13" i="1"/>
  <c r="BY13" i="1"/>
  <c r="AO13" i="1"/>
  <c r="BW13" i="1"/>
  <c r="AW10" i="1"/>
  <c r="AH13" i="1"/>
  <c r="AH10" i="1"/>
  <c r="AS13" i="1"/>
  <c r="BO13" i="1"/>
  <c r="AU10" i="1"/>
  <c r="BJ13" i="1"/>
  <c r="BU10" i="1"/>
  <c r="BY10" i="1"/>
  <c r="AL13" i="1"/>
  <c r="AL10" i="1"/>
  <c r="BB10" i="1"/>
  <c r="BW10" i="1"/>
  <c r="BL13" i="1"/>
  <c r="H13" i="12"/>
  <c r="BS13" i="1"/>
  <c r="AJ13" i="1"/>
  <c r="BS10" i="1"/>
  <c r="AF13" i="1"/>
  <c r="BD10" i="1"/>
  <c r="AS10" i="1"/>
  <c r="AD10" i="1"/>
  <c r="BQ10" i="1"/>
  <c r="AY13" i="1"/>
  <c r="AY10" i="1"/>
  <c r="EY5" i="12"/>
  <c r="GO5" i="12"/>
  <c r="IC5" i="12"/>
  <c r="ID5" i="12"/>
  <c r="KP9" i="12"/>
  <c r="IB5" i="12"/>
  <c r="DB13" i="12"/>
  <c r="BE13" i="12"/>
  <c r="JG13" i="12"/>
  <c r="GO13" i="12"/>
  <c r="IL5" i="12"/>
  <c r="KW13" i="12"/>
  <c r="HC13" i="12"/>
  <c r="FF5" i="12"/>
  <c r="HY5" i="12"/>
  <c r="LD5" i="12"/>
  <c r="HZ5" i="12"/>
  <c r="DW5" i="12"/>
  <c r="HX5" i="12"/>
  <c r="KP13" i="12"/>
  <c r="DB5" i="12"/>
  <c r="JG9" i="12"/>
  <c r="HQ5" i="12"/>
  <c r="KI5" i="12"/>
  <c r="EK13" i="12"/>
  <c r="FF13" i="12"/>
  <c r="LD13" i="12"/>
  <c r="DP13" i="12"/>
  <c r="ER9" i="12"/>
  <c r="BL9" i="12"/>
  <c r="ED9" i="12"/>
  <c r="AX9" i="12"/>
  <c r="JN5" i="12"/>
  <c r="GA5" i="12"/>
  <c r="H9" i="12"/>
  <c r="IZ5" i="12"/>
  <c r="HC5" i="12"/>
  <c r="FM5" i="12"/>
  <c r="CG9" i="12"/>
  <c r="ED5" i="12"/>
  <c r="IA5" i="12"/>
  <c r="CU9" i="12"/>
  <c r="DW9" i="12"/>
  <c r="BS9" i="12"/>
  <c r="O9" i="12"/>
  <c r="IL13" i="12"/>
  <c r="JU5" i="12"/>
  <c r="GV13" i="12"/>
  <c r="AJ13" i="12"/>
  <c r="CN9" i="12"/>
  <c r="HC9" i="12"/>
  <c r="DW13" i="12"/>
  <c r="AC13" i="12"/>
  <c r="IS13" i="12"/>
  <c r="KP5" i="12"/>
  <c r="IS5" i="12"/>
  <c r="DP5" i="12"/>
  <c r="DI9" i="12"/>
  <c r="BE9" i="12"/>
  <c r="EK9" i="12"/>
  <c r="KB13" i="12"/>
  <c r="DB9" i="12"/>
  <c r="AQ13" i="12"/>
  <c r="ID13" i="12"/>
  <c r="HZ13" i="12"/>
  <c r="IE15" i="12"/>
  <c r="IC13" i="12"/>
  <c r="HY13" i="12"/>
  <c r="IB13" i="12"/>
  <c r="JG5" i="12"/>
  <c r="KI13" i="12"/>
  <c r="GH13" i="12"/>
  <c r="JN13" i="12"/>
  <c r="BZ13" i="12"/>
  <c r="AX13" i="12"/>
  <c r="V13" i="12"/>
  <c r="FM13" i="12"/>
  <c r="CG13" i="12"/>
  <c r="BL13" i="12"/>
  <c r="IZ13" i="12"/>
  <c r="HX13" i="12"/>
  <c r="FT13" i="12"/>
  <c r="DP9" i="12"/>
  <c r="KI9" i="12"/>
  <c r="IE9" i="12"/>
  <c r="V9" i="12"/>
  <c r="KW9" i="12"/>
  <c r="JU9" i="12"/>
  <c r="IS9" i="12"/>
  <c r="KB5" i="12"/>
  <c r="DI5" i="12"/>
  <c r="IA13" i="12"/>
  <c r="CU13" i="12"/>
  <c r="AQ9" i="12"/>
  <c r="LD9" i="12"/>
  <c r="KB9" i="12"/>
  <c r="HX9" i="12"/>
  <c r="FT9" i="12"/>
  <c r="GV5" i="12"/>
  <c r="ER5" i="12"/>
  <c r="IL9" i="12"/>
  <c r="GH9" i="12"/>
  <c r="EY9" i="12"/>
  <c r="JN9" i="12"/>
  <c r="DI13" i="12"/>
  <c r="ER13" i="12"/>
  <c r="CN13" i="12"/>
  <c r="GO9" i="12"/>
  <c r="AC9" i="12"/>
  <c r="HJ13" i="12"/>
  <c r="ED13" i="12"/>
  <c r="HQ13" i="12"/>
  <c r="HQ9" i="12"/>
  <c r="GA9" i="12"/>
  <c r="FF9" i="12"/>
  <c r="BZ9" i="12"/>
  <c r="BS13" i="12"/>
  <c r="JU13" i="12"/>
  <c r="AJ9" i="12"/>
  <c r="O13" i="12"/>
  <c r="GA13" i="12"/>
  <c r="EY13" i="12"/>
  <c r="IZ9" i="12"/>
  <c r="GV9" i="12"/>
  <c r="KW5" i="12"/>
  <c r="FT5" i="12"/>
  <c r="FK9" i="12"/>
  <c r="FG9" i="12"/>
  <c r="FI9" i="12"/>
  <c r="FM11" i="12"/>
  <c r="FL9" i="12"/>
  <c r="FJ9" i="12"/>
  <c r="HJ5" i="12"/>
  <c r="EK5" i="12"/>
  <c r="HJ9" i="12"/>
  <c r="GH5" i="12"/>
  <c r="IE5" i="12" l="1"/>
  <c r="IE13" i="12"/>
  <c r="FM9" i="12"/>
  <c r="L90" i="1"/>
  <c r="J90" i="1"/>
  <c r="H90" i="1"/>
  <c r="F90" i="1"/>
  <c r="D90" i="1"/>
  <c r="B90" i="1"/>
  <c r="H89" i="1"/>
  <c r="B89" i="1"/>
  <c r="L87" i="1"/>
  <c r="J87" i="1"/>
  <c r="H87" i="1"/>
  <c r="F87" i="1"/>
  <c r="D87" i="1"/>
  <c r="B87" i="1"/>
  <c r="F86" i="1"/>
  <c r="B86" i="1"/>
  <c r="L84" i="1"/>
  <c r="J84" i="1"/>
  <c r="H84" i="1"/>
  <c r="F84" i="1"/>
  <c r="D84" i="1"/>
  <c r="B84" i="1"/>
  <c r="H83" i="1"/>
  <c r="F83" i="1"/>
  <c r="B83" i="1"/>
  <c r="L82" i="1"/>
  <c r="J82" i="1"/>
  <c r="H82" i="1"/>
  <c r="F82" i="1"/>
  <c r="D82" i="1"/>
  <c r="B82" i="1"/>
  <c r="M78" i="1"/>
  <c r="L78" i="1"/>
  <c r="K78" i="1"/>
  <c r="J78" i="1"/>
  <c r="I78" i="1"/>
  <c r="H78" i="1"/>
  <c r="G78" i="1"/>
  <c r="F78" i="1"/>
  <c r="E78" i="1"/>
  <c r="D78" i="1"/>
  <c r="C78" i="1"/>
  <c r="B78" i="1"/>
  <c r="M77" i="1"/>
  <c r="K77" i="1"/>
  <c r="I77" i="1"/>
  <c r="G77" i="1"/>
  <c r="E77" i="1"/>
  <c r="C77" i="1"/>
  <c r="M75" i="1"/>
  <c r="L75" i="1"/>
  <c r="K75" i="1"/>
  <c r="J75" i="1"/>
  <c r="I75" i="1"/>
  <c r="H75" i="1"/>
  <c r="G75" i="1"/>
  <c r="F75" i="1"/>
  <c r="E75" i="1"/>
  <c r="D75" i="1"/>
  <c r="C75" i="1"/>
  <c r="B75" i="1"/>
  <c r="M74" i="1"/>
  <c r="K74" i="1"/>
  <c r="I74" i="1"/>
  <c r="G74" i="1"/>
  <c r="F74" i="1"/>
  <c r="E74" i="1"/>
  <c r="C74" i="1"/>
  <c r="B74" i="1"/>
  <c r="B76" i="1" s="1"/>
  <c r="M72" i="1"/>
  <c r="L72" i="1"/>
  <c r="K72" i="1"/>
  <c r="J72" i="1"/>
  <c r="I72" i="1"/>
  <c r="H72" i="1"/>
  <c r="G72" i="1"/>
  <c r="F72" i="1"/>
  <c r="E72" i="1"/>
  <c r="D72" i="1"/>
  <c r="C72" i="1"/>
  <c r="B72" i="1"/>
  <c r="M71" i="1"/>
  <c r="L71" i="1"/>
  <c r="L73" i="1" s="1"/>
  <c r="K71" i="1"/>
  <c r="I71" i="1"/>
  <c r="G71" i="1"/>
  <c r="E71" i="1"/>
  <c r="D71" i="1"/>
  <c r="C71" i="1"/>
  <c r="B71" i="1"/>
  <c r="M70" i="1"/>
  <c r="L70" i="1"/>
  <c r="K70" i="1"/>
  <c r="J70" i="1"/>
  <c r="I70" i="1"/>
  <c r="H70" i="1"/>
  <c r="G70" i="1"/>
  <c r="F70" i="1"/>
  <c r="E70" i="1"/>
  <c r="D70" i="1"/>
  <c r="C70" i="1"/>
  <c r="B70" i="1"/>
  <c r="L67" i="1"/>
  <c r="J67" i="1"/>
  <c r="H67" i="1"/>
  <c r="H77" i="1" s="1"/>
  <c r="H79" i="1" s="1"/>
  <c r="F67" i="1"/>
  <c r="D67" i="1"/>
  <c r="B67" i="1"/>
  <c r="L64" i="1"/>
  <c r="J64" i="1"/>
  <c r="H64" i="1"/>
  <c r="F64" i="1"/>
  <c r="D64" i="1"/>
  <c r="B64" i="1"/>
  <c r="L61" i="1"/>
  <c r="J61" i="1"/>
  <c r="H61" i="1"/>
  <c r="F61" i="1"/>
  <c r="D61" i="1"/>
  <c r="B61" i="1"/>
  <c r="B45" i="1"/>
  <c r="G44" i="1"/>
  <c r="B44" i="1"/>
  <c r="B43" i="1"/>
  <c r="C42" i="1"/>
  <c r="B42" i="1"/>
  <c r="M44" i="1"/>
  <c r="I44" i="1"/>
  <c r="E44" i="1"/>
  <c r="C44" i="1"/>
  <c r="L43" i="1"/>
  <c r="J43" i="1"/>
  <c r="H43" i="1"/>
  <c r="F43" i="1"/>
  <c r="D43" i="1"/>
  <c r="M42" i="1"/>
  <c r="L42" i="1"/>
  <c r="K42" i="1"/>
  <c r="J42" i="1"/>
  <c r="I42" i="1"/>
  <c r="H42" i="1"/>
  <c r="G42" i="1"/>
  <c r="F42" i="1"/>
  <c r="E42" i="1"/>
  <c r="D42" i="1"/>
  <c r="J16" i="1"/>
  <c r="H16" i="1"/>
  <c r="B16" i="1"/>
  <c r="J89" i="1"/>
  <c r="F89" i="1"/>
  <c r="F12" i="1"/>
  <c r="D12" i="1"/>
  <c r="F30" i="1" s="1"/>
  <c r="B12" i="1"/>
  <c r="D44" i="1" s="1"/>
  <c r="L74" i="1"/>
  <c r="J12" i="1"/>
  <c r="D74" i="1"/>
  <c r="L9" i="1"/>
  <c r="J9" i="1"/>
  <c r="D9" i="1"/>
  <c r="B9" i="1"/>
  <c r="C43" i="1" s="1"/>
  <c r="L83" i="1"/>
  <c r="H9" i="1"/>
  <c r="I29" i="1" s="1"/>
  <c r="F71" i="1"/>
  <c r="D83" i="1"/>
  <c r="B73" i="1" l="1"/>
  <c r="F76" i="1"/>
  <c r="M29" i="1"/>
  <c r="M43" i="1" s="1"/>
  <c r="L76" i="1"/>
  <c r="K30" i="1"/>
  <c r="K44" i="1" s="1"/>
  <c r="L30" i="1"/>
  <c r="L44" i="1" s="1"/>
  <c r="H30" i="1"/>
  <c r="H44" i="1" s="1"/>
  <c r="K29" i="1"/>
  <c r="K43" i="1" s="1"/>
  <c r="E43" i="1"/>
  <c r="E29" i="1"/>
  <c r="H85" i="1"/>
  <c r="L85" i="1"/>
  <c r="B88" i="1"/>
  <c r="B20" i="1"/>
  <c r="B22" i="1" s="1"/>
  <c r="B23" i="1" s="1"/>
  <c r="C45" i="1" s="1"/>
  <c r="C20" i="1" s="1"/>
  <c r="C22" i="1" s="1"/>
  <c r="C23" i="1" s="1"/>
  <c r="D45" i="1" s="1"/>
  <c r="D20" i="1" s="1"/>
  <c r="D22" i="1" s="1"/>
  <c r="D23" i="1" s="1"/>
  <c r="D76" i="1"/>
  <c r="D88" i="1"/>
  <c r="D85" i="1"/>
  <c r="I43" i="1"/>
  <c r="F73" i="1"/>
  <c r="H86" i="1"/>
  <c r="H74" i="1"/>
  <c r="H76" i="1" s="1"/>
  <c r="D89" i="1"/>
  <c r="D16" i="1"/>
  <c r="L89" i="1"/>
  <c r="L16" i="1"/>
  <c r="L91" i="1" s="1"/>
  <c r="F77" i="1"/>
  <c r="F79" i="1" s="1"/>
  <c r="L77" i="1"/>
  <c r="L79" i="1" s="1"/>
  <c r="J86" i="1"/>
  <c r="H12" i="1"/>
  <c r="F16" i="1"/>
  <c r="F44" i="1"/>
  <c r="H71" i="1"/>
  <c r="H73" i="1" s="1"/>
  <c r="L86" i="1"/>
  <c r="J83" i="1"/>
  <c r="J71" i="1"/>
  <c r="J73" i="1" s="1"/>
  <c r="F9" i="1"/>
  <c r="G29" i="1" s="1"/>
  <c r="L12" i="1"/>
  <c r="Q30" i="1" s="1"/>
  <c r="B85" i="1"/>
  <c r="J85" i="1"/>
  <c r="F88" i="1"/>
  <c r="B91" i="1"/>
  <c r="B77" i="1"/>
  <c r="B79" i="1" s="1"/>
  <c r="J91" i="1"/>
  <c r="J77" i="1"/>
  <c r="J79" i="1" s="1"/>
  <c r="D73" i="1"/>
  <c r="J74" i="1"/>
  <c r="J76" i="1" s="1"/>
  <c r="D77" i="1"/>
  <c r="D79" i="1" s="1"/>
  <c r="D86" i="1"/>
  <c r="J88" i="1"/>
  <c r="H91" i="1"/>
  <c r="E31" i="1" l="1"/>
  <c r="E45" i="1" s="1"/>
  <c r="E20" i="1" s="1"/>
  <c r="E22" i="1" s="1"/>
  <c r="E23" i="1" s="1"/>
  <c r="J30" i="1"/>
  <c r="J44" i="1" s="1"/>
  <c r="L88" i="1"/>
  <c r="F91" i="1"/>
  <c r="G43" i="1"/>
  <c r="F85" i="1"/>
  <c r="D91" i="1"/>
  <c r="H88" i="1"/>
  <c r="Q64" i="1"/>
  <c r="S64" i="1"/>
  <c r="U64" i="1"/>
  <c r="W64" i="1"/>
  <c r="Y64" i="1"/>
  <c r="AC28" i="1"/>
  <c r="Z28" i="1"/>
  <c r="X28" i="1"/>
  <c r="V28" i="1"/>
  <c r="F31" i="1" l="1"/>
  <c r="F45" i="1" s="1"/>
  <c r="F20" i="1" s="1"/>
  <c r="F22" i="1" s="1"/>
  <c r="F23" i="1" s="1"/>
  <c r="BU16" i="1"/>
  <c r="BU74" i="1"/>
  <c r="BQ86" i="1"/>
  <c r="BP44" i="1"/>
  <c r="BY90" i="1"/>
  <c r="BW90" i="1"/>
  <c r="BU90" i="1"/>
  <c r="BS90" i="1"/>
  <c r="BQ90" i="1"/>
  <c r="BO90" i="1"/>
  <c r="BY87" i="1"/>
  <c r="BW87" i="1"/>
  <c r="BU87" i="1"/>
  <c r="BS87" i="1"/>
  <c r="BQ87" i="1"/>
  <c r="BO87" i="1"/>
  <c r="BY84" i="1"/>
  <c r="BW84" i="1"/>
  <c r="BU84" i="1"/>
  <c r="BS84" i="1"/>
  <c r="BQ84" i="1"/>
  <c r="BO84" i="1"/>
  <c r="BY82" i="1"/>
  <c r="BW82" i="1"/>
  <c r="BU82" i="1"/>
  <c r="BS82" i="1"/>
  <c r="BQ82" i="1"/>
  <c r="BO82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Z77" i="1"/>
  <c r="BX77" i="1"/>
  <c r="BV77" i="1"/>
  <c r="BT77" i="1"/>
  <c r="BR77" i="1"/>
  <c r="BP77" i="1"/>
  <c r="BZ75" i="1"/>
  <c r="BY75" i="1"/>
  <c r="BX75" i="1"/>
  <c r="BW75" i="1"/>
  <c r="BV75" i="1"/>
  <c r="BU75" i="1"/>
  <c r="BT75" i="1"/>
  <c r="BS75" i="1"/>
  <c r="BR75" i="1"/>
  <c r="BQ75" i="1"/>
  <c r="BP75" i="1"/>
  <c r="BO75" i="1"/>
  <c r="BZ74" i="1"/>
  <c r="BX74" i="1"/>
  <c r="BV74" i="1"/>
  <c r="BT74" i="1"/>
  <c r="BR74" i="1"/>
  <c r="BP74" i="1"/>
  <c r="BZ72" i="1"/>
  <c r="BY72" i="1"/>
  <c r="BX72" i="1"/>
  <c r="BW72" i="1"/>
  <c r="BV72" i="1"/>
  <c r="BU72" i="1"/>
  <c r="BT72" i="1"/>
  <c r="BS72" i="1"/>
  <c r="BR72" i="1"/>
  <c r="BQ72" i="1"/>
  <c r="BP72" i="1"/>
  <c r="BO72" i="1"/>
  <c r="BZ71" i="1"/>
  <c r="BX71" i="1"/>
  <c r="BV71" i="1"/>
  <c r="BT71" i="1"/>
  <c r="BR71" i="1"/>
  <c r="BP71" i="1"/>
  <c r="BZ70" i="1"/>
  <c r="BY70" i="1"/>
  <c r="BX70" i="1"/>
  <c r="BW70" i="1"/>
  <c r="BV70" i="1"/>
  <c r="BU70" i="1"/>
  <c r="BT70" i="1"/>
  <c r="BS70" i="1"/>
  <c r="BR70" i="1"/>
  <c r="BQ70" i="1"/>
  <c r="BP70" i="1"/>
  <c r="BO70" i="1"/>
  <c r="BY67" i="1"/>
  <c r="BW67" i="1"/>
  <c r="BU67" i="1"/>
  <c r="BS67" i="1"/>
  <c r="BQ67" i="1"/>
  <c r="BO67" i="1"/>
  <c r="BY64" i="1"/>
  <c r="BW64" i="1"/>
  <c r="BU64" i="1"/>
  <c r="BS64" i="1"/>
  <c r="BQ64" i="1"/>
  <c r="BO64" i="1"/>
  <c r="BY61" i="1"/>
  <c r="BW61" i="1"/>
  <c r="BU61" i="1"/>
  <c r="BS61" i="1"/>
  <c r="BQ61" i="1"/>
  <c r="BO61" i="1"/>
  <c r="BZ42" i="1"/>
  <c r="BY42" i="1"/>
  <c r="BX42" i="1"/>
  <c r="BW42" i="1"/>
  <c r="BV42" i="1"/>
  <c r="BU42" i="1"/>
  <c r="BT42" i="1"/>
  <c r="BS42" i="1"/>
  <c r="BR42" i="1"/>
  <c r="BQ42" i="1"/>
  <c r="BP42" i="1"/>
  <c r="BO42" i="1"/>
  <c r="G31" i="1" l="1"/>
  <c r="G45" i="1" s="1"/>
  <c r="G20" i="1" s="1"/>
  <c r="G22" i="1" s="1"/>
  <c r="G23" i="1" s="1"/>
  <c r="BU89" i="1"/>
  <c r="BW12" i="1"/>
  <c r="BW77" i="1"/>
  <c r="BW79" i="1" s="1"/>
  <c r="BU12" i="1"/>
  <c r="BW30" i="1" s="1"/>
  <c r="BW86" i="1"/>
  <c r="BO12" i="1"/>
  <c r="BQ30" i="1" s="1"/>
  <c r="BU91" i="1"/>
  <c r="BS77" i="1"/>
  <c r="BS79" i="1" s="1"/>
  <c r="BO77" i="1"/>
  <c r="BO79" i="1" s="1"/>
  <c r="BU86" i="1"/>
  <c r="BO89" i="1"/>
  <c r="BO86" i="1"/>
  <c r="BQ43" i="1"/>
  <c r="BO16" i="1"/>
  <c r="BW89" i="1"/>
  <c r="BW16" i="1"/>
  <c r="BW91" i="1" s="1"/>
  <c r="BU77" i="1"/>
  <c r="BU79" i="1" s="1"/>
  <c r="BY43" i="1"/>
  <c r="BY12" i="1"/>
  <c r="BY88" i="1" s="1"/>
  <c r="BY77" i="1"/>
  <c r="BY79" i="1" s="1"/>
  <c r="BS86" i="1"/>
  <c r="BS74" i="1"/>
  <c r="BS76" i="1" s="1"/>
  <c r="BS12" i="1"/>
  <c r="BU30" i="1" s="1"/>
  <c r="BQ89" i="1"/>
  <c r="BQ16" i="1"/>
  <c r="BQ91" i="1" s="1"/>
  <c r="BU76" i="1"/>
  <c r="BQ12" i="1"/>
  <c r="BS30" i="1" s="1"/>
  <c r="BQ77" i="1"/>
  <c r="BQ79" i="1" s="1"/>
  <c r="BY74" i="1"/>
  <c r="BY76" i="1" s="1"/>
  <c r="BY86" i="1"/>
  <c r="BY89" i="1"/>
  <c r="BY16" i="1"/>
  <c r="BY91" i="1" s="1"/>
  <c r="BS89" i="1"/>
  <c r="BS16" i="1"/>
  <c r="BS91" i="1" s="1"/>
  <c r="BQ74" i="1"/>
  <c r="BQ76" i="1" s="1"/>
  <c r="BO74" i="1"/>
  <c r="BO76" i="1" s="1"/>
  <c r="BW74" i="1"/>
  <c r="BW76" i="1" s="1"/>
  <c r="BO91" i="1" l="1"/>
  <c r="H31" i="1"/>
  <c r="H45" i="1" s="1"/>
  <c r="H20" i="1" s="1"/>
  <c r="H22" i="1" s="1"/>
  <c r="H23" i="1" s="1"/>
  <c r="BX30" i="1"/>
  <c r="BX44" i="1" s="1"/>
  <c r="BY30" i="1"/>
  <c r="BY44" i="1" s="1"/>
  <c r="BW88" i="1"/>
  <c r="BU88" i="1"/>
  <c r="BW44" i="1"/>
  <c r="BO88" i="1"/>
  <c r="BQ44" i="1"/>
  <c r="BQ88" i="1"/>
  <c r="BS44" i="1"/>
  <c r="BS88" i="1"/>
  <c r="BU44" i="1"/>
  <c r="BV44" i="1"/>
  <c r="BU43" i="1"/>
  <c r="BR44" i="1"/>
  <c r="BS43" i="1"/>
  <c r="BT44" i="1"/>
  <c r="BW43" i="1"/>
  <c r="BZ44" i="1"/>
  <c r="I31" i="1" l="1"/>
  <c r="I45" i="1" s="1"/>
  <c r="I20" i="1" s="1"/>
  <c r="I22" i="1" s="1"/>
  <c r="I23" i="1" s="1"/>
  <c r="J31" i="1" l="1"/>
  <c r="J45" i="1" s="1"/>
  <c r="J20" i="1" s="1"/>
  <c r="J22" i="1" s="1"/>
  <c r="J23" i="1" s="1"/>
  <c r="BL90" i="1"/>
  <c r="BJ90" i="1"/>
  <c r="BH90" i="1"/>
  <c r="BF90" i="1"/>
  <c r="BD90" i="1"/>
  <c r="BB90" i="1"/>
  <c r="BH89" i="1"/>
  <c r="BL87" i="1"/>
  <c r="BJ87" i="1"/>
  <c r="BH87" i="1"/>
  <c r="BF87" i="1"/>
  <c r="BD87" i="1"/>
  <c r="BB87" i="1"/>
  <c r="BL84" i="1"/>
  <c r="BJ84" i="1"/>
  <c r="BH84" i="1"/>
  <c r="BF84" i="1"/>
  <c r="BD84" i="1"/>
  <c r="BB84" i="1"/>
  <c r="BL82" i="1"/>
  <c r="BJ82" i="1"/>
  <c r="BH82" i="1"/>
  <c r="BF82" i="1"/>
  <c r="BD82" i="1"/>
  <c r="BB82" i="1"/>
  <c r="BM78" i="1"/>
  <c r="BL78" i="1"/>
  <c r="BK78" i="1"/>
  <c r="BJ78" i="1"/>
  <c r="BI78" i="1"/>
  <c r="BH78" i="1"/>
  <c r="BG78" i="1"/>
  <c r="BF78" i="1"/>
  <c r="BE78" i="1"/>
  <c r="BD78" i="1"/>
  <c r="BC78" i="1"/>
  <c r="BB78" i="1"/>
  <c r="BM77" i="1"/>
  <c r="BK77" i="1"/>
  <c r="BI77" i="1"/>
  <c r="BG77" i="1"/>
  <c r="BE77" i="1"/>
  <c r="BC77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M74" i="1"/>
  <c r="BK74" i="1"/>
  <c r="BI74" i="1"/>
  <c r="BG74" i="1"/>
  <c r="BE74" i="1"/>
  <c r="BC74" i="1"/>
  <c r="BM72" i="1"/>
  <c r="BL72" i="1"/>
  <c r="BK72" i="1"/>
  <c r="BJ72" i="1"/>
  <c r="BI72" i="1"/>
  <c r="BH72" i="1"/>
  <c r="BG72" i="1"/>
  <c r="BF72" i="1"/>
  <c r="BE72" i="1"/>
  <c r="BD72" i="1"/>
  <c r="BC72" i="1"/>
  <c r="BB72" i="1"/>
  <c r="BM71" i="1"/>
  <c r="BK71" i="1"/>
  <c r="BI71" i="1"/>
  <c r="BG71" i="1"/>
  <c r="BE71" i="1"/>
  <c r="BC71" i="1"/>
  <c r="BM70" i="1"/>
  <c r="BL70" i="1"/>
  <c r="BK70" i="1"/>
  <c r="BJ70" i="1"/>
  <c r="BI70" i="1"/>
  <c r="BH70" i="1"/>
  <c r="BG70" i="1"/>
  <c r="BF70" i="1"/>
  <c r="BE70" i="1"/>
  <c r="BD70" i="1"/>
  <c r="BC70" i="1"/>
  <c r="BB70" i="1"/>
  <c r="BL67" i="1"/>
  <c r="BJ67" i="1"/>
  <c r="BH67" i="1"/>
  <c r="BF67" i="1"/>
  <c r="BD67" i="1"/>
  <c r="BB67" i="1"/>
  <c r="BL64" i="1"/>
  <c r="BJ64" i="1"/>
  <c r="BH64" i="1"/>
  <c r="BF64" i="1"/>
  <c r="BD64" i="1"/>
  <c r="BB64" i="1"/>
  <c r="BL61" i="1"/>
  <c r="BJ61" i="1"/>
  <c r="BH61" i="1"/>
  <c r="BF61" i="1"/>
  <c r="BD61" i="1"/>
  <c r="BB61" i="1"/>
  <c r="BB42" i="1"/>
  <c r="BM42" i="1"/>
  <c r="BL42" i="1"/>
  <c r="BK42" i="1"/>
  <c r="BJ42" i="1"/>
  <c r="BI42" i="1"/>
  <c r="BH42" i="1"/>
  <c r="BG42" i="1"/>
  <c r="BF42" i="1"/>
  <c r="BE42" i="1"/>
  <c r="BD42" i="1"/>
  <c r="BC42" i="1"/>
  <c r="BL89" i="1"/>
  <c r="BJ16" i="1"/>
  <c r="BD89" i="1"/>
  <c r="BB16" i="1"/>
  <c r="BL74" i="1"/>
  <c r="BJ86" i="1"/>
  <c r="BH86" i="1"/>
  <c r="BB86" i="1"/>
  <c r="AY90" i="1"/>
  <c r="AW90" i="1"/>
  <c r="AU90" i="1"/>
  <c r="AS90" i="1"/>
  <c r="AQ90" i="1"/>
  <c r="AO90" i="1"/>
  <c r="AY87" i="1"/>
  <c r="AW87" i="1"/>
  <c r="AU87" i="1"/>
  <c r="AS87" i="1"/>
  <c r="AQ87" i="1"/>
  <c r="AO87" i="1"/>
  <c r="AY84" i="1"/>
  <c r="AW84" i="1"/>
  <c r="AU84" i="1"/>
  <c r="AS84" i="1"/>
  <c r="AQ84" i="1"/>
  <c r="AO84" i="1"/>
  <c r="AY82" i="1"/>
  <c r="AW82" i="1"/>
  <c r="AU82" i="1"/>
  <c r="AS82" i="1"/>
  <c r="AQ82" i="1"/>
  <c r="AO82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Z77" i="1"/>
  <c r="AX77" i="1"/>
  <c r="AV77" i="1"/>
  <c r="AT77" i="1"/>
  <c r="AR77" i="1"/>
  <c r="AP77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Z74" i="1"/>
  <c r="AX74" i="1"/>
  <c r="AV74" i="1"/>
  <c r="AT74" i="1"/>
  <c r="AR74" i="1"/>
  <c r="AP74" i="1"/>
  <c r="AZ72" i="1"/>
  <c r="AY72" i="1"/>
  <c r="AX72" i="1"/>
  <c r="AW72" i="1"/>
  <c r="AV72" i="1"/>
  <c r="AU72" i="1"/>
  <c r="AT72" i="1"/>
  <c r="AS72" i="1"/>
  <c r="AR72" i="1"/>
  <c r="AQ72" i="1"/>
  <c r="AP72" i="1"/>
  <c r="AO72" i="1"/>
  <c r="AZ71" i="1"/>
  <c r="AX71" i="1"/>
  <c r="AV71" i="1"/>
  <c r="AT71" i="1"/>
  <c r="AR71" i="1"/>
  <c r="AP71" i="1"/>
  <c r="AZ70" i="1"/>
  <c r="AY70" i="1"/>
  <c r="AX70" i="1"/>
  <c r="AW70" i="1"/>
  <c r="AV70" i="1"/>
  <c r="AU70" i="1"/>
  <c r="AT70" i="1"/>
  <c r="AS70" i="1"/>
  <c r="AR70" i="1"/>
  <c r="AQ70" i="1"/>
  <c r="AP70" i="1"/>
  <c r="AO70" i="1"/>
  <c r="AY67" i="1"/>
  <c r="AW67" i="1"/>
  <c r="AU67" i="1"/>
  <c r="AS67" i="1"/>
  <c r="AQ67" i="1"/>
  <c r="AO67" i="1"/>
  <c r="AY64" i="1"/>
  <c r="AW64" i="1"/>
  <c r="AU64" i="1"/>
  <c r="AS64" i="1"/>
  <c r="AQ64" i="1"/>
  <c r="AO64" i="1"/>
  <c r="AY61" i="1"/>
  <c r="AW61" i="1"/>
  <c r="AU61" i="1"/>
  <c r="AS61" i="1"/>
  <c r="AQ61" i="1"/>
  <c r="AO61" i="1"/>
  <c r="AO42" i="1"/>
  <c r="AZ42" i="1"/>
  <c r="AY42" i="1"/>
  <c r="AX42" i="1"/>
  <c r="AW42" i="1"/>
  <c r="AV42" i="1"/>
  <c r="AU42" i="1"/>
  <c r="AT42" i="1"/>
  <c r="AS42" i="1"/>
  <c r="AR42" i="1"/>
  <c r="AQ42" i="1"/>
  <c r="AP42" i="1"/>
  <c r="AW16" i="1"/>
  <c r="AS89" i="1"/>
  <c r="AO16" i="1"/>
  <c r="AY86" i="1"/>
  <c r="AW74" i="1"/>
  <c r="AU86" i="1"/>
  <c r="AQ86" i="1"/>
  <c r="AO74" i="1"/>
  <c r="K31" i="1" l="1"/>
  <c r="K45" i="1" s="1"/>
  <c r="K20" i="1" s="1"/>
  <c r="K22" i="1" s="1"/>
  <c r="K23" i="1" s="1"/>
  <c r="BB43" i="1"/>
  <c r="AO43" i="1"/>
  <c r="BH77" i="1"/>
  <c r="BH79" i="1" s="1"/>
  <c r="BB12" i="1"/>
  <c r="BD30" i="1" s="1"/>
  <c r="BD86" i="1"/>
  <c r="AO76" i="1"/>
  <c r="AW76" i="1"/>
  <c r="BJ12" i="1"/>
  <c r="BK30" i="1" s="1"/>
  <c r="BL86" i="1"/>
  <c r="BL76" i="1"/>
  <c r="BF12" i="1"/>
  <c r="BH30" i="1" s="1"/>
  <c r="BF86" i="1"/>
  <c r="BF74" i="1"/>
  <c r="BF76" i="1" s="1"/>
  <c r="BD77" i="1"/>
  <c r="BD79" i="1" s="1"/>
  <c r="BB91" i="1"/>
  <c r="BJ91" i="1"/>
  <c r="BF16" i="1"/>
  <c r="BF91" i="1" s="1"/>
  <c r="BF89" i="1"/>
  <c r="BL77" i="1"/>
  <c r="BL79" i="1" s="1"/>
  <c r="BF77" i="1"/>
  <c r="BF79" i="1" s="1"/>
  <c r="BH12" i="1"/>
  <c r="BJ30" i="1" s="1"/>
  <c r="BH16" i="1"/>
  <c r="BH91" i="1" s="1"/>
  <c r="BB74" i="1"/>
  <c r="BB76" i="1" s="1"/>
  <c r="BJ74" i="1"/>
  <c r="BJ76" i="1" s="1"/>
  <c r="BD12" i="1"/>
  <c r="BF30" i="1" s="1"/>
  <c r="BL12" i="1"/>
  <c r="BO30" i="1" s="1"/>
  <c r="BD16" i="1"/>
  <c r="BD91" i="1" s="1"/>
  <c r="BL16" i="1"/>
  <c r="BL91" i="1" s="1"/>
  <c r="BD74" i="1"/>
  <c r="BD76" i="1" s="1"/>
  <c r="BH74" i="1"/>
  <c r="BH76" i="1" s="1"/>
  <c r="BB77" i="1"/>
  <c r="BB79" i="1" s="1"/>
  <c r="BJ77" i="1"/>
  <c r="BJ79" i="1" s="1"/>
  <c r="BB89" i="1"/>
  <c r="BJ89" i="1"/>
  <c r="AO91" i="1"/>
  <c r="AW91" i="1"/>
  <c r="AS74" i="1"/>
  <c r="AS76" i="1" s="1"/>
  <c r="AT44" i="1"/>
  <c r="AS16" i="1"/>
  <c r="AS91" i="1" s="1"/>
  <c r="AS77" i="1"/>
  <c r="AS79" i="1" s="1"/>
  <c r="AS12" i="1"/>
  <c r="AU30" i="1" s="1"/>
  <c r="AS86" i="1"/>
  <c r="AU89" i="1"/>
  <c r="AU77" i="1"/>
  <c r="AU79" i="1" s="1"/>
  <c r="AQ12" i="1"/>
  <c r="AS30" i="1" s="1"/>
  <c r="AU16" i="1"/>
  <c r="AU91" i="1" s="1"/>
  <c r="AO77" i="1"/>
  <c r="AO79" i="1" s="1"/>
  <c r="AO89" i="1"/>
  <c r="AQ89" i="1"/>
  <c r="AQ77" i="1"/>
  <c r="AQ79" i="1" s="1"/>
  <c r="AY89" i="1"/>
  <c r="AY77" i="1"/>
  <c r="AY79" i="1" s="1"/>
  <c r="AY16" i="1"/>
  <c r="AY91" i="1" s="1"/>
  <c r="AQ74" i="1"/>
  <c r="AQ76" i="1" s="1"/>
  <c r="AU74" i="1"/>
  <c r="AU76" i="1" s="1"/>
  <c r="AY74" i="1"/>
  <c r="AY76" i="1" s="1"/>
  <c r="AY12" i="1"/>
  <c r="BB30" i="1" s="1"/>
  <c r="AO12" i="1"/>
  <c r="AQ30" i="1" s="1"/>
  <c r="AO86" i="1"/>
  <c r="AW12" i="1"/>
  <c r="AW86" i="1"/>
  <c r="AU12" i="1"/>
  <c r="AW30" i="1" s="1"/>
  <c r="AQ16" i="1"/>
  <c r="AQ91" i="1" s="1"/>
  <c r="AW77" i="1"/>
  <c r="AW79" i="1" s="1"/>
  <c r="AW89" i="1"/>
  <c r="AY30" i="1" l="1"/>
  <c r="AY44" i="1" s="1"/>
  <c r="AX30" i="1"/>
  <c r="AX44" i="1" s="1"/>
  <c r="L31" i="1"/>
  <c r="L45" i="1" s="1"/>
  <c r="L20" i="1" s="1"/>
  <c r="L22" i="1" s="1"/>
  <c r="L23" i="1" s="1"/>
  <c r="M31" i="1" s="1"/>
  <c r="BL30" i="1"/>
  <c r="BL44" i="1" s="1"/>
  <c r="BK44" i="1"/>
  <c r="BJ88" i="1"/>
  <c r="BB88" i="1"/>
  <c r="BL88" i="1"/>
  <c r="BO44" i="1"/>
  <c r="BD88" i="1"/>
  <c r="BF44" i="1"/>
  <c r="BH88" i="1"/>
  <c r="BJ44" i="1"/>
  <c r="BF88" i="1"/>
  <c r="BH44" i="1"/>
  <c r="AO88" i="1"/>
  <c r="AQ44" i="1"/>
  <c r="AY88" i="1"/>
  <c r="BB44" i="1"/>
  <c r="AS88" i="1"/>
  <c r="AU44" i="1"/>
  <c r="AU88" i="1"/>
  <c r="AW44" i="1"/>
  <c r="AW88" i="1"/>
  <c r="AQ88" i="1"/>
  <c r="AS44" i="1"/>
  <c r="BD44" i="1"/>
  <c r="BI44" i="1"/>
  <c r="BC44" i="1"/>
  <c r="BF43" i="1"/>
  <c r="BL43" i="1"/>
  <c r="BD43" i="1"/>
  <c r="BE44" i="1"/>
  <c r="BJ43" i="1"/>
  <c r="BH43" i="1"/>
  <c r="BM44" i="1"/>
  <c r="BG44" i="1"/>
  <c r="AR44" i="1"/>
  <c r="AV44" i="1"/>
  <c r="AZ44" i="1"/>
  <c r="AP44" i="1"/>
  <c r="M45" i="1" l="1"/>
  <c r="M20" i="1" s="1"/>
  <c r="M22" i="1" s="1"/>
  <c r="M23" i="1" s="1"/>
  <c r="Q31" i="1" s="1"/>
  <c r="AL89" i="1"/>
  <c r="AD89" i="1"/>
  <c r="AM44" i="1"/>
  <c r="AI44" i="1"/>
  <c r="AD12" i="1"/>
  <c r="AF30" i="1" s="1"/>
  <c r="AB86" i="1"/>
  <c r="AL90" i="1"/>
  <c r="AJ90" i="1"/>
  <c r="AH90" i="1"/>
  <c r="AF90" i="1"/>
  <c r="AD90" i="1"/>
  <c r="AB90" i="1"/>
  <c r="AL87" i="1"/>
  <c r="AJ87" i="1"/>
  <c r="AH87" i="1"/>
  <c r="AF87" i="1"/>
  <c r="AD87" i="1"/>
  <c r="AB87" i="1"/>
  <c r="AL84" i="1"/>
  <c r="AJ84" i="1"/>
  <c r="AH84" i="1"/>
  <c r="AF84" i="1"/>
  <c r="AD84" i="1"/>
  <c r="AB84" i="1"/>
  <c r="AL82" i="1"/>
  <c r="AJ82" i="1"/>
  <c r="AH82" i="1"/>
  <c r="AF82" i="1"/>
  <c r="AD82" i="1"/>
  <c r="AB82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M77" i="1"/>
  <c r="AK77" i="1"/>
  <c r="AI77" i="1"/>
  <c r="AG77" i="1"/>
  <c r="AE77" i="1"/>
  <c r="AC77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M74" i="1"/>
  <c r="AK74" i="1"/>
  <c r="AI74" i="1"/>
  <c r="AG74" i="1"/>
  <c r="AE74" i="1"/>
  <c r="AC74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M71" i="1"/>
  <c r="AK71" i="1"/>
  <c r="AI71" i="1"/>
  <c r="AG71" i="1"/>
  <c r="AE71" i="1"/>
  <c r="AC71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L67" i="1"/>
  <c r="AJ67" i="1"/>
  <c r="AH67" i="1"/>
  <c r="AF67" i="1"/>
  <c r="AD67" i="1"/>
  <c r="AB67" i="1"/>
  <c r="AL64" i="1"/>
  <c r="AJ64" i="1"/>
  <c r="AH64" i="1"/>
  <c r="AF64" i="1"/>
  <c r="AD64" i="1"/>
  <c r="AB64" i="1"/>
  <c r="AL61" i="1"/>
  <c r="AJ61" i="1"/>
  <c r="AH61" i="1"/>
  <c r="AF61" i="1"/>
  <c r="AD61" i="1"/>
  <c r="AB61" i="1"/>
  <c r="AB43" i="1"/>
  <c r="AB42" i="1"/>
  <c r="AM42" i="1"/>
  <c r="AL42" i="1"/>
  <c r="AK42" i="1"/>
  <c r="AJ42" i="1"/>
  <c r="AI42" i="1"/>
  <c r="AH42" i="1"/>
  <c r="AG42" i="1"/>
  <c r="AF42" i="1"/>
  <c r="AE42" i="1"/>
  <c r="AD42" i="1"/>
  <c r="AC42" i="1"/>
  <c r="Y16" i="1"/>
  <c r="W16" i="1"/>
  <c r="U16" i="1"/>
  <c r="S16" i="1"/>
  <c r="Q16" i="1"/>
  <c r="O16" i="1"/>
  <c r="AL12" i="1" l="1"/>
  <c r="AO30" i="1" s="1"/>
  <c r="AE44" i="1"/>
  <c r="AL86" i="1"/>
  <c r="AB77" i="1"/>
  <c r="AB79" i="1" s="1"/>
  <c r="AJ77" i="1"/>
  <c r="AJ79" i="1" s="1"/>
  <c r="AD88" i="1"/>
  <c r="AJ12" i="1"/>
  <c r="AL16" i="1"/>
  <c r="AL91" i="1" s="1"/>
  <c r="AD16" i="1"/>
  <c r="AD91" i="1" s="1"/>
  <c r="AF44" i="1"/>
  <c r="AD74" i="1"/>
  <c r="AD76" i="1" s="1"/>
  <c r="AD86" i="1"/>
  <c r="AJ16" i="1"/>
  <c r="AJ91" i="1" s="1"/>
  <c r="AL74" i="1"/>
  <c r="AL76" i="1" s="1"/>
  <c r="AJ89" i="1"/>
  <c r="AB12" i="1"/>
  <c r="AD30" i="1" s="1"/>
  <c r="AH77" i="1"/>
  <c r="AH79" i="1" s="1"/>
  <c r="AB89" i="1"/>
  <c r="AB16" i="1"/>
  <c r="AB91" i="1" s="1"/>
  <c r="AJ86" i="1"/>
  <c r="AF16" i="1"/>
  <c r="AF91" i="1" s="1"/>
  <c r="AF89" i="1"/>
  <c r="AH16" i="1"/>
  <c r="AH91" i="1" s="1"/>
  <c r="AH86" i="1"/>
  <c r="AH74" i="1"/>
  <c r="AH76" i="1" s="1"/>
  <c r="AH12" i="1"/>
  <c r="AJ30" i="1" s="1"/>
  <c r="AH30" i="1"/>
  <c r="AF86" i="1"/>
  <c r="AF74" i="1"/>
  <c r="AF76" i="1" s="1"/>
  <c r="AD77" i="1"/>
  <c r="AD79" i="1" s="1"/>
  <c r="AL77" i="1"/>
  <c r="AL79" i="1" s="1"/>
  <c r="AH89" i="1"/>
  <c r="AF77" i="1"/>
  <c r="AF79" i="1" s="1"/>
  <c r="AB74" i="1"/>
  <c r="AB76" i="1" s="1"/>
  <c r="AJ74" i="1"/>
  <c r="AJ76" i="1" s="1"/>
  <c r="Y67" i="1"/>
  <c r="W67" i="1"/>
  <c r="U67" i="1"/>
  <c r="S67" i="1"/>
  <c r="Q67" i="1"/>
  <c r="O67" i="1"/>
  <c r="O64" i="1"/>
  <c r="W61" i="1"/>
  <c r="U61" i="1"/>
  <c r="S61" i="1"/>
  <c r="Q61" i="1"/>
  <c r="O61" i="1"/>
  <c r="Z70" i="1"/>
  <c r="Y70" i="1"/>
  <c r="X70" i="1"/>
  <c r="W70" i="1"/>
  <c r="V70" i="1"/>
  <c r="U70" i="1"/>
  <c r="T70" i="1"/>
  <c r="S70" i="1"/>
  <c r="R70" i="1"/>
  <c r="Q70" i="1"/>
  <c r="P70" i="1"/>
  <c r="O70" i="1"/>
  <c r="O42" i="1"/>
  <c r="O43" i="1"/>
  <c r="O45" i="1"/>
  <c r="AL30" i="1" l="1"/>
  <c r="AL44" i="1" s="1"/>
  <c r="AK30" i="1"/>
  <c r="AK44" i="1" s="1"/>
  <c r="AJ88" i="1"/>
  <c r="AH88" i="1"/>
  <c r="AJ44" i="1"/>
  <c r="AF88" i="1"/>
  <c r="AH44" i="1"/>
  <c r="AB88" i="1"/>
  <c r="AD44" i="1"/>
  <c r="AL88" i="1"/>
  <c r="AO44" i="1"/>
  <c r="AG44" i="1"/>
  <c r="AC44" i="1"/>
  <c r="O87" i="1"/>
  <c r="O84" i="1"/>
  <c r="Y90" i="1"/>
  <c r="W90" i="1"/>
  <c r="U90" i="1"/>
  <c r="S90" i="1"/>
  <c r="Q90" i="1"/>
  <c r="O90" i="1"/>
  <c r="Y87" i="1"/>
  <c r="W87" i="1"/>
  <c r="U87" i="1"/>
  <c r="Q87" i="1"/>
  <c r="Y84" i="1"/>
  <c r="W84" i="1"/>
  <c r="U84" i="1"/>
  <c r="S84" i="1"/>
  <c r="Q84" i="1"/>
  <c r="Y82" i="1"/>
  <c r="W82" i="1"/>
  <c r="U82" i="1"/>
  <c r="S82" i="1"/>
  <c r="Q82" i="1"/>
  <c r="O82" i="1"/>
  <c r="O72" i="1"/>
  <c r="Z78" i="1"/>
  <c r="Y78" i="1"/>
  <c r="X78" i="1"/>
  <c r="W78" i="1"/>
  <c r="V78" i="1"/>
  <c r="U78" i="1"/>
  <c r="T78" i="1"/>
  <c r="S78" i="1"/>
  <c r="R78" i="1"/>
  <c r="Q78" i="1"/>
  <c r="P78" i="1"/>
  <c r="O78" i="1"/>
  <c r="Z75" i="1"/>
  <c r="Y75" i="1"/>
  <c r="X75" i="1"/>
  <c r="W75" i="1"/>
  <c r="V75" i="1"/>
  <c r="U75" i="1"/>
  <c r="T75" i="1"/>
  <c r="R75" i="1"/>
  <c r="Q75" i="1"/>
  <c r="P75" i="1"/>
  <c r="O75" i="1"/>
  <c r="Z72" i="1"/>
  <c r="Y72" i="1"/>
  <c r="X72" i="1"/>
  <c r="W72" i="1"/>
  <c r="V72" i="1"/>
  <c r="U72" i="1"/>
  <c r="T72" i="1"/>
  <c r="S72" i="1"/>
  <c r="R72" i="1"/>
  <c r="Q72" i="1"/>
  <c r="P72" i="1"/>
  <c r="Y42" i="1" l="1"/>
  <c r="W42" i="1"/>
  <c r="U42" i="1"/>
  <c r="S42" i="1"/>
  <c r="Q89" i="1"/>
  <c r="Q42" i="1"/>
  <c r="Z42" i="1"/>
  <c r="X42" i="1"/>
  <c r="V42" i="1"/>
  <c r="T42" i="1"/>
  <c r="R42" i="1"/>
  <c r="P42" i="1"/>
  <c r="P44" i="1" l="1"/>
  <c r="O86" i="1"/>
  <c r="O12" i="1"/>
  <c r="Q44" i="1" l="1"/>
  <c r="O88" i="1"/>
  <c r="O44" i="1"/>
  <c r="Q91" i="1"/>
  <c r="O20" i="1" l="1"/>
  <c r="X71" i="1" l="1"/>
  <c r="P71" i="1"/>
  <c r="Z77" i="1" l="1"/>
  <c r="Z74" i="1"/>
  <c r="Z71" i="1"/>
  <c r="X77" i="1"/>
  <c r="X74" i="1"/>
  <c r="V77" i="1"/>
  <c r="V74" i="1"/>
  <c r="V71" i="1"/>
  <c r="T77" i="1"/>
  <c r="T74" i="1"/>
  <c r="T71" i="1"/>
  <c r="R77" i="1"/>
  <c r="R74" i="1"/>
  <c r="R71" i="1"/>
  <c r="P77" i="1"/>
  <c r="P74" i="1"/>
  <c r="W86" i="1" l="1"/>
  <c r="Y86" i="1"/>
  <c r="U86" i="1"/>
  <c r="S89" i="1"/>
  <c r="U89" i="1"/>
  <c r="S86" i="1"/>
  <c r="W89" i="1"/>
  <c r="O89" i="1"/>
  <c r="Y89" i="1"/>
  <c r="R44" i="1" l="1"/>
  <c r="T44" i="1"/>
  <c r="U12" i="1"/>
  <c r="V44" i="1"/>
  <c r="Z44" i="1"/>
  <c r="Y12" i="1"/>
  <c r="AB30" i="1" s="1"/>
  <c r="W12" i="1"/>
  <c r="O74" i="1"/>
  <c r="O76" i="1" s="1"/>
  <c r="S74" i="1"/>
  <c r="U74" i="1"/>
  <c r="U76" i="1" s="1"/>
  <c r="Q77" i="1"/>
  <c r="Q79" i="1" s="1"/>
  <c r="W74" i="1"/>
  <c r="W76" i="1" s="1"/>
  <c r="Y77" i="1"/>
  <c r="Y79" i="1" s="1"/>
  <c r="O77" i="1"/>
  <c r="O79" i="1" s="1"/>
  <c r="U77" i="1"/>
  <c r="U79" i="1" s="1"/>
  <c r="W77" i="1"/>
  <c r="W79" i="1" s="1"/>
  <c r="S77" i="1"/>
  <c r="S79" i="1" s="1"/>
  <c r="Y74" i="1"/>
  <c r="Y76" i="1" s="1"/>
  <c r="X30" i="1" l="1"/>
  <c r="X44" i="1" s="1"/>
  <c r="Y30" i="1"/>
  <c r="W88" i="1"/>
  <c r="U88" i="1"/>
  <c r="W30" i="1"/>
  <c r="W44" i="1" s="1"/>
  <c r="Y88" i="1"/>
  <c r="AB44" i="1"/>
  <c r="O91" i="1"/>
  <c r="Y91" i="1"/>
  <c r="U91" i="1"/>
  <c r="S91" i="1"/>
  <c r="W91" i="1"/>
  <c r="Y44" i="1" l="1"/>
  <c r="W9" i="1" l="1"/>
  <c r="X29" i="1" s="1"/>
  <c r="O9" i="1"/>
  <c r="O71" i="1"/>
  <c r="O73" i="1" s="1"/>
  <c r="O83" i="1"/>
  <c r="Y83" i="1"/>
  <c r="Y71" i="1"/>
  <c r="Y73" i="1" s="1"/>
  <c r="Y9" i="1"/>
  <c r="Z29" i="1" s="1"/>
  <c r="Y85" i="1" l="1"/>
  <c r="Z43" i="1"/>
  <c r="W85" i="1"/>
  <c r="X43" i="1"/>
  <c r="O85" i="1"/>
  <c r="W71" i="1"/>
  <c r="W73" i="1" s="1"/>
  <c r="W83" i="1"/>
  <c r="AQ43" i="1"/>
  <c r="AD43" i="1"/>
  <c r="U83" i="1"/>
  <c r="U9" i="1"/>
  <c r="V29" i="1" s="1"/>
  <c r="U71" i="1"/>
  <c r="U73" i="1" s="1"/>
  <c r="Q43" i="1"/>
  <c r="S43" i="1"/>
  <c r="AJ43" i="1"/>
  <c r="AU43" i="1"/>
  <c r="Y43" i="1"/>
  <c r="S83" i="1"/>
  <c r="S9" i="1"/>
  <c r="T29" i="1" s="1"/>
  <c r="S71" i="1"/>
  <c r="S73" i="1" s="1"/>
  <c r="AL43" i="1"/>
  <c r="AY43" i="1"/>
  <c r="S85" i="1" l="1"/>
  <c r="T43" i="1"/>
  <c r="U85" i="1"/>
  <c r="V43" i="1"/>
  <c r="P43" i="1"/>
  <c r="U43" i="1"/>
  <c r="AS43" i="1"/>
  <c r="AW43" i="1"/>
  <c r="AF43" i="1"/>
  <c r="AH43" i="1"/>
  <c r="W43" i="1"/>
  <c r="O22" i="1" l="1"/>
  <c r="O23" i="1" s="1"/>
  <c r="P45" i="1" s="1"/>
  <c r="P20" i="1" s="1"/>
  <c r="P22" i="1" s="1"/>
  <c r="P23" i="1" s="1"/>
  <c r="Q45" i="1" l="1"/>
  <c r="Q20" i="1" l="1"/>
  <c r="Q22" i="1" s="1"/>
  <c r="Q23" i="1" s="1"/>
  <c r="R31" i="1" l="1"/>
  <c r="R45" i="1" s="1"/>
  <c r="Q71" i="1"/>
  <c r="Q73" i="1" s="1"/>
  <c r="Q83" i="1"/>
  <c r="Q9" i="1"/>
  <c r="R29" i="1" s="1"/>
  <c r="Q85" i="1" l="1"/>
  <c r="R43" i="1"/>
  <c r="R20" i="1" l="1"/>
  <c r="R22" i="1" s="1"/>
  <c r="R23" i="1" s="1"/>
  <c r="S31" i="1" s="1"/>
  <c r="S45" i="1" s="1"/>
  <c r="BQ83" i="1" l="1"/>
  <c r="BS83" i="1"/>
  <c r="BS9" i="1" l="1"/>
  <c r="BT29" i="1" s="1"/>
  <c r="BQ71" i="1"/>
  <c r="BQ73" i="1" s="1"/>
  <c r="BQ9" i="1"/>
  <c r="BS71" i="1"/>
  <c r="BS73" i="1" s="1"/>
  <c r="BS85" i="1" l="1"/>
  <c r="BT43" i="1"/>
  <c r="BR29" i="1"/>
  <c r="BR43" i="1" s="1"/>
  <c r="BQ85" i="1"/>
  <c r="BO83" i="1"/>
  <c r="BO9" i="1" l="1"/>
  <c r="BO85" i="1" s="1"/>
  <c r="BO71" i="1"/>
  <c r="BO73" i="1" s="1"/>
  <c r="BP29" i="1" l="1"/>
  <c r="BP43" i="1" s="1"/>
  <c r="AD71" i="1" l="1"/>
  <c r="AD73" i="1" s="1"/>
  <c r="AD83" i="1"/>
  <c r="AD9" i="1"/>
  <c r="BY9" i="1"/>
  <c r="BY71" i="1"/>
  <c r="BY73" i="1" s="1"/>
  <c r="BY83" i="1"/>
  <c r="AB71" i="1"/>
  <c r="AB73" i="1" s="1"/>
  <c r="AB9" i="1"/>
  <c r="AB83" i="1"/>
  <c r="BL83" i="1"/>
  <c r="BL71" i="1"/>
  <c r="BL73" i="1" s="1"/>
  <c r="BL9" i="1"/>
  <c r="BF71" i="1"/>
  <c r="BF73" i="1" s="1"/>
  <c r="BF83" i="1"/>
  <c r="BF9" i="1"/>
  <c r="BG29" i="1" s="1"/>
  <c r="BH83" i="1"/>
  <c r="BH71" i="1"/>
  <c r="BH73" i="1" s="1"/>
  <c r="BH9" i="1"/>
  <c r="BB83" i="1"/>
  <c r="BB71" i="1"/>
  <c r="BB73" i="1" s="1"/>
  <c r="BB9" i="1"/>
  <c r="BC29" i="1" s="1"/>
  <c r="BD83" i="1"/>
  <c r="BD71" i="1"/>
  <c r="BD73" i="1" s="1"/>
  <c r="BD9" i="1"/>
  <c r="BJ83" i="1"/>
  <c r="BJ71" i="1"/>
  <c r="BJ73" i="1" s="1"/>
  <c r="BJ9" i="1"/>
  <c r="BW83" i="1"/>
  <c r="BW71" i="1"/>
  <c r="BW73" i="1" s="1"/>
  <c r="BW9" i="1"/>
  <c r="BW85" i="1" l="1"/>
  <c r="BX29" i="1"/>
  <c r="BX43" i="1" s="1"/>
  <c r="BB85" i="1"/>
  <c r="BC43" i="1"/>
  <c r="BI29" i="1"/>
  <c r="BI43" i="1" s="1"/>
  <c r="BH85" i="1"/>
  <c r="BU71" i="1"/>
  <c r="BU73" i="1" s="1"/>
  <c r="BU83" i="1"/>
  <c r="BU9" i="1"/>
  <c r="BY85" i="1"/>
  <c r="BZ29" i="1"/>
  <c r="BZ43" i="1" s="1"/>
  <c r="BE29" i="1"/>
  <c r="BE43" i="1" s="1"/>
  <c r="BD85" i="1"/>
  <c r="AD85" i="1"/>
  <c r="AE29" i="1"/>
  <c r="AE43" i="1" s="1"/>
  <c r="BL85" i="1"/>
  <c r="BM29" i="1"/>
  <c r="BM43" i="1" s="1"/>
  <c r="AB85" i="1"/>
  <c r="AC29" i="1"/>
  <c r="AC43" i="1" s="1"/>
  <c r="BJ85" i="1"/>
  <c r="BK29" i="1"/>
  <c r="BK43" i="1" s="1"/>
  <c r="BG43" i="1"/>
  <c r="BF85" i="1"/>
  <c r="BU85" i="1" l="1"/>
  <c r="BV29" i="1"/>
  <c r="BV43" i="1" s="1"/>
  <c r="Q86" i="1" l="1"/>
  <c r="Q74" i="1"/>
  <c r="Q76" i="1" s="1"/>
  <c r="Q12" i="1"/>
  <c r="S30" i="1" s="1"/>
  <c r="S44" i="1" s="1"/>
  <c r="S20" i="1" s="1"/>
  <c r="S22" i="1" s="1"/>
  <c r="S23" i="1" s="1"/>
  <c r="T31" i="1" s="1"/>
  <c r="T45" i="1" s="1"/>
  <c r="T20" i="1" s="1"/>
  <c r="T22" i="1" s="1"/>
  <c r="T23" i="1" s="1"/>
  <c r="U31" i="1" s="1"/>
  <c r="U45" i="1" s="1"/>
  <c r="Q88" i="1" l="1"/>
  <c r="S76" i="1"/>
  <c r="S75" i="1"/>
  <c r="S87" i="1"/>
  <c r="S12" i="1"/>
  <c r="U30" i="1" l="1"/>
  <c r="U44" i="1" s="1"/>
  <c r="U20" i="1" s="1"/>
  <c r="U22" i="1" s="1"/>
  <c r="U23" i="1" s="1"/>
  <c r="V31" i="1" s="1"/>
  <c r="V45" i="1" s="1"/>
  <c r="V20" i="1" s="1"/>
  <c r="V22" i="1" s="1"/>
  <c r="V23" i="1" s="1"/>
  <c r="W31" i="1" s="1"/>
  <c r="W45" i="1" s="1"/>
  <c r="W20" i="1" s="1"/>
  <c r="W22" i="1" s="1"/>
  <c r="W23" i="1" s="1"/>
  <c r="X31" i="1" s="1"/>
  <c r="X45" i="1" s="1"/>
  <c r="X20" i="1" s="1"/>
  <c r="X22" i="1" s="1"/>
  <c r="X23" i="1" s="1"/>
  <c r="Y31" i="1" s="1"/>
  <c r="Y45" i="1" s="1"/>
  <c r="Y20" i="1" s="1"/>
  <c r="Y22" i="1" s="1"/>
  <c r="Y23" i="1" s="1"/>
  <c r="Z31" i="1" s="1"/>
  <c r="Z45" i="1" s="1"/>
  <c r="Z20" i="1" s="1"/>
  <c r="Z22" i="1" s="1"/>
  <c r="Z23" i="1" s="1"/>
  <c r="AB31" i="1" s="1"/>
  <c r="AB45" i="1" s="1"/>
  <c r="AB20" i="1" s="1"/>
  <c r="AB22" i="1" s="1"/>
  <c r="AB23" i="1" s="1"/>
  <c r="AC31" i="1" s="1"/>
  <c r="AC45" i="1" s="1"/>
  <c r="AC20" i="1" s="1"/>
  <c r="AC22" i="1" s="1"/>
  <c r="AC23" i="1" s="1"/>
  <c r="AD31" i="1" s="1"/>
  <c r="AD45" i="1" s="1"/>
  <c r="AD20" i="1" s="1"/>
  <c r="AD22" i="1" s="1"/>
  <c r="AD23" i="1" s="1"/>
  <c r="AE31" i="1" s="1"/>
  <c r="AE45" i="1" s="1"/>
  <c r="AE20" i="1" s="1"/>
  <c r="AE22" i="1" s="1"/>
  <c r="AE23" i="1" s="1"/>
  <c r="AF31" i="1" s="1"/>
  <c r="AF45" i="1" s="1"/>
  <c r="AF20" i="1" s="1"/>
  <c r="AF22" i="1" s="1"/>
  <c r="AF23" i="1" s="1"/>
  <c r="AG31" i="1" s="1"/>
  <c r="AG45" i="1" s="1"/>
  <c r="S88" i="1"/>
  <c r="AY83" i="1" l="1"/>
  <c r="AW83" i="1"/>
  <c r="AO83" i="1"/>
  <c r="AS83" i="1"/>
  <c r="AY71" i="1"/>
  <c r="AY73" i="1" s="1"/>
  <c r="AW71" i="1"/>
  <c r="AW73" i="1" s="1"/>
  <c r="AU83" i="1"/>
  <c r="AO71" i="1"/>
  <c r="AO73" i="1" s="1"/>
  <c r="AS71" i="1"/>
  <c r="AS73" i="1" s="1"/>
  <c r="AQ83" i="1"/>
  <c r="AQ71" i="1"/>
  <c r="AQ73" i="1" s="1"/>
  <c r="AU71" i="1"/>
  <c r="AU73" i="1" s="1"/>
  <c r="AU9" i="1"/>
  <c r="AV29" i="1" s="1"/>
  <c r="AV43" i="1" s="1"/>
  <c r="AS9" i="1"/>
  <c r="AS85" i="1" s="1"/>
  <c r="AO9" i="1"/>
  <c r="AP29" i="1" s="1"/>
  <c r="AP43" i="1" s="1"/>
  <c r="AW9" i="1"/>
  <c r="AX29" i="1" s="1"/>
  <c r="AX43" i="1" s="1"/>
  <c r="AQ9" i="1"/>
  <c r="AQ85" i="1" s="1"/>
  <c r="AY9" i="1"/>
  <c r="AZ29" i="1" s="1"/>
  <c r="AZ43" i="1" s="1"/>
  <c r="AT29" i="1" l="1"/>
  <c r="AT43" i="1" s="1"/>
  <c r="AR29" i="1"/>
  <c r="AR43" i="1" s="1"/>
  <c r="AO85" i="1"/>
  <c r="AW85" i="1"/>
  <c r="AU85" i="1"/>
  <c r="AY85" i="1"/>
  <c r="AJ9" i="1" l="1"/>
  <c r="AJ83" i="1"/>
  <c r="AJ71" i="1"/>
  <c r="AJ73" i="1" s="1"/>
  <c r="AF9" i="1"/>
  <c r="AF71" i="1"/>
  <c r="AF73" i="1" s="1"/>
  <c r="AF83" i="1"/>
  <c r="AH9" i="1"/>
  <c r="AH83" i="1"/>
  <c r="AH71" i="1"/>
  <c r="AH73" i="1" s="1"/>
  <c r="AL83" i="1"/>
  <c r="AL71" i="1"/>
  <c r="AL73" i="1" s="1"/>
  <c r="AL9" i="1"/>
  <c r="AL85" i="1" l="1"/>
  <c r="AM29" i="1"/>
  <c r="AM43" i="1" s="1"/>
  <c r="AF85" i="1"/>
  <c r="AG29" i="1"/>
  <c r="AG43" i="1" s="1"/>
  <c r="AG20" i="1" s="1"/>
  <c r="AG22" i="1" s="1"/>
  <c r="AG23" i="1" s="1"/>
  <c r="AH31" i="1" s="1"/>
  <c r="AH45" i="1" s="1"/>
  <c r="AH20" i="1" s="1"/>
  <c r="AH22" i="1" s="1"/>
  <c r="AH23" i="1" s="1"/>
  <c r="AI31" i="1" s="1"/>
  <c r="AI45" i="1" s="1"/>
  <c r="AH85" i="1"/>
  <c r="AI29" i="1"/>
  <c r="AI43" i="1" s="1"/>
  <c r="AJ85" i="1"/>
  <c r="AK29" i="1"/>
  <c r="AK43" i="1" s="1"/>
  <c r="AI20" i="1" l="1"/>
  <c r="AI22" i="1" s="1"/>
  <c r="AI23" i="1" s="1"/>
  <c r="AJ31" i="1" s="1"/>
  <c r="AJ45" i="1" s="1"/>
  <c r="AJ20" i="1" s="1"/>
  <c r="AJ22" i="1" s="1"/>
  <c r="AJ23" i="1" s="1"/>
  <c r="AK31" i="1" s="1"/>
  <c r="AK45" i="1" s="1"/>
  <c r="AK20" i="1" s="1"/>
  <c r="AK22" i="1" s="1"/>
  <c r="AK23" i="1" s="1"/>
  <c r="AL31" i="1" s="1"/>
  <c r="AL45" i="1" s="1"/>
  <c r="AL20" i="1" s="1"/>
  <c r="AL22" i="1" s="1"/>
  <c r="AL23" i="1" s="1"/>
  <c r="AM31" i="1" s="1"/>
  <c r="AM45" i="1" s="1"/>
  <c r="AM20" i="1" s="1"/>
  <c r="AM22" i="1" s="1"/>
  <c r="AM23" i="1" s="1"/>
  <c r="AO31" i="1" s="1"/>
  <c r="AO45" i="1" s="1"/>
  <c r="AO20" i="1" s="1"/>
  <c r="AO22" i="1" s="1"/>
  <c r="AO23" i="1" s="1"/>
  <c r="AP31" i="1" s="1"/>
  <c r="AP45" i="1" s="1"/>
  <c r="AP20" i="1" s="1"/>
  <c r="AP22" i="1" s="1"/>
  <c r="AP23" i="1" s="1"/>
  <c r="AQ31" i="1" s="1"/>
  <c r="AQ45" i="1" s="1"/>
  <c r="AQ20" i="1" s="1"/>
  <c r="AQ22" i="1" s="1"/>
  <c r="AQ23" i="1" s="1"/>
  <c r="AR31" i="1" s="1"/>
  <c r="AR45" i="1" s="1"/>
  <c r="AR20" i="1" s="1"/>
  <c r="AR22" i="1" s="1"/>
  <c r="AR23" i="1" s="1"/>
  <c r="AS31" i="1" s="1"/>
  <c r="AS45" i="1" s="1"/>
  <c r="AS20" i="1" s="1"/>
  <c r="AS22" i="1" s="1"/>
  <c r="AS23" i="1" s="1"/>
  <c r="AT31" i="1" s="1"/>
  <c r="AT45" i="1" s="1"/>
  <c r="AT20" i="1" s="1"/>
  <c r="AT22" i="1" s="1"/>
  <c r="AT23" i="1" s="1"/>
  <c r="AU31" i="1" s="1"/>
  <c r="AU45" i="1" s="1"/>
  <c r="AU20" i="1" s="1"/>
  <c r="AU22" i="1" s="1"/>
  <c r="AU23" i="1" s="1"/>
  <c r="AV31" i="1" s="1"/>
  <c r="AV45" i="1" s="1"/>
  <c r="AV20" i="1" s="1"/>
  <c r="AV22" i="1" s="1"/>
  <c r="AV23" i="1" s="1"/>
  <c r="AW31" i="1" s="1"/>
  <c r="AW45" i="1" s="1"/>
  <c r="AW20" i="1" s="1"/>
  <c r="AW22" i="1" s="1"/>
  <c r="AW23" i="1" s="1"/>
  <c r="AX31" i="1" s="1"/>
  <c r="AX45" i="1" s="1"/>
  <c r="AX20" i="1" s="1"/>
  <c r="AX22" i="1" s="1"/>
  <c r="AX23" i="1" s="1"/>
  <c r="AY31" i="1" s="1"/>
  <c r="AY45" i="1" s="1"/>
  <c r="AY20" i="1" s="1"/>
  <c r="AY22" i="1" s="1"/>
  <c r="AY23" i="1" s="1"/>
  <c r="AZ31" i="1" s="1"/>
  <c r="AZ45" i="1" s="1"/>
  <c r="AZ20" i="1" s="1"/>
  <c r="AZ22" i="1" s="1"/>
  <c r="AZ23" i="1" s="1"/>
  <c r="BB31" i="1" s="1"/>
  <c r="BB45" i="1" s="1"/>
  <c r="BB20" i="1" s="1"/>
  <c r="BB22" i="1" s="1"/>
  <c r="BB23" i="1" s="1"/>
  <c r="BC31" i="1" s="1"/>
  <c r="BC45" i="1" s="1"/>
  <c r="BC20" i="1" s="1"/>
  <c r="BC22" i="1" s="1"/>
  <c r="BC23" i="1" s="1"/>
  <c r="BD31" i="1" s="1"/>
  <c r="BD45" i="1" s="1"/>
  <c r="BD20" i="1" s="1"/>
  <c r="BD22" i="1" s="1"/>
  <c r="BD23" i="1" s="1"/>
  <c r="BE31" i="1" s="1"/>
  <c r="BE45" i="1" s="1"/>
  <c r="BE20" i="1" s="1"/>
  <c r="BE22" i="1" s="1"/>
  <c r="BE23" i="1" s="1"/>
  <c r="BF31" i="1" s="1"/>
  <c r="BF45" i="1" s="1"/>
  <c r="BF20" i="1" s="1"/>
  <c r="BF22" i="1" s="1"/>
  <c r="BF23" i="1" s="1"/>
  <c r="BG31" i="1" s="1"/>
  <c r="BG45" i="1" s="1"/>
  <c r="BG20" i="1" s="1"/>
  <c r="BG22" i="1" s="1"/>
  <c r="BG23" i="1" s="1"/>
  <c r="BH31" i="1" s="1"/>
  <c r="BH45" i="1" s="1"/>
  <c r="BH20" i="1" s="1"/>
  <c r="BH22" i="1" s="1"/>
  <c r="BH23" i="1" s="1"/>
  <c r="BI31" i="1" s="1"/>
  <c r="BI45" i="1" s="1"/>
  <c r="BI20" i="1" s="1"/>
  <c r="BI22" i="1" s="1"/>
  <c r="BI23" i="1" s="1"/>
  <c r="BJ31" i="1" s="1"/>
  <c r="BJ45" i="1" s="1"/>
  <c r="BJ20" i="1" s="1"/>
  <c r="BJ22" i="1" s="1"/>
  <c r="BJ23" i="1" s="1"/>
  <c r="BK31" i="1" s="1"/>
  <c r="BK45" i="1" s="1"/>
  <c r="BK20" i="1" s="1"/>
  <c r="BK22" i="1" s="1"/>
  <c r="BK23" i="1" s="1"/>
  <c r="BL31" i="1" s="1"/>
  <c r="BL45" i="1" s="1"/>
  <c r="BL20" i="1" s="1"/>
  <c r="BL22" i="1" s="1"/>
  <c r="BL23" i="1" s="1"/>
  <c r="BM31" i="1" s="1"/>
  <c r="BM45" i="1" s="1"/>
  <c r="BM20" i="1" s="1"/>
  <c r="BM22" i="1" s="1"/>
  <c r="BM23" i="1" s="1"/>
  <c r="BO31" i="1" s="1"/>
  <c r="BO45" i="1" s="1"/>
  <c r="BO20" i="1" s="1"/>
  <c r="BO22" i="1" s="1"/>
  <c r="BO23" i="1" s="1"/>
  <c r="BP31" i="1" s="1"/>
  <c r="BP45" i="1" s="1"/>
  <c r="BP20" i="1" s="1"/>
  <c r="BP22" i="1" s="1"/>
  <c r="BP23" i="1" s="1"/>
  <c r="BQ31" i="1" s="1"/>
  <c r="BQ45" i="1" s="1"/>
  <c r="BQ20" i="1" s="1"/>
  <c r="BQ22" i="1" s="1"/>
  <c r="BQ23" i="1" s="1"/>
  <c r="BR31" i="1" s="1"/>
  <c r="BR45" i="1" s="1"/>
  <c r="BR20" i="1" s="1"/>
  <c r="BR22" i="1" s="1"/>
  <c r="BR23" i="1" s="1"/>
  <c r="BS31" i="1" s="1"/>
  <c r="BS45" i="1" s="1"/>
  <c r="BS20" i="1" s="1"/>
  <c r="BS22" i="1" s="1"/>
  <c r="BS23" i="1" s="1"/>
  <c r="BT31" i="1" s="1"/>
  <c r="BT45" i="1" s="1"/>
  <c r="BT20" i="1" s="1"/>
  <c r="BT22" i="1" s="1"/>
  <c r="BT23" i="1" s="1"/>
  <c r="BU31" i="1" s="1"/>
  <c r="BU45" i="1" s="1"/>
  <c r="BU20" i="1" s="1"/>
  <c r="BU22" i="1" s="1"/>
  <c r="BU23" i="1" s="1"/>
  <c r="BV31" i="1" s="1"/>
  <c r="BV45" i="1" s="1"/>
  <c r="BV20" i="1" s="1"/>
  <c r="BV22" i="1" s="1"/>
  <c r="BV23" i="1" s="1"/>
  <c r="BW31" i="1" s="1"/>
  <c r="BW45" i="1" s="1"/>
  <c r="BW20" i="1" s="1"/>
  <c r="BW22" i="1" s="1"/>
  <c r="BW23" i="1" s="1"/>
  <c r="BX31" i="1" s="1"/>
  <c r="BX45" i="1" s="1"/>
  <c r="BX20" i="1" s="1"/>
  <c r="BX22" i="1" s="1"/>
  <c r="BX23" i="1" s="1"/>
  <c r="BY31" i="1" s="1"/>
  <c r="BY45" i="1" s="1"/>
  <c r="BY20" i="1" s="1"/>
  <c r="BY22" i="1" s="1"/>
  <c r="BY23" i="1" s="1"/>
  <c r="BZ31" i="1" s="1"/>
  <c r="BZ45" i="1" s="1"/>
  <c r="BZ20" i="1" s="1"/>
  <c r="BZ22" i="1" s="1"/>
  <c r="BZ23" i="1" s="1"/>
</calcChain>
</file>

<file path=xl/comments1.xml><?xml version="1.0" encoding="utf-8"?>
<comments xmlns="http://schemas.openxmlformats.org/spreadsheetml/2006/main">
  <authors>
    <author>Auteur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FÉRIÉ
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FÉRIÉ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10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enlever PDV à moins de 50 colis
</t>
        </r>
      </text>
    </comment>
    <comment ref="AD1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avec cde rej 7895
</t>
        </r>
      </text>
    </comment>
    <comment ref="CT12" authorId="0" shapeId="0">
      <text>
        <r>
          <rPr>
            <b/>
            <sz val="9"/>
            <color indexed="81"/>
            <rFont val="Tahoma"/>
            <family val="2"/>
          </rPr>
          <t xml:space="preserve">Romain DUILH
sans </t>
        </r>
        <r>
          <rPr>
            <sz val="9"/>
            <color indexed="81"/>
            <rFont val="Tahoma"/>
            <family val="2"/>
          </rPr>
          <t>PDV 09161 de 884 colis</t>
        </r>
      </text>
    </comment>
    <comment ref="A14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tous les PDV + 2276</t>
        </r>
      </text>
    </comment>
  </commentList>
</comments>
</file>

<file path=xl/sharedStrings.xml><?xml version="1.0" encoding="utf-8"?>
<sst xmlns="http://schemas.openxmlformats.org/spreadsheetml/2006/main" count="631" uniqueCount="116">
  <si>
    <t>AGN</t>
  </si>
  <si>
    <t>MGS</t>
  </si>
  <si>
    <t>LUNDI</t>
  </si>
  <si>
    <t>MARDI</t>
  </si>
  <si>
    <t>MERCREDI</t>
  </si>
  <si>
    <t>JEUDI</t>
  </si>
  <si>
    <t>VENDREDI</t>
  </si>
  <si>
    <t>SAMEDI</t>
  </si>
  <si>
    <t>MATIN</t>
  </si>
  <si>
    <t>APRMIDI</t>
  </si>
  <si>
    <t>RESTE À PRÉPARER</t>
  </si>
  <si>
    <t>HEURES TRAVAILLÉES PAR JOUR</t>
  </si>
  <si>
    <t>BESOIN EN EFFECTIFS</t>
  </si>
  <si>
    <t>PRODUCTION HORAIRE RÉELLE</t>
  </si>
  <si>
    <t>PRÉVISIONNEL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</si>
  <si>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</si>
  <si>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</si>
  <si>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</si>
  <si>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</si>
  <si>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</si>
  <si>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</si>
  <si>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</si>
  <si>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</si>
  <si>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</si>
  <si>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</si>
  <si>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</si>
  <si>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</si>
  <si>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</si>
  <si>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</si>
  <si>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</si>
  <si>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</si>
  <si>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</si>
  <si>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</si>
  <si>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</si>
  <si>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</si>
  <si>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</si>
  <si>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</si>
  <si>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</si>
  <si>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</si>
  <si>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</si>
  <si>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</si>
  <si>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</si>
  <si>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</si>
  <si>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</si>
  <si>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</si>
  <si>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</si>
  <si>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</si>
  <si>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</si>
  <si>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</si>
  <si>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</si>
  <si>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</si>
  <si>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</si>
  <si>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</si>
  <si>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</si>
  <si>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</si>
  <si>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</si>
  <si>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</si>
  <si>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</si>
  <si>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</si>
  <si>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</si>
  <si>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</si>
  <si>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</si>
  <si>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</si>
  <si>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</si>
  <si>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</si>
  <si>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</si>
  <si>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</si>
  <si>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lundi</t>
  </si>
  <si>
    <t>mardi</t>
  </si>
  <si>
    <t>mercredi</t>
  </si>
  <si>
    <t>jeudi</t>
  </si>
  <si>
    <t>vendredi</t>
  </si>
  <si>
    <t>samedi</t>
  </si>
  <si>
    <t>repart %</t>
  </si>
  <si>
    <t>NB PDV</t>
  </si>
  <si>
    <t>POIDS PDV</t>
  </si>
  <si>
    <t>TOMBÉE RÉELLE</t>
  </si>
  <si>
    <t>PRÉVISIONS TOMBÉE</t>
  </si>
  <si>
    <t>ÉCART PRÉVISIONS/RÉELLE</t>
  </si>
  <si>
    <t>ÉCART PRÉVISIONS/RÉELLE EN %</t>
  </si>
  <si>
    <t>AGN SUIVI</t>
  </si>
  <si>
    <t>DONT MG BRESSOLS</t>
  </si>
  <si>
    <t xml:space="preserve">RÉPARTITION DE L'ACTIVITÉ
</t>
  </si>
  <si>
    <t>AGN promo</t>
  </si>
  <si>
    <t>AGN total</t>
  </si>
  <si>
    <t>MG promo</t>
  </si>
  <si>
    <t>MG total</t>
  </si>
  <si>
    <t>BESOIN REEL EqTP</t>
  </si>
  <si>
    <t>PLANNING EqTP</t>
  </si>
  <si>
    <t>DELTA REEL EqTP</t>
  </si>
  <si>
    <t>DELTA REEL Colis MG</t>
  </si>
  <si>
    <t>Transfert (EIT, Portugal,…)</t>
  </si>
  <si>
    <t>PILOTAGE LONG TERME</t>
  </si>
  <si>
    <t>ÉCARTS RÉELS</t>
  </si>
  <si>
    <t>PILOTAGE RÉEL</t>
  </si>
  <si>
    <t>ANALYSE ÉCARTS</t>
  </si>
  <si>
    <t>AGN réel</t>
  </si>
  <si>
    <t>AGN promo réel</t>
  </si>
  <si>
    <t>AGN total réel</t>
  </si>
  <si>
    <t>MGS réel</t>
  </si>
  <si>
    <t>MG promo réel</t>
  </si>
  <si>
    <t>MG total réel</t>
  </si>
  <si>
    <t>Transfert (EIT, Portugal,…) réel</t>
  </si>
  <si>
    <t>MG promo immédiat</t>
  </si>
  <si>
    <t>MG promo différée</t>
  </si>
  <si>
    <t>BESOIN EN EFFECTIF</t>
  </si>
  <si>
    <t>SEMAINE 52</t>
  </si>
  <si>
    <t>tombée du</t>
  </si>
  <si>
    <t>MG SUIVI</t>
  </si>
  <si>
    <t>PRODUCTIVITE RÉELLE</t>
  </si>
  <si>
    <t>RÉEL</t>
  </si>
  <si>
    <t>PILOTAGE</t>
  </si>
  <si>
    <t>Net promo</t>
  </si>
  <si>
    <t>Net total</t>
  </si>
  <si>
    <t>Net</t>
  </si>
  <si>
    <t>NET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</si>
</sst>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40C]d\-mmm\-yy;@"/>
    <numFmt numFmtId="165" formatCode="_-* #,##0\ _€_-;\-* #,##0\ _€_-;_-* &quot;-&quot;??\ _€_-;_-@_-"/>
    <numFmt numFmtId="166" formatCode="[$-40C]d\-mmm;@"/>
    <numFmt numFmtId="167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31BC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theme="8" tint="-0.499984740745262"/>
      </left>
      <right/>
      <top style="thick">
        <color theme="8" tint="-0.499984740745262"/>
      </top>
      <bottom style="thick">
        <color theme="8" tint="-0.499984740745262"/>
      </bottom>
      <diagonal/>
    </border>
    <border>
      <left style="medium">
        <color indexed="64"/>
      </left>
      <right/>
      <top style="thick">
        <color theme="8" tint="-0.499984740745262"/>
      </top>
      <bottom style="thick">
        <color theme="8" tint="-0.499984740745262"/>
      </bottom>
      <diagonal/>
    </border>
    <border>
      <left/>
      <right style="medium">
        <color indexed="64"/>
      </right>
      <top style="thick">
        <color theme="8" tint="-0.499984740745262"/>
      </top>
      <bottom style="thick">
        <color theme="8" tint="-0.499984740745262"/>
      </bottom>
      <diagonal/>
    </border>
    <border>
      <left/>
      <right style="thick">
        <color theme="8" tint="-0.499984740745262"/>
      </right>
      <top style="thick">
        <color theme="8" tint="-0.499984740745262"/>
      </top>
      <bottom style="thick">
        <color theme="8" tint="-0.499984740745262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theme="8" tint="-0.499984740745262"/>
      </bottom>
      <diagonal/>
    </border>
    <border>
      <left/>
      <right style="medium">
        <color indexed="64"/>
      </right>
      <top style="thin">
        <color indexed="64"/>
      </top>
      <bottom style="thick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</cellStyleXfs>
  <cellXfs count="2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/>
    <xf numFmtId="165" fontId="0" fillId="0" borderId="1" xfId="1" applyNumberFormat="1" applyFont="1" applyBorder="1" applyAlignment="1">
      <alignment horizontal="center" vertical="center"/>
    </xf>
    <xf numFmtId="1" fontId="0" fillId="0" borderId="14" xfId="1" applyNumberFormat="1" applyFont="1" applyFill="1" applyBorder="1" applyAlignment="1">
      <alignment horizontal="center" vertical="center"/>
    </xf>
    <xf numFmtId="1" fontId="0" fillId="0" borderId="13" xfId="1" applyNumberFormat="1" applyFont="1" applyFill="1" applyBorder="1" applyAlignment="1">
      <alignment horizontal="center" vertical="center"/>
    </xf>
    <xf numFmtId="0" fontId="0" fillId="0" borderId="1" xfId="2" applyNumberFormat="1" applyFont="1" applyBorder="1" applyAlignment="1">
      <alignment horizontal="center" vertical="center"/>
    </xf>
    <xf numFmtId="1" fontId="0" fillId="6" borderId="1" xfId="2" applyNumberFormat="1" applyFont="1" applyFill="1" applyBorder="1" applyAlignment="1">
      <alignment horizontal="center" vertical="center"/>
    </xf>
    <xf numFmtId="165" fontId="0" fillId="0" borderId="13" xfId="1" applyNumberFormat="1" applyFont="1" applyBorder="1" applyAlignment="1">
      <alignment horizontal="center" vertical="center"/>
    </xf>
    <xf numFmtId="165" fontId="0" fillId="0" borderId="13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9" borderId="7" xfId="0" applyFont="1" applyFill="1" applyBorder="1" applyAlignment="1" applyProtection="1">
      <alignment horizontal="center" vertical="center"/>
      <protection locked="0"/>
    </xf>
    <xf numFmtId="0" fontId="0" fillId="9" borderId="2" xfId="0" applyFont="1" applyFill="1" applyBorder="1" applyAlignment="1" applyProtection="1">
      <alignment horizontal="center" vertical="center"/>
      <protection locked="0"/>
    </xf>
    <xf numFmtId="0" fontId="0" fillId="9" borderId="8" xfId="0" applyFont="1" applyFill="1" applyBorder="1" applyAlignment="1" applyProtection="1">
      <alignment horizontal="center" vertical="center"/>
      <protection locked="0"/>
    </xf>
    <xf numFmtId="0" fontId="0" fillId="8" borderId="7" xfId="0" applyFont="1" applyFill="1" applyBorder="1" applyAlignment="1" applyProtection="1">
      <alignment horizontal="center" vertical="center"/>
      <protection locked="0"/>
    </xf>
    <xf numFmtId="0" fontId="0" fillId="8" borderId="2" xfId="0" applyFont="1" applyFill="1" applyBorder="1" applyAlignment="1" applyProtection="1">
      <alignment horizontal="center" vertical="center"/>
      <protection locked="0"/>
    </xf>
    <xf numFmtId="0" fontId="0" fillId="8" borderId="8" xfId="0" applyFont="1" applyFill="1" applyBorder="1" applyAlignment="1" applyProtection="1">
      <alignment horizontal="center" vertical="center"/>
      <protection locked="0"/>
    </xf>
    <xf numFmtId="0" fontId="0" fillId="3" borderId="7" xfId="0" applyFont="1" applyFill="1" applyBorder="1" applyAlignment="1" applyProtection="1">
      <alignment horizontal="center" vertical="center"/>
      <protection locked="0"/>
    </xf>
    <xf numFmtId="0" fontId="0" fillId="3" borderId="2" xfId="0" applyFont="1" applyFill="1" applyBorder="1" applyAlignment="1" applyProtection="1">
      <alignment horizontal="center" vertical="center"/>
      <protection locked="0"/>
    </xf>
    <xf numFmtId="0" fontId="0" fillId="3" borderId="8" xfId="0" applyFont="1" applyFill="1" applyBorder="1" applyAlignment="1" applyProtection="1">
      <alignment horizontal="center" vertical="center"/>
      <protection locked="0"/>
    </xf>
    <xf numFmtId="167" fontId="9" fillId="0" borderId="23" xfId="0" applyNumberFormat="1" applyFont="1" applyFill="1" applyBorder="1" applyAlignment="1" applyProtection="1">
      <alignment horizontal="center"/>
    </xf>
    <xf numFmtId="167" fontId="9" fillId="0" borderId="24" xfId="0" applyNumberFormat="1" applyFont="1" applyFill="1" applyBorder="1" applyAlignment="1" applyProtection="1">
      <alignment horizontal="center"/>
    </xf>
    <xf numFmtId="167" fontId="10" fillId="0" borderId="23" xfId="0" applyNumberFormat="1" applyFont="1" applyFill="1" applyBorder="1" applyAlignment="1" applyProtection="1">
      <alignment horizontal="center"/>
    </xf>
    <xf numFmtId="167" fontId="10" fillId="0" borderId="24" xfId="0" applyNumberFormat="1" applyFont="1" applyFill="1" applyBorder="1" applyAlignment="1" applyProtection="1">
      <alignment horizontal="center"/>
    </xf>
    <xf numFmtId="167" fontId="12" fillId="0" borderId="23" xfId="0" applyNumberFormat="1" applyFont="1" applyFill="1" applyBorder="1" applyAlignment="1" applyProtection="1">
      <alignment horizontal="center"/>
    </xf>
    <xf numFmtId="167" fontId="12" fillId="0" borderId="16" xfId="0" applyNumberFormat="1" applyFont="1" applyFill="1" applyBorder="1" applyAlignment="1" applyProtection="1">
      <alignment horizontal="center"/>
    </xf>
    <xf numFmtId="1" fontId="12" fillId="0" borderId="23" xfId="0" applyNumberFormat="1" applyFont="1" applyFill="1" applyBorder="1" applyAlignment="1" applyProtection="1">
      <alignment horizontal="center"/>
    </xf>
    <xf numFmtId="1" fontId="12" fillId="0" borderId="24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2" borderId="1" xfId="0" applyFont="1" applyFill="1" applyBorder="1" applyAlignment="1" applyProtection="1">
      <alignment horizontal="center" vertical="center"/>
    </xf>
    <xf numFmtId="0" fontId="0" fillId="0" borderId="6" xfId="0" applyBorder="1" applyProtection="1"/>
    <xf numFmtId="0" fontId="3" fillId="9" borderId="9" xfId="0" applyFont="1" applyFill="1" applyBorder="1" applyAlignment="1" applyProtection="1">
      <alignment horizontal="left" vertical="center"/>
    </xf>
    <xf numFmtId="0" fontId="3" fillId="7" borderId="2" xfId="0" applyFont="1" applyFill="1" applyBorder="1" applyAlignment="1" applyProtection="1">
      <alignment horizontal="left" vertical="center"/>
    </xf>
    <xf numFmtId="0" fontId="3" fillId="7" borderId="2" xfId="0" applyFont="1" applyFill="1" applyBorder="1" applyAlignment="1" applyProtection="1">
      <alignment horizontal="right" vertical="center"/>
    </xf>
    <xf numFmtId="0" fontId="3" fillId="8" borderId="2" xfId="0" applyFont="1" applyFill="1" applyBorder="1" applyAlignment="1" applyProtection="1">
      <alignment horizontal="left" vertical="center"/>
    </xf>
    <xf numFmtId="0" fontId="3" fillId="8" borderId="9" xfId="0" applyFont="1" applyFill="1" applyBorder="1" applyAlignment="1" applyProtection="1">
      <alignment horizontal="left" vertical="center"/>
    </xf>
    <xf numFmtId="0" fontId="3" fillId="8" borderId="9" xfId="0" applyFont="1" applyFill="1" applyBorder="1" applyAlignment="1" applyProtection="1">
      <alignment horizontal="right" vertical="center"/>
    </xf>
    <xf numFmtId="0" fontId="3" fillId="3" borderId="9" xfId="0" applyFont="1" applyFill="1" applyBorder="1" applyAlignment="1" applyProtection="1">
      <alignment horizontal="left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0" fillId="0" borderId="0" xfId="0" applyFont="1" applyProtection="1"/>
    <xf numFmtId="0" fontId="3" fillId="0" borderId="6" xfId="0" applyFont="1" applyBorder="1" applyAlignment="1" applyProtection="1">
      <alignment horizontal="left" vertical="center"/>
    </xf>
    <xf numFmtId="1" fontId="0" fillId="9" borderId="7" xfId="0" applyNumberFormat="1" applyFont="1" applyFill="1" applyBorder="1" applyAlignment="1" applyProtection="1">
      <alignment horizontal="center" vertical="center"/>
    </xf>
    <xf numFmtId="1" fontId="0" fillId="9" borderId="2" xfId="0" applyNumberFormat="1" applyFont="1" applyFill="1" applyBorder="1" applyAlignment="1" applyProtection="1">
      <alignment horizontal="center" vertical="center"/>
    </xf>
    <xf numFmtId="1" fontId="0" fillId="9" borderId="8" xfId="0" applyNumberFormat="1" applyFont="1" applyFill="1" applyBorder="1" applyAlignment="1" applyProtection="1">
      <alignment horizontal="center" vertical="center"/>
    </xf>
    <xf numFmtId="1" fontId="0" fillId="7" borderId="7" xfId="0" applyNumberFormat="1" applyFont="1" applyFill="1" applyBorder="1" applyAlignment="1" applyProtection="1">
      <alignment horizontal="center" vertical="center"/>
    </xf>
    <xf numFmtId="1" fontId="0" fillId="7" borderId="2" xfId="0" applyNumberFormat="1" applyFont="1" applyFill="1" applyBorder="1" applyAlignment="1" applyProtection="1">
      <alignment horizontal="center" vertical="center"/>
    </xf>
    <xf numFmtId="1" fontId="0" fillId="7" borderId="8" xfId="0" applyNumberFormat="1" applyFont="1" applyFill="1" applyBorder="1" applyAlignment="1" applyProtection="1">
      <alignment horizontal="center" vertical="center"/>
    </xf>
    <xf numFmtId="1" fontId="0" fillId="8" borderId="7" xfId="0" applyNumberFormat="1" applyFont="1" applyFill="1" applyBorder="1" applyAlignment="1" applyProtection="1">
      <alignment horizontal="center" vertical="center"/>
    </xf>
    <xf numFmtId="1" fontId="0" fillId="8" borderId="2" xfId="0" applyNumberFormat="1" applyFont="1" applyFill="1" applyBorder="1" applyAlignment="1" applyProtection="1">
      <alignment horizontal="center" vertical="center"/>
    </xf>
    <xf numFmtId="1" fontId="0" fillId="8" borderId="8" xfId="0" applyNumberFormat="1" applyFont="1" applyFill="1" applyBorder="1" applyAlignment="1" applyProtection="1">
      <alignment horizontal="center" vertical="center"/>
    </xf>
    <xf numFmtId="1" fontId="0" fillId="3" borderId="7" xfId="0" applyNumberFormat="1" applyFont="1" applyFill="1" applyBorder="1" applyAlignment="1" applyProtection="1">
      <alignment horizontal="center" vertical="center"/>
    </xf>
    <xf numFmtId="1" fontId="0" fillId="3" borderId="2" xfId="0" applyNumberFormat="1" applyFont="1" applyFill="1" applyBorder="1" applyAlignment="1" applyProtection="1">
      <alignment horizontal="center" vertical="center"/>
    </xf>
    <xf numFmtId="1" fontId="0" fillId="3" borderId="8" xfId="0" applyNumberFormat="1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left" vertical="center"/>
    </xf>
    <xf numFmtId="1" fontId="0" fillId="0" borderId="5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11" fillId="9" borderId="7" xfId="0" applyFont="1" applyFill="1" applyBorder="1" applyAlignment="1" applyProtection="1">
      <alignment horizontal="center" vertical="center"/>
    </xf>
    <xf numFmtId="0" fontId="11" fillId="9" borderId="2" xfId="0" applyFont="1" applyFill="1" applyBorder="1" applyAlignment="1" applyProtection="1">
      <alignment horizontal="center" vertical="center"/>
    </xf>
    <xf numFmtId="0" fontId="11" fillId="9" borderId="8" xfId="0" applyFont="1" applyFill="1" applyBorder="1" applyAlignment="1" applyProtection="1">
      <alignment horizontal="center" vertical="center"/>
    </xf>
    <xf numFmtId="0" fontId="11" fillId="7" borderId="7" xfId="0" applyFont="1" applyFill="1" applyBorder="1" applyAlignment="1" applyProtection="1">
      <alignment horizontal="center" vertical="center"/>
    </xf>
    <xf numFmtId="0" fontId="11" fillId="7" borderId="2" xfId="0" applyFont="1" applyFill="1" applyBorder="1" applyAlignment="1" applyProtection="1">
      <alignment horizontal="center" vertical="center"/>
    </xf>
    <xf numFmtId="0" fontId="11" fillId="7" borderId="8" xfId="0" applyFont="1" applyFill="1" applyBorder="1" applyAlignment="1" applyProtection="1">
      <alignment horizontal="center" vertical="center"/>
    </xf>
    <xf numFmtId="0" fontId="11" fillId="8" borderId="7" xfId="0" applyFont="1" applyFill="1" applyBorder="1" applyAlignment="1" applyProtection="1">
      <alignment horizontal="center" vertical="center"/>
    </xf>
    <xf numFmtId="0" fontId="11" fillId="8" borderId="2" xfId="0" applyFont="1" applyFill="1" applyBorder="1" applyAlignment="1" applyProtection="1">
      <alignment horizontal="center" vertical="center"/>
    </xf>
    <xf numFmtId="0" fontId="11" fillId="8" borderId="8" xfId="0" applyFont="1" applyFill="1" applyBorder="1" applyAlignment="1" applyProtection="1">
      <alignment horizontal="center" vertical="center"/>
    </xf>
    <xf numFmtId="0" fontId="11" fillId="3" borderId="7" xfId="0" applyFont="1" applyFill="1" applyBorder="1" applyAlignment="1" applyProtection="1">
      <alignment horizontal="center" vertical="center"/>
    </xf>
    <xf numFmtId="0" fontId="11" fillId="3" borderId="8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3" fillId="2" borderId="2" xfId="0" applyFont="1" applyFill="1" applyBorder="1" applyAlignment="1" applyProtection="1">
      <alignment horizontal="left" vertical="center"/>
    </xf>
    <xf numFmtId="167" fontId="0" fillId="9" borderId="7" xfId="0" applyNumberFormat="1" applyFont="1" applyFill="1" applyBorder="1" applyAlignment="1" applyProtection="1">
      <alignment horizontal="center" vertical="center"/>
    </xf>
    <xf numFmtId="167" fontId="0" fillId="9" borderId="2" xfId="0" applyNumberFormat="1" applyFont="1" applyFill="1" applyBorder="1" applyAlignment="1" applyProtection="1">
      <alignment horizontal="center" vertical="center"/>
    </xf>
    <xf numFmtId="167" fontId="0" fillId="9" borderId="8" xfId="0" applyNumberFormat="1" applyFont="1" applyFill="1" applyBorder="1" applyAlignment="1" applyProtection="1">
      <alignment horizontal="center" vertical="center"/>
    </xf>
    <xf numFmtId="167" fontId="0" fillId="7" borderId="7" xfId="0" applyNumberFormat="1" applyFont="1" applyFill="1" applyBorder="1" applyAlignment="1" applyProtection="1">
      <alignment horizontal="center" vertical="center"/>
    </xf>
    <xf numFmtId="167" fontId="0" fillId="7" borderId="2" xfId="0" applyNumberFormat="1" applyFont="1" applyFill="1" applyBorder="1" applyAlignment="1" applyProtection="1">
      <alignment horizontal="center" vertical="center"/>
    </xf>
    <xf numFmtId="167" fontId="0" fillId="7" borderId="8" xfId="0" applyNumberFormat="1" applyFont="1" applyFill="1" applyBorder="1" applyAlignment="1" applyProtection="1">
      <alignment horizontal="center" vertical="center"/>
    </xf>
    <xf numFmtId="167" fontId="0" fillId="8" borderId="7" xfId="0" applyNumberFormat="1" applyFont="1" applyFill="1" applyBorder="1" applyAlignment="1" applyProtection="1">
      <alignment horizontal="center" vertical="center"/>
    </xf>
    <xf numFmtId="167" fontId="0" fillId="8" borderId="2" xfId="0" applyNumberFormat="1" applyFont="1" applyFill="1" applyBorder="1" applyAlignment="1" applyProtection="1">
      <alignment horizontal="center" vertical="center"/>
    </xf>
    <xf numFmtId="167" fontId="0" fillId="8" borderId="8" xfId="0" applyNumberFormat="1" applyFont="1" applyFill="1" applyBorder="1" applyAlignment="1" applyProtection="1">
      <alignment horizontal="center" vertical="center"/>
    </xf>
    <xf numFmtId="167" fontId="0" fillId="3" borderId="7" xfId="0" applyNumberFormat="1" applyFont="1" applyFill="1" applyBorder="1" applyAlignment="1" applyProtection="1">
      <alignment horizontal="center" vertical="center"/>
    </xf>
    <xf numFmtId="167" fontId="0" fillId="3" borderId="2" xfId="0" applyNumberFormat="1" applyFont="1" applyFill="1" applyBorder="1" applyAlignment="1" applyProtection="1">
      <alignment horizontal="center" vertical="center"/>
    </xf>
    <xf numFmtId="167" fontId="0" fillId="3" borderId="8" xfId="0" applyNumberFormat="1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left" vertical="center"/>
    </xf>
    <xf numFmtId="0" fontId="0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21" fontId="0" fillId="0" borderId="0" xfId="0" applyNumberFormat="1" applyProtection="1"/>
    <xf numFmtId="20" fontId="0" fillId="0" borderId="0" xfId="0" applyNumberFormat="1" applyProtection="1"/>
    <xf numFmtId="1" fontId="0" fillId="2" borderId="1" xfId="0" applyNumberFormat="1" applyFont="1" applyFill="1" applyBorder="1" applyAlignment="1" applyProtection="1">
      <alignment horizontal="center" vertical="center"/>
    </xf>
    <xf numFmtId="1" fontId="0" fillId="2" borderId="2" xfId="0" applyNumberFormat="1" applyFont="1" applyFill="1" applyBorder="1" applyAlignment="1" applyProtection="1">
      <alignment horizontal="center" vertical="center"/>
    </xf>
    <xf numFmtId="1" fontId="0" fillId="2" borderId="7" xfId="0" applyNumberFormat="1" applyFont="1" applyFill="1" applyBorder="1" applyAlignment="1" applyProtection="1">
      <alignment horizontal="center" vertical="center"/>
    </xf>
    <xf numFmtId="0" fontId="11" fillId="2" borderId="7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167" fontId="9" fillId="2" borderId="23" xfId="0" applyNumberFormat="1" applyFont="1" applyFill="1" applyBorder="1" applyAlignment="1" applyProtection="1">
      <alignment horizontal="center"/>
    </xf>
    <xf numFmtId="167" fontId="9" fillId="2" borderId="24" xfId="0" applyNumberFormat="1" applyFont="1" applyFill="1" applyBorder="1" applyAlignment="1" applyProtection="1">
      <alignment horizontal="center"/>
    </xf>
    <xf numFmtId="167" fontId="10" fillId="2" borderId="23" xfId="0" applyNumberFormat="1" applyFont="1" applyFill="1" applyBorder="1" applyAlignment="1" applyProtection="1">
      <alignment horizontal="center"/>
    </xf>
    <xf numFmtId="167" fontId="10" fillId="2" borderId="24" xfId="0" applyNumberFormat="1" applyFont="1" applyFill="1" applyBorder="1" applyAlignment="1" applyProtection="1">
      <alignment horizontal="center"/>
    </xf>
    <xf numFmtId="167" fontId="12" fillId="2" borderId="23" xfId="0" applyNumberFormat="1" applyFont="1" applyFill="1" applyBorder="1" applyAlignment="1" applyProtection="1">
      <alignment horizontal="center"/>
    </xf>
    <xf numFmtId="167" fontId="12" fillId="2" borderId="16" xfId="0" applyNumberFormat="1" applyFont="1" applyFill="1" applyBorder="1" applyAlignment="1" applyProtection="1">
      <alignment horizontal="center"/>
    </xf>
    <xf numFmtId="1" fontId="12" fillId="2" borderId="23" xfId="0" applyNumberFormat="1" applyFont="1" applyFill="1" applyBorder="1" applyAlignment="1" applyProtection="1">
      <alignment horizontal="center"/>
    </xf>
    <xf numFmtId="1" fontId="12" fillId="2" borderId="24" xfId="0" applyNumberFormat="1" applyFont="1" applyFill="1" applyBorder="1" applyAlignment="1" applyProtection="1">
      <alignment horizontal="center"/>
    </xf>
    <xf numFmtId="167" fontId="0" fillId="2" borderId="7" xfId="0" applyNumberFormat="1" applyFont="1" applyFill="1" applyBorder="1" applyAlignment="1" applyProtection="1">
      <alignment horizontal="center" vertical="center"/>
    </xf>
    <xf numFmtId="167" fontId="0" fillId="2" borderId="2" xfId="0" applyNumberFormat="1" applyFont="1" applyFill="1" applyBorder="1" applyAlignment="1" applyProtection="1">
      <alignment horizontal="center" vertical="center"/>
    </xf>
    <xf numFmtId="0" fontId="0" fillId="2" borderId="7" xfId="0" applyFont="1" applyFill="1" applyBorder="1" applyAlignment="1" applyProtection="1">
      <alignment horizontal="center" vertical="center"/>
      <protection locked="0"/>
    </xf>
    <xf numFmtId="0" fontId="0" fillId="2" borderId="2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166" fontId="0" fillId="0" borderId="0" xfId="0" applyNumberFormat="1" applyFill="1" applyBorder="1"/>
    <xf numFmtId="166" fontId="0" fillId="11" borderId="27" xfId="1" applyNumberFormat="1" applyFont="1" applyFill="1" applyBorder="1" applyAlignment="1">
      <alignment horizontal="center" vertical="center"/>
    </xf>
    <xf numFmtId="166" fontId="0" fillId="11" borderId="12" xfId="1" applyNumberFormat="1" applyFont="1" applyFill="1" applyBorder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166" fontId="0" fillId="11" borderId="28" xfId="1" applyNumberFormat="1" applyFont="1" applyFill="1" applyBorder="1" applyAlignment="1">
      <alignment horizontal="center" vertical="center"/>
    </xf>
    <xf numFmtId="166" fontId="0" fillId="2" borderId="12" xfId="1" applyNumberFormat="1" applyFont="1" applyFill="1" applyBorder="1" applyAlignment="1">
      <alignment horizontal="center" vertical="center"/>
    </xf>
    <xf numFmtId="3" fontId="0" fillId="1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5" borderId="13" xfId="0" applyFont="1" applyFill="1" applyBorder="1" applyAlignment="1">
      <alignment horizontal="left" vertical="center"/>
    </xf>
    <xf numFmtId="2" fontId="0" fillId="11" borderId="14" xfId="1" applyNumberFormat="1" applyFont="1" applyFill="1" applyBorder="1" applyAlignment="1">
      <alignment horizontal="center" vertical="center"/>
    </xf>
    <xf numFmtId="165" fontId="3" fillId="4" borderId="13" xfId="0" applyNumberFormat="1" applyFont="1" applyFill="1" applyBorder="1" applyAlignment="1">
      <alignment horizontal="center" vertical="center"/>
    </xf>
    <xf numFmtId="2" fontId="0" fillId="0" borderId="13" xfId="1" applyNumberFormat="1" applyFont="1" applyFill="1" applyBorder="1" applyAlignment="1">
      <alignment horizontal="center" vertical="center"/>
    </xf>
    <xf numFmtId="2" fontId="0" fillId="0" borderId="14" xfId="1" applyNumberFormat="1" applyFont="1" applyFill="1" applyBorder="1" applyAlignment="1">
      <alignment horizontal="center" vertical="center"/>
    </xf>
    <xf numFmtId="2" fontId="0" fillId="2" borderId="13" xfId="1" applyNumberFormat="1" applyFont="1" applyFill="1" applyBorder="1" applyAlignment="1">
      <alignment horizontal="center" vertical="center"/>
    </xf>
    <xf numFmtId="165" fontId="3" fillId="4" borderId="29" xfId="0" applyNumberFormat="1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9" fontId="2" fillId="5" borderId="10" xfId="2" applyFont="1" applyFill="1" applyBorder="1" applyAlignment="1">
      <alignment horizontal="left" vertical="center"/>
    </xf>
    <xf numFmtId="0" fontId="2" fillId="5" borderId="10" xfId="0" applyFont="1" applyFill="1" applyBorder="1" applyAlignment="1">
      <alignment horizontal="left" vertical="center"/>
    </xf>
    <xf numFmtId="2" fontId="0" fillId="11" borderId="4" xfId="1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2" fontId="0" fillId="2" borderId="1" xfId="1" applyNumberFormat="1" applyFont="1" applyFill="1" applyBorder="1" applyAlignment="1">
      <alignment horizontal="center" vertical="center"/>
    </xf>
    <xf numFmtId="2" fontId="0" fillId="0" borderId="1" xfId="1" applyNumberFormat="1" applyFont="1" applyFill="1" applyBorder="1" applyAlignment="1">
      <alignment horizontal="center" vertical="center"/>
    </xf>
    <xf numFmtId="165" fontId="3" fillId="4" borderId="2" xfId="0" applyNumberFormat="1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165" fontId="0" fillId="2" borderId="13" xfId="1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0" fillId="2" borderId="3" xfId="0" applyNumberFormat="1" applyFont="1" applyFill="1" applyBorder="1" applyAlignment="1" applyProtection="1">
      <alignment horizontal="center" vertical="center"/>
    </xf>
    <xf numFmtId="46" fontId="0" fillId="0" borderId="0" xfId="0" applyNumberFormat="1" applyProtection="1"/>
    <xf numFmtId="167" fontId="9" fillId="0" borderId="31" xfId="0" applyNumberFormat="1" applyFont="1" applyFill="1" applyBorder="1" applyAlignment="1" applyProtection="1">
      <alignment horizontal="center"/>
    </xf>
    <xf numFmtId="167" fontId="10" fillId="0" borderId="31" xfId="0" applyNumberFormat="1" applyFont="1" applyFill="1" applyBorder="1" applyAlignment="1" applyProtection="1">
      <alignment horizontal="center"/>
    </xf>
    <xf numFmtId="167" fontId="12" fillId="0" borderId="31" xfId="0" applyNumberFormat="1" applyFont="1" applyFill="1" applyBorder="1" applyAlignment="1" applyProtection="1">
      <alignment horizontal="center"/>
    </xf>
    <xf numFmtId="1" fontId="12" fillId="0" borderId="31" xfId="0" applyNumberFormat="1" applyFont="1" applyFill="1" applyBorder="1" applyAlignment="1" applyProtection="1">
      <alignment horizontal="center"/>
    </xf>
    <xf numFmtId="9" fontId="4" fillId="11" borderId="4" xfId="2" applyFont="1" applyFill="1" applyBorder="1" applyAlignment="1">
      <alignment horizontal="center" vertical="center"/>
    </xf>
    <xf numFmtId="9" fontId="11" fillId="4" borderId="1" xfId="2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9" fontId="4" fillId="2" borderId="1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11" fillId="4" borderId="2" xfId="2" applyFont="1" applyFill="1" applyBorder="1" applyAlignment="1">
      <alignment horizontal="center" vertical="center"/>
    </xf>
    <xf numFmtId="9" fontId="4" fillId="0" borderId="0" xfId="2" applyFont="1" applyBorder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0" fontId="13" fillId="7" borderId="2" xfId="0" applyFont="1" applyFill="1" applyBorder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46" fontId="13" fillId="0" borderId="0" xfId="0" applyNumberFormat="1" applyFont="1" applyAlignment="1" applyProtection="1">
      <alignment horizontal="right"/>
    </xf>
    <xf numFmtId="0" fontId="13" fillId="8" borderId="9" xfId="0" applyFont="1" applyFill="1" applyBorder="1" applyAlignment="1" applyProtection="1">
      <alignment horizontal="right" vertical="center"/>
    </xf>
    <xf numFmtId="0" fontId="13" fillId="3" borderId="9" xfId="0" applyFont="1" applyFill="1" applyBorder="1" applyAlignment="1" applyProtection="1">
      <alignment horizontal="right" vertical="center"/>
    </xf>
    <xf numFmtId="1" fontId="0" fillId="3" borderId="15" xfId="0" applyNumberFormat="1" applyFont="1" applyFill="1" applyBorder="1" applyAlignment="1" applyProtection="1">
      <alignment horizontal="center" vertical="center"/>
    </xf>
    <xf numFmtId="1" fontId="0" fillId="3" borderId="16" xfId="0" applyNumberFormat="1" applyFont="1" applyFill="1" applyBorder="1" applyAlignment="1" applyProtection="1">
      <alignment horizontal="center" vertical="center"/>
    </xf>
    <xf numFmtId="1" fontId="0" fillId="7" borderId="15" xfId="0" applyNumberFormat="1" applyFont="1" applyFill="1" applyBorder="1" applyAlignment="1" applyProtection="1">
      <alignment horizontal="center" vertical="center"/>
    </xf>
    <xf numFmtId="1" fontId="0" fillId="7" borderId="16" xfId="0" applyNumberFormat="1" applyFont="1" applyFill="1" applyBorder="1" applyAlignment="1" applyProtection="1">
      <alignment horizontal="center" vertical="center"/>
    </xf>
    <xf numFmtId="0" fontId="0" fillId="3" borderId="15" xfId="0" applyFont="1" applyFill="1" applyBorder="1" applyAlignment="1" applyProtection="1">
      <alignment horizontal="center" vertical="center"/>
      <protection locked="0"/>
    </xf>
    <xf numFmtId="0" fontId="0" fillId="3" borderId="16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164" fontId="0" fillId="2" borderId="1" xfId="0" applyNumberFormat="1" applyFont="1" applyFill="1" applyBorder="1" applyAlignment="1" applyProtection="1">
      <alignment horizontal="center" vertical="center"/>
    </xf>
    <xf numFmtId="1" fontId="0" fillId="2" borderId="15" xfId="0" applyNumberFormat="1" applyFont="1" applyFill="1" applyBorder="1" applyAlignment="1" applyProtection="1">
      <alignment horizontal="center" vertical="center"/>
    </xf>
    <xf numFmtId="1" fontId="0" fillId="2" borderId="16" xfId="0" applyNumberFormat="1" applyFont="1" applyFill="1" applyBorder="1" applyAlignment="1" applyProtection="1">
      <alignment horizontal="center" vertical="center"/>
    </xf>
    <xf numFmtId="1" fontId="0" fillId="8" borderId="15" xfId="0" applyNumberFormat="1" applyFont="1" applyFill="1" applyBorder="1" applyAlignment="1" applyProtection="1">
      <alignment horizontal="center" vertical="center"/>
    </xf>
    <xf numFmtId="1" fontId="0" fillId="8" borderId="16" xfId="0" applyNumberFormat="1" applyFont="1" applyFill="1" applyBorder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/>
    </xf>
    <xf numFmtId="1" fontId="13" fillId="8" borderId="15" xfId="0" applyNumberFormat="1" applyFont="1" applyFill="1" applyBorder="1" applyAlignment="1" applyProtection="1">
      <alignment horizontal="right" vertical="center"/>
    </xf>
    <xf numFmtId="1" fontId="13" fillId="8" borderId="16" xfId="0" applyNumberFormat="1" applyFont="1" applyFill="1" applyBorder="1" applyAlignment="1" applyProtection="1">
      <alignment horizontal="right" vertical="center"/>
    </xf>
    <xf numFmtId="0" fontId="0" fillId="8" borderId="15" xfId="0" applyFont="1" applyFill="1" applyBorder="1" applyAlignment="1" applyProtection="1">
      <alignment horizontal="center" vertical="center"/>
      <protection locked="0"/>
    </xf>
    <xf numFmtId="0" fontId="0" fillId="8" borderId="16" xfId="0" applyFont="1" applyFill="1" applyBorder="1" applyAlignment="1" applyProtection="1">
      <alignment horizontal="center" vertical="center"/>
      <protection locked="0"/>
    </xf>
    <xf numFmtId="1" fontId="3" fillId="0" borderId="20" xfId="0" applyNumberFormat="1" applyFont="1" applyFill="1" applyBorder="1" applyAlignment="1" applyProtection="1">
      <alignment horizontal="center" vertical="center"/>
    </xf>
    <xf numFmtId="1" fontId="3" fillId="0" borderId="21" xfId="0" applyNumberFormat="1" applyFont="1" applyFill="1" applyBorder="1" applyAlignment="1" applyProtection="1">
      <alignment horizontal="center" vertical="center"/>
    </xf>
    <xf numFmtId="1" fontId="3" fillId="0" borderId="22" xfId="0" applyNumberFormat="1" applyFont="1" applyFill="1" applyBorder="1" applyAlignment="1" applyProtection="1">
      <alignment horizontal="center" vertical="center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0" fontId="0" fillId="2" borderId="16" xfId="0" applyFont="1" applyFill="1" applyBorder="1" applyAlignment="1" applyProtection="1">
      <alignment horizontal="center" vertical="center"/>
      <protection locked="0"/>
    </xf>
    <xf numFmtId="9" fontId="0" fillId="7" borderId="15" xfId="2" applyFont="1" applyFill="1" applyBorder="1" applyAlignment="1" applyProtection="1">
      <alignment horizontal="center" vertical="center"/>
    </xf>
    <xf numFmtId="9" fontId="0" fillId="7" borderId="16" xfId="2" applyFont="1" applyFill="1" applyBorder="1" applyAlignment="1" applyProtection="1">
      <alignment horizontal="center" vertical="center"/>
    </xf>
    <xf numFmtId="9" fontId="0" fillId="2" borderId="15" xfId="2" applyFont="1" applyFill="1" applyBorder="1" applyAlignment="1" applyProtection="1">
      <alignment horizontal="center" vertical="center"/>
    </xf>
    <xf numFmtId="9" fontId="0" fillId="2" borderId="16" xfId="2" applyFont="1" applyFill="1" applyBorder="1" applyAlignment="1" applyProtection="1">
      <alignment horizontal="center" vertical="center"/>
    </xf>
    <xf numFmtId="1" fontId="14" fillId="2" borderId="15" xfId="0" applyNumberFormat="1" applyFont="1" applyFill="1" applyBorder="1" applyAlignment="1" applyProtection="1">
      <alignment horizontal="right" vertical="center"/>
    </xf>
    <xf numFmtId="1" fontId="14" fillId="2" borderId="16" xfId="0" applyNumberFormat="1" applyFont="1" applyFill="1" applyBorder="1" applyAlignment="1" applyProtection="1">
      <alignment horizontal="right" vertical="center"/>
    </xf>
    <xf numFmtId="1" fontId="13" fillId="7" borderId="15" xfId="0" applyNumberFormat="1" applyFont="1" applyFill="1" applyBorder="1" applyAlignment="1" applyProtection="1">
      <alignment horizontal="right" vertical="center"/>
    </xf>
    <xf numFmtId="1" fontId="13" fillId="7" borderId="16" xfId="0" applyNumberFormat="1" applyFont="1" applyFill="1" applyBorder="1" applyAlignment="1" applyProtection="1">
      <alignment horizontal="right" vertical="center"/>
    </xf>
    <xf numFmtId="1" fontId="13" fillId="2" borderId="25" xfId="0" applyNumberFormat="1" applyFont="1" applyFill="1" applyBorder="1" applyAlignment="1" applyProtection="1">
      <alignment horizontal="right" vertical="center"/>
    </xf>
    <xf numFmtId="1" fontId="13" fillId="2" borderId="26" xfId="0" applyNumberFormat="1" applyFont="1" applyFill="1" applyBorder="1" applyAlignment="1" applyProtection="1">
      <alignment horizontal="right" vertical="center"/>
    </xf>
    <xf numFmtId="1" fontId="13" fillId="3" borderId="25" xfId="0" applyNumberFormat="1" applyFont="1" applyFill="1" applyBorder="1" applyAlignment="1" applyProtection="1">
      <alignment horizontal="right" vertical="center"/>
    </xf>
    <xf numFmtId="1" fontId="13" fillId="3" borderId="26" xfId="0" applyNumberFormat="1" applyFont="1" applyFill="1" applyBorder="1" applyAlignment="1" applyProtection="1">
      <alignment horizontal="right" vertical="center"/>
    </xf>
    <xf numFmtId="0" fontId="0" fillId="7" borderId="15" xfId="0" applyFont="1" applyFill="1" applyBorder="1" applyAlignment="1" applyProtection="1">
      <alignment horizontal="center" vertical="center"/>
      <protection locked="0"/>
    </xf>
    <xf numFmtId="0" fontId="0" fillId="7" borderId="16" xfId="0" applyFont="1" applyFill="1" applyBorder="1" applyAlignment="1" applyProtection="1">
      <alignment horizontal="center" vertical="center"/>
      <protection locked="0"/>
    </xf>
    <xf numFmtId="9" fontId="0" fillId="8" borderId="15" xfId="2" applyFont="1" applyFill="1" applyBorder="1" applyAlignment="1" applyProtection="1">
      <alignment horizontal="center" vertical="center"/>
    </xf>
    <xf numFmtId="9" fontId="0" fillId="8" borderId="16" xfId="2" applyFont="1" applyFill="1" applyBorder="1" applyAlignment="1" applyProtection="1">
      <alignment horizontal="center" vertical="center"/>
    </xf>
    <xf numFmtId="0" fontId="0" fillId="9" borderId="15" xfId="0" applyFont="1" applyFill="1" applyBorder="1" applyAlignment="1" applyProtection="1">
      <alignment horizontal="center" vertical="center"/>
    </xf>
    <xf numFmtId="0" fontId="0" fillId="9" borderId="16" xfId="0" applyFont="1" applyFill="1" applyBorder="1" applyAlignment="1" applyProtection="1">
      <alignment horizontal="center" vertical="center"/>
    </xf>
    <xf numFmtId="1" fontId="13" fillId="2" borderId="15" xfId="0" applyNumberFormat="1" applyFont="1" applyFill="1" applyBorder="1" applyAlignment="1" applyProtection="1">
      <alignment horizontal="right" vertical="center"/>
    </xf>
    <xf numFmtId="1" fontId="13" fillId="2" borderId="16" xfId="0" applyNumberFormat="1" applyFont="1" applyFill="1" applyBorder="1" applyAlignment="1" applyProtection="1">
      <alignment horizontal="right" vertical="center"/>
    </xf>
    <xf numFmtId="0" fontId="0" fillId="9" borderId="15" xfId="0" applyFont="1" applyFill="1" applyBorder="1" applyAlignment="1" applyProtection="1">
      <alignment horizontal="center" vertical="center"/>
      <protection locked="0"/>
    </xf>
    <xf numFmtId="0" fontId="0" fillId="9" borderId="16" xfId="0" applyFont="1" applyFill="1" applyBorder="1" applyAlignment="1" applyProtection="1">
      <alignment horizontal="center" vertical="center"/>
      <protection locked="0"/>
    </xf>
    <xf numFmtId="1" fontId="0" fillId="9" borderId="15" xfId="0" applyNumberFormat="1" applyFont="1" applyFill="1" applyBorder="1" applyAlignment="1" applyProtection="1">
      <alignment horizontal="center" vertical="center"/>
    </xf>
    <xf numFmtId="1" fontId="0" fillId="9" borderId="16" xfId="0" applyNumberFormat="1" applyFont="1" applyFill="1" applyBorder="1" applyAlignment="1" applyProtection="1">
      <alignment horizontal="center" vertical="center"/>
    </xf>
    <xf numFmtId="0" fontId="0" fillId="2" borderId="15" xfId="0" applyFont="1" applyFill="1" applyBorder="1" applyAlignment="1" applyProtection="1">
      <alignment horizontal="center" vertical="center"/>
    </xf>
    <xf numFmtId="0" fontId="0" fillId="2" borderId="16" xfId="0" applyFont="1" applyFill="1" applyBorder="1" applyAlignment="1" applyProtection="1">
      <alignment horizontal="center" vertical="center"/>
    </xf>
    <xf numFmtId="9" fontId="0" fillId="3" borderId="15" xfId="2" applyFont="1" applyFill="1" applyBorder="1" applyAlignment="1" applyProtection="1">
      <alignment horizontal="center" vertical="center"/>
    </xf>
    <xf numFmtId="9" fontId="0" fillId="3" borderId="16" xfId="2" applyFont="1" applyFill="1" applyBorder="1" applyAlignment="1" applyProtection="1">
      <alignment horizontal="center" vertical="center"/>
    </xf>
    <xf numFmtId="0" fontId="0" fillId="9" borderId="17" xfId="0" applyFont="1" applyFill="1" applyBorder="1" applyAlignment="1" applyProtection="1">
      <alignment horizontal="center" vertical="center"/>
      <protection locked="0"/>
    </xf>
    <xf numFmtId="0" fontId="0" fillId="9" borderId="18" xfId="0" applyFont="1" applyFill="1" applyBorder="1" applyAlignment="1" applyProtection="1">
      <alignment horizontal="center" vertical="center"/>
      <protection locked="0"/>
    </xf>
    <xf numFmtId="1" fontId="14" fillId="7" borderId="15" xfId="0" applyNumberFormat="1" applyFont="1" applyFill="1" applyBorder="1" applyAlignment="1" applyProtection="1">
      <alignment horizontal="right" vertical="center"/>
    </xf>
    <xf numFmtId="1" fontId="14" fillId="7" borderId="16" xfId="0" applyNumberFormat="1" applyFont="1" applyFill="1" applyBorder="1" applyAlignment="1" applyProtection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Milliers" xfId="1" builtinId="3"/>
    <cellStyle name="Milliers 4" xfId="5"/>
    <cellStyle name="Normal" xfId="0" builtinId="0"/>
    <cellStyle name="Normal 2" xfId="3"/>
    <cellStyle name="Normal 5" xfId="4"/>
    <cellStyle name="Normal 5 2" xfId="7"/>
    <cellStyle name="Pourcentage" xfId="2" builtinId="5"/>
    <cellStyle name="Pourcentage 3" xfId="6"/>
  </cellStyles>
  <dxfs count="72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  <border>
        <vertical/>
        <horizontal/>
      </border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  <border>
        <vertical/>
        <horizontal/>
      </border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  <border>
        <vertical/>
        <horizontal/>
      </border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  <border>
        <vertical/>
        <horizontal/>
      </border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  <border>
        <vertical/>
        <horizontal/>
      </border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CCFFCC"/>
      <color rgb="FFCC99FF"/>
      <color rgb="FFFFCC00"/>
      <color rgb="FF99FF66"/>
      <color rgb="FFFFFF99"/>
      <color rgb="FFFF9966"/>
      <color rgb="FFFF3300"/>
      <color rgb="FFCCCCFF"/>
      <color rgb="FFFFFF6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Users\fchouchane2\Desktop\Nombre%20zur%20et%20reappr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chouchane2\Desktop\Nombre%20zur%20et%20reappr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LLABORATIF\PRODUCTION\4-Processus%20PREPARATION%20EXPEDITIONR3\MONTBARTIER\Pr&#233;visionnel%202016\Pr&#233;visions%20MG.Netto.Pcs\Copie%20de%20Potentiel%2020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LLABORATIF\PRODUCTION\4-Processus%20PREPARATION%20EXPEDITIONR3\MONTBARTIER\Planning\Planning%20201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LLABORATIF\PRODUCTION\4-Processus%20PREPARATION%20EXPEDITIONR3\MONTBARTIER\Planning\Planning%202018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appro"/>
      <sheetName val="Préparation pal complètes"/>
      <sheetName val="Feuil8"/>
      <sheetName val="Feuil9"/>
      <sheetName val="Préparation pal complètesW"/>
      <sheetName val="Repartition"/>
      <sheetName val="Feuille 4"/>
      <sheetName val="Feuille 3"/>
      <sheetName val="W"/>
      <sheetName val="Feuil10"/>
      <sheetName val="Feuil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appro"/>
      <sheetName val="Préparation pal complètes"/>
      <sheetName val="Feuil8"/>
      <sheetName val="Feuil9"/>
      <sheetName val="Préparation pal complètesW"/>
      <sheetName val="Repartition"/>
      <sheetName val="Feuille 4"/>
      <sheetName val="Feuille 3"/>
      <sheetName val="W"/>
      <sheetName val="Feuil10"/>
      <sheetName val="Feuil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tentiel 2016"/>
      <sheetName val="Pilotage Semaine"/>
      <sheetName val="Pilotage Jour"/>
      <sheetName val="GRAPHIC PREVI-HISTO"/>
      <sheetName val="GRAPHIC PREVI-REALISE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B6" t="str">
            <v>Jeudi</v>
          </cell>
          <cell r="C6">
            <v>5.476352016848525E-2</v>
          </cell>
          <cell r="D6">
            <v>0.94523647983151471</v>
          </cell>
        </row>
        <row r="7">
          <cell r="B7" t="str">
            <v>Lundi</v>
          </cell>
          <cell r="C7">
            <v>6.1285903810684585E-2</v>
          </cell>
          <cell r="D7">
            <v>0.93871409618931545</v>
          </cell>
        </row>
        <row r="8">
          <cell r="B8" t="str">
            <v>Mardi</v>
          </cell>
          <cell r="C8">
            <v>5.8177233429394813E-2</v>
          </cell>
          <cell r="D8">
            <v>0.94182276657060515</v>
          </cell>
        </row>
        <row r="9">
          <cell r="B9" t="str">
            <v>Mercredi</v>
          </cell>
          <cell r="C9">
            <v>6.9425368836117135E-2</v>
          </cell>
          <cell r="D9">
            <v>0.93057463116388284</v>
          </cell>
        </row>
        <row r="10">
          <cell r="B10" t="str">
            <v>Samedi</v>
          </cell>
          <cell r="C10">
            <v>5.4904676279080154E-2</v>
          </cell>
          <cell r="D10">
            <v>0.94509532372091987</v>
          </cell>
        </row>
        <row r="11">
          <cell r="B11" t="str">
            <v>Vendredi</v>
          </cell>
          <cell r="C11">
            <v>0</v>
          </cell>
          <cell r="D11">
            <v>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Préparation"/>
      <sheetName val="Synthèse"/>
      <sheetName val="Data"/>
      <sheetName val="Samedi "/>
    </sheetNames>
    <sheetDataSet>
      <sheetData sheetId="0"/>
      <sheetData sheetId="1">
        <row r="22">
          <cell r="NB22">
            <v>0</v>
          </cell>
          <cell r="NC22">
            <v>11</v>
          </cell>
          <cell r="ND22">
            <v>12</v>
          </cell>
          <cell r="NE22">
            <v>12</v>
          </cell>
          <cell r="NF22">
            <v>7</v>
          </cell>
          <cell r="NG22">
            <v>14</v>
          </cell>
        </row>
        <row r="81">
          <cell r="NB81">
            <v>0</v>
          </cell>
          <cell r="NC81">
            <v>21</v>
          </cell>
          <cell r="ND81">
            <v>20</v>
          </cell>
          <cell r="NE81">
            <v>21</v>
          </cell>
          <cell r="NF81">
            <v>29</v>
          </cell>
          <cell r="NG81">
            <v>0</v>
          </cell>
        </row>
      </sheetData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Préparation"/>
      <sheetName val="Synthèse"/>
      <sheetName val="Data"/>
      <sheetName val="Samedi "/>
    </sheetNames>
    <sheetDataSet>
      <sheetData sheetId="0"/>
      <sheetData sheetId="1">
        <row r="22"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</row>
        <row r="81"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CC"/>
  </sheetPr>
  <dimension ref="A1:CB128"/>
  <sheetViews>
    <sheetView showGridLines="0" tabSelected="1" zoomScale="55" zoomScaleNormal="55" workbookViewId="0">
      <pane xSplit="1" ySplit="16" topLeftCell="N17" activePane="bottomRight" state="frozenSplit"/>
      <selection pane="topRight" activeCell="B1" sqref="B1"/>
      <selection pane="bottomLeft" activeCell="A17" sqref="A17"/>
      <selection pane="bottomRight" activeCell="AB10" sqref="AB10:AC10"/>
    </sheetView>
  </sheetViews>
  <sheetFormatPr baseColWidth="10" defaultColWidth="8.88671875" defaultRowHeight="14.4" outlineLevelRow="1" outlineLevelCol="1" x14ac:dyDescent="0.3"/>
  <cols>
    <col min="1" max="1" width="27.6640625" style="29" bestFit="1" customWidth="1"/>
    <col min="2" max="13" width="8.88671875" style="29" hidden="1" customWidth="1" outlineLevel="1"/>
    <col min="14" max="14" width="3.6640625" style="29" customWidth="1" collapsed="1"/>
    <col min="15" max="26" width="8.88671875" style="29" customWidth="1" outlineLevel="1"/>
    <col min="27" max="27" width="3.6640625" style="29" customWidth="1"/>
    <col min="28" max="39" width="8.88671875" style="29" customWidth="1" outlineLevel="1"/>
    <col min="40" max="40" width="3.6640625" style="29" customWidth="1"/>
    <col min="41" max="52" width="8.88671875" style="29" customWidth="1" outlineLevel="1"/>
    <col min="53" max="53" width="3.6640625" style="29" customWidth="1"/>
    <col min="54" max="65" width="8.88671875" style="29" customWidth="1" outlineLevel="1"/>
    <col min="66" max="66" width="3.6640625" style="29" customWidth="1"/>
    <col min="67" max="78" width="8.88671875" style="29" customWidth="1" outlineLevel="1"/>
    <col min="79" max="79" width="5.6640625" style="29" customWidth="1"/>
    <col min="80" max="16384" width="8.88671875" style="29"/>
  </cols>
  <sheetData>
    <row r="1" spans="1:80" x14ac:dyDescent="0.3">
      <c r="B1" s="168" t="s">
        <v>106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O1" s="168" t="s">
        <v>15</v>
      </c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B1" s="168" t="s">
        <v>16</v>
      </c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O1" s="168" t="s">
        <v>17</v>
      </c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B1" s="168" t="s">
        <v>18</v>
      </c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O1" s="168" t="s">
        <v>19</v>
      </c>
      <c r="BP1" s="168"/>
      <c r="BQ1" s="168"/>
      <c r="BR1" s="168"/>
      <c r="BS1" s="168"/>
      <c r="BT1" s="168"/>
      <c r="BU1" s="168"/>
      <c r="BV1" s="168"/>
      <c r="BW1" s="168"/>
      <c r="BX1" s="168"/>
      <c r="BY1" s="168"/>
      <c r="BZ1" s="168"/>
    </row>
    <row r="2" spans="1:80" x14ac:dyDescent="0.3">
      <c r="B2" s="172" t="s">
        <v>2</v>
      </c>
      <c r="C2" s="172"/>
      <c r="D2" s="172" t="s">
        <v>3</v>
      </c>
      <c r="E2" s="172"/>
      <c r="F2" s="172" t="s">
        <v>4</v>
      </c>
      <c r="G2" s="172"/>
      <c r="H2" s="172" t="s">
        <v>5</v>
      </c>
      <c r="I2" s="172"/>
      <c r="J2" s="172" t="s">
        <v>6</v>
      </c>
      <c r="K2" s="172"/>
      <c r="L2" s="172" t="s">
        <v>7</v>
      </c>
      <c r="M2" s="172"/>
      <c r="O2" s="172" t="s">
        <v>2</v>
      </c>
      <c r="P2" s="172"/>
      <c r="Q2" s="172" t="s">
        <v>3</v>
      </c>
      <c r="R2" s="172"/>
      <c r="S2" s="172" t="s">
        <v>4</v>
      </c>
      <c r="T2" s="172"/>
      <c r="U2" s="172" t="s">
        <v>5</v>
      </c>
      <c r="V2" s="172"/>
      <c r="W2" s="172" t="s">
        <v>6</v>
      </c>
      <c r="X2" s="172"/>
      <c r="Y2" s="172" t="s">
        <v>7</v>
      </c>
      <c r="Z2" s="172"/>
      <c r="AB2" s="172" t="s">
        <v>2</v>
      </c>
      <c r="AC2" s="172"/>
      <c r="AD2" s="172" t="s">
        <v>3</v>
      </c>
      <c r="AE2" s="172"/>
      <c r="AF2" s="172" t="s">
        <v>4</v>
      </c>
      <c r="AG2" s="172"/>
      <c r="AH2" s="172" t="s">
        <v>5</v>
      </c>
      <c r="AI2" s="172"/>
      <c r="AJ2" s="172" t="s">
        <v>6</v>
      </c>
      <c r="AK2" s="172"/>
      <c r="AL2" s="172" t="s">
        <v>7</v>
      </c>
      <c r="AM2" s="172"/>
      <c r="AO2" s="172" t="s">
        <v>2</v>
      </c>
      <c r="AP2" s="172"/>
      <c r="AQ2" s="172" t="s">
        <v>3</v>
      </c>
      <c r="AR2" s="172"/>
      <c r="AS2" s="172" t="s">
        <v>4</v>
      </c>
      <c r="AT2" s="172"/>
      <c r="AU2" s="172" t="s">
        <v>5</v>
      </c>
      <c r="AV2" s="172"/>
      <c r="AW2" s="172" t="s">
        <v>6</v>
      </c>
      <c r="AX2" s="172"/>
      <c r="AY2" s="172" t="s">
        <v>7</v>
      </c>
      <c r="AZ2" s="172"/>
      <c r="BB2" s="172" t="s">
        <v>2</v>
      </c>
      <c r="BC2" s="172"/>
      <c r="BD2" s="172" t="s">
        <v>3</v>
      </c>
      <c r="BE2" s="172"/>
      <c r="BF2" s="172" t="s">
        <v>4</v>
      </c>
      <c r="BG2" s="172"/>
      <c r="BH2" s="172" t="s">
        <v>5</v>
      </c>
      <c r="BI2" s="172"/>
      <c r="BJ2" s="172" t="s">
        <v>6</v>
      </c>
      <c r="BK2" s="172"/>
      <c r="BL2" s="172" t="s">
        <v>7</v>
      </c>
      <c r="BM2" s="172"/>
      <c r="BO2" s="172" t="s">
        <v>2</v>
      </c>
      <c r="BP2" s="172"/>
      <c r="BQ2" s="172" t="s">
        <v>3</v>
      </c>
      <c r="BR2" s="172"/>
      <c r="BS2" s="172" t="s">
        <v>4</v>
      </c>
      <c r="BT2" s="172"/>
      <c r="BU2" s="172" t="s">
        <v>5</v>
      </c>
      <c r="BV2" s="172"/>
      <c r="BW2" s="172" t="s">
        <v>6</v>
      </c>
      <c r="BX2" s="172"/>
      <c r="BY2" s="172" t="s">
        <v>7</v>
      </c>
      <c r="BZ2" s="172"/>
    </row>
    <row r="3" spans="1:80" x14ac:dyDescent="0.3">
      <c r="B3" s="173">
        <v>43094</v>
      </c>
      <c r="C3" s="173"/>
      <c r="D3" s="173">
        <v>43095</v>
      </c>
      <c r="E3" s="173"/>
      <c r="F3" s="173">
        <v>43096</v>
      </c>
      <c r="G3" s="173"/>
      <c r="H3" s="173">
        <v>43097</v>
      </c>
      <c r="I3" s="173"/>
      <c r="J3" s="173">
        <v>43098</v>
      </c>
      <c r="K3" s="173"/>
      <c r="L3" s="173">
        <v>43099</v>
      </c>
      <c r="M3" s="173"/>
      <c r="O3" s="173">
        <v>43101</v>
      </c>
      <c r="P3" s="173"/>
      <c r="Q3" s="173">
        <v>43102</v>
      </c>
      <c r="R3" s="173"/>
      <c r="S3" s="173">
        <v>43103</v>
      </c>
      <c r="T3" s="173"/>
      <c r="U3" s="173">
        <v>43104</v>
      </c>
      <c r="V3" s="173"/>
      <c r="W3" s="173">
        <v>43105</v>
      </c>
      <c r="X3" s="173"/>
      <c r="Y3" s="173">
        <v>43106</v>
      </c>
      <c r="Z3" s="173"/>
      <c r="AB3" s="173">
        <v>43108</v>
      </c>
      <c r="AC3" s="173"/>
      <c r="AD3" s="173">
        <v>43109</v>
      </c>
      <c r="AE3" s="173"/>
      <c r="AF3" s="173">
        <v>43110</v>
      </c>
      <c r="AG3" s="173"/>
      <c r="AH3" s="173">
        <v>43111</v>
      </c>
      <c r="AI3" s="173"/>
      <c r="AJ3" s="173">
        <v>43112</v>
      </c>
      <c r="AK3" s="173"/>
      <c r="AL3" s="173">
        <v>43113</v>
      </c>
      <c r="AM3" s="173"/>
      <c r="AO3" s="173">
        <v>43115</v>
      </c>
      <c r="AP3" s="173"/>
      <c r="AQ3" s="173">
        <v>43116</v>
      </c>
      <c r="AR3" s="173"/>
      <c r="AS3" s="173">
        <v>43117</v>
      </c>
      <c r="AT3" s="173"/>
      <c r="AU3" s="173">
        <v>43118</v>
      </c>
      <c r="AV3" s="173"/>
      <c r="AW3" s="173">
        <v>43119</v>
      </c>
      <c r="AX3" s="173"/>
      <c r="AY3" s="173">
        <v>43120</v>
      </c>
      <c r="AZ3" s="173"/>
      <c r="BB3" s="173">
        <v>43122</v>
      </c>
      <c r="BC3" s="173"/>
      <c r="BD3" s="173">
        <v>43123</v>
      </c>
      <c r="BE3" s="173"/>
      <c r="BF3" s="173">
        <v>43124</v>
      </c>
      <c r="BG3" s="173"/>
      <c r="BH3" s="173">
        <v>43125</v>
      </c>
      <c r="BI3" s="173"/>
      <c r="BJ3" s="173">
        <v>43126</v>
      </c>
      <c r="BK3" s="173"/>
      <c r="BL3" s="173">
        <v>43127</v>
      </c>
      <c r="BM3" s="173"/>
      <c r="BO3" s="173">
        <v>43129</v>
      </c>
      <c r="BP3" s="173"/>
      <c r="BQ3" s="173">
        <v>43130</v>
      </c>
      <c r="BR3" s="173"/>
      <c r="BS3" s="173">
        <v>43131</v>
      </c>
      <c r="BT3" s="173"/>
      <c r="BU3" s="173">
        <v>43132</v>
      </c>
      <c r="BV3" s="173"/>
      <c r="BW3" s="173">
        <v>43133</v>
      </c>
      <c r="BX3" s="173"/>
      <c r="BY3" s="173">
        <v>43134</v>
      </c>
      <c r="BZ3" s="173"/>
    </row>
    <row r="4" spans="1:80" x14ac:dyDescent="0.3">
      <c r="B4" s="107" t="s">
        <v>8</v>
      </c>
      <c r="C4" s="107" t="s">
        <v>9</v>
      </c>
      <c r="D4" s="107" t="s">
        <v>8</v>
      </c>
      <c r="E4" s="107" t="s">
        <v>9</v>
      </c>
      <c r="F4" s="107" t="s">
        <v>8</v>
      </c>
      <c r="G4" s="107" t="s">
        <v>9</v>
      </c>
      <c r="H4" s="107" t="s">
        <v>8</v>
      </c>
      <c r="I4" s="107" t="s">
        <v>9</v>
      </c>
      <c r="J4" s="107" t="s">
        <v>8</v>
      </c>
      <c r="K4" s="107" t="s">
        <v>9</v>
      </c>
      <c r="L4" s="107" t="s">
        <v>8</v>
      </c>
      <c r="M4" s="107" t="s">
        <v>9</v>
      </c>
      <c r="O4" s="30" t="s">
        <v>8</v>
      </c>
      <c r="P4" s="30" t="s">
        <v>9</v>
      </c>
      <c r="Q4" s="30" t="s">
        <v>8</v>
      </c>
      <c r="R4" s="30" t="s">
        <v>9</v>
      </c>
      <c r="S4" s="30" t="s">
        <v>8</v>
      </c>
      <c r="T4" s="30" t="s">
        <v>9</v>
      </c>
      <c r="U4" s="30" t="s">
        <v>8</v>
      </c>
      <c r="V4" s="30" t="s">
        <v>9</v>
      </c>
      <c r="W4" s="30" t="s">
        <v>8</v>
      </c>
      <c r="X4" s="30" t="s">
        <v>9</v>
      </c>
      <c r="Y4" s="30" t="s">
        <v>8</v>
      </c>
      <c r="Z4" s="30" t="s">
        <v>9</v>
      </c>
      <c r="AB4" s="30" t="s">
        <v>8</v>
      </c>
      <c r="AC4" s="30" t="s">
        <v>9</v>
      </c>
      <c r="AD4" s="30" t="s">
        <v>8</v>
      </c>
      <c r="AE4" s="30" t="s">
        <v>9</v>
      </c>
      <c r="AF4" s="30" t="s">
        <v>8</v>
      </c>
      <c r="AG4" s="30" t="s">
        <v>9</v>
      </c>
      <c r="AH4" s="30" t="s">
        <v>8</v>
      </c>
      <c r="AI4" s="30" t="s">
        <v>9</v>
      </c>
      <c r="AJ4" s="30" t="s">
        <v>8</v>
      </c>
      <c r="AK4" s="30" t="s">
        <v>9</v>
      </c>
      <c r="AL4" s="30" t="s">
        <v>8</v>
      </c>
      <c r="AM4" s="30" t="s">
        <v>9</v>
      </c>
      <c r="AO4" s="30" t="s">
        <v>8</v>
      </c>
      <c r="AP4" s="30" t="s">
        <v>9</v>
      </c>
      <c r="AQ4" s="30" t="s">
        <v>8</v>
      </c>
      <c r="AR4" s="30" t="s">
        <v>9</v>
      </c>
      <c r="AS4" s="30" t="s">
        <v>8</v>
      </c>
      <c r="AT4" s="30" t="s">
        <v>9</v>
      </c>
      <c r="AU4" s="30" t="s">
        <v>8</v>
      </c>
      <c r="AV4" s="30" t="s">
        <v>9</v>
      </c>
      <c r="AW4" s="30" t="s">
        <v>8</v>
      </c>
      <c r="AX4" s="30" t="s">
        <v>9</v>
      </c>
      <c r="AY4" s="30" t="s">
        <v>8</v>
      </c>
      <c r="AZ4" s="30" t="s">
        <v>9</v>
      </c>
      <c r="BB4" s="30" t="s">
        <v>8</v>
      </c>
      <c r="BC4" s="30" t="s">
        <v>9</v>
      </c>
      <c r="BD4" s="30" t="s">
        <v>8</v>
      </c>
      <c r="BE4" s="30" t="s">
        <v>9</v>
      </c>
      <c r="BF4" s="30" t="s">
        <v>8</v>
      </c>
      <c r="BG4" s="30" t="s">
        <v>9</v>
      </c>
      <c r="BH4" s="30" t="s">
        <v>8</v>
      </c>
      <c r="BI4" s="30" t="s">
        <v>9</v>
      </c>
      <c r="BJ4" s="30" t="s">
        <v>8</v>
      </c>
      <c r="BK4" s="30" t="s">
        <v>9</v>
      </c>
      <c r="BL4" s="30" t="s">
        <v>8</v>
      </c>
      <c r="BM4" s="30" t="s">
        <v>9</v>
      </c>
      <c r="BO4" s="30" t="s">
        <v>8</v>
      </c>
      <c r="BP4" s="30" t="s">
        <v>9</v>
      </c>
      <c r="BQ4" s="30" t="s">
        <v>8</v>
      </c>
      <c r="BR4" s="30" t="s">
        <v>9</v>
      </c>
      <c r="BS4" s="30" t="s">
        <v>8</v>
      </c>
      <c r="BT4" s="30" t="s">
        <v>9</v>
      </c>
      <c r="BU4" s="30" t="s">
        <v>8</v>
      </c>
      <c r="BV4" s="30" t="s">
        <v>9</v>
      </c>
      <c r="BW4" s="30" t="s">
        <v>8</v>
      </c>
      <c r="BX4" s="30" t="s">
        <v>9</v>
      </c>
      <c r="BY4" s="30" t="s">
        <v>8</v>
      </c>
      <c r="BZ4" s="30" t="s">
        <v>9</v>
      </c>
    </row>
    <row r="5" spans="1:80" x14ac:dyDescent="0.3">
      <c r="A5" s="31"/>
      <c r="B5" s="166" t="s">
        <v>77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O5" s="166" t="s">
        <v>77</v>
      </c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B5" s="166" t="s">
        <v>77</v>
      </c>
      <c r="AC5" s="167"/>
      <c r="AD5" s="167"/>
      <c r="AE5" s="167"/>
      <c r="AF5" s="167"/>
      <c r="AG5" s="167"/>
      <c r="AH5" s="167"/>
      <c r="AI5" s="167"/>
      <c r="AJ5" s="167"/>
      <c r="AK5" s="167"/>
      <c r="AL5" s="167"/>
      <c r="AM5" s="167"/>
      <c r="AO5" s="166" t="s">
        <v>77</v>
      </c>
      <c r="AP5" s="167"/>
      <c r="AQ5" s="167"/>
      <c r="AR5" s="167"/>
      <c r="AS5" s="167"/>
      <c r="AT5" s="167"/>
      <c r="AU5" s="167"/>
      <c r="AV5" s="167"/>
      <c r="AW5" s="167"/>
      <c r="AX5" s="167"/>
      <c r="AY5" s="167"/>
      <c r="AZ5" s="167"/>
      <c r="BB5" s="166" t="s">
        <v>77</v>
      </c>
      <c r="BC5" s="167"/>
      <c r="BD5" s="167"/>
      <c r="BE5" s="167"/>
      <c r="BF5" s="167"/>
      <c r="BG5" s="167"/>
      <c r="BH5" s="167"/>
      <c r="BI5" s="167"/>
      <c r="BJ5" s="167"/>
      <c r="BK5" s="167"/>
      <c r="BL5" s="167"/>
      <c r="BM5" s="167"/>
      <c r="BO5" s="166" t="s">
        <v>77</v>
      </c>
      <c r="BP5" s="167"/>
      <c r="BQ5" s="167"/>
      <c r="BR5" s="167"/>
      <c r="BS5" s="167"/>
      <c r="BT5" s="167"/>
      <c r="BU5" s="167"/>
      <c r="BV5" s="167"/>
      <c r="BW5" s="167"/>
      <c r="BX5" s="167"/>
      <c r="BY5" s="167"/>
      <c r="BZ5" s="167"/>
    </row>
    <row r="6" spans="1:80" outlineLevel="1" x14ac:dyDescent="0.3">
      <c r="A6" s="32" t="s">
        <v>91</v>
      </c>
      <c r="B6" s="174"/>
      <c r="C6" s="175"/>
      <c r="D6" s="210"/>
      <c r="E6" s="211"/>
      <c r="F6" s="210"/>
      <c r="G6" s="211"/>
      <c r="H6" s="210"/>
      <c r="I6" s="211"/>
      <c r="J6" s="210"/>
      <c r="K6" s="211"/>
      <c r="L6" s="210"/>
      <c r="M6" s="211"/>
      <c r="O6" s="174"/>
      <c r="P6" s="175"/>
      <c r="Q6" s="210"/>
      <c r="R6" s="211"/>
      <c r="S6" s="210"/>
      <c r="T6" s="211"/>
      <c r="U6" s="210"/>
      <c r="V6" s="211"/>
      <c r="W6" s="210"/>
      <c r="X6" s="211"/>
      <c r="Y6" s="210"/>
      <c r="Z6" s="211"/>
      <c r="AB6" s="210"/>
      <c r="AC6" s="211"/>
      <c r="AD6" s="210"/>
      <c r="AE6" s="211"/>
      <c r="AF6" s="210"/>
      <c r="AG6" s="211"/>
      <c r="AH6" s="210"/>
      <c r="AI6" s="211"/>
      <c r="AJ6" s="210"/>
      <c r="AK6" s="211"/>
      <c r="AL6" s="210"/>
      <c r="AM6" s="211"/>
      <c r="AO6" s="210"/>
      <c r="AP6" s="211"/>
      <c r="AQ6" s="210"/>
      <c r="AR6" s="211"/>
      <c r="AS6" s="210"/>
      <c r="AT6" s="211"/>
      <c r="AU6" s="210"/>
      <c r="AV6" s="211"/>
      <c r="AW6" s="210"/>
      <c r="AX6" s="211"/>
      <c r="AY6" s="210"/>
      <c r="AZ6" s="211"/>
      <c r="BB6" s="210"/>
      <c r="BC6" s="211"/>
      <c r="BD6" s="210"/>
      <c r="BE6" s="211"/>
      <c r="BF6" s="210"/>
      <c r="BG6" s="211"/>
      <c r="BH6" s="210"/>
      <c r="BI6" s="211"/>
      <c r="BJ6" s="210"/>
      <c r="BK6" s="211"/>
      <c r="BL6" s="210"/>
      <c r="BM6" s="211"/>
      <c r="BO6" s="210"/>
      <c r="BP6" s="211"/>
      <c r="BQ6" s="210"/>
      <c r="BR6" s="211"/>
      <c r="BS6" s="210"/>
      <c r="BT6" s="211"/>
      <c r="BU6" s="210"/>
      <c r="BV6" s="211"/>
      <c r="BW6" s="210"/>
      <c r="BX6" s="211"/>
      <c r="BY6" s="210"/>
      <c r="BZ6" s="211"/>
    </row>
    <row r="7" spans="1:80" outlineLevel="1" x14ac:dyDescent="0.3">
      <c r="A7" s="33" t="s">
        <v>0</v>
      </c>
      <c r="B7" s="174"/>
      <c r="C7" s="175"/>
      <c r="D7" s="162">
        <v>3267</v>
      </c>
      <c r="E7" s="163"/>
      <c r="F7" s="162">
        <v>6739</v>
      </c>
      <c r="G7" s="163"/>
      <c r="H7" s="162">
        <v>5225</v>
      </c>
      <c r="I7" s="163"/>
      <c r="J7" s="162">
        <v>7769</v>
      </c>
      <c r="K7" s="163"/>
      <c r="L7" s="162"/>
      <c r="M7" s="163"/>
      <c r="O7" s="174"/>
      <c r="P7" s="175"/>
      <c r="Q7" s="162"/>
      <c r="R7" s="163"/>
      <c r="S7" s="162"/>
      <c r="T7" s="163"/>
      <c r="U7" s="162"/>
      <c r="V7" s="163"/>
      <c r="W7" s="162"/>
      <c r="X7" s="163"/>
      <c r="Y7" s="162"/>
      <c r="Z7" s="163"/>
      <c r="AB7" s="162"/>
      <c r="AC7" s="163"/>
      <c r="AD7" s="162"/>
      <c r="AE7" s="163"/>
      <c r="AF7" s="162"/>
      <c r="AG7" s="163"/>
      <c r="AH7" s="162"/>
      <c r="AI7" s="163"/>
      <c r="AJ7" s="162"/>
      <c r="AK7" s="163"/>
      <c r="AL7" s="162"/>
      <c r="AM7" s="163"/>
      <c r="AO7" s="162"/>
      <c r="AP7" s="163"/>
      <c r="AQ7" s="162"/>
      <c r="AR7" s="163"/>
      <c r="AS7" s="162"/>
      <c r="AT7" s="163"/>
      <c r="AU7" s="162"/>
      <c r="AV7" s="163"/>
      <c r="AW7" s="162"/>
      <c r="AX7" s="163"/>
      <c r="AY7" s="162"/>
      <c r="AZ7" s="163"/>
      <c r="BB7" s="162"/>
      <c r="BC7" s="163"/>
      <c r="BD7" s="162"/>
      <c r="BE7" s="163"/>
      <c r="BF7" s="162"/>
      <c r="BG7" s="163"/>
      <c r="BH7" s="162"/>
      <c r="BI7" s="163"/>
      <c r="BJ7" s="162"/>
      <c r="BK7" s="163"/>
      <c r="BL7" s="162"/>
      <c r="BM7" s="163"/>
      <c r="BO7" s="162"/>
      <c r="BP7" s="163"/>
      <c r="BQ7" s="162"/>
      <c r="BR7" s="163"/>
      <c r="BS7" s="162"/>
      <c r="BT7" s="163"/>
      <c r="BU7" s="162"/>
      <c r="BV7" s="163"/>
      <c r="BW7" s="162"/>
      <c r="BX7" s="163"/>
      <c r="BY7" s="162"/>
      <c r="BZ7" s="163"/>
      <c r="CB7" s="88"/>
    </row>
    <row r="8" spans="1:80" outlineLevel="1" x14ac:dyDescent="0.3">
      <c r="A8" s="33" t="s">
        <v>83</v>
      </c>
      <c r="B8" s="174"/>
      <c r="C8" s="175"/>
      <c r="D8" s="162"/>
      <c r="E8" s="163"/>
      <c r="F8" s="162"/>
      <c r="G8" s="163"/>
      <c r="H8" s="162"/>
      <c r="I8" s="163"/>
      <c r="J8" s="162"/>
      <c r="K8" s="163"/>
      <c r="L8" s="162"/>
      <c r="M8" s="163"/>
      <c r="O8" s="174"/>
      <c r="P8" s="175"/>
      <c r="Q8" s="162"/>
      <c r="R8" s="163"/>
      <c r="S8" s="162"/>
      <c r="T8" s="163"/>
      <c r="U8" s="162"/>
      <c r="V8" s="163"/>
      <c r="W8" s="162"/>
      <c r="X8" s="163"/>
      <c r="Y8" s="162"/>
      <c r="Z8" s="163"/>
      <c r="AB8" s="162"/>
      <c r="AC8" s="163"/>
      <c r="AD8" s="162"/>
      <c r="AE8" s="163"/>
      <c r="AF8" s="162"/>
      <c r="AG8" s="163"/>
      <c r="AH8" s="162"/>
      <c r="AI8" s="163"/>
      <c r="AJ8" s="162"/>
      <c r="AK8" s="163"/>
      <c r="AL8" s="162"/>
      <c r="AM8" s="163"/>
      <c r="AO8" s="162"/>
      <c r="AP8" s="163"/>
      <c r="AQ8" s="162"/>
      <c r="AR8" s="163"/>
      <c r="AS8" s="162"/>
      <c r="AT8" s="163"/>
      <c r="AU8" s="162"/>
      <c r="AV8" s="163"/>
      <c r="AW8" s="162"/>
      <c r="AX8" s="163"/>
      <c r="AY8" s="162"/>
      <c r="AZ8" s="163"/>
      <c r="BB8" s="162"/>
      <c r="BC8" s="163"/>
      <c r="BD8" s="162"/>
      <c r="BE8" s="163"/>
      <c r="BF8" s="162"/>
      <c r="BG8" s="163"/>
      <c r="BH8" s="162"/>
      <c r="BI8" s="163"/>
      <c r="BJ8" s="162"/>
      <c r="BK8" s="163"/>
      <c r="BL8" s="162"/>
      <c r="BM8" s="163"/>
      <c r="BO8" s="162"/>
      <c r="BP8" s="163"/>
      <c r="BQ8" s="162"/>
      <c r="BR8" s="163"/>
      <c r="BS8" s="162"/>
      <c r="BT8" s="163"/>
      <c r="BU8" s="162"/>
      <c r="BV8" s="163"/>
      <c r="BW8" s="162"/>
      <c r="BX8" s="163"/>
      <c r="BY8" s="162"/>
      <c r="BZ8" s="163"/>
      <c r="CB8" s="89"/>
    </row>
    <row r="9" spans="1:80" s="156" customFormat="1" ht="21" outlineLevel="1" x14ac:dyDescent="0.4">
      <c r="A9" s="155" t="s">
        <v>84</v>
      </c>
      <c r="B9" s="192">
        <f>B7+B8</f>
        <v>0</v>
      </c>
      <c r="C9" s="193"/>
      <c r="D9" s="194">
        <f t="shared" ref="D9" si="0">D7+D8</f>
        <v>3267</v>
      </c>
      <c r="E9" s="195"/>
      <c r="F9" s="194">
        <f t="shared" ref="F9" si="1">F7+F8</f>
        <v>6739</v>
      </c>
      <c r="G9" s="195"/>
      <c r="H9" s="194">
        <f t="shared" ref="H9" si="2">H7+H8</f>
        <v>5225</v>
      </c>
      <c r="I9" s="195"/>
      <c r="J9" s="194">
        <f t="shared" ref="J9" si="3">J7+J8</f>
        <v>7769</v>
      </c>
      <c r="K9" s="195"/>
      <c r="L9" s="194">
        <f t="shared" ref="L9" si="4">L7+L8</f>
        <v>0</v>
      </c>
      <c r="M9" s="195"/>
      <c r="O9" s="192">
        <f>O7+O8</f>
        <v>0</v>
      </c>
      <c r="P9" s="193"/>
      <c r="Q9" s="194">
        <f t="shared" ref="Q9" si="5">Q7+Q8</f>
        <v>0</v>
      </c>
      <c r="R9" s="195"/>
      <c r="S9" s="194">
        <f t="shared" ref="S9" si="6">S7+S8</f>
        <v>0</v>
      </c>
      <c r="T9" s="195"/>
      <c r="U9" s="194">
        <f t="shared" ref="U9" si="7">U7+U8</f>
        <v>0</v>
      </c>
      <c r="V9" s="195"/>
      <c r="W9" s="194">
        <f t="shared" ref="W9" si="8">W7+W8</f>
        <v>0</v>
      </c>
      <c r="X9" s="195"/>
      <c r="Y9" s="194">
        <f t="shared" ref="Y9" si="9">Y7+Y8</f>
        <v>0</v>
      </c>
      <c r="Z9" s="195"/>
      <c r="AB9" s="194">
        <f>AB7+AB8</f>
        <v>0</v>
      </c>
      <c r="AC9" s="195"/>
      <c r="AD9" s="194">
        <f t="shared" ref="AD9" si="10">AD7+AD8</f>
        <v>0</v>
      </c>
      <c r="AE9" s="195"/>
      <c r="AF9" s="194">
        <f>AF7+AF8</f>
        <v>0</v>
      </c>
      <c r="AG9" s="195"/>
      <c r="AH9" s="194">
        <f t="shared" ref="AH9" si="11">AH7+AH8</f>
        <v>0</v>
      </c>
      <c r="AI9" s="195"/>
      <c r="AJ9" s="194">
        <f t="shared" ref="AJ9" si="12">AJ7+AJ8</f>
        <v>0</v>
      </c>
      <c r="AK9" s="195"/>
      <c r="AL9" s="194">
        <f t="shared" ref="AL9" si="13">AL7+AL8</f>
        <v>0</v>
      </c>
      <c r="AM9" s="195"/>
      <c r="AO9" s="218">
        <f>AO7+AO8</f>
        <v>0</v>
      </c>
      <c r="AP9" s="219"/>
      <c r="AQ9" s="218">
        <f t="shared" ref="AQ9" si="14">AQ7+AQ8</f>
        <v>0</v>
      </c>
      <c r="AR9" s="219"/>
      <c r="AS9" s="218">
        <f t="shared" ref="AS9" si="15">AS7+AS8</f>
        <v>0</v>
      </c>
      <c r="AT9" s="219"/>
      <c r="AU9" s="218">
        <f t="shared" ref="AU9" si="16">AU7+AU8</f>
        <v>0</v>
      </c>
      <c r="AV9" s="219"/>
      <c r="AW9" s="218">
        <f t="shared" ref="AW9" si="17">AW7+AW8</f>
        <v>0</v>
      </c>
      <c r="AX9" s="219"/>
      <c r="AY9" s="218">
        <f t="shared" ref="AY9" si="18">AY7+AY8</f>
        <v>0</v>
      </c>
      <c r="AZ9" s="219"/>
      <c r="BB9" s="218">
        <f>BB7+BB8</f>
        <v>0</v>
      </c>
      <c r="BC9" s="219"/>
      <c r="BD9" s="218">
        <f>BD7+BD8</f>
        <v>0</v>
      </c>
      <c r="BE9" s="219"/>
      <c r="BF9" s="218">
        <f>BF7+BF8</f>
        <v>0</v>
      </c>
      <c r="BG9" s="219"/>
      <c r="BH9" s="218">
        <f>BH7+BH8</f>
        <v>0</v>
      </c>
      <c r="BI9" s="219"/>
      <c r="BJ9" s="218">
        <f>BJ7+BJ8</f>
        <v>0</v>
      </c>
      <c r="BK9" s="219"/>
      <c r="BL9" s="218">
        <f>BL7+BL8</f>
        <v>0</v>
      </c>
      <c r="BM9" s="219"/>
      <c r="BO9" s="218">
        <f>BO7+BO8</f>
        <v>0</v>
      </c>
      <c r="BP9" s="219"/>
      <c r="BQ9" s="218">
        <f>BQ7+BQ8</f>
        <v>0</v>
      </c>
      <c r="BR9" s="219"/>
      <c r="BS9" s="218">
        <f>BS7+BS8</f>
        <v>0</v>
      </c>
      <c r="BT9" s="219"/>
      <c r="BU9" s="218">
        <f>BU7+BU8</f>
        <v>0</v>
      </c>
      <c r="BV9" s="219"/>
      <c r="BW9" s="218">
        <f>BW7+BW8</f>
        <v>0</v>
      </c>
      <c r="BX9" s="219"/>
      <c r="BY9" s="218">
        <f>BY7+BY8</f>
        <v>0</v>
      </c>
      <c r="BZ9" s="219"/>
      <c r="CB9" s="157"/>
    </row>
    <row r="10" spans="1:80" outlineLevel="1" x14ac:dyDescent="0.3">
      <c r="A10" s="35" t="s">
        <v>114</v>
      </c>
      <c r="B10" s="174"/>
      <c r="C10" s="175"/>
      <c r="D10" s="176">
        <v>9145</v>
      </c>
      <c r="E10" s="177"/>
      <c r="F10" s="176">
        <v>11583</v>
      </c>
      <c r="G10" s="177"/>
      <c r="H10" s="176">
        <v>3306</v>
      </c>
      <c r="I10" s="177"/>
      <c r="J10" s="176">
        <v>8832</v>
      </c>
      <c r="K10" s="177"/>
      <c r="L10" s="176">
        <v>10401</v>
      </c>
      <c r="M10" s="177"/>
      <c r="O10" s="174"/>
      <c r="P10" s="175"/>
      <c r="Q10" s="176">
        <f>INDEX(realise2017,8,3)</f>
        <v>14539</v>
      </c>
      <c r="R10" s="177"/>
      <c r="S10" s="176">
        <f>INDEX(realise2017,8,4)</f>
        <v>13065</v>
      </c>
      <c r="T10" s="177"/>
      <c r="U10" s="176">
        <f>INDEX(realise2017,8,5)</f>
        <v>5705</v>
      </c>
      <c r="V10" s="177"/>
      <c r="W10" s="176">
        <f>INDEX(realise2017,8,6)</f>
        <v>10706</v>
      </c>
      <c r="X10" s="177"/>
      <c r="Y10" s="176">
        <f>INDEX(realise2017,8,7)</f>
        <v>12783</v>
      </c>
      <c r="Z10" s="177"/>
      <c r="AB10" s="176">
        <f>HLOOKUP(AB1,realise2017,8,0)</f>
        <v>10047</v>
      </c>
      <c r="AC10" s="177"/>
      <c r="AD10" s="176">
        <f>'Prep2017 '!$O$8*'Prep2017 '!J9</f>
        <v>16949</v>
      </c>
      <c r="AE10" s="177"/>
      <c r="AF10" s="176">
        <f>'Prep2017 '!$O$8*'Prep2017 '!K9</f>
        <v>14285</v>
      </c>
      <c r="AG10" s="177"/>
      <c r="AH10" s="176">
        <f>'Prep2017 '!$O$8*'Prep2017 '!L9</f>
        <v>4402</v>
      </c>
      <c r="AI10" s="177"/>
      <c r="AJ10" s="176">
        <f>'Prep2017 '!$O$8*'Prep2017 '!M9</f>
        <v>9210</v>
      </c>
      <c r="AK10" s="177"/>
      <c r="AL10" s="176">
        <f>'Prep2017 '!$O$8*'Prep2017 '!N9</f>
        <v>10818</v>
      </c>
      <c r="AM10" s="177"/>
      <c r="AO10" s="176">
        <f>'Prep2017 '!$V$8*'Prep2017 '!P9</f>
        <v>7610.0000000000009</v>
      </c>
      <c r="AP10" s="177"/>
      <c r="AQ10" s="176">
        <f>'Prep2017 '!$V$8*'Prep2017 '!Q9</f>
        <v>14696</v>
      </c>
      <c r="AR10" s="177"/>
      <c r="AS10" s="176">
        <f>'Prep2017 '!$V$8*'Prep2017 '!R9</f>
        <v>13340</v>
      </c>
      <c r="AT10" s="177"/>
      <c r="AU10" s="176">
        <f>'Prep2017 '!$V$8*'Prep2017 '!S9</f>
        <v>4217</v>
      </c>
      <c r="AV10" s="177"/>
      <c r="AW10" s="176">
        <f>'Prep2017 '!$V$8*'Prep2017 '!T9</f>
        <v>7428</v>
      </c>
      <c r="AX10" s="177"/>
      <c r="AY10" s="176">
        <f>'Prep2017 '!$V$8*'Prep2017 '!U9</f>
        <v>9246</v>
      </c>
      <c r="AZ10" s="177"/>
      <c r="BB10" s="176">
        <f>'Prep2017 '!$AC$8*'Prep2017 '!W9</f>
        <v>7048</v>
      </c>
      <c r="BC10" s="177"/>
      <c r="BD10" s="176">
        <f>'Prep2017 '!$AC$8*'Prep2017 '!X9</f>
        <v>13747</v>
      </c>
      <c r="BE10" s="177"/>
      <c r="BF10" s="176">
        <f>'Prep2017 '!$AC$8*'Prep2017 '!Y9</f>
        <v>11843</v>
      </c>
      <c r="BG10" s="177"/>
      <c r="BH10" s="176">
        <f>'Prep2017 '!$AC$8*'Prep2017 '!Z9</f>
        <v>4077</v>
      </c>
      <c r="BI10" s="177"/>
      <c r="BJ10" s="176">
        <f>'Prep2017 '!$AC$8*'Prep2017 '!AA9</f>
        <v>9132</v>
      </c>
      <c r="BK10" s="177"/>
      <c r="BL10" s="176">
        <f>'Prep2017 '!$AC$8*'Prep2017 '!AB9</f>
        <v>10568</v>
      </c>
      <c r="BM10" s="177"/>
      <c r="BO10" s="176">
        <f>'Prep2017 '!$AJ$8*'Prep2017 '!AD9</f>
        <v>8106.9999999999991</v>
      </c>
      <c r="BP10" s="177"/>
      <c r="BQ10" s="176">
        <f>'Prep2017 '!$AJ$8*'Prep2017 '!AE9</f>
        <v>14148</v>
      </c>
      <c r="BR10" s="177"/>
      <c r="BS10" s="176">
        <f>'Prep2017 '!$AJ$8*'Prep2017 '!AF9</f>
        <v>12117</v>
      </c>
      <c r="BT10" s="177"/>
      <c r="BU10" s="176">
        <f>'Prep2017 '!$AJ$8*'Prep2017 '!AG9</f>
        <v>5516</v>
      </c>
      <c r="BV10" s="177"/>
      <c r="BW10" s="176">
        <f>'Prep2017 '!$AJ$8*'Prep2017 '!AH9</f>
        <v>11033</v>
      </c>
      <c r="BX10" s="177"/>
      <c r="BY10" s="176">
        <f>'Prep2017 '!$AJ$8*'Prep2017 '!AI9</f>
        <v>11848</v>
      </c>
      <c r="BZ10" s="177"/>
    </row>
    <row r="11" spans="1:80" outlineLevel="1" x14ac:dyDescent="0.3">
      <c r="A11" s="36" t="s">
        <v>112</v>
      </c>
      <c r="B11" s="174"/>
      <c r="C11" s="175"/>
      <c r="D11" s="176"/>
      <c r="E11" s="177"/>
      <c r="F11" s="176"/>
      <c r="G11" s="177"/>
      <c r="H11" s="176"/>
      <c r="I11" s="177"/>
      <c r="J11" s="176"/>
      <c r="K11" s="177"/>
      <c r="L11" s="176"/>
      <c r="M11" s="177"/>
      <c r="O11" s="174"/>
      <c r="P11" s="175"/>
      <c r="Q11" s="176"/>
      <c r="R11" s="177"/>
      <c r="S11" s="176"/>
      <c r="T11" s="177"/>
      <c r="U11" s="176"/>
      <c r="V11" s="177"/>
      <c r="W11" s="176"/>
      <c r="X11" s="177"/>
      <c r="Y11" s="176"/>
      <c r="Z11" s="177"/>
      <c r="AB11" s="176"/>
      <c r="AC11" s="177"/>
      <c r="AD11" s="176"/>
      <c r="AE11" s="177"/>
      <c r="AF11" s="176"/>
      <c r="AG11" s="177"/>
      <c r="AH11" s="176"/>
      <c r="AI11" s="177"/>
      <c r="AJ11" s="176"/>
      <c r="AK11" s="177"/>
      <c r="AL11" s="176"/>
      <c r="AM11" s="177"/>
      <c r="AO11" s="176"/>
      <c r="AP11" s="177"/>
      <c r="AQ11" s="176"/>
      <c r="AR11" s="177"/>
      <c r="AS11" s="176"/>
      <c r="AT11" s="177"/>
      <c r="AU11" s="176"/>
      <c r="AV11" s="177"/>
      <c r="AW11" s="176"/>
      <c r="AX11" s="177"/>
      <c r="AY11" s="176"/>
      <c r="AZ11" s="177"/>
      <c r="BB11" s="176"/>
      <c r="BC11" s="177"/>
      <c r="BD11" s="176"/>
      <c r="BE11" s="177"/>
      <c r="BF11" s="176"/>
      <c r="BG11" s="177"/>
      <c r="BH11" s="176"/>
      <c r="BI11" s="177"/>
      <c r="BJ11" s="176"/>
      <c r="BK11" s="177"/>
      <c r="BL11" s="176"/>
      <c r="BM11" s="177"/>
      <c r="BO11" s="176"/>
      <c r="BP11" s="177"/>
      <c r="BQ11" s="176"/>
      <c r="BR11" s="177"/>
      <c r="BS11" s="176"/>
      <c r="BT11" s="177"/>
      <c r="BU11" s="176"/>
      <c r="BV11" s="177"/>
      <c r="BW11" s="176"/>
      <c r="BX11" s="177"/>
      <c r="BY11" s="176"/>
      <c r="BZ11" s="177"/>
    </row>
    <row r="12" spans="1:80" s="156" customFormat="1" ht="21" outlineLevel="1" x14ac:dyDescent="0.4">
      <c r="A12" s="158" t="s">
        <v>113</v>
      </c>
      <c r="B12" s="206">
        <f t="shared" ref="B12" si="19">B10+B11</f>
        <v>0</v>
      </c>
      <c r="C12" s="207"/>
      <c r="D12" s="179">
        <f t="shared" ref="D12" si="20">D10+D11</f>
        <v>9145</v>
      </c>
      <c r="E12" s="180"/>
      <c r="F12" s="179">
        <f t="shared" ref="F12" si="21">F10+F11</f>
        <v>11583</v>
      </c>
      <c r="G12" s="180"/>
      <c r="H12" s="179">
        <f t="shared" ref="H12" si="22">H10+H11</f>
        <v>3306</v>
      </c>
      <c r="I12" s="180"/>
      <c r="J12" s="179">
        <f t="shared" ref="J12" si="23">J10+J11</f>
        <v>8832</v>
      </c>
      <c r="K12" s="180"/>
      <c r="L12" s="179">
        <f t="shared" ref="L12" si="24">L10+L11</f>
        <v>10401</v>
      </c>
      <c r="M12" s="180"/>
      <c r="O12" s="206">
        <f t="shared" ref="O12" si="25">O10+O11</f>
        <v>0</v>
      </c>
      <c r="P12" s="207"/>
      <c r="Q12" s="179">
        <f t="shared" ref="Q12" si="26">Q10+Q11</f>
        <v>14539</v>
      </c>
      <c r="R12" s="180"/>
      <c r="S12" s="179">
        <f t="shared" ref="S12" si="27">S10+S11</f>
        <v>13065</v>
      </c>
      <c r="T12" s="180"/>
      <c r="U12" s="179">
        <f t="shared" ref="U12" si="28">U10+U11</f>
        <v>5705</v>
      </c>
      <c r="V12" s="180"/>
      <c r="W12" s="179">
        <f t="shared" ref="W12" si="29">W10+W11</f>
        <v>10706</v>
      </c>
      <c r="X12" s="180"/>
      <c r="Y12" s="179">
        <f t="shared" ref="Y12" si="30">Y10+Y11</f>
        <v>12783</v>
      </c>
      <c r="Z12" s="180"/>
      <c r="AB12" s="179">
        <f t="shared" ref="AB12" si="31">AB10+AB11</f>
        <v>10047</v>
      </c>
      <c r="AC12" s="180"/>
      <c r="AD12" s="179">
        <f t="shared" ref="AD12" si="32">AD10+AD11</f>
        <v>16949</v>
      </c>
      <c r="AE12" s="180"/>
      <c r="AF12" s="179">
        <f>AF10+AF11</f>
        <v>14285</v>
      </c>
      <c r="AG12" s="180"/>
      <c r="AH12" s="179">
        <f t="shared" ref="AH12" si="33">AH10+AH11</f>
        <v>4402</v>
      </c>
      <c r="AI12" s="180"/>
      <c r="AJ12" s="179">
        <f t="shared" ref="AJ12" si="34">AJ10+AJ11</f>
        <v>9210</v>
      </c>
      <c r="AK12" s="180"/>
      <c r="AL12" s="179">
        <f t="shared" ref="AL12" si="35">AL10+AL11</f>
        <v>10818</v>
      </c>
      <c r="AM12" s="180"/>
      <c r="AO12" s="179">
        <f t="shared" ref="AO12" si="36">AO10+AO11</f>
        <v>7610.0000000000009</v>
      </c>
      <c r="AP12" s="180"/>
      <c r="AQ12" s="179">
        <f t="shared" ref="AQ12" si="37">AQ10+AQ11</f>
        <v>14696</v>
      </c>
      <c r="AR12" s="180"/>
      <c r="AS12" s="179">
        <f t="shared" ref="AS12" si="38">AS10+AS11</f>
        <v>13340</v>
      </c>
      <c r="AT12" s="180"/>
      <c r="AU12" s="179">
        <f t="shared" ref="AU12" si="39">AU10+AU11</f>
        <v>4217</v>
      </c>
      <c r="AV12" s="180"/>
      <c r="AW12" s="179">
        <f t="shared" ref="AW12" si="40">AW10+AW11</f>
        <v>7428</v>
      </c>
      <c r="AX12" s="180"/>
      <c r="AY12" s="179">
        <f t="shared" ref="AY12" si="41">AY10+AY11</f>
        <v>9246</v>
      </c>
      <c r="AZ12" s="180"/>
      <c r="BB12" s="179">
        <f>BB10+BB11</f>
        <v>7048</v>
      </c>
      <c r="BC12" s="180"/>
      <c r="BD12" s="179">
        <f>BD10+BD11</f>
        <v>13747</v>
      </c>
      <c r="BE12" s="180"/>
      <c r="BF12" s="179">
        <f>BF10+BF11</f>
        <v>11843</v>
      </c>
      <c r="BG12" s="180"/>
      <c r="BH12" s="179">
        <f>BH10+BH11</f>
        <v>4077</v>
      </c>
      <c r="BI12" s="180"/>
      <c r="BJ12" s="179">
        <f>BJ10+BJ11</f>
        <v>9132</v>
      </c>
      <c r="BK12" s="180"/>
      <c r="BL12" s="179">
        <f>BL10+BL11</f>
        <v>10568</v>
      </c>
      <c r="BM12" s="180"/>
      <c r="BO12" s="179">
        <f>BO10+BO11</f>
        <v>8106.9999999999991</v>
      </c>
      <c r="BP12" s="180"/>
      <c r="BQ12" s="179">
        <f>BQ10+BQ11</f>
        <v>14148</v>
      </c>
      <c r="BR12" s="180"/>
      <c r="BS12" s="179">
        <f>BS10+BS11</f>
        <v>12117</v>
      </c>
      <c r="BT12" s="180"/>
      <c r="BU12" s="179">
        <f>BU10+BU11</f>
        <v>5516</v>
      </c>
      <c r="BV12" s="180"/>
      <c r="BW12" s="179">
        <f>BW10+BW11</f>
        <v>11033</v>
      </c>
      <c r="BX12" s="180"/>
      <c r="BY12" s="179">
        <f>BY10+BY11</f>
        <v>11848</v>
      </c>
      <c r="BZ12" s="180"/>
    </row>
    <row r="13" spans="1:80" outlineLevel="1" x14ac:dyDescent="0.3">
      <c r="A13" s="38" t="s">
        <v>1</v>
      </c>
      <c r="B13" s="174"/>
      <c r="C13" s="175"/>
      <c r="D13" s="160">
        <v>10225</v>
      </c>
      <c r="E13" s="161"/>
      <c r="F13" s="160">
        <v>8298</v>
      </c>
      <c r="G13" s="161"/>
      <c r="H13" s="160">
        <v>8221</v>
      </c>
      <c r="I13" s="161"/>
      <c r="J13" s="160">
        <v>14898</v>
      </c>
      <c r="K13" s="161"/>
      <c r="L13" s="160">
        <v>3322</v>
      </c>
      <c r="M13" s="161"/>
      <c r="O13" s="174"/>
      <c r="P13" s="175"/>
      <c r="Q13" s="160">
        <f>INDEX(realise2017,12,3)</f>
        <v>16365</v>
      </c>
      <c r="R13" s="161"/>
      <c r="S13" s="160">
        <f>INDEX(realise2017,12,4)</f>
        <v>13513</v>
      </c>
      <c r="T13" s="161"/>
      <c r="U13" s="160">
        <f>INDEX(realise2017,12,5)</f>
        <v>12803</v>
      </c>
      <c r="V13" s="161"/>
      <c r="W13" s="160">
        <f>INDEX(realise2017,12,6)</f>
        <v>13200</v>
      </c>
      <c r="X13" s="161"/>
      <c r="Y13" s="160">
        <f>INDEX(realise2017,12,7)</f>
        <v>2700</v>
      </c>
      <c r="Z13" s="161"/>
      <c r="AB13" s="160">
        <f>'Prep2017 '!$O$12*'Prep2017 '!I13</f>
        <v>15380</v>
      </c>
      <c r="AC13" s="161"/>
      <c r="AD13" s="160">
        <f>'Prep2017 '!$O$12*'Prep2017 '!J13</f>
        <v>17388</v>
      </c>
      <c r="AE13" s="161"/>
      <c r="AF13" s="160">
        <f>'Prep2017 '!$O$12*'Prep2017 '!K13</f>
        <v>13098.999999999998</v>
      </c>
      <c r="AG13" s="161"/>
      <c r="AH13" s="160">
        <f>'Prep2017 '!$O$12*'Prep2017 '!L13</f>
        <v>11406</v>
      </c>
      <c r="AI13" s="161"/>
      <c r="AJ13" s="160">
        <f>'Prep2017 '!$O$12*'Prep2017 '!M13</f>
        <v>12068</v>
      </c>
      <c r="AK13" s="161"/>
      <c r="AL13" s="160">
        <f>'Prep2017 '!$O$12*'Prep2017 '!N13</f>
        <v>2272</v>
      </c>
      <c r="AM13" s="161"/>
      <c r="AO13" s="160">
        <f>'Prep2017 '!$V$12*'Prep2017 '!P13</f>
        <v>14324</v>
      </c>
      <c r="AP13" s="161"/>
      <c r="AQ13" s="160">
        <f>'Prep2017 '!$V$12*'Prep2017 '!Q13</f>
        <v>18006</v>
      </c>
      <c r="AR13" s="161"/>
      <c r="AS13" s="160">
        <f>'Prep2017 '!$V$12*'Prep2017 '!R13</f>
        <v>13155</v>
      </c>
      <c r="AT13" s="161"/>
      <c r="AU13" s="160">
        <f>'Prep2017 '!$V$12*'Prep2017 '!S13</f>
        <v>11660</v>
      </c>
      <c r="AV13" s="161"/>
      <c r="AW13" s="160">
        <f>'Prep2017 '!$V$12*'Prep2017 '!T13</f>
        <v>12567</v>
      </c>
      <c r="AX13" s="161"/>
      <c r="AY13" s="160">
        <f>'Prep2017 '!$V$12*'Prep2017 '!U13</f>
        <v>2276.9999999999995</v>
      </c>
      <c r="AZ13" s="161"/>
      <c r="BB13" s="160">
        <f>'Prep2017 '!$AC$12*'Prep2017 '!W13</f>
        <v>15318</v>
      </c>
      <c r="BC13" s="161"/>
      <c r="BD13" s="160">
        <f>'Prep2017 '!$AC$12*'Prep2017 '!X13</f>
        <v>15970</v>
      </c>
      <c r="BE13" s="161"/>
      <c r="BF13" s="160">
        <f>'Prep2017 '!$AC$12*'Prep2017 '!Y13</f>
        <v>12913</v>
      </c>
      <c r="BG13" s="161"/>
      <c r="BH13" s="160">
        <f>'Prep2017 '!$AC$12*'Prep2017 '!Z13</f>
        <v>10693</v>
      </c>
      <c r="BI13" s="161"/>
      <c r="BJ13" s="160">
        <f>'Prep2017 '!$AC$12*'Prep2017 '!AA13</f>
        <v>10792</v>
      </c>
      <c r="BK13" s="161"/>
      <c r="BL13" s="160">
        <f>'Prep2017 '!$AC$12*'Prep2017 '!AB13</f>
        <v>2270</v>
      </c>
      <c r="BM13" s="161"/>
      <c r="BO13" s="160">
        <f>'Prep2017 '!$AJ$12*'Prep2017 '!AD13</f>
        <v>13159</v>
      </c>
      <c r="BP13" s="161"/>
      <c r="BQ13" s="160">
        <f>'Prep2017 '!$AJ$12*'Prep2017 '!AE13</f>
        <v>16106</v>
      </c>
      <c r="BR13" s="161"/>
      <c r="BS13" s="160">
        <f>'Prep2017 '!$AJ$12*'Prep2017 '!AF13</f>
        <v>13324</v>
      </c>
      <c r="BT13" s="161"/>
      <c r="BU13" s="160">
        <f>'Prep2017 '!$AJ$12*'Prep2017 '!AG13</f>
        <v>10592</v>
      </c>
      <c r="BV13" s="161"/>
      <c r="BW13" s="160">
        <f>'Prep2017 '!$AJ$12*'Prep2017 '!AH13</f>
        <v>11257</v>
      </c>
      <c r="BX13" s="161"/>
      <c r="BY13" s="160">
        <f>'Prep2017 '!$AJ$12*'Prep2017 '!AI13</f>
        <v>2213</v>
      </c>
      <c r="BZ13" s="161"/>
    </row>
    <row r="14" spans="1:80" outlineLevel="1" x14ac:dyDescent="0.3">
      <c r="A14" s="38" t="s">
        <v>104</v>
      </c>
      <c r="B14" s="174"/>
      <c r="C14" s="175"/>
      <c r="D14" s="160"/>
      <c r="E14" s="161"/>
      <c r="F14" s="160"/>
      <c r="G14" s="161"/>
      <c r="H14" s="160"/>
      <c r="I14" s="161"/>
      <c r="J14" s="160"/>
      <c r="K14" s="161"/>
      <c r="L14" s="160"/>
      <c r="M14" s="161"/>
      <c r="O14" s="174"/>
      <c r="P14" s="175"/>
      <c r="Q14" s="160"/>
      <c r="R14" s="161"/>
      <c r="S14" s="160"/>
      <c r="T14" s="161"/>
      <c r="U14" s="160"/>
      <c r="V14" s="161"/>
      <c r="W14" s="160"/>
      <c r="X14" s="161"/>
      <c r="Y14" s="160"/>
      <c r="Z14" s="161"/>
      <c r="AB14" s="160"/>
      <c r="AC14" s="161"/>
      <c r="AD14" s="160"/>
      <c r="AE14" s="161"/>
      <c r="AF14" s="160"/>
      <c r="AG14" s="161"/>
      <c r="AH14" s="160"/>
      <c r="AI14" s="161"/>
      <c r="AJ14" s="160"/>
      <c r="AK14" s="161"/>
      <c r="AL14" s="160"/>
      <c r="AM14" s="161"/>
      <c r="AO14" s="160"/>
      <c r="AP14" s="161"/>
      <c r="AQ14" s="160"/>
      <c r="AR14" s="161"/>
      <c r="AS14" s="160"/>
      <c r="AT14" s="161"/>
      <c r="AU14" s="160"/>
      <c r="AV14" s="161"/>
      <c r="AW14" s="160"/>
      <c r="AX14" s="161"/>
      <c r="AY14" s="160"/>
      <c r="AZ14" s="161"/>
      <c r="BB14" s="160"/>
      <c r="BC14" s="161"/>
      <c r="BD14" s="160"/>
      <c r="BE14" s="161"/>
      <c r="BF14" s="160"/>
      <c r="BG14" s="161"/>
      <c r="BH14" s="160"/>
      <c r="BI14" s="161"/>
      <c r="BJ14" s="160"/>
      <c r="BK14" s="161"/>
      <c r="BL14" s="160"/>
      <c r="BM14" s="161"/>
      <c r="BO14" s="160"/>
      <c r="BP14" s="161"/>
      <c r="BQ14" s="160"/>
      <c r="BR14" s="161"/>
      <c r="BS14" s="160"/>
      <c r="BT14" s="161"/>
      <c r="BU14" s="160"/>
      <c r="BV14" s="161"/>
      <c r="BW14" s="160"/>
      <c r="BX14" s="161"/>
      <c r="BY14" s="160"/>
      <c r="BZ14" s="161"/>
    </row>
    <row r="15" spans="1:80" outlineLevel="1" x14ac:dyDescent="0.3">
      <c r="A15" s="38" t="s">
        <v>103</v>
      </c>
      <c r="B15" s="174"/>
      <c r="C15" s="175"/>
      <c r="D15" s="160"/>
      <c r="E15" s="161"/>
      <c r="F15" s="160"/>
      <c r="G15" s="161"/>
      <c r="H15" s="160"/>
      <c r="I15" s="161"/>
      <c r="J15" s="160"/>
      <c r="K15" s="161"/>
      <c r="L15" s="160"/>
      <c r="M15" s="161"/>
      <c r="O15" s="174"/>
      <c r="P15" s="175"/>
      <c r="Q15" s="160"/>
      <c r="R15" s="161"/>
      <c r="S15" s="160"/>
      <c r="T15" s="161"/>
      <c r="U15" s="160"/>
      <c r="V15" s="161"/>
      <c r="W15" s="160"/>
      <c r="X15" s="161"/>
      <c r="Y15" s="160"/>
      <c r="Z15" s="161"/>
      <c r="AB15" s="160"/>
      <c r="AC15" s="161"/>
      <c r="AD15" s="160"/>
      <c r="AE15" s="161"/>
      <c r="AF15" s="160"/>
      <c r="AG15" s="161"/>
      <c r="AH15" s="160"/>
      <c r="AI15" s="161"/>
      <c r="AJ15" s="160"/>
      <c r="AK15" s="161"/>
      <c r="AL15" s="160"/>
      <c r="AM15" s="161"/>
      <c r="AO15" s="160"/>
      <c r="AP15" s="161"/>
      <c r="AQ15" s="160"/>
      <c r="AR15" s="161"/>
      <c r="AS15" s="160"/>
      <c r="AT15" s="161"/>
      <c r="AU15" s="160"/>
      <c r="AV15" s="161"/>
      <c r="AW15" s="160"/>
      <c r="AX15" s="161"/>
      <c r="AY15" s="160"/>
      <c r="AZ15" s="161"/>
      <c r="BB15" s="160"/>
      <c r="BC15" s="161"/>
      <c r="BD15" s="160"/>
      <c r="BE15" s="161"/>
      <c r="BF15" s="160"/>
      <c r="BG15" s="161"/>
      <c r="BH15" s="160"/>
      <c r="BI15" s="161"/>
      <c r="BJ15" s="160"/>
      <c r="BK15" s="161"/>
      <c r="BL15" s="160"/>
      <c r="BM15" s="161"/>
      <c r="BO15" s="160"/>
      <c r="BP15" s="161"/>
      <c r="BQ15" s="160"/>
      <c r="BR15" s="161"/>
      <c r="BS15" s="160"/>
      <c r="BT15" s="161"/>
      <c r="BU15" s="160"/>
      <c r="BV15" s="161"/>
      <c r="BW15" s="160"/>
      <c r="BX15" s="161"/>
      <c r="BY15" s="160"/>
      <c r="BZ15" s="161"/>
    </row>
    <row r="16" spans="1:80" s="156" customFormat="1" ht="21.6" outlineLevel="1" thickBot="1" x14ac:dyDescent="0.45">
      <c r="A16" s="159" t="s">
        <v>86</v>
      </c>
      <c r="B16" s="196">
        <f t="shared" ref="B16" si="42">B13+B14</f>
        <v>0</v>
      </c>
      <c r="C16" s="197"/>
      <c r="D16" s="198">
        <f>D13+D14</f>
        <v>10225</v>
      </c>
      <c r="E16" s="199"/>
      <c r="F16" s="198">
        <f t="shared" ref="F16" si="43">F13+F14</f>
        <v>8298</v>
      </c>
      <c r="G16" s="199"/>
      <c r="H16" s="198">
        <f t="shared" ref="H16" si="44">H13+H14</f>
        <v>8221</v>
      </c>
      <c r="I16" s="199"/>
      <c r="J16" s="198">
        <f t="shared" ref="J16" si="45">J13+J14</f>
        <v>14898</v>
      </c>
      <c r="K16" s="199"/>
      <c r="L16" s="198">
        <f t="shared" ref="L16" si="46">L13+L14</f>
        <v>3322</v>
      </c>
      <c r="M16" s="199"/>
      <c r="O16" s="196">
        <f t="shared" ref="O16" si="47">O13+O14</f>
        <v>0</v>
      </c>
      <c r="P16" s="197"/>
      <c r="Q16" s="198">
        <f>Q13+Q14</f>
        <v>16365</v>
      </c>
      <c r="R16" s="199"/>
      <c r="S16" s="198">
        <f t="shared" ref="S16" si="48">S13+S14</f>
        <v>13513</v>
      </c>
      <c r="T16" s="199"/>
      <c r="U16" s="198">
        <f t="shared" ref="U16" si="49">U13+U14</f>
        <v>12803</v>
      </c>
      <c r="V16" s="199"/>
      <c r="W16" s="198">
        <f t="shared" ref="W16" si="50">W13+W14</f>
        <v>13200</v>
      </c>
      <c r="X16" s="199"/>
      <c r="Y16" s="198">
        <f t="shared" ref="Y16" si="51">Y13+Y14</f>
        <v>2700</v>
      </c>
      <c r="Z16" s="199"/>
      <c r="AB16" s="198">
        <f t="shared" ref="AB16" si="52">AB13+AB14</f>
        <v>15380</v>
      </c>
      <c r="AC16" s="199"/>
      <c r="AD16" s="198">
        <f t="shared" ref="AD16" si="53">AD13+AD14</f>
        <v>17388</v>
      </c>
      <c r="AE16" s="199"/>
      <c r="AF16" s="198">
        <f t="shared" ref="AF16" si="54">AF13+AF14</f>
        <v>13098.999999999998</v>
      </c>
      <c r="AG16" s="199"/>
      <c r="AH16" s="198">
        <f t="shared" ref="AH16" si="55">AH13+AH14</f>
        <v>11406</v>
      </c>
      <c r="AI16" s="199"/>
      <c r="AJ16" s="198">
        <f t="shared" ref="AJ16" si="56">AJ13+AJ14</f>
        <v>12068</v>
      </c>
      <c r="AK16" s="199"/>
      <c r="AL16" s="198">
        <f t="shared" ref="AL16" si="57">AL13+AL14</f>
        <v>2272</v>
      </c>
      <c r="AM16" s="199"/>
      <c r="AO16" s="198">
        <f t="shared" ref="AO16" si="58">AO13+AO14</f>
        <v>14324</v>
      </c>
      <c r="AP16" s="199"/>
      <c r="AQ16" s="198">
        <f t="shared" ref="AQ16" si="59">AQ13+AQ14</f>
        <v>18006</v>
      </c>
      <c r="AR16" s="199"/>
      <c r="AS16" s="198">
        <f t="shared" ref="AS16" si="60">AS13+AS14</f>
        <v>13155</v>
      </c>
      <c r="AT16" s="199"/>
      <c r="AU16" s="198">
        <f t="shared" ref="AU16" si="61">AU13+AU14</f>
        <v>11660</v>
      </c>
      <c r="AV16" s="199"/>
      <c r="AW16" s="198">
        <f t="shared" ref="AW16" si="62">AW13+AW14</f>
        <v>12567</v>
      </c>
      <c r="AX16" s="199"/>
      <c r="AY16" s="198">
        <f t="shared" ref="AY16" si="63">AY13+AY14</f>
        <v>2276.9999999999995</v>
      </c>
      <c r="AZ16" s="199"/>
      <c r="BB16" s="198">
        <f t="shared" ref="BB16" si="64">BB13+BB14</f>
        <v>15318</v>
      </c>
      <c r="BC16" s="199"/>
      <c r="BD16" s="198">
        <f t="shared" ref="BD16" si="65">BD13+BD14</f>
        <v>15970</v>
      </c>
      <c r="BE16" s="199"/>
      <c r="BF16" s="198">
        <f t="shared" ref="BF16" si="66">BF13+BF14</f>
        <v>12913</v>
      </c>
      <c r="BG16" s="199"/>
      <c r="BH16" s="198">
        <f t="shared" ref="BH16" si="67">BH13+BH14</f>
        <v>10693</v>
      </c>
      <c r="BI16" s="199"/>
      <c r="BJ16" s="198">
        <f t="shared" ref="BJ16" si="68">BJ13+BJ14</f>
        <v>10792</v>
      </c>
      <c r="BK16" s="199"/>
      <c r="BL16" s="198">
        <f t="shared" ref="BL16" si="69">BL13+BL14</f>
        <v>2270</v>
      </c>
      <c r="BM16" s="199"/>
      <c r="BO16" s="198">
        <f t="shared" ref="BO16" si="70">BO13+BO14</f>
        <v>13159</v>
      </c>
      <c r="BP16" s="199"/>
      <c r="BQ16" s="198">
        <f t="shared" ref="BQ16" si="71">BQ13+BQ14</f>
        <v>16106</v>
      </c>
      <c r="BR16" s="199"/>
      <c r="BS16" s="198">
        <f t="shared" ref="BS16" si="72">BS13+BS14</f>
        <v>13324</v>
      </c>
      <c r="BT16" s="199"/>
      <c r="BU16" s="198">
        <f t="shared" ref="BU16" si="73">BU13+BU14</f>
        <v>10592</v>
      </c>
      <c r="BV16" s="199"/>
      <c r="BW16" s="198">
        <f t="shared" ref="BW16" si="74">BW13+BW14</f>
        <v>11257</v>
      </c>
      <c r="BX16" s="199"/>
      <c r="BY16" s="198">
        <f t="shared" ref="BY16" si="75">BY13+BY14</f>
        <v>2213</v>
      </c>
      <c r="BZ16" s="199"/>
    </row>
    <row r="17" spans="1:78" ht="15.6" outlineLevel="1" thickTop="1" thickBot="1" x14ac:dyDescent="0.35">
      <c r="A17" s="39" t="s">
        <v>81</v>
      </c>
      <c r="B17" s="183"/>
      <c r="C17" s="184"/>
      <c r="D17" s="183"/>
      <c r="E17" s="184"/>
      <c r="F17" s="183"/>
      <c r="G17" s="184"/>
      <c r="H17" s="183"/>
      <c r="I17" s="184"/>
      <c r="J17" s="183"/>
      <c r="K17" s="184"/>
      <c r="L17" s="183"/>
      <c r="M17" s="185"/>
      <c r="O17" s="183"/>
      <c r="P17" s="184"/>
      <c r="Q17" s="183"/>
      <c r="R17" s="184"/>
      <c r="S17" s="183"/>
      <c r="T17" s="184"/>
      <c r="U17" s="183"/>
      <c r="V17" s="184"/>
      <c r="W17" s="183"/>
      <c r="X17" s="184"/>
      <c r="Y17" s="183"/>
      <c r="Z17" s="185"/>
      <c r="AB17" s="183"/>
      <c r="AC17" s="184"/>
      <c r="AD17" s="183"/>
      <c r="AE17" s="184"/>
      <c r="AF17" s="183"/>
      <c r="AG17" s="184"/>
      <c r="AH17" s="183"/>
      <c r="AI17" s="184"/>
      <c r="AJ17" s="183"/>
      <c r="AK17" s="184"/>
      <c r="AL17" s="183"/>
      <c r="AM17" s="185"/>
      <c r="AO17" s="183"/>
      <c r="AP17" s="184"/>
      <c r="AQ17" s="183"/>
      <c r="AR17" s="184"/>
      <c r="AS17" s="183"/>
      <c r="AT17" s="184"/>
      <c r="AU17" s="183"/>
      <c r="AV17" s="184"/>
      <c r="AW17" s="183"/>
      <c r="AX17" s="184"/>
      <c r="AY17" s="183"/>
      <c r="AZ17" s="185"/>
      <c r="BB17" s="183"/>
      <c r="BC17" s="184"/>
      <c r="BD17" s="183"/>
      <c r="BE17" s="184"/>
      <c r="BF17" s="183"/>
      <c r="BG17" s="184"/>
      <c r="BH17" s="183"/>
      <c r="BI17" s="184"/>
      <c r="BJ17" s="183"/>
      <c r="BK17" s="184"/>
      <c r="BL17" s="183"/>
      <c r="BM17" s="185"/>
      <c r="BO17" s="183"/>
      <c r="BP17" s="184"/>
      <c r="BQ17" s="183"/>
      <c r="BR17" s="184"/>
      <c r="BS17" s="183"/>
      <c r="BT17" s="184"/>
      <c r="BU17" s="183"/>
      <c r="BV17" s="184"/>
      <c r="BW17" s="183"/>
      <c r="BX17" s="184"/>
      <c r="BY17" s="183"/>
      <c r="BZ17" s="185"/>
    </row>
    <row r="18" spans="1:78" ht="4.95" customHeight="1" thickTop="1" x14ac:dyDescent="0.3">
      <c r="A18" s="40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</row>
    <row r="19" spans="1:78" s="58" customFormat="1" ht="14.4" customHeight="1" outlineLevel="1" x14ac:dyDescent="0.3">
      <c r="A19" s="56"/>
      <c r="B19" s="168" t="s">
        <v>93</v>
      </c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O19" s="168" t="s">
        <v>93</v>
      </c>
      <c r="P19" s="168"/>
      <c r="Q19" s="168"/>
      <c r="R19" s="168"/>
      <c r="S19" s="168"/>
      <c r="T19" s="168"/>
      <c r="U19" s="168"/>
      <c r="V19" s="168"/>
      <c r="W19" s="168"/>
      <c r="X19" s="168"/>
      <c r="Y19" s="168"/>
      <c r="Z19" s="168"/>
      <c r="AB19" s="168" t="s">
        <v>93</v>
      </c>
      <c r="AC19" s="168"/>
      <c r="AD19" s="168"/>
      <c r="AE19" s="168"/>
      <c r="AF19" s="168"/>
      <c r="AG19" s="168"/>
      <c r="AH19" s="168"/>
      <c r="AI19" s="168"/>
      <c r="AJ19" s="168"/>
      <c r="AK19" s="168"/>
      <c r="AL19" s="168"/>
      <c r="AM19" s="168"/>
      <c r="AO19" s="168" t="s">
        <v>93</v>
      </c>
      <c r="AP19" s="168"/>
      <c r="AQ19" s="168"/>
      <c r="AR19" s="168"/>
      <c r="AS19" s="168"/>
      <c r="AT19" s="168"/>
      <c r="AU19" s="168"/>
      <c r="AV19" s="168"/>
      <c r="AW19" s="168"/>
      <c r="AX19" s="168"/>
      <c r="AY19" s="168"/>
      <c r="AZ19" s="168"/>
      <c r="BB19" s="168" t="s">
        <v>93</v>
      </c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O19" s="168" t="s">
        <v>93</v>
      </c>
      <c r="BP19" s="168"/>
      <c r="BQ19" s="168"/>
      <c r="BR19" s="168"/>
      <c r="BS19" s="168"/>
      <c r="BT19" s="168"/>
      <c r="BU19" s="168"/>
      <c r="BV19" s="168"/>
      <c r="BW19" s="168"/>
      <c r="BX19" s="168"/>
      <c r="BY19" s="168"/>
      <c r="BZ19" s="168"/>
    </row>
    <row r="20" spans="1:78" outlineLevel="1" x14ac:dyDescent="0.3">
      <c r="A20" s="72" t="s">
        <v>87</v>
      </c>
      <c r="B20" s="95">
        <f t="shared" ref="B20:M20" si="76">B42+B43+B44+B45</f>
        <v>0</v>
      </c>
      <c r="C20" s="96">
        <f t="shared" si="76"/>
        <v>0</v>
      </c>
      <c r="D20" s="21">
        <f t="shared" si="76"/>
        <v>0</v>
      </c>
      <c r="E20" s="22">
        <f t="shared" si="76"/>
        <v>15.01938775510204</v>
      </c>
      <c r="F20" s="21">
        <f t="shared" si="76"/>
        <v>7.6848739495798322</v>
      </c>
      <c r="G20" s="22">
        <f t="shared" si="76"/>
        <v>16.359959183673471</v>
      </c>
      <c r="H20" s="21">
        <f t="shared" si="76"/>
        <v>9.7336134453781504</v>
      </c>
      <c r="I20" s="22">
        <f t="shared" si="76"/>
        <v>14.727061224489795</v>
      </c>
      <c r="J20" s="21">
        <f t="shared" si="76"/>
        <v>2.7781512605042016</v>
      </c>
      <c r="K20" s="22">
        <f t="shared" si="76"/>
        <v>28.664761104441776</v>
      </c>
      <c r="L20" s="21">
        <f t="shared" si="76"/>
        <v>6.4941176470588236</v>
      </c>
      <c r="M20" s="22">
        <f t="shared" si="76"/>
        <v>8.8586666666666662</v>
      </c>
      <c r="O20" s="95">
        <f t="shared" ref="O20:Z20" si="77">O42+O43+O44+O45</f>
        <v>0</v>
      </c>
      <c r="P20" s="96">
        <f t="shared" si="77"/>
        <v>0</v>
      </c>
      <c r="Q20" s="21">
        <f t="shared" si="77"/>
        <v>13.054621848739494</v>
      </c>
      <c r="R20" s="22">
        <f t="shared" si="77"/>
        <v>34.30786860198625</v>
      </c>
      <c r="S20" s="21">
        <f t="shared" si="77"/>
        <v>46.525515660809781</v>
      </c>
      <c r="T20" s="22">
        <f t="shared" si="77"/>
        <v>64.074866310160431</v>
      </c>
      <c r="U20" s="21">
        <f t="shared" si="77"/>
        <v>75.053857906799081</v>
      </c>
      <c r="V20" s="22">
        <f t="shared" si="77"/>
        <v>91.68113063407182</v>
      </c>
      <c r="W20" s="21">
        <f t="shared" si="77"/>
        <v>96.475248281130646</v>
      </c>
      <c r="X20" s="22">
        <f t="shared" si="77"/>
        <v>118.11642475171887</v>
      </c>
      <c r="Y20" s="21">
        <f t="shared" si="77"/>
        <v>214.57580213903742</v>
      </c>
      <c r="Z20" s="22">
        <f t="shared" si="77"/>
        <v>294.28288770053473</v>
      </c>
      <c r="AB20" s="143">
        <f t="shared" ref="AB20:AM20" si="78">AB42+AB43+AB44+AB45</f>
        <v>136.86325439266614</v>
      </c>
      <c r="AC20" s="22">
        <f t="shared" si="78"/>
        <v>156.83728036669211</v>
      </c>
      <c r="AD20" s="21">
        <f t="shared" si="78"/>
        <v>165.28013750954926</v>
      </c>
      <c r="AE20" s="22">
        <f t="shared" si="78"/>
        <v>187.86195569136746</v>
      </c>
      <c r="AF20" s="21">
        <f t="shared" si="78"/>
        <v>202.10481283422459</v>
      </c>
      <c r="AG20" s="22">
        <f t="shared" si="78"/>
        <v>219.11650114591293</v>
      </c>
      <c r="AH20" s="21">
        <f t="shared" si="78"/>
        <v>231.12070282658522</v>
      </c>
      <c r="AI20" s="22">
        <f t="shared" si="78"/>
        <v>245.93368983957222</v>
      </c>
      <c r="AJ20" s="21">
        <f t="shared" si="78"/>
        <v>249.63284950343777</v>
      </c>
      <c r="AK20" s="22">
        <f t="shared" si="78"/>
        <v>269.1753246753247</v>
      </c>
      <c r="AL20" s="21">
        <f t="shared" si="78"/>
        <v>477.82887700534764</v>
      </c>
      <c r="AM20" s="22">
        <f t="shared" si="78"/>
        <v>643.99001782531195</v>
      </c>
      <c r="AO20" s="21">
        <f t="shared" ref="AO20:AZ20" si="79">AO42+AO43+AO44+AO45</f>
        <v>285.08647822765471</v>
      </c>
      <c r="AP20" s="22">
        <f t="shared" si="79"/>
        <v>303.68907563025209</v>
      </c>
      <c r="AQ20" s="21">
        <f t="shared" si="79"/>
        <v>310.08403361344534</v>
      </c>
      <c r="AR20" s="22">
        <f t="shared" si="79"/>
        <v>333.46844919786093</v>
      </c>
      <c r="AS20" s="21">
        <f t="shared" si="79"/>
        <v>345.81802902979371</v>
      </c>
      <c r="AT20" s="22">
        <f t="shared" si="79"/>
        <v>362.90244461420929</v>
      </c>
      <c r="AU20" s="21">
        <f t="shared" si="79"/>
        <v>374.11252864782273</v>
      </c>
      <c r="AV20" s="22">
        <f t="shared" si="79"/>
        <v>389.25538579067984</v>
      </c>
      <c r="AW20" s="21">
        <f t="shared" si="79"/>
        <v>392.79908326967143</v>
      </c>
      <c r="AX20" s="22">
        <f t="shared" si="79"/>
        <v>412.24087089381203</v>
      </c>
      <c r="AY20" s="21">
        <f t="shared" si="79"/>
        <v>726.88328877005358</v>
      </c>
      <c r="AZ20" s="22">
        <f t="shared" si="79"/>
        <v>976.07771836007134</v>
      </c>
      <c r="BB20" s="21">
        <f t="shared" ref="BB20:BM20" si="80">BB42+BB43+BB44+BB45</f>
        <v>426.08877005347597</v>
      </c>
      <c r="BC20" s="22">
        <f t="shared" si="80"/>
        <v>445.98227654698246</v>
      </c>
      <c r="BD20" s="21">
        <f t="shared" si="80"/>
        <v>451.90496562261274</v>
      </c>
      <c r="BE20" s="22">
        <f t="shared" si="80"/>
        <v>472.64522536287245</v>
      </c>
      <c r="BF20" s="21">
        <f t="shared" si="80"/>
        <v>484.1973262032086</v>
      </c>
      <c r="BG20" s="22">
        <f t="shared" si="80"/>
        <v>500.96745607333844</v>
      </c>
      <c r="BH20" s="21">
        <f t="shared" si="80"/>
        <v>510.91955691367457</v>
      </c>
      <c r="BI20" s="22">
        <f t="shared" si="80"/>
        <v>524.80656990068758</v>
      </c>
      <c r="BJ20" s="21">
        <f t="shared" si="80"/>
        <v>528.23262032085563</v>
      </c>
      <c r="BK20" s="22">
        <f t="shared" si="80"/>
        <v>546.085179526356</v>
      </c>
      <c r="BL20" s="21">
        <f t="shared" si="80"/>
        <v>962.36377005347595</v>
      </c>
      <c r="BM20" s="22">
        <f t="shared" si="80"/>
        <v>1290.0304812834224</v>
      </c>
      <c r="BO20" s="21">
        <f t="shared" ref="BO20:BZ20" si="81">BO42+BO43+BO44+BO45</f>
        <v>561.75087853323146</v>
      </c>
      <c r="BP20" s="22">
        <f t="shared" si="81"/>
        <v>578.84048892284181</v>
      </c>
      <c r="BQ20" s="21">
        <f t="shared" si="81"/>
        <v>585.65309396485861</v>
      </c>
      <c r="BR20" s="22">
        <f t="shared" si="81"/>
        <v>606.56997708174174</v>
      </c>
      <c r="BS20" s="21">
        <f t="shared" si="81"/>
        <v>618.45905271199388</v>
      </c>
      <c r="BT20" s="22">
        <f t="shared" si="81"/>
        <v>635.76294881589001</v>
      </c>
      <c r="BU20" s="21">
        <f t="shared" si="81"/>
        <v>645.94530175706643</v>
      </c>
      <c r="BV20" s="22">
        <f t="shared" si="81"/>
        <v>659.70114591291053</v>
      </c>
      <c r="BW20" s="21">
        <f t="shared" si="81"/>
        <v>664.33644003055758</v>
      </c>
      <c r="BX20" s="22">
        <f t="shared" si="81"/>
        <v>683.59163483575242</v>
      </c>
      <c r="BY20" s="21">
        <f t="shared" si="81"/>
        <v>1204.3978609625667</v>
      </c>
      <c r="BZ20" s="22">
        <f t="shared" si="81"/>
        <v>1612.5698752228163</v>
      </c>
    </row>
    <row r="21" spans="1:78" outlineLevel="1" x14ac:dyDescent="0.3">
      <c r="A21" s="72" t="s">
        <v>88</v>
      </c>
      <c r="B21" s="97">
        <f>[4]Synthèse!$NB$22</f>
        <v>0</v>
      </c>
      <c r="C21" s="98">
        <f>[4]Synthèse!$NB$81</f>
        <v>0</v>
      </c>
      <c r="D21" s="23">
        <f>[4]Synthèse!$NC$22</f>
        <v>11</v>
      </c>
      <c r="E21" s="24">
        <f>[4]Synthèse!$NC$81</f>
        <v>21</v>
      </c>
      <c r="F21" s="23">
        <f>[4]Synthèse!$ND$22</f>
        <v>12</v>
      </c>
      <c r="G21" s="24">
        <f>[4]Synthèse!$ND$81</f>
        <v>20</v>
      </c>
      <c r="H21" s="23">
        <f>[4]Synthèse!$NE$22</f>
        <v>12</v>
      </c>
      <c r="I21" s="24">
        <f>[4]Synthèse!$NE$81</f>
        <v>21</v>
      </c>
      <c r="J21" s="23">
        <f>[4]Synthèse!$NF$22</f>
        <v>7</v>
      </c>
      <c r="K21" s="24">
        <f>[4]Synthèse!$NF$81</f>
        <v>29</v>
      </c>
      <c r="L21" s="23">
        <f>[4]Synthèse!$NG$22</f>
        <v>14</v>
      </c>
      <c r="M21" s="24">
        <f>[4]Synthèse!$NG$81</f>
        <v>0</v>
      </c>
      <c r="O21" s="97">
        <f>[5]Synthèse!$I$22</f>
        <v>0</v>
      </c>
      <c r="P21" s="98">
        <f>[5]Synthèse!$I$81</f>
        <v>0</v>
      </c>
      <c r="Q21" s="23">
        <f>[5]Synthèse!$J$22</f>
        <v>0</v>
      </c>
      <c r="R21" s="24">
        <f>[5]Synthèse!$J$81</f>
        <v>0</v>
      </c>
      <c r="S21" s="23">
        <f>[5]Synthèse!$K$22</f>
        <v>0</v>
      </c>
      <c r="T21" s="24">
        <f>[5]Synthèse!$K$81</f>
        <v>0</v>
      </c>
      <c r="U21" s="23">
        <f>[5]Synthèse!$L$22</f>
        <v>0</v>
      </c>
      <c r="V21" s="24">
        <f>[5]Synthèse!$L$81</f>
        <v>0</v>
      </c>
      <c r="W21" s="23">
        <f>[5]Synthèse!$M$22</f>
        <v>0</v>
      </c>
      <c r="X21" s="24">
        <f>[5]Synthèse!$M$81</f>
        <v>0</v>
      </c>
      <c r="Y21" s="23">
        <f>[5]Synthèse!$N$22</f>
        <v>0</v>
      </c>
      <c r="Z21" s="24">
        <f>[5]Synthèse!$N$81</f>
        <v>0</v>
      </c>
      <c r="AB21" s="144">
        <f>[5]Synthèse!$P$22</f>
        <v>0</v>
      </c>
      <c r="AC21" s="24">
        <f>[5]Synthèse!$P$81</f>
        <v>0</v>
      </c>
      <c r="AD21" s="23">
        <f>[5]Synthèse!$Q$22</f>
        <v>0</v>
      </c>
      <c r="AE21" s="24">
        <f>[5]Synthèse!$Q$81</f>
        <v>0</v>
      </c>
      <c r="AF21" s="23">
        <f>[5]Synthèse!$R$22</f>
        <v>0</v>
      </c>
      <c r="AG21" s="24">
        <f>[5]Synthèse!$R$81</f>
        <v>0</v>
      </c>
      <c r="AH21" s="23">
        <f>[5]Synthèse!$S$22</f>
        <v>0</v>
      </c>
      <c r="AI21" s="24">
        <f>[5]Synthèse!$S$81</f>
        <v>0</v>
      </c>
      <c r="AJ21" s="23">
        <f>[5]Synthèse!$T$22</f>
        <v>0</v>
      </c>
      <c r="AK21" s="24">
        <f>[5]Synthèse!$T$81</f>
        <v>0</v>
      </c>
      <c r="AL21" s="23">
        <f>[5]Synthèse!$U$22</f>
        <v>0</v>
      </c>
      <c r="AM21" s="24">
        <f>[5]Synthèse!$U$81</f>
        <v>0</v>
      </c>
      <c r="AO21" s="23">
        <f>[5]Synthèse!$W$22</f>
        <v>0</v>
      </c>
      <c r="AP21" s="24">
        <f>[5]Synthèse!$W$81</f>
        <v>0</v>
      </c>
      <c r="AQ21" s="23">
        <f>[5]Synthèse!$X$22</f>
        <v>0</v>
      </c>
      <c r="AR21" s="24">
        <f>[5]Synthèse!$X$81</f>
        <v>0</v>
      </c>
      <c r="AS21" s="23">
        <f>[5]Synthèse!$Y$22</f>
        <v>0</v>
      </c>
      <c r="AT21" s="24">
        <f>[5]Synthèse!$Y$81</f>
        <v>0</v>
      </c>
      <c r="AU21" s="23">
        <f>[5]Synthèse!$Z$22</f>
        <v>0</v>
      </c>
      <c r="AV21" s="24">
        <f>[5]Synthèse!$Z$81</f>
        <v>0</v>
      </c>
      <c r="AW21" s="23">
        <f>[5]Synthèse!$AA$22</f>
        <v>0</v>
      </c>
      <c r="AX21" s="24">
        <f>[5]Synthèse!$AA$81</f>
        <v>0</v>
      </c>
      <c r="AY21" s="23">
        <f>[5]Synthèse!$AB$22</f>
        <v>0</v>
      </c>
      <c r="AZ21" s="24">
        <f>[5]Synthèse!$AB$81</f>
        <v>0</v>
      </c>
      <c r="BB21" s="23">
        <f>[5]Synthèse!$AD$22</f>
        <v>0</v>
      </c>
      <c r="BC21" s="24">
        <f>[5]Synthèse!$AD$81</f>
        <v>0</v>
      </c>
      <c r="BD21" s="23">
        <f>[5]Synthèse!$AE$22</f>
        <v>0</v>
      </c>
      <c r="BE21" s="24">
        <f>[5]Synthèse!$AE$81</f>
        <v>0</v>
      </c>
      <c r="BF21" s="23">
        <f>[5]Synthèse!$AF$22</f>
        <v>0</v>
      </c>
      <c r="BG21" s="24">
        <f>[5]Synthèse!$AF$81</f>
        <v>0</v>
      </c>
      <c r="BH21" s="23">
        <f>[5]Synthèse!$AG$22</f>
        <v>0</v>
      </c>
      <c r="BI21" s="24">
        <f>[5]Synthèse!$AG$81</f>
        <v>0</v>
      </c>
      <c r="BJ21" s="23">
        <f>[5]Synthèse!$AH$22</f>
        <v>0</v>
      </c>
      <c r="BK21" s="24">
        <f>[5]Synthèse!$AH$81</f>
        <v>0</v>
      </c>
      <c r="BL21" s="23">
        <f>[5]Synthèse!$AI$22</f>
        <v>0</v>
      </c>
      <c r="BM21" s="24">
        <f>[5]Synthèse!$AI$81</f>
        <v>0</v>
      </c>
      <c r="BO21" s="23">
        <f>[5]Synthèse!$AK$22</f>
        <v>0</v>
      </c>
      <c r="BP21" s="24">
        <f>[5]Synthèse!$AK$81</f>
        <v>0</v>
      </c>
      <c r="BQ21" s="23">
        <f>[5]Synthèse!$AL$22</f>
        <v>0</v>
      </c>
      <c r="BR21" s="24">
        <f>[5]Synthèse!$AL$81</f>
        <v>0</v>
      </c>
      <c r="BS21" s="23">
        <f>[5]Synthèse!$AM$22</f>
        <v>0</v>
      </c>
      <c r="BT21" s="24">
        <f>[5]Synthèse!$AM$81</f>
        <v>0</v>
      </c>
      <c r="BU21" s="23">
        <f>[5]Synthèse!$AN$22</f>
        <v>0</v>
      </c>
      <c r="BV21" s="24">
        <f>[5]Synthèse!$AN$81</f>
        <v>0</v>
      </c>
      <c r="BW21" s="23">
        <f>[5]Synthèse!$AO$22</f>
        <v>0</v>
      </c>
      <c r="BX21" s="24">
        <f>[5]Synthèse!$AO$81</f>
        <v>0</v>
      </c>
      <c r="BY21" s="23">
        <f>[5]Synthèse!$AP$22</f>
        <v>0</v>
      </c>
      <c r="BZ21" s="24">
        <f>[5]Synthèse!$AP$81</f>
        <v>0</v>
      </c>
    </row>
    <row r="22" spans="1:78" outlineLevel="1" x14ac:dyDescent="0.3">
      <c r="A22" s="72" t="s">
        <v>89</v>
      </c>
      <c r="B22" s="99">
        <f t="shared" ref="B22:M22" si="82">B21-B20</f>
        <v>0</v>
      </c>
      <c r="C22" s="100">
        <f t="shared" si="82"/>
        <v>0</v>
      </c>
      <c r="D22" s="25">
        <f t="shared" si="82"/>
        <v>11</v>
      </c>
      <c r="E22" s="26">
        <f t="shared" si="82"/>
        <v>5.9806122448979604</v>
      </c>
      <c r="F22" s="25">
        <f t="shared" si="82"/>
        <v>4.3151260504201678</v>
      </c>
      <c r="G22" s="26">
        <f t="shared" si="82"/>
        <v>3.640040816326529</v>
      </c>
      <c r="H22" s="25">
        <f t="shared" si="82"/>
        <v>2.2663865546218496</v>
      </c>
      <c r="I22" s="26">
        <f t="shared" si="82"/>
        <v>6.2729387755102053</v>
      </c>
      <c r="J22" s="25">
        <f t="shared" si="82"/>
        <v>4.2218487394957984</v>
      </c>
      <c r="K22" s="26">
        <f t="shared" si="82"/>
        <v>0.3352388955582235</v>
      </c>
      <c r="L22" s="25">
        <f t="shared" si="82"/>
        <v>7.5058823529411764</v>
      </c>
      <c r="M22" s="26">
        <f t="shared" si="82"/>
        <v>-8.8586666666666662</v>
      </c>
      <c r="O22" s="99">
        <f t="shared" ref="O22:Z22" si="83">O21-O20</f>
        <v>0</v>
      </c>
      <c r="P22" s="100">
        <f t="shared" si="83"/>
        <v>0</v>
      </c>
      <c r="Q22" s="25">
        <f t="shared" si="83"/>
        <v>-13.054621848739494</v>
      </c>
      <c r="R22" s="26">
        <f t="shared" si="83"/>
        <v>-34.30786860198625</v>
      </c>
      <c r="S22" s="25">
        <f t="shared" si="83"/>
        <v>-46.525515660809781</v>
      </c>
      <c r="T22" s="26">
        <f t="shared" si="83"/>
        <v>-64.074866310160431</v>
      </c>
      <c r="U22" s="25">
        <f t="shared" si="83"/>
        <v>-75.053857906799081</v>
      </c>
      <c r="V22" s="26">
        <f t="shared" si="83"/>
        <v>-91.68113063407182</v>
      </c>
      <c r="W22" s="25">
        <f t="shared" si="83"/>
        <v>-96.475248281130646</v>
      </c>
      <c r="X22" s="26">
        <f t="shared" si="83"/>
        <v>-118.11642475171887</v>
      </c>
      <c r="Y22" s="25">
        <f t="shared" si="83"/>
        <v>-214.57580213903742</v>
      </c>
      <c r="Z22" s="26">
        <f t="shared" si="83"/>
        <v>-294.28288770053473</v>
      </c>
      <c r="AB22" s="145">
        <f t="shared" ref="AB22:AM22" si="84">AB21-AB20</f>
        <v>-136.86325439266614</v>
      </c>
      <c r="AC22" s="26">
        <f t="shared" si="84"/>
        <v>-156.83728036669211</v>
      </c>
      <c r="AD22" s="25">
        <f t="shared" si="84"/>
        <v>-165.28013750954926</v>
      </c>
      <c r="AE22" s="26">
        <f t="shared" si="84"/>
        <v>-187.86195569136746</v>
      </c>
      <c r="AF22" s="25">
        <f t="shared" si="84"/>
        <v>-202.10481283422459</v>
      </c>
      <c r="AG22" s="26">
        <f t="shared" si="84"/>
        <v>-219.11650114591293</v>
      </c>
      <c r="AH22" s="25">
        <f t="shared" si="84"/>
        <v>-231.12070282658522</v>
      </c>
      <c r="AI22" s="26">
        <f t="shared" si="84"/>
        <v>-245.93368983957222</v>
      </c>
      <c r="AJ22" s="25">
        <f t="shared" si="84"/>
        <v>-249.63284950343777</v>
      </c>
      <c r="AK22" s="26">
        <f t="shared" si="84"/>
        <v>-269.1753246753247</v>
      </c>
      <c r="AL22" s="25">
        <f t="shared" si="84"/>
        <v>-477.82887700534764</v>
      </c>
      <c r="AM22" s="26">
        <f t="shared" si="84"/>
        <v>-643.99001782531195</v>
      </c>
      <c r="AO22" s="25">
        <f t="shared" ref="AO22:AZ22" si="85">AO21-AO20</f>
        <v>-285.08647822765471</v>
      </c>
      <c r="AP22" s="26">
        <f t="shared" si="85"/>
        <v>-303.68907563025209</v>
      </c>
      <c r="AQ22" s="25">
        <f t="shared" si="85"/>
        <v>-310.08403361344534</v>
      </c>
      <c r="AR22" s="26">
        <f t="shared" si="85"/>
        <v>-333.46844919786093</v>
      </c>
      <c r="AS22" s="25">
        <f t="shared" si="85"/>
        <v>-345.81802902979371</v>
      </c>
      <c r="AT22" s="26">
        <f t="shared" si="85"/>
        <v>-362.90244461420929</v>
      </c>
      <c r="AU22" s="25">
        <f t="shared" si="85"/>
        <v>-374.11252864782273</v>
      </c>
      <c r="AV22" s="26">
        <f t="shared" si="85"/>
        <v>-389.25538579067984</v>
      </c>
      <c r="AW22" s="25">
        <f t="shared" si="85"/>
        <v>-392.79908326967143</v>
      </c>
      <c r="AX22" s="26">
        <f t="shared" si="85"/>
        <v>-412.24087089381203</v>
      </c>
      <c r="AY22" s="25">
        <f t="shared" si="85"/>
        <v>-726.88328877005358</v>
      </c>
      <c r="AZ22" s="26">
        <f t="shared" si="85"/>
        <v>-976.07771836007134</v>
      </c>
      <c r="BB22" s="25">
        <f t="shared" ref="BB22:BM22" si="86">BB21-BB20</f>
        <v>-426.08877005347597</v>
      </c>
      <c r="BC22" s="26">
        <f t="shared" si="86"/>
        <v>-445.98227654698246</v>
      </c>
      <c r="BD22" s="25">
        <f t="shared" si="86"/>
        <v>-451.90496562261274</v>
      </c>
      <c r="BE22" s="26">
        <f t="shared" si="86"/>
        <v>-472.64522536287245</v>
      </c>
      <c r="BF22" s="25">
        <f t="shared" si="86"/>
        <v>-484.1973262032086</v>
      </c>
      <c r="BG22" s="26">
        <f t="shared" si="86"/>
        <v>-500.96745607333844</v>
      </c>
      <c r="BH22" s="25">
        <f t="shared" si="86"/>
        <v>-510.91955691367457</v>
      </c>
      <c r="BI22" s="26">
        <f t="shared" si="86"/>
        <v>-524.80656990068758</v>
      </c>
      <c r="BJ22" s="25">
        <f t="shared" si="86"/>
        <v>-528.23262032085563</v>
      </c>
      <c r="BK22" s="26">
        <f t="shared" si="86"/>
        <v>-546.085179526356</v>
      </c>
      <c r="BL22" s="25">
        <f t="shared" si="86"/>
        <v>-962.36377005347595</v>
      </c>
      <c r="BM22" s="26">
        <f t="shared" si="86"/>
        <v>-1290.0304812834224</v>
      </c>
      <c r="BO22" s="25">
        <f t="shared" ref="BO22:BZ22" si="87">BO21-BO20</f>
        <v>-561.75087853323146</v>
      </c>
      <c r="BP22" s="26">
        <f t="shared" si="87"/>
        <v>-578.84048892284181</v>
      </c>
      <c r="BQ22" s="25">
        <f t="shared" si="87"/>
        <v>-585.65309396485861</v>
      </c>
      <c r="BR22" s="26">
        <f t="shared" si="87"/>
        <v>-606.56997708174174</v>
      </c>
      <c r="BS22" s="25">
        <f t="shared" si="87"/>
        <v>-618.45905271199388</v>
      </c>
      <c r="BT22" s="26">
        <f t="shared" si="87"/>
        <v>-635.76294881589001</v>
      </c>
      <c r="BU22" s="25">
        <f t="shared" si="87"/>
        <v>-645.94530175706643</v>
      </c>
      <c r="BV22" s="26">
        <f t="shared" si="87"/>
        <v>-659.70114591291053</v>
      </c>
      <c r="BW22" s="25">
        <f t="shared" si="87"/>
        <v>-664.33644003055758</v>
      </c>
      <c r="BX22" s="26">
        <f t="shared" si="87"/>
        <v>-683.59163483575242</v>
      </c>
      <c r="BY22" s="25">
        <f t="shared" si="87"/>
        <v>-1204.3978609625667</v>
      </c>
      <c r="BZ22" s="26">
        <f t="shared" si="87"/>
        <v>-1612.5698752228163</v>
      </c>
    </row>
    <row r="23" spans="1:78" outlineLevel="1" x14ac:dyDescent="0.3">
      <c r="A23" s="72" t="s">
        <v>90</v>
      </c>
      <c r="B23" s="101">
        <f t="shared" ref="B23:M23" si="88">IF((-B22*B48*B37)&lt;0,0,(-B22*B48*B37))</f>
        <v>0</v>
      </c>
      <c r="C23" s="102">
        <f t="shared" si="88"/>
        <v>0</v>
      </c>
      <c r="D23" s="27">
        <f t="shared" si="88"/>
        <v>0</v>
      </c>
      <c r="E23" s="27">
        <f t="shared" si="88"/>
        <v>0</v>
      </c>
      <c r="F23" s="27">
        <f t="shared" si="88"/>
        <v>0</v>
      </c>
      <c r="G23" s="28">
        <f t="shared" si="88"/>
        <v>0</v>
      </c>
      <c r="H23" s="27">
        <f t="shared" si="88"/>
        <v>0</v>
      </c>
      <c r="I23" s="28">
        <f t="shared" si="88"/>
        <v>0</v>
      </c>
      <c r="J23" s="27">
        <f t="shared" si="88"/>
        <v>0</v>
      </c>
      <c r="K23" s="28">
        <f t="shared" si="88"/>
        <v>0</v>
      </c>
      <c r="L23" s="27">
        <f t="shared" si="88"/>
        <v>0</v>
      </c>
      <c r="M23" s="28">
        <f t="shared" si="88"/>
        <v>3322</v>
      </c>
      <c r="O23" s="101">
        <f t="shared" ref="O23:Z23" si="89">IF((-O22*O48*O37)&lt;0,0,(-O22*O48*O37))</f>
        <v>0</v>
      </c>
      <c r="P23" s="102">
        <f t="shared" si="89"/>
        <v>0</v>
      </c>
      <c r="Q23" s="27">
        <f t="shared" si="89"/>
        <v>10052.058823529411</v>
      </c>
      <c r="R23" s="27">
        <f t="shared" si="89"/>
        <v>26417.058823529413</v>
      </c>
      <c r="S23" s="27">
        <f t="shared" si="89"/>
        <v>35824.647058823532</v>
      </c>
      <c r="T23" s="28">
        <f t="shared" si="89"/>
        <v>49337.647058823532</v>
      </c>
      <c r="U23" s="27">
        <f t="shared" si="89"/>
        <v>57791.470588235294</v>
      </c>
      <c r="V23" s="28">
        <f t="shared" si="89"/>
        <v>70594.470588235301</v>
      </c>
      <c r="W23" s="27">
        <f t="shared" si="89"/>
        <v>74285.941176470587</v>
      </c>
      <c r="X23" s="28">
        <f t="shared" si="89"/>
        <v>90949.647058823524</v>
      </c>
      <c r="Y23" s="27">
        <f t="shared" si="89"/>
        <v>94413.352941176461</v>
      </c>
      <c r="Z23" s="28">
        <f t="shared" si="89"/>
        <v>97113.352941176461</v>
      </c>
      <c r="AB23" s="146">
        <f t="shared" ref="AB23:AM23" si="90">IF((-AB22*AB48*AB37)&lt;0,0,(-AB22*AB48*AB37))</f>
        <v>105384.70588235292</v>
      </c>
      <c r="AC23" s="28">
        <f t="shared" si="90"/>
        <v>120764.70588235294</v>
      </c>
      <c r="AD23" s="27">
        <f t="shared" si="90"/>
        <v>127265.70588235295</v>
      </c>
      <c r="AE23" s="27">
        <f t="shared" si="90"/>
        <v>144653.70588235295</v>
      </c>
      <c r="AF23" s="27">
        <f t="shared" si="90"/>
        <v>155620.70588235295</v>
      </c>
      <c r="AG23" s="28">
        <f t="shared" si="90"/>
        <v>168719.70588235295</v>
      </c>
      <c r="AH23" s="27">
        <f t="shared" si="90"/>
        <v>177962.9411764706</v>
      </c>
      <c r="AI23" s="28">
        <f t="shared" si="90"/>
        <v>189368.9411764706</v>
      </c>
      <c r="AJ23" s="27">
        <f t="shared" si="90"/>
        <v>192217.29411764708</v>
      </c>
      <c r="AK23" s="28">
        <f t="shared" si="90"/>
        <v>207265.00000000003</v>
      </c>
      <c r="AL23" s="27">
        <f t="shared" si="90"/>
        <v>210244.70588235295</v>
      </c>
      <c r="AM23" s="28">
        <f t="shared" si="90"/>
        <v>212516.70588235295</v>
      </c>
      <c r="AO23" s="27">
        <f t="shared" ref="AO23:AZ23" si="91">IF((-AO22*AO48*AO37)&lt;0,0,(-AO22*AO48*AO37))</f>
        <v>219516.58823529413</v>
      </c>
      <c r="AP23" s="28">
        <f t="shared" si="91"/>
        <v>233840.58823529413</v>
      </c>
      <c r="AQ23" s="27">
        <f t="shared" si="91"/>
        <v>238764.70588235292</v>
      </c>
      <c r="AR23" s="27">
        <f t="shared" si="91"/>
        <v>256770.70588235292</v>
      </c>
      <c r="AS23" s="27">
        <f t="shared" si="91"/>
        <v>266279.88235294115</v>
      </c>
      <c r="AT23" s="28">
        <f t="shared" si="91"/>
        <v>279434.88235294115</v>
      </c>
      <c r="AU23" s="27">
        <f t="shared" si="91"/>
        <v>288066.6470588235</v>
      </c>
      <c r="AV23" s="28">
        <f t="shared" si="91"/>
        <v>299726.6470588235</v>
      </c>
      <c r="AW23" s="27">
        <f t="shared" si="91"/>
        <v>302455.29411764699</v>
      </c>
      <c r="AX23" s="28">
        <f t="shared" si="91"/>
        <v>317425.4705882353</v>
      </c>
      <c r="AY23" s="27">
        <f t="shared" si="91"/>
        <v>319828.64705882355</v>
      </c>
      <c r="AZ23" s="28">
        <f t="shared" si="91"/>
        <v>322105.64705882355</v>
      </c>
      <c r="BB23" s="27">
        <f t="shared" ref="BB23:BM23" si="92">IF((-BB22*BB48*BB37)&lt;0,0,(-BB22*BB48*BB37))</f>
        <v>328088.3529411765</v>
      </c>
      <c r="BC23" s="28">
        <f t="shared" si="92"/>
        <v>343406.3529411765</v>
      </c>
      <c r="BD23" s="27">
        <f t="shared" si="92"/>
        <v>347966.82352941181</v>
      </c>
      <c r="BE23" s="27">
        <f t="shared" si="92"/>
        <v>363936.82352941181</v>
      </c>
      <c r="BF23" s="27">
        <f t="shared" si="92"/>
        <v>372831.9411764706</v>
      </c>
      <c r="BG23" s="28">
        <f t="shared" si="92"/>
        <v>385744.9411764706</v>
      </c>
      <c r="BH23" s="27">
        <f t="shared" si="92"/>
        <v>393408.0588235294</v>
      </c>
      <c r="BI23" s="28">
        <f t="shared" si="92"/>
        <v>404101.05882352946</v>
      </c>
      <c r="BJ23" s="27">
        <f t="shared" si="92"/>
        <v>406739.1176470588</v>
      </c>
      <c r="BK23" s="28">
        <f t="shared" si="92"/>
        <v>420485.5882352941</v>
      </c>
      <c r="BL23" s="27">
        <f t="shared" si="92"/>
        <v>423440.0588235294</v>
      </c>
      <c r="BM23" s="28">
        <f t="shared" si="92"/>
        <v>425710.0588235294</v>
      </c>
      <c r="BO23" s="27">
        <f t="shared" ref="BO23:BZ23" si="93">IF((-BO22*BO48*BO37)&lt;0,0,(-BO22*BO48*BO37))</f>
        <v>432548.17647058819</v>
      </c>
      <c r="BP23" s="28">
        <f t="shared" si="93"/>
        <v>445707.17647058819</v>
      </c>
      <c r="BQ23" s="27">
        <f t="shared" si="93"/>
        <v>450952.88235294115</v>
      </c>
      <c r="BR23" s="27">
        <f t="shared" si="93"/>
        <v>467058.88235294115</v>
      </c>
      <c r="BS23" s="27">
        <f t="shared" si="93"/>
        <v>476213.4705882353</v>
      </c>
      <c r="BT23" s="28">
        <f t="shared" si="93"/>
        <v>489537.4705882353</v>
      </c>
      <c r="BU23" s="27">
        <f t="shared" si="93"/>
        <v>497377.88235294109</v>
      </c>
      <c r="BV23" s="28">
        <f t="shared" si="93"/>
        <v>507969.88235294109</v>
      </c>
      <c r="BW23" s="27">
        <f t="shared" si="93"/>
        <v>511539.0588235294</v>
      </c>
      <c r="BX23" s="28">
        <f t="shared" si="93"/>
        <v>526365.5588235294</v>
      </c>
      <c r="BY23" s="27">
        <f t="shared" si="93"/>
        <v>529935.0588235294</v>
      </c>
      <c r="BZ23" s="28">
        <f t="shared" si="93"/>
        <v>532148.0588235294</v>
      </c>
    </row>
    <row r="24" spans="1:78" outlineLevel="1" x14ac:dyDescent="0.3"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</row>
    <row r="25" spans="1:78" x14ac:dyDescent="0.3">
      <c r="A25" s="40"/>
      <c r="B25" s="178" t="s">
        <v>92</v>
      </c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O25" s="178" t="s">
        <v>111</v>
      </c>
      <c r="P25" s="178"/>
      <c r="Q25" s="178"/>
      <c r="R25" s="178"/>
      <c r="S25" s="178"/>
      <c r="T25" s="178"/>
      <c r="U25" s="178"/>
      <c r="V25" s="178"/>
      <c r="W25" s="178"/>
      <c r="X25" s="178"/>
      <c r="Y25" s="178"/>
      <c r="Z25" s="178"/>
      <c r="AB25" s="178" t="s">
        <v>111</v>
      </c>
      <c r="AC25" s="178"/>
      <c r="AD25" s="178"/>
      <c r="AE25" s="178"/>
      <c r="AF25" s="178"/>
      <c r="AG25" s="178"/>
      <c r="AH25" s="178"/>
      <c r="AI25" s="178"/>
      <c r="AJ25" s="178"/>
      <c r="AK25" s="178"/>
      <c r="AL25" s="178"/>
      <c r="AM25" s="178"/>
      <c r="AO25" s="178" t="s">
        <v>111</v>
      </c>
      <c r="AP25" s="178"/>
      <c r="AQ25" s="178"/>
      <c r="AR25" s="178"/>
      <c r="AS25" s="178"/>
      <c r="AT25" s="178"/>
      <c r="AU25" s="178"/>
      <c r="AV25" s="178"/>
      <c r="AW25" s="178"/>
      <c r="AX25" s="178"/>
      <c r="AY25" s="178"/>
      <c r="AZ25" s="178"/>
      <c r="BB25" s="178" t="s">
        <v>111</v>
      </c>
      <c r="BC25" s="178"/>
      <c r="BD25" s="178"/>
      <c r="BE25" s="178"/>
      <c r="BF25" s="178"/>
      <c r="BG25" s="178"/>
      <c r="BH25" s="178"/>
      <c r="BI25" s="178"/>
      <c r="BJ25" s="178"/>
      <c r="BK25" s="178"/>
      <c r="BL25" s="178"/>
      <c r="BM25" s="178"/>
      <c r="BO25" s="178" t="s">
        <v>111</v>
      </c>
      <c r="BP25" s="178"/>
      <c r="BQ25" s="178"/>
      <c r="BR25" s="178"/>
      <c r="BS25" s="178"/>
      <c r="BT25" s="178"/>
      <c r="BU25" s="178"/>
      <c r="BV25" s="178"/>
      <c r="BW25" s="178"/>
      <c r="BX25" s="178"/>
      <c r="BY25" s="178"/>
      <c r="BZ25" s="178"/>
    </row>
    <row r="26" spans="1:78" x14ac:dyDescent="0.3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</row>
    <row r="27" spans="1:78" ht="14.4" customHeight="1" outlineLevel="1" x14ac:dyDescent="0.3">
      <c r="A27" s="42"/>
      <c r="B27" s="168" t="s">
        <v>82</v>
      </c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O27" s="168" t="s">
        <v>82</v>
      </c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B27" s="168" t="s">
        <v>82</v>
      </c>
      <c r="AC27" s="168"/>
      <c r="AD27" s="168"/>
      <c r="AE27" s="168"/>
      <c r="AF27" s="168"/>
      <c r="AG27" s="168"/>
      <c r="AH27" s="168"/>
      <c r="AI27" s="168"/>
      <c r="AJ27" s="168"/>
      <c r="AK27" s="168"/>
      <c r="AL27" s="168"/>
      <c r="AM27" s="168"/>
      <c r="AO27" s="168" t="s">
        <v>82</v>
      </c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B27" s="168" t="s">
        <v>82</v>
      </c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O27" s="168" t="s">
        <v>82</v>
      </c>
      <c r="BP27" s="168"/>
      <c r="BQ27" s="168"/>
      <c r="BR27" s="168"/>
      <c r="BS27" s="168"/>
      <c r="BT27" s="168"/>
      <c r="BU27" s="168"/>
      <c r="BV27" s="168"/>
      <c r="BW27" s="168"/>
      <c r="BX27" s="168"/>
      <c r="BY27" s="168"/>
      <c r="BZ27" s="168"/>
    </row>
    <row r="28" spans="1:78" outlineLevel="1" x14ac:dyDescent="0.3">
      <c r="A28" s="32" t="s">
        <v>91</v>
      </c>
      <c r="B28" s="90"/>
      <c r="C28" s="91"/>
      <c r="D28" s="43">
        <v>0</v>
      </c>
      <c r="E28" s="45">
        <f>D6</f>
        <v>0</v>
      </c>
      <c r="F28" s="43">
        <f>E51</f>
        <v>0</v>
      </c>
      <c r="G28" s="45">
        <f>F6</f>
        <v>0</v>
      </c>
      <c r="H28" s="43">
        <f>G51</f>
        <v>0</v>
      </c>
      <c r="I28" s="45">
        <f>H6</f>
        <v>0</v>
      </c>
      <c r="J28" s="43">
        <f>I51</f>
        <v>0</v>
      </c>
      <c r="K28" s="45">
        <f>J6</f>
        <v>0</v>
      </c>
      <c r="L28" s="43">
        <f>K51</f>
        <v>0</v>
      </c>
      <c r="M28" s="45">
        <f>L51</f>
        <v>0</v>
      </c>
      <c r="O28" s="92"/>
      <c r="P28" s="91"/>
      <c r="Q28" s="43">
        <v>0</v>
      </c>
      <c r="R28" s="45">
        <f>Q6</f>
        <v>0</v>
      </c>
      <c r="S28" s="43">
        <v>0</v>
      </c>
      <c r="T28" s="45">
        <f>S6</f>
        <v>0</v>
      </c>
      <c r="U28" s="43">
        <v>0</v>
      </c>
      <c r="V28" s="45">
        <f>U6</f>
        <v>0</v>
      </c>
      <c r="W28" s="43">
        <v>0</v>
      </c>
      <c r="X28" s="45">
        <f>W6</f>
        <v>0</v>
      </c>
      <c r="Y28" s="43">
        <v>0</v>
      </c>
      <c r="Z28" s="45">
        <f>Y51</f>
        <v>0</v>
      </c>
      <c r="AB28" s="43">
        <v>0</v>
      </c>
      <c r="AC28" s="44">
        <f>AB6</f>
        <v>0</v>
      </c>
      <c r="AD28" s="43">
        <v>0</v>
      </c>
      <c r="AE28" s="45">
        <f>AD6</f>
        <v>0</v>
      </c>
      <c r="AF28" s="43">
        <v>0</v>
      </c>
      <c r="AG28" s="45">
        <f>AF6</f>
        <v>0</v>
      </c>
      <c r="AH28" s="43">
        <v>0</v>
      </c>
      <c r="AI28" s="45">
        <f>AH6</f>
        <v>0</v>
      </c>
      <c r="AJ28" s="43">
        <v>0</v>
      </c>
      <c r="AK28" s="45">
        <f>AJ6</f>
        <v>0</v>
      </c>
      <c r="AL28" s="43">
        <v>0</v>
      </c>
      <c r="AM28" s="45">
        <f>AL51</f>
        <v>0</v>
      </c>
      <c r="AO28" s="43">
        <v>0</v>
      </c>
      <c r="AP28" s="44">
        <f>AO6</f>
        <v>0</v>
      </c>
      <c r="AQ28" s="43">
        <v>0</v>
      </c>
      <c r="AR28" s="45">
        <f>AQ6</f>
        <v>0</v>
      </c>
      <c r="AS28" s="43">
        <v>0</v>
      </c>
      <c r="AT28" s="45">
        <f>AS6</f>
        <v>0</v>
      </c>
      <c r="AU28" s="43">
        <v>0</v>
      </c>
      <c r="AV28" s="45">
        <f>AU6</f>
        <v>0</v>
      </c>
      <c r="AW28" s="43">
        <v>0</v>
      </c>
      <c r="AX28" s="45">
        <f>AW6</f>
        <v>0</v>
      </c>
      <c r="AY28" s="43">
        <v>0</v>
      </c>
      <c r="AZ28" s="45">
        <f>AY51</f>
        <v>0</v>
      </c>
      <c r="BB28" s="43">
        <v>0</v>
      </c>
      <c r="BC28" s="44">
        <f>BB6</f>
        <v>0</v>
      </c>
      <c r="BD28" s="43">
        <v>0</v>
      </c>
      <c r="BE28" s="45">
        <f>BD6</f>
        <v>0</v>
      </c>
      <c r="BF28" s="43">
        <v>0</v>
      </c>
      <c r="BG28" s="45">
        <f>BF6</f>
        <v>0</v>
      </c>
      <c r="BH28" s="43">
        <v>0</v>
      </c>
      <c r="BI28" s="45">
        <f>BH6</f>
        <v>0</v>
      </c>
      <c r="BJ28" s="43">
        <v>0</v>
      </c>
      <c r="BK28" s="45">
        <f>BJ6</f>
        <v>0</v>
      </c>
      <c r="BL28" s="43">
        <v>0</v>
      </c>
      <c r="BM28" s="45">
        <f>BL51</f>
        <v>0</v>
      </c>
      <c r="BO28" s="43">
        <v>0</v>
      </c>
      <c r="BP28" s="44">
        <f>BO6</f>
        <v>0</v>
      </c>
      <c r="BQ28" s="43">
        <v>0</v>
      </c>
      <c r="BR28" s="45">
        <f>BQ6</f>
        <v>0</v>
      </c>
      <c r="BS28" s="43">
        <v>0</v>
      </c>
      <c r="BT28" s="45">
        <f>BS6</f>
        <v>0</v>
      </c>
      <c r="BU28" s="43">
        <v>0</v>
      </c>
      <c r="BV28" s="45">
        <f>BU6</f>
        <v>0</v>
      </c>
      <c r="BW28" s="43">
        <v>0</v>
      </c>
      <c r="BX28" s="45">
        <f>BW6</f>
        <v>0</v>
      </c>
      <c r="BY28" s="43">
        <v>0</v>
      </c>
      <c r="BZ28" s="45">
        <f>BY51</f>
        <v>0</v>
      </c>
    </row>
    <row r="29" spans="1:78" outlineLevel="1" x14ac:dyDescent="0.3">
      <c r="A29" s="33" t="s">
        <v>0</v>
      </c>
      <c r="B29" s="92"/>
      <c r="C29" s="91"/>
      <c r="D29" s="46">
        <v>0</v>
      </c>
      <c r="E29" s="48">
        <f>D9</f>
        <v>3267</v>
      </c>
      <c r="F29" s="46">
        <v>0</v>
      </c>
      <c r="G29" s="48">
        <f>F9</f>
        <v>6739</v>
      </c>
      <c r="H29" s="46">
        <v>0</v>
      </c>
      <c r="I29" s="48">
        <f>H9</f>
        <v>5225</v>
      </c>
      <c r="J29" s="46">
        <v>0</v>
      </c>
      <c r="K29" s="48">
        <f>J9</f>
        <v>7769</v>
      </c>
      <c r="L29" s="46">
        <v>0</v>
      </c>
      <c r="M29" s="48">
        <f>L9</f>
        <v>0</v>
      </c>
      <c r="O29" s="92"/>
      <c r="P29" s="141"/>
      <c r="Q29" s="46">
        <v>0</v>
      </c>
      <c r="R29" s="48">
        <f>Q9</f>
        <v>0</v>
      </c>
      <c r="S29" s="46">
        <v>0</v>
      </c>
      <c r="T29" s="48">
        <f>S9</f>
        <v>0</v>
      </c>
      <c r="U29" s="46">
        <v>0</v>
      </c>
      <c r="V29" s="48">
        <f>U9</f>
        <v>0</v>
      </c>
      <c r="W29" s="46">
        <v>0</v>
      </c>
      <c r="X29" s="48">
        <f>W9</f>
        <v>0</v>
      </c>
      <c r="Y29" s="46">
        <v>0</v>
      </c>
      <c r="Z29" s="48">
        <f>Y9</f>
        <v>0</v>
      </c>
      <c r="AB29" s="46">
        <v>0</v>
      </c>
      <c r="AC29" s="47">
        <f t="shared" ref="AC29" si="94">AB9</f>
        <v>0</v>
      </c>
      <c r="AD29" s="46">
        <v>0</v>
      </c>
      <c r="AE29" s="48">
        <f>AD9</f>
        <v>0</v>
      </c>
      <c r="AF29" s="46">
        <v>0</v>
      </c>
      <c r="AG29" s="48">
        <f>AF9</f>
        <v>0</v>
      </c>
      <c r="AH29" s="46">
        <v>0</v>
      </c>
      <c r="AI29" s="48">
        <f>AH9</f>
        <v>0</v>
      </c>
      <c r="AJ29" s="46">
        <v>0</v>
      </c>
      <c r="AK29" s="48">
        <f>AJ9</f>
        <v>0</v>
      </c>
      <c r="AL29" s="46">
        <v>0</v>
      </c>
      <c r="AM29" s="48">
        <f>AL9</f>
        <v>0</v>
      </c>
      <c r="AO29" s="46">
        <v>0</v>
      </c>
      <c r="AP29" s="47">
        <f t="shared" ref="AP29" si="95">AO9</f>
        <v>0</v>
      </c>
      <c r="AQ29" s="46">
        <v>0</v>
      </c>
      <c r="AR29" s="48">
        <f>AQ9</f>
        <v>0</v>
      </c>
      <c r="AS29" s="46">
        <v>0</v>
      </c>
      <c r="AT29" s="48">
        <f>AS9</f>
        <v>0</v>
      </c>
      <c r="AU29" s="46">
        <v>0</v>
      </c>
      <c r="AV29" s="48">
        <f>AU9</f>
        <v>0</v>
      </c>
      <c r="AW29" s="46">
        <v>0</v>
      </c>
      <c r="AX29" s="48">
        <f>AW9</f>
        <v>0</v>
      </c>
      <c r="AY29" s="46">
        <v>0</v>
      </c>
      <c r="AZ29" s="48">
        <f>AY9</f>
        <v>0</v>
      </c>
      <c r="BB29" s="46">
        <v>0</v>
      </c>
      <c r="BC29" s="47">
        <f>BB9</f>
        <v>0</v>
      </c>
      <c r="BD29" s="46">
        <v>0</v>
      </c>
      <c r="BE29" s="48">
        <f>BD9</f>
        <v>0</v>
      </c>
      <c r="BF29" s="46">
        <v>0</v>
      </c>
      <c r="BG29" s="48">
        <f>BF9</f>
        <v>0</v>
      </c>
      <c r="BH29" s="46">
        <v>0</v>
      </c>
      <c r="BI29" s="48">
        <f>BH9</f>
        <v>0</v>
      </c>
      <c r="BJ29" s="46">
        <v>0</v>
      </c>
      <c r="BK29" s="48">
        <f>BJ9</f>
        <v>0</v>
      </c>
      <c r="BL29" s="46">
        <v>0</v>
      </c>
      <c r="BM29" s="48">
        <f>BL9</f>
        <v>0</v>
      </c>
      <c r="BO29" s="46">
        <v>0</v>
      </c>
      <c r="BP29" s="47">
        <f t="shared" ref="BP29" si="96">BO9</f>
        <v>0</v>
      </c>
      <c r="BQ29" s="46">
        <v>0</v>
      </c>
      <c r="BR29" s="48">
        <f>BQ9</f>
        <v>0</v>
      </c>
      <c r="BS29" s="46">
        <v>0</v>
      </c>
      <c r="BT29" s="48">
        <f>BS9</f>
        <v>0</v>
      </c>
      <c r="BU29" s="46">
        <v>0</v>
      </c>
      <c r="BV29" s="48">
        <f>BU9</f>
        <v>0</v>
      </c>
      <c r="BW29" s="46">
        <v>0</v>
      </c>
      <c r="BX29" s="48">
        <f>BW9</f>
        <v>0</v>
      </c>
      <c r="BY29" s="46">
        <v>0</v>
      </c>
      <c r="BZ29" s="48">
        <f>BY9</f>
        <v>0</v>
      </c>
    </row>
    <row r="30" spans="1:78" outlineLevel="1" x14ac:dyDescent="0.3">
      <c r="A30" s="35" t="s">
        <v>114</v>
      </c>
      <c r="B30" s="92"/>
      <c r="C30" s="91"/>
      <c r="D30" s="49"/>
      <c r="E30" s="51">
        <f>IF(OR(D52="",D52=0),0,D52)</f>
        <v>0</v>
      </c>
      <c r="F30" s="49">
        <f>IF(OR(E52="",E52=0),D12,E52)</f>
        <v>9145</v>
      </c>
      <c r="G30" s="51">
        <f>IF(OR(F52="",F52=0),0,F52)</f>
        <v>0</v>
      </c>
      <c r="H30" s="49">
        <f>IF(OR(G52="",G52=0),F12,G52)</f>
        <v>11583</v>
      </c>
      <c r="I30" s="51">
        <f>IF(OR(H52="",H52=0),0,H52)</f>
        <v>0</v>
      </c>
      <c r="J30" s="49">
        <f>IF(OR(I52="",I52=0),H12,I52)</f>
        <v>3306</v>
      </c>
      <c r="K30" s="51">
        <f>(J12*0.5)+(IF(OR(J52="",J52=0),0,J52))</f>
        <v>4416</v>
      </c>
      <c r="L30" s="49">
        <f>(J12*0.5)+(IF(OR(K52="",K52=0),0,K52))</f>
        <v>4416</v>
      </c>
      <c r="M30" s="51">
        <f>IF(OR(L52="",L52=0),0,L52)</f>
        <v>0</v>
      </c>
      <c r="O30" s="92"/>
      <c r="P30" s="141"/>
      <c r="Q30" s="49">
        <f>IF(OR(M52="",M52=0),L12,M52)</f>
        <v>10401</v>
      </c>
      <c r="R30" s="51">
        <f>IF(OR(Q52="",Q52=0),0,Q52)</f>
        <v>0</v>
      </c>
      <c r="S30" s="49">
        <f>IF(OR(R52="",R52=0),Q12,R52)</f>
        <v>14539</v>
      </c>
      <c r="T30" s="51">
        <f>IF(OR(S52="",S52=0),0,S52)</f>
        <v>0</v>
      </c>
      <c r="U30" s="49">
        <f>IF(OR(T52="",T52=0),S12,T52)</f>
        <v>13065</v>
      </c>
      <c r="V30" s="51">
        <f>IF(OR(U52="",U52=0),0,U52)</f>
        <v>0</v>
      </c>
      <c r="W30" s="49">
        <f>IF(OR(V52="",V52=0),U12,V52)</f>
        <v>5705</v>
      </c>
      <c r="X30" s="51">
        <f>(W12*0.5)+(IF(OR(W52="",W52=0),0,W52))</f>
        <v>5353</v>
      </c>
      <c r="Y30" s="49">
        <f>(W12*0.5)+(IF(OR(X52="",X52=0),0,X52))</f>
        <v>5353</v>
      </c>
      <c r="Z30" s="51">
        <f>IF(OR(Y52="",Y52=0),0,Y52)</f>
        <v>0</v>
      </c>
      <c r="AB30" s="49">
        <f>IF(OR(Z52="",Z52=0),Y12,Z52)</f>
        <v>12783</v>
      </c>
      <c r="AC30" s="50">
        <f>IF(OR(AB52="",AB52=0),0,AB52)</f>
        <v>0</v>
      </c>
      <c r="AD30" s="49">
        <f>IF(OR(AC52="",AC52=0),AB12,AC52)</f>
        <v>10047</v>
      </c>
      <c r="AE30" s="51">
        <f>IF(OR(AD52="",AD52=0),0,AD52)</f>
        <v>0</v>
      </c>
      <c r="AF30" s="49">
        <f>IF(OR(AE52="",AE52=0),AD12,AE52)</f>
        <v>16949</v>
      </c>
      <c r="AG30" s="51">
        <f>IF(OR(AF52="",AF52=0),0,AF52)</f>
        <v>0</v>
      </c>
      <c r="AH30" s="49">
        <f>IF(OR(AG52="",AG52=0),AF12,AG52)</f>
        <v>14285</v>
      </c>
      <c r="AI30" s="51">
        <f>IF(OR(AH52="",AH52=0),0,AH52)</f>
        <v>0</v>
      </c>
      <c r="AJ30" s="49">
        <f>IF(OR(AI52="",AI52=0),AH12,AI52)</f>
        <v>4402</v>
      </c>
      <c r="AK30" s="51">
        <f>(AJ12*0.5)+(IF(OR(AJ52="",AJ52=0),0,AJ52))</f>
        <v>4605</v>
      </c>
      <c r="AL30" s="49">
        <f>(AJ12*0.5)+(IF(OR(AK52="",AK52=0),0,AK52))</f>
        <v>4605</v>
      </c>
      <c r="AM30" s="51">
        <f>IF(OR(AL52="",AL52=0),0,AL52)</f>
        <v>0</v>
      </c>
      <c r="AO30" s="49">
        <f>IF(OR(AM52="",AM52=0),AL12,AM52)</f>
        <v>10818</v>
      </c>
      <c r="AP30" s="50">
        <f>IF(OR(AO52="",AO52=0),0,AO52)</f>
        <v>0</v>
      </c>
      <c r="AQ30" s="49">
        <f>IF(OR(AP52="",AP52=0),AO12,AP52)</f>
        <v>7610.0000000000009</v>
      </c>
      <c r="AR30" s="51">
        <f>IF(OR(AQ52="",AQ52=0),0,AQ52)</f>
        <v>0</v>
      </c>
      <c r="AS30" s="49">
        <f>IF(OR(AR52="",AR52=0),AQ12,AR52)</f>
        <v>14696</v>
      </c>
      <c r="AT30" s="51">
        <f>IF(OR(AS52="",AS52=0),0,AS52)</f>
        <v>0</v>
      </c>
      <c r="AU30" s="49">
        <f>IF(OR(AT52="",AT52=0),AS12,AT52)</f>
        <v>13340</v>
      </c>
      <c r="AV30" s="51">
        <f>IF(OR(AU52="",AU52=0),0,AU52)</f>
        <v>0</v>
      </c>
      <c r="AW30" s="49">
        <f>IF(OR(AV52="",AV52=0),AU12,AV52)</f>
        <v>4217</v>
      </c>
      <c r="AX30" s="51">
        <f>(AW12*0.5)+(IF(OR(AW52="",AW52=0),0,AW52))</f>
        <v>3714</v>
      </c>
      <c r="AY30" s="49">
        <f>(AW12*0.5)+(IF(OR(AX52="",AX52=0),0,AX52))</f>
        <v>3714</v>
      </c>
      <c r="AZ30" s="51">
        <f>IF(OR(AY52="",AY52=0),0,AY52)</f>
        <v>0</v>
      </c>
      <c r="BB30" s="49">
        <f>IF(OR(AZ52="",AZ52=0),AY12,AZ52)</f>
        <v>9246</v>
      </c>
      <c r="BC30" s="50">
        <f>IF(OR(BB52="",BB52=0),0,BB52)</f>
        <v>0</v>
      </c>
      <c r="BD30" s="49">
        <f>IF(OR(BC52="",BC52=0),BB12,BC52)</f>
        <v>7048</v>
      </c>
      <c r="BE30" s="51">
        <f>IF(OR(BD52="",BD52=0),0,BD52)</f>
        <v>0</v>
      </c>
      <c r="BF30" s="49">
        <f>IF(OR(BE52="",BE52=0),BD12,BE52)</f>
        <v>13747</v>
      </c>
      <c r="BG30" s="51">
        <f>IF(OR(BF52="",BF52=0),0,BF52)</f>
        <v>0</v>
      </c>
      <c r="BH30" s="49">
        <f>IF(OR(BG52="",BG52=0),BF12,BG52)</f>
        <v>11843</v>
      </c>
      <c r="BI30" s="51">
        <f>IF(OR(BH52="",BH52=0),0,BH52)</f>
        <v>0</v>
      </c>
      <c r="BJ30" s="49">
        <f>IF(OR(BI52="",BI52=0),BH12,BI52)</f>
        <v>4077</v>
      </c>
      <c r="BK30" s="51">
        <f>(BJ12*0.5)+(IF(OR(BJ52="",BJ52=0),0,BJ52))</f>
        <v>4566</v>
      </c>
      <c r="BL30" s="49">
        <f>(BJ12*0.5)+(IF(OR(BK52="",BK52=0),0,BK52))</f>
        <v>4566</v>
      </c>
      <c r="BM30" s="51">
        <f>IF(OR(BL52="",BL52=0),0,BL52)</f>
        <v>0</v>
      </c>
      <c r="BO30" s="49">
        <f>IF(OR(BM52="",BM52=0),BL12,BM52)</f>
        <v>10568</v>
      </c>
      <c r="BP30" s="50">
        <f>IF(OR(BO52="",BO52=0),0,BO52)</f>
        <v>0</v>
      </c>
      <c r="BQ30" s="49">
        <f>IF(OR(BP52="",BP52=0),BO12,BP52)</f>
        <v>8106.9999999999991</v>
      </c>
      <c r="BR30" s="51">
        <f>IF(OR(BQ52="",BQ52=0),0,BQ52)</f>
        <v>0</v>
      </c>
      <c r="BS30" s="49">
        <f>IF(OR(BR52="",BR52=0),BQ12,BR52)</f>
        <v>14148</v>
      </c>
      <c r="BT30" s="51">
        <f>IF(OR(BS52="",BS52=0),0,BS52)</f>
        <v>0</v>
      </c>
      <c r="BU30" s="49">
        <f>IF(OR(BT52="",BT52=0),BS12,BT52)</f>
        <v>12117</v>
      </c>
      <c r="BV30" s="51">
        <f>IF(OR(BU52="",BU52=0),0,BU52)</f>
        <v>0</v>
      </c>
      <c r="BW30" s="49">
        <f>IF(OR(BV52="",BV52=0),BU12,BV52)</f>
        <v>5516</v>
      </c>
      <c r="BX30" s="51">
        <f>(BW12*0.5)+(IF(OR(BW52="",BW52=0),0,BW52))</f>
        <v>5516.5</v>
      </c>
      <c r="BY30" s="49">
        <f>(BW12*0.5)+(IF(OR(BX52="",BX52=0),0,BX52))</f>
        <v>5516.5</v>
      </c>
      <c r="BZ30" s="51">
        <f>IF(OR(BY52="",BY52=0),0,BY52)</f>
        <v>0</v>
      </c>
    </row>
    <row r="31" spans="1:78" outlineLevel="1" x14ac:dyDescent="0.3">
      <c r="A31" s="38" t="s">
        <v>1</v>
      </c>
      <c r="B31" s="92"/>
      <c r="C31" s="91"/>
      <c r="D31" s="52"/>
      <c r="E31" s="54">
        <f>IF(OR(D53="",D53=0),D16+D23,D16+D53)</f>
        <v>10225</v>
      </c>
      <c r="F31" s="52">
        <f>IF(OR(E53="",E53=0),D15+E23,D15+E53)</f>
        <v>0</v>
      </c>
      <c r="G31" s="54">
        <f>IF(OR(F53="",F53=0),F16+F23,F16+F53)</f>
        <v>8298</v>
      </c>
      <c r="H31" s="52">
        <f>IF(OR(G53="",G53=0),F15+G23,F15+G53)</f>
        <v>0</v>
      </c>
      <c r="I31" s="54">
        <f>IF(OR(H53="",H53=0),H16+H23,H16+H53)</f>
        <v>8221</v>
      </c>
      <c r="J31" s="52">
        <f>IF(OR(I53="",I53=0),H15+I23,H15+I53)</f>
        <v>0</v>
      </c>
      <c r="K31" s="54">
        <f>IF(OR(J53="",J53=0),J16+J23,J16+J53)</f>
        <v>14898</v>
      </c>
      <c r="L31" s="52">
        <f>IF(OR(K53="",K53=0),J15+K23,J15+K53)</f>
        <v>0</v>
      </c>
      <c r="M31" s="54">
        <f>IF(OR(L53="",L53=0),L16+L23,L16+L53)</f>
        <v>3322</v>
      </c>
      <c r="O31" s="92"/>
      <c r="P31" s="141"/>
      <c r="Q31" s="52">
        <f>IF(OR(M53="",M53=0),L15+M23,L15+M53)</f>
        <v>3322</v>
      </c>
      <c r="R31" s="54">
        <f>IF(OR(Q53="",Q53=0),Q16+Q23,Q16+Q53)</f>
        <v>26417.058823529413</v>
      </c>
      <c r="S31" s="52">
        <f>IF(OR(R53="",R53=0),Q15+R23,Q15+R53)</f>
        <v>26417.058823529413</v>
      </c>
      <c r="T31" s="54">
        <f>IF(OR(S53="",S53=0),S16+S23,S16+S53)</f>
        <v>49337.647058823532</v>
      </c>
      <c r="U31" s="52">
        <f>IF(OR(T53="",T53=0),S15+T23,S15+T53)</f>
        <v>49337.647058823532</v>
      </c>
      <c r="V31" s="54">
        <f>IF(OR(U53="",U53=0),U16+U23,U16+U53)</f>
        <v>70594.470588235301</v>
      </c>
      <c r="W31" s="52">
        <f>IF(OR(V53="",V53=0),U15+V23,U15+V53)</f>
        <v>70594.470588235301</v>
      </c>
      <c r="X31" s="54">
        <f>IF(OR(W53="",W53=0),W16+W23,W16+W53)</f>
        <v>87485.941176470587</v>
      </c>
      <c r="Y31" s="52">
        <f>IF(OR(X53="",X53=0),W15+X23,W15+X53)</f>
        <v>90949.647058823524</v>
      </c>
      <c r="Z31" s="54">
        <f>IF(OR(Y53="",Y53=0),Y16+Y23,Y16+Y53)</f>
        <v>97113.352941176461</v>
      </c>
      <c r="AB31" s="52">
        <f>IF(OR(Z53="",Z53=0),Y15+Z23,Y15+Z53)</f>
        <v>97113.352941176461</v>
      </c>
      <c r="AC31" s="53">
        <f>IF(OR(AB53="",AB53=0),AB16+AB23,AB16+AB53)</f>
        <v>120764.70588235292</v>
      </c>
      <c r="AD31" s="52">
        <f>IF(OR(AC53="",AC53=0),AB15+AC23,AB15+AC53)</f>
        <v>120764.70588235294</v>
      </c>
      <c r="AE31" s="54">
        <f>IF(OR(AD53="",AD53=0),AD16+AD23,AD16+AD53)</f>
        <v>144653.70588235295</v>
      </c>
      <c r="AF31" s="52">
        <f>IF(OR(AE53="",AE53=0),AD15+AE23,AD15+AE53)</f>
        <v>144653.70588235295</v>
      </c>
      <c r="AG31" s="54">
        <f>IF(OR(AF53="",AF53=0),AF16+AF23,AF16+AF53)</f>
        <v>168719.70588235295</v>
      </c>
      <c r="AH31" s="52">
        <f>IF(OR(AG53="",AG53=0),AF15+AG23,AF15+AG53)</f>
        <v>168719.70588235295</v>
      </c>
      <c r="AI31" s="54">
        <f>IF(OR(AH53="",AH53=0),AH16+AH23,AH16+AH53)</f>
        <v>189368.9411764706</v>
      </c>
      <c r="AJ31" s="52">
        <f>IF(OR(AI53="",AI53=0),AH15+AI23,AH15+AI53)</f>
        <v>189368.9411764706</v>
      </c>
      <c r="AK31" s="54">
        <f>IF(OR(AJ53="",AJ53=0),AJ16+AJ23,AJ16+AJ53)</f>
        <v>204285.29411764708</v>
      </c>
      <c r="AL31" s="52">
        <f>IF(OR(AK53="",AK53=0),AJ15+AK23,AJ15+AK53)</f>
        <v>207265.00000000003</v>
      </c>
      <c r="AM31" s="54">
        <f>IF(OR(AL53="",AL53=0),AL16+AL23,AL16+AL53)</f>
        <v>212516.70588235295</v>
      </c>
      <c r="AO31" s="52">
        <f>IF(OR(AM53="",AM53=0),AL15+AM23,AL15+AM53)</f>
        <v>212516.70588235295</v>
      </c>
      <c r="AP31" s="53">
        <f>IF(OR(AO53="",AO53=0),AO16+AO23,AO16+AO53)</f>
        <v>233840.58823529413</v>
      </c>
      <c r="AQ31" s="52">
        <f>IF(OR(AP53="",AP53=0),AO15+AP23,AO15+AP53)</f>
        <v>233840.58823529413</v>
      </c>
      <c r="AR31" s="54">
        <f>IF(OR(AQ53="",AQ53=0),AQ16+AQ23,AQ16+AQ53)</f>
        <v>256770.70588235292</v>
      </c>
      <c r="AS31" s="52">
        <f>IF(OR(AR53="",AR53=0),AQ15+AR23,AQ15+AR53)</f>
        <v>256770.70588235292</v>
      </c>
      <c r="AT31" s="54">
        <f>IF(OR(AS53="",AS53=0),AS16+AS23,AS16+AS53)</f>
        <v>279434.88235294115</v>
      </c>
      <c r="AU31" s="52">
        <f>IF(OR(AT53="",AT53=0),AS15+AT23,AS15+AT53)</f>
        <v>279434.88235294115</v>
      </c>
      <c r="AV31" s="54">
        <f>IF(OR(AU53="",AU53=0),AU16+AU23,AU16+AU53)</f>
        <v>299726.6470588235</v>
      </c>
      <c r="AW31" s="52">
        <f>IF(OR(AV53="",AV53=0),AU15+AV23,AU15+AV53)</f>
        <v>299726.6470588235</v>
      </c>
      <c r="AX31" s="54">
        <f>IF(OR(AW53="",AW53=0),AW16+AW23,AW16+AW53)</f>
        <v>315022.29411764699</v>
      </c>
      <c r="AY31" s="52">
        <f>IF(OR(AX53="",AX53=0),AW15+AX23,AW15+AX53)</f>
        <v>317425.4705882353</v>
      </c>
      <c r="AZ31" s="54">
        <f>IF(OR(AY53="",AY53=0),AY16+AY23,AY16+AY53)</f>
        <v>322105.64705882355</v>
      </c>
      <c r="BB31" s="52">
        <f>IF(OR(AZ53="",AZ53=0),AY15+AZ23,AY15+AZ53)</f>
        <v>322105.64705882355</v>
      </c>
      <c r="BC31" s="53">
        <f>IF(OR(BB53="",BB53=0),BB16+BB23,BB16+BB53)</f>
        <v>343406.3529411765</v>
      </c>
      <c r="BD31" s="52">
        <f>IF(OR(BC53="",BC53=0),BB15+BC23,BB15+BC53)</f>
        <v>343406.3529411765</v>
      </c>
      <c r="BE31" s="54">
        <f>IF(OR(BD53="",BD53=0),BD16+BD23,BD16+BD53)</f>
        <v>363936.82352941181</v>
      </c>
      <c r="BF31" s="52">
        <f>IF(OR(BE53="",BE53=0),BD15+BE23,BD15+BE53)</f>
        <v>363936.82352941181</v>
      </c>
      <c r="BG31" s="54">
        <f>IF(OR(BF53="",BF53=0),BF16+BF23,BF16+BF53)</f>
        <v>385744.9411764706</v>
      </c>
      <c r="BH31" s="52">
        <f>IF(OR(BG53="",BG53=0),BF15+BG23,BF15+BG53)</f>
        <v>385744.9411764706</v>
      </c>
      <c r="BI31" s="54">
        <f>IF(OR(BH53="",BH53=0),BH16+BH23,BH16+BH53)</f>
        <v>404101.0588235294</v>
      </c>
      <c r="BJ31" s="52">
        <f>IF(OR(BI53="",BI53=0),BH15+BI23,BH15+BI53)</f>
        <v>404101.05882352946</v>
      </c>
      <c r="BK31" s="54">
        <f>IF(OR(BJ53="",BJ53=0),BJ16+BJ23,BJ16+BJ53)</f>
        <v>417531.1176470588</v>
      </c>
      <c r="BL31" s="52">
        <f>IF(OR(BK53="",BK53=0),BJ15+BK23,BJ15+BK53)</f>
        <v>420485.5882352941</v>
      </c>
      <c r="BM31" s="54">
        <f>IF(OR(BL53="",BL53=0),BL16+BL23,BL16+BL53)</f>
        <v>425710.0588235294</v>
      </c>
      <c r="BO31" s="52">
        <f>IF(OR(BM53="",BM53=0),BL15+BM23,BL15+BM53)</f>
        <v>425710.0588235294</v>
      </c>
      <c r="BP31" s="53">
        <f>IF(OR(BO53="",BO53=0),BO16+BO23,BO16+BO53)</f>
        <v>445707.17647058819</v>
      </c>
      <c r="BQ31" s="52">
        <f>IF(OR(BP53="",BP53=0),BO15+BP23,BO15+BP53)</f>
        <v>445707.17647058819</v>
      </c>
      <c r="BR31" s="54">
        <f>IF(OR(BQ53="",BQ53=0),BQ16+BQ23,BQ16+BQ53)</f>
        <v>467058.88235294115</v>
      </c>
      <c r="BS31" s="52">
        <f>IF(OR(BR53="",BR53=0),BQ15+BR23,BQ15+BR53)</f>
        <v>467058.88235294115</v>
      </c>
      <c r="BT31" s="54">
        <f>IF(OR(BS53="",BS53=0),BS16+BS23,BS16+BS53)</f>
        <v>489537.4705882353</v>
      </c>
      <c r="BU31" s="52">
        <f>IF(OR(BT53="",BT53=0),BS15+BT23,BS15+BT53)</f>
        <v>489537.4705882353</v>
      </c>
      <c r="BV31" s="54">
        <f>IF(OR(BU53="",BU53=0),BU16+BU23,BU16+BU53)</f>
        <v>507969.88235294109</v>
      </c>
      <c r="BW31" s="52">
        <f>IF(OR(BV53="",BV53=0),BU15+BV23,BU15+BV53)</f>
        <v>507969.88235294109</v>
      </c>
      <c r="BX31" s="54">
        <f>IF(OR(BW53="",BW53=0),BW16+BW23,BW16+BW53)</f>
        <v>522796.0588235294</v>
      </c>
      <c r="BY31" s="52">
        <f>IF(OR(BX53="",BX53=0),BW15+BX23,BW15+BX53)</f>
        <v>526365.5588235294</v>
      </c>
      <c r="BZ31" s="54">
        <f>IF(OR(BY53="",BY53=0),BY16+BY23,BY16+BY53)</f>
        <v>532148.0588235294</v>
      </c>
    </row>
    <row r="32" spans="1:78" s="58" customFormat="1" outlineLevel="1" x14ac:dyDescent="0.3">
      <c r="A32" s="56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</row>
    <row r="33" spans="1:78" ht="14.4" customHeight="1" outlineLevel="1" x14ac:dyDescent="0.3">
      <c r="A33" s="42"/>
      <c r="B33" s="168" t="s">
        <v>13</v>
      </c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O33" s="168" t="s">
        <v>13</v>
      </c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B33" s="168" t="s">
        <v>109</v>
      </c>
      <c r="AC33" s="168"/>
      <c r="AD33" s="168"/>
      <c r="AE33" s="168"/>
      <c r="AF33" s="168"/>
      <c r="AG33" s="168"/>
      <c r="AH33" s="168"/>
      <c r="AI33" s="168"/>
      <c r="AJ33" s="168"/>
      <c r="AK33" s="168"/>
      <c r="AL33" s="168"/>
      <c r="AM33" s="168"/>
      <c r="AO33" s="168" t="s">
        <v>13</v>
      </c>
      <c r="AP33" s="168"/>
      <c r="AQ33" s="168"/>
      <c r="AR33" s="168"/>
      <c r="AS33" s="168"/>
      <c r="AT33" s="168"/>
      <c r="AU33" s="168"/>
      <c r="AV33" s="168"/>
      <c r="AW33" s="168"/>
      <c r="AX33" s="168"/>
      <c r="AY33" s="168"/>
      <c r="AZ33" s="168"/>
      <c r="BB33" s="168" t="s">
        <v>13</v>
      </c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O33" s="168" t="s">
        <v>13</v>
      </c>
      <c r="BP33" s="168"/>
      <c r="BQ33" s="168"/>
      <c r="BR33" s="168"/>
      <c r="BS33" s="168"/>
      <c r="BT33" s="168"/>
      <c r="BU33" s="168"/>
      <c r="BV33" s="168"/>
      <c r="BW33" s="168"/>
      <c r="BX33" s="168"/>
      <c r="BY33" s="168"/>
      <c r="BZ33" s="168"/>
    </row>
    <row r="34" spans="1:78" outlineLevel="1" x14ac:dyDescent="0.3">
      <c r="A34" s="32" t="s">
        <v>91</v>
      </c>
      <c r="B34" s="93">
        <v>150</v>
      </c>
      <c r="C34" s="94">
        <v>150</v>
      </c>
      <c r="D34" s="59">
        <v>150</v>
      </c>
      <c r="E34" s="61">
        <v>150</v>
      </c>
      <c r="F34" s="59">
        <v>150</v>
      </c>
      <c r="G34" s="61">
        <v>150</v>
      </c>
      <c r="H34" s="59">
        <v>150</v>
      </c>
      <c r="I34" s="61">
        <v>150</v>
      </c>
      <c r="J34" s="59">
        <v>150</v>
      </c>
      <c r="K34" s="61">
        <v>150</v>
      </c>
      <c r="L34" s="59">
        <v>150</v>
      </c>
      <c r="M34" s="61">
        <v>150</v>
      </c>
      <c r="O34" s="93">
        <v>150</v>
      </c>
      <c r="P34" s="94">
        <v>150</v>
      </c>
      <c r="Q34" s="59">
        <v>150</v>
      </c>
      <c r="R34" s="61">
        <v>150</v>
      </c>
      <c r="S34" s="59">
        <v>150</v>
      </c>
      <c r="T34" s="61">
        <v>150</v>
      </c>
      <c r="U34" s="59">
        <v>150</v>
      </c>
      <c r="V34" s="61">
        <v>150</v>
      </c>
      <c r="W34" s="59">
        <v>150</v>
      </c>
      <c r="X34" s="61">
        <v>150</v>
      </c>
      <c r="Y34" s="59">
        <v>150</v>
      </c>
      <c r="Z34" s="61">
        <v>150</v>
      </c>
      <c r="AB34" s="59">
        <v>150</v>
      </c>
      <c r="AC34" s="60">
        <v>150</v>
      </c>
      <c r="AD34" s="59">
        <v>150</v>
      </c>
      <c r="AE34" s="61">
        <v>150</v>
      </c>
      <c r="AF34" s="59">
        <v>150</v>
      </c>
      <c r="AG34" s="61">
        <v>150</v>
      </c>
      <c r="AH34" s="59">
        <v>150</v>
      </c>
      <c r="AI34" s="61">
        <v>150</v>
      </c>
      <c r="AJ34" s="59">
        <v>150</v>
      </c>
      <c r="AK34" s="61">
        <v>150</v>
      </c>
      <c r="AL34" s="59">
        <v>150</v>
      </c>
      <c r="AM34" s="61">
        <v>150</v>
      </c>
      <c r="AO34" s="59">
        <v>150</v>
      </c>
      <c r="AP34" s="60">
        <v>150</v>
      </c>
      <c r="AQ34" s="59">
        <v>150</v>
      </c>
      <c r="AR34" s="61">
        <v>150</v>
      </c>
      <c r="AS34" s="59">
        <v>150</v>
      </c>
      <c r="AT34" s="61">
        <v>150</v>
      </c>
      <c r="AU34" s="59">
        <v>150</v>
      </c>
      <c r="AV34" s="61">
        <v>150</v>
      </c>
      <c r="AW34" s="59">
        <v>150</v>
      </c>
      <c r="AX34" s="61">
        <v>150</v>
      </c>
      <c r="AY34" s="59">
        <v>150</v>
      </c>
      <c r="AZ34" s="61">
        <v>150</v>
      </c>
      <c r="BB34" s="59">
        <v>150</v>
      </c>
      <c r="BC34" s="60">
        <v>150</v>
      </c>
      <c r="BD34" s="59">
        <v>150</v>
      </c>
      <c r="BE34" s="61">
        <v>150</v>
      </c>
      <c r="BF34" s="59">
        <v>150</v>
      </c>
      <c r="BG34" s="61">
        <v>150</v>
      </c>
      <c r="BH34" s="59">
        <v>150</v>
      </c>
      <c r="BI34" s="61">
        <v>150</v>
      </c>
      <c r="BJ34" s="59">
        <v>150</v>
      </c>
      <c r="BK34" s="61">
        <v>150</v>
      </c>
      <c r="BL34" s="59">
        <v>150</v>
      </c>
      <c r="BM34" s="61">
        <v>150</v>
      </c>
      <c r="BO34" s="59">
        <v>150</v>
      </c>
      <c r="BP34" s="60">
        <v>150</v>
      </c>
      <c r="BQ34" s="59">
        <v>150</v>
      </c>
      <c r="BR34" s="61">
        <v>150</v>
      </c>
      <c r="BS34" s="59">
        <v>150</v>
      </c>
      <c r="BT34" s="61">
        <v>150</v>
      </c>
      <c r="BU34" s="59">
        <v>150</v>
      </c>
      <c r="BV34" s="61">
        <v>150</v>
      </c>
      <c r="BW34" s="59">
        <v>150</v>
      </c>
      <c r="BX34" s="61">
        <v>150</v>
      </c>
      <c r="BY34" s="59">
        <v>150</v>
      </c>
      <c r="BZ34" s="61">
        <v>150</v>
      </c>
    </row>
    <row r="35" spans="1:78" outlineLevel="1" x14ac:dyDescent="0.3">
      <c r="A35" s="33" t="s">
        <v>0</v>
      </c>
      <c r="B35" s="93">
        <v>140</v>
      </c>
      <c r="C35" s="94">
        <v>140</v>
      </c>
      <c r="D35" s="62">
        <v>140</v>
      </c>
      <c r="E35" s="64">
        <v>140</v>
      </c>
      <c r="F35" s="62">
        <v>140</v>
      </c>
      <c r="G35" s="64">
        <v>140</v>
      </c>
      <c r="H35" s="62">
        <v>140</v>
      </c>
      <c r="I35" s="64">
        <v>140</v>
      </c>
      <c r="J35" s="62">
        <v>140</v>
      </c>
      <c r="K35" s="64">
        <v>140</v>
      </c>
      <c r="L35" s="62">
        <v>140</v>
      </c>
      <c r="M35" s="64">
        <v>140</v>
      </c>
      <c r="O35" s="93">
        <v>140</v>
      </c>
      <c r="P35" s="94">
        <v>140</v>
      </c>
      <c r="Q35" s="62">
        <v>140</v>
      </c>
      <c r="R35" s="64">
        <v>140</v>
      </c>
      <c r="S35" s="62">
        <v>140</v>
      </c>
      <c r="T35" s="64">
        <v>140</v>
      </c>
      <c r="U35" s="62">
        <v>140</v>
      </c>
      <c r="V35" s="64">
        <v>140</v>
      </c>
      <c r="W35" s="62">
        <v>140</v>
      </c>
      <c r="X35" s="64">
        <v>140</v>
      </c>
      <c r="Y35" s="62">
        <v>140</v>
      </c>
      <c r="Z35" s="64">
        <v>140</v>
      </c>
      <c r="AB35" s="62">
        <v>140</v>
      </c>
      <c r="AC35" s="63">
        <v>140</v>
      </c>
      <c r="AD35" s="62">
        <v>140</v>
      </c>
      <c r="AE35" s="64">
        <v>140</v>
      </c>
      <c r="AF35" s="62">
        <v>140</v>
      </c>
      <c r="AG35" s="64">
        <v>140</v>
      </c>
      <c r="AH35" s="62">
        <v>140</v>
      </c>
      <c r="AI35" s="64">
        <v>140</v>
      </c>
      <c r="AJ35" s="62">
        <v>140</v>
      </c>
      <c r="AK35" s="64">
        <v>140</v>
      </c>
      <c r="AL35" s="62">
        <v>140</v>
      </c>
      <c r="AM35" s="64">
        <v>140</v>
      </c>
      <c r="AO35" s="62">
        <v>140</v>
      </c>
      <c r="AP35" s="63">
        <v>140</v>
      </c>
      <c r="AQ35" s="62">
        <v>140</v>
      </c>
      <c r="AR35" s="64">
        <v>140</v>
      </c>
      <c r="AS35" s="62">
        <v>140</v>
      </c>
      <c r="AT35" s="64">
        <v>140</v>
      </c>
      <c r="AU35" s="62">
        <v>140</v>
      </c>
      <c r="AV35" s="64">
        <v>140</v>
      </c>
      <c r="AW35" s="62">
        <v>140</v>
      </c>
      <c r="AX35" s="64">
        <v>140</v>
      </c>
      <c r="AY35" s="62">
        <v>140</v>
      </c>
      <c r="AZ35" s="64">
        <v>140</v>
      </c>
      <c r="BB35" s="62">
        <v>140</v>
      </c>
      <c r="BC35" s="63">
        <v>140</v>
      </c>
      <c r="BD35" s="62">
        <v>140</v>
      </c>
      <c r="BE35" s="64">
        <v>140</v>
      </c>
      <c r="BF35" s="62">
        <v>140</v>
      </c>
      <c r="BG35" s="64">
        <v>140</v>
      </c>
      <c r="BH35" s="62">
        <v>140</v>
      </c>
      <c r="BI35" s="64">
        <v>140</v>
      </c>
      <c r="BJ35" s="62">
        <v>140</v>
      </c>
      <c r="BK35" s="64">
        <v>140</v>
      </c>
      <c r="BL35" s="62">
        <v>140</v>
      </c>
      <c r="BM35" s="64">
        <v>140</v>
      </c>
      <c r="BO35" s="62">
        <v>140</v>
      </c>
      <c r="BP35" s="63">
        <v>140</v>
      </c>
      <c r="BQ35" s="62">
        <v>140</v>
      </c>
      <c r="BR35" s="64">
        <v>140</v>
      </c>
      <c r="BS35" s="62">
        <v>140</v>
      </c>
      <c r="BT35" s="64">
        <v>140</v>
      </c>
      <c r="BU35" s="62">
        <v>140</v>
      </c>
      <c r="BV35" s="64">
        <v>140</v>
      </c>
      <c r="BW35" s="62">
        <v>140</v>
      </c>
      <c r="BX35" s="64">
        <v>140</v>
      </c>
      <c r="BY35" s="62">
        <v>140</v>
      </c>
      <c r="BZ35" s="64">
        <v>140</v>
      </c>
    </row>
    <row r="36" spans="1:78" outlineLevel="1" x14ac:dyDescent="0.3">
      <c r="A36" s="35" t="s">
        <v>114</v>
      </c>
      <c r="B36" s="93">
        <v>170</v>
      </c>
      <c r="C36" s="94">
        <v>170</v>
      </c>
      <c r="D36" s="65">
        <v>170</v>
      </c>
      <c r="E36" s="67">
        <v>170</v>
      </c>
      <c r="F36" s="65">
        <v>170</v>
      </c>
      <c r="G36" s="67">
        <v>170</v>
      </c>
      <c r="H36" s="65">
        <v>170</v>
      </c>
      <c r="I36" s="67">
        <v>170</v>
      </c>
      <c r="J36" s="65">
        <v>170</v>
      </c>
      <c r="K36" s="67">
        <v>170</v>
      </c>
      <c r="L36" s="65">
        <v>170</v>
      </c>
      <c r="M36" s="67">
        <v>170</v>
      </c>
      <c r="O36" s="93">
        <v>170</v>
      </c>
      <c r="P36" s="94">
        <v>170</v>
      </c>
      <c r="Q36" s="65">
        <v>170</v>
      </c>
      <c r="R36" s="67">
        <v>170</v>
      </c>
      <c r="S36" s="65">
        <v>170</v>
      </c>
      <c r="T36" s="67">
        <v>170</v>
      </c>
      <c r="U36" s="65">
        <v>170</v>
      </c>
      <c r="V36" s="67">
        <v>170</v>
      </c>
      <c r="W36" s="65">
        <v>170</v>
      </c>
      <c r="X36" s="67">
        <v>170</v>
      </c>
      <c r="Y36" s="65">
        <v>170</v>
      </c>
      <c r="Z36" s="67">
        <v>170</v>
      </c>
      <c r="AB36" s="65">
        <v>170</v>
      </c>
      <c r="AC36" s="66">
        <v>170</v>
      </c>
      <c r="AD36" s="65">
        <v>170</v>
      </c>
      <c r="AE36" s="67">
        <v>170</v>
      </c>
      <c r="AF36" s="65">
        <v>170</v>
      </c>
      <c r="AG36" s="67">
        <v>170</v>
      </c>
      <c r="AH36" s="65">
        <v>170</v>
      </c>
      <c r="AI36" s="67">
        <v>170</v>
      </c>
      <c r="AJ36" s="65">
        <v>170</v>
      </c>
      <c r="AK36" s="67">
        <v>170</v>
      </c>
      <c r="AL36" s="65">
        <v>170</v>
      </c>
      <c r="AM36" s="67">
        <v>170</v>
      </c>
      <c r="AO36" s="65">
        <v>170</v>
      </c>
      <c r="AP36" s="66">
        <v>170</v>
      </c>
      <c r="AQ36" s="65">
        <v>170</v>
      </c>
      <c r="AR36" s="67">
        <v>170</v>
      </c>
      <c r="AS36" s="65">
        <v>170</v>
      </c>
      <c r="AT36" s="67">
        <v>170</v>
      </c>
      <c r="AU36" s="65">
        <v>170</v>
      </c>
      <c r="AV36" s="67">
        <v>170</v>
      </c>
      <c r="AW36" s="65">
        <v>170</v>
      </c>
      <c r="AX36" s="67">
        <v>170</v>
      </c>
      <c r="AY36" s="65">
        <v>170</v>
      </c>
      <c r="AZ36" s="67">
        <v>170</v>
      </c>
      <c r="BB36" s="65">
        <v>170</v>
      </c>
      <c r="BC36" s="66">
        <v>170</v>
      </c>
      <c r="BD36" s="65">
        <v>170</v>
      </c>
      <c r="BE36" s="67">
        <v>170</v>
      </c>
      <c r="BF36" s="65">
        <v>170</v>
      </c>
      <c r="BG36" s="67">
        <v>170</v>
      </c>
      <c r="BH36" s="65">
        <v>170</v>
      </c>
      <c r="BI36" s="67">
        <v>170</v>
      </c>
      <c r="BJ36" s="65">
        <v>170</v>
      </c>
      <c r="BK36" s="67">
        <v>170</v>
      </c>
      <c r="BL36" s="65">
        <v>170</v>
      </c>
      <c r="BM36" s="67">
        <v>170</v>
      </c>
      <c r="BO36" s="65">
        <v>170</v>
      </c>
      <c r="BP36" s="66">
        <v>170</v>
      </c>
      <c r="BQ36" s="65">
        <v>170</v>
      </c>
      <c r="BR36" s="67">
        <v>170</v>
      </c>
      <c r="BS36" s="65">
        <v>170</v>
      </c>
      <c r="BT36" s="67">
        <v>170</v>
      </c>
      <c r="BU36" s="65">
        <v>170</v>
      </c>
      <c r="BV36" s="67">
        <v>170</v>
      </c>
      <c r="BW36" s="65">
        <v>170</v>
      </c>
      <c r="BX36" s="67">
        <v>170</v>
      </c>
      <c r="BY36" s="65">
        <v>170</v>
      </c>
      <c r="BZ36" s="67">
        <v>170</v>
      </c>
    </row>
    <row r="37" spans="1:78" outlineLevel="1" x14ac:dyDescent="0.3">
      <c r="A37" s="38" t="s">
        <v>1</v>
      </c>
      <c r="B37" s="93">
        <v>125</v>
      </c>
      <c r="C37" s="94">
        <v>125</v>
      </c>
      <c r="D37" s="68">
        <v>125</v>
      </c>
      <c r="E37" s="69">
        <v>125</v>
      </c>
      <c r="F37" s="68">
        <v>125</v>
      </c>
      <c r="G37" s="69">
        <v>125</v>
      </c>
      <c r="H37" s="68">
        <v>125</v>
      </c>
      <c r="I37" s="69">
        <v>125</v>
      </c>
      <c r="J37" s="68">
        <v>125</v>
      </c>
      <c r="K37" s="69">
        <v>125</v>
      </c>
      <c r="L37" s="68">
        <v>125</v>
      </c>
      <c r="M37" s="69">
        <v>125</v>
      </c>
      <c r="O37" s="93">
        <v>125</v>
      </c>
      <c r="P37" s="94">
        <v>125</v>
      </c>
      <c r="Q37" s="68">
        <v>110</v>
      </c>
      <c r="R37" s="69">
        <v>110</v>
      </c>
      <c r="S37" s="68">
        <v>110</v>
      </c>
      <c r="T37" s="69">
        <v>110</v>
      </c>
      <c r="U37" s="68">
        <v>110</v>
      </c>
      <c r="V37" s="69">
        <v>110</v>
      </c>
      <c r="W37" s="68">
        <v>110</v>
      </c>
      <c r="X37" s="69">
        <v>110</v>
      </c>
      <c r="Y37" s="68">
        <v>110</v>
      </c>
      <c r="Z37" s="69">
        <v>110</v>
      </c>
      <c r="AB37" s="68">
        <v>110</v>
      </c>
      <c r="AC37" s="69">
        <v>110</v>
      </c>
      <c r="AD37" s="68">
        <v>110</v>
      </c>
      <c r="AE37" s="69">
        <v>110</v>
      </c>
      <c r="AF37" s="68">
        <v>110</v>
      </c>
      <c r="AG37" s="69">
        <v>110</v>
      </c>
      <c r="AH37" s="68">
        <v>110</v>
      </c>
      <c r="AI37" s="69">
        <v>110</v>
      </c>
      <c r="AJ37" s="68">
        <v>110</v>
      </c>
      <c r="AK37" s="69">
        <v>110</v>
      </c>
      <c r="AL37" s="68">
        <v>110</v>
      </c>
      <c r="AM37" s="69">
        <v>110</v>
      </c>
      <c r="AO37" s="68">
        <v>110</v>
      </c>
      <c r="AP37" s="69">
        <v>110</v>
      </c>
      <c r="AQ37" s="68">
        <v>110</v>
      </c>
      <c r="AR37" s="69">
        <v>110</v>
      </c>
      <c r="AS37" s="68">
        <v>110</v>
      </c>
      <c r="AT37" s="69">
        <v>110</v>
      </c>
      <c r="AU37" s="68">
        <v>110</v>
      </c>
      <c r="AV37" s="69">
        <v>110</v>
      </c>
      <c r="AW37" s="68">
        <v>110</v>
      </c>
      <c r="AX37" s="69">
        <v>110</v>
      </c>
      <c r="AY37" s="68">
        <v>110</v>
      </c>
      <c r="AZ37" s="69">
        <v>110</v>
      </c>
      <c r="BB37" s="68">
        <v>110</v>
      </c>
      <c r="BC37" s="69">
        <v>110</v>
      </c>
      <c r="BD37" s="68">
        <v>110</v>
      </c>
      <c r="BE37" s="69">
        <v>110</v>
      </c>
      <c r="BF37" s="68">
        <v>110</v>
      </c>
      <c r="BG37" s="69">
        <v>110</v>
      </c>
      <c r="BH37" s="68">
        <v>110</v>
      </c>
      <c r="BI37" s="69">
        <v>110</v>
      </c>
      <c r="BJ37" s="68">
        <v>110</v>
      </c>
      <c r="BK37" s="69">
        <v>110</v>
      </c>
      <c r="BL37" s="68">
        <v>110</v>
      </c>
      <c r="BM37" s="69">
        <v>110</v>
      </c>
      <c r="BO37" s="68">
        <v>110</v>
      </c>
      <c r="BP37" s="69">
        <v>110</v>
      </c>
      <c r="BQ37" s="68">
        <v>110</v>
      </c>
      <c r="BR37" s="69">
        <v>110</v>
      </c>
      <c r="BS37" s="68">
        <v>110</v>
      </c>
      <c r="BT37" s="69">
        <v>110</v>
      </c>
      <c r="BU37" s="68">
        <v>110</v>
      </c>
      <c r="BV37" s="69">
        <v>110</v>
      </c>
      <c r="BW37" s="68">
        <v>110</v>
      </c>
      <c r="BX37" s="69">
        <v>110</v>
      </c>
      <c r="BY37" s="68">
        <v>110</v>
      </c>
      <c r="BZ37" s="69">
        <v>110</v>
      </c>
    </row>
    <row r="38" spans="1:78" s="71" customFormat="1" outlineLevel="1" x14ac:dyDescent="0.3">
      <c r="A38" s="56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  <c r="BO38" s="70"/>
      <c r="BP38" s="70"/>
      <c r="BQ38" s="70"/>
      <c r="BR38" s="70"/>
      <c r="BS38" s="70"/>
      <c r="BT38" s="70"/>
      <c r="BU38" s="70"/>
      <c r="BV38" s="70"/>
      <c r="BW38" s="70"/>
      <c r="BX38" s="70"/>
      <c r="BY38" s="70"/>
      <c r="BZ38" s="70"/>
    </row>
    <row r="39" spans="1:78" x14ac:dyDescent="0.3">
      <c r="B39" s="178" t="s">
        <v>94</v>
      </c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O39" s="178" t="s">
        <v>94</v>
      </c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B39" s="178" t="s">
        <v>110</v>
      </c>
      <c r="AC39" s="178"/>
      <c r="AD39" s="178"/>
      <c r="AE39" s="178"/>
      <c r="AF39" s="178"/>
      <c r="AG39" s="178"/>
      <c r="AH39" s="178"/>
      <c r="AI39" s="178"/>
      <c r="AJ39" s="178"/>
      <c r="AK39" s="178"/>
      <c r="AL39" s="178"/>
      <c r="AM39" s="178"/>
      <c r="AO39" s="178" t="s">
        <v>94</v>
      </c>
      <c r="AP39" s="178"/>
      <c r="AQ39" s="178"/>
      <c r="AR39" s="178"/>
      <c r="AS39" s="178"/>
      <c r="AT39" s="178"/>
      <c r="AU39" s="178"/>
      <c r="AV39" s="178"/>
      <c r="AW39" s="178"/>
      <c r="AX39" s="178"/>
      <c r="AY39" s="178"/>
      <c r="AZ39" s="178"/>
      <c r="BB39" s="178" t="s">
        <v>94</v>
      </c>
      <c r="BC39" s="178"/>
      <c r="BD39" s="178"/>
      <c r="BE39" s="178"/>
      <c r="BF39" s="178"/>
      <c r="BG39" s="178"/>
      <c r="BH39" s="178"/>
      <c r="BI39" s="178"/>
      <c r="BJ39" s="178"/>
      <c r="BK39" s="178"/>
      <c r="BL39" s="178"/>
      <c r="BM39" s="178"/>
      <c r="BO39" s="178" t="s">
        <v>94</v>
      </c>
      <c r="BP39" s="178"/>
      <c r="BQ39" s="178"/>
      <c r="BR39" s="178"/>
      <c r="BS39" s="178"/>
      <c r="BT39" s="178"/>
      <c r="BU39" s="178"/>
      <c r="BV39" s="178"/>
      <c r="BW39" s="178"/>
      <c r="BX39" s="178"/>
      <c r="BY39" s="178"/>
      <c r="BZ39" s="178"/>
    </row>
    <row r="40" spans="1:78" x14ac:dyDescent="0.3"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</row>
    <row r="41" spans="1:78" outlineLevel="1" x14ac:dyDescent="0.3">
      <c r="A41" s="42"/>
      <c r="B41" s="168" t="s">
        <v>105</v>
      </c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O41" s="168" t="s">
        <v>105</v>
      </c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B41" s="168" t="s">
        <v>12</v>
      </c>
      <c r="AC41" s="168"/>
      <c r="AD41" s="168"/>
      <c r="AE41" s="168"/>
      <c r="AF41" s="168"/>
      <c r="AG41" s="168"/>
      <c r="AH41" s="168"/>
      <c r="AI41" s="168"/>
      <c r="AJ41" s="168"/>
      <c r="AK41" s="168"/>
      <c r="AL41" s="168"/>
      <c r="AM41" s="168"/>
      <c r="AO41" s="168" t="s">
        <v>12</v>
      </c>
      <c r="AP41" s="168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B41" s="168" t="s">
        <v>12</v>
      </c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O41" s="168" t="s">
        <v>12</v>
      </c>
      <c r="BP41" s="168"/>
      <c r="BQ41" s="168"/>
      <c r="BR41" s="168"/>
      <c r="BS41" s="168"/>
      <c r="BT41" s="168"/>
      <c r="BU41" s="168"/>
      <c r="BV41" s="168"/>
      <c r="BW41" s="168"/>
      <c r="BX41" s="168"/>
      <c r="BY41" s="168"/>
      <c r="BZ41" s="168"/>
    </row>
    <row r="42" spans="1:78" outlineLevel="1" x14ac:dyDescent="0.3">
      <c r="A42" s="32" t="s">
        <v>91</v>
      </c>
      <c r="B42" s="103">
        <f t="shared" ref="B42:M42" si="97">(B28/(B34*B48))</f>
        <v>0</v>
      </c>
      <c r="C42" s="104">
        <f t="shared" si="97"/>
        <v>0</v>
      </c>
      <c r="D42" s="73">
        <f t="shared" si="97"/>
        <v>0</v>
      </c>
      <c r="E42" s="75">
        <f t="shared" si="97"/>
        <v>0</v>
      </c>
      <c r="F42" s="73">
        <f t="shared" si="97"/>
        <v>0</v>
      </c>
      <c r="G42" s="75">
        <f t="shared" si="97"/>
        <v>0</v>
      </c>
      <c r="H42" s="73">
        <f t="shared" si="97"/>
        <v>0</v>
      </c>
      <c r="I42" s="75">
        <f t="shared" si="97"/>
        <v>0</v>
      </c>
      <c r="J42" s="73">
        <f t="shared" si="97"/>
        <v>0</v>
      </c>
      <c r="K42" s="75">
        <f t="shared" si="97"/>
        <v>0</v>
      </c>
      <c r="L42" s="73">
        <f t="shared" si="97"/>
        <v>0</v>
      </c>
      <c r="M42" s="75">
        <f t="shared" si="97"/>
        <v>0</v>
      </c>
      <c r="O42" s="103">
        <f t="shared" ref="O42:Z42" si="98">(O28/(O34*O48))</f>
        <v>0</v>
      </c>
      <c r="P42" s="104">
        <f t="shared" si="98"/>
        <v>0</v>
      </c>
      <c r="Q42" s="73">
        <f t="shared" si="98"/>
        <v>0</v>
      </c>
      <c r="R42" s="75">
        <f t="shared" si="98"/>
        <v>0</v>
      </c>
      <c r="S42" s="73">
        <f t="shared" si="98"/>
        <v>0</v>
      </c>
      <c r="T42" s="75">
        <f t="shared" si="98"/>
        <v>0</v>
      </c>
      <c r="U42" s="73">
        <f t="shared" si="98"/>
        <v>0</v>
      </c>
      <c r="V42" s="75">
        <f t="shared" si="98"/>
        <v>0</v>
      </c>
      <c r="W42" s="73">
        <f t="shared" si="98"/>
        <v>0</v>
      </c>
      <c r="X42" s="75">
        <f t="shared" si="98"/>
        <v>0</v>
      </c>
      <c r="Y42" s="73">
        <f t="shared" si="98"/>
        <v>0</v>
      </c>
      <c r="Z42" s="75">
        <f t="shared" si="98"/>
        <v>0</v>
      </c>
      <c r="AB42" s="73">
        <f t="shared" ref="AB42:AM42" si="99">(AB28/(AB34*AB48))</f>
        <v>0</v>
      </c>
      <c r="AC42" s="74">
        <f t="shared" si="99"/>
        <v>0</v>
      </c>
      <c r="AD42" s="73">
        <f t="shared" si="99"/>
        <v>0</v>
      </c>
      <c r="AE42" s="75">
        <f t="shared" si="99"/>
        <v>0</v>
      </c>
      <c r="AF42" s="73">
        <f t="shared" si="99"/>
        <v>0</v>
      </c>
      <c r="AG42" s="75">
        <f t="shared" si="99"/>
        <v>0</v>
      </c>
      <c r="AH42" s="73">
        <f t="shared" si="99"/>
        <v>0</v>
      </c>
      <c r="AI42" s="75">
        <f t="shared" si="99"/>
        <v>0</v>
      </c>
      <c r="AJ42" s="73">
        <f t="shared" si="99"/>
        <v>0</v>
      </c>
      <c r="AK42" s="75">
        <f t="shared" si="99"/>
        <v>0</v>
      </c>
      <c r="AL42" s="73">
        <f t="shared" si="99"/>
        <v>0</v>
      </c>
      <c r="AM42" s="75">
        <f t="shared" si="99"/>
        <v>0</v>
      </c>
      <c r="AO42" s="73">
        <f t="shared" ref="AO42:AZ42" si="100">(AO28/(AO34*AO48))</f>
        <v>0</v>
      </c>
      <c r="AP42" s="74">
        <f t="shared" si="100"/>
        <v>0</v>
      </c>
      <c r="AQ42" s="73">
        <f t="shared" si="100"/>
        <v>0</v>
      </c>
      <c r="AR42" s="75">
        <f t="shared" si="100"/>
        <v>0</v>
      </c>
      <c r="AS42" s="73">
        <f t="shared" si="100"/>
        <v>0</v>
      </c>
      <c r="AT42" s="75">
        <f t="shared" si="100"/>
        <v>0</v>
      </c>
      <c r="AU42" s="73">
        <f t="shared" si="100"/>
        <v>0</v>
      </c>
      <c r="AV42" s="75">
        <f t="shared" si="100"/>
        <v>0</v>
      </c>
      <c r="AW42" s="73">
        <f t="shared" si="100"/>
        <v>0</v>
      </c>
      <c r="AX42" s="75">
        <f t="shared" si="100"/>
        <v>0</v>
      </c>
      <c r="AY42" s="73">
        <f t="shared" si="100"/>
        <v>0</v>
      </c>
      <c r="AZ42" s="75">
        <f t="shared" si="100"/>
        <v>0</v>
      </c>
      <c r="BB42" s="73">
        <f t="shared" ref="BB42:BM42" si="101">(BB28/(BB34*BB48))</f>
        <v>0</v>
      </c>
      <c r="BC42" s="74">
        <f t="shared" si="101"/>
        <v>0</v>
      </c>
      <c r="BD42" s="73">
        <f t="shared" si="101"/>
        <v>0</v>
      </c>
      <c r="BE42" s="75">
        <f t="shared" si="101"/>
        <v>0</v>
      </c>
      <c r="BF42" s="73">
        <f t="shared" si="101"/>
        <v>0</v>
      </c>
      <c r="BG42" s="75">
        <f t="shared" si="101"/>
        <v>0</v>
      </c>
      <c r="BH42" s="73">
        <f t="shared" si="101"/>
        <v>0</v>
      </c>
      <c r="BI42" s="75">
        <f t="shared" si="101"/>
        <v>0</v>
      </c>
      <c r="BJ42" s="73">
        <f t="shared" si="101"/>
        <v>0</v>
      </c>
      <c r="BK42" s="75">
        <f t="shared" si="101"/>
        <v>0</v>
      </c>
      <c r="BL42" s="73">
        <f t="shared" si="101"/>
        <v>0</v>
      </c>
      <c r="BM42" s="75">
        <f t="shared" si="101"/>
        <v>0</v>
      </c>
      <c r="BO42" s="73">
        <f t="shared" ref="BO42:BZ42" si="102">(BO28/(BO34*BO48))</f>
        <v>0</v>
      </c>
      <c r="BP42" s="74">
        <f t="shared" si="102"/>
        <v>0</v>
      </c>
      <c r="BQ42" s="73">
        <f t="shared" si="102"/>
        <v>0</v>
      </c>
      <c r="BR42" s="75">
        <f t="shared" si="102"/>
        <v>0</v>
      </c>
      <c r="BS42" s="73">
        <f t="shared" si="102"/>
        <v>0</v>
      </c>
      <c r="BT42" s="75">
        <f t="shared" si="102"/>
        <v>0</v>
      </c>
      <c r="BU42" s="73">
        <f t="shared" si="102"/>
        <v>0</v>
      </c>
      <c r="BV42" s="75">
        <f t="shared" si="102"/>
        <v>0</v>
      </c>
      <c r="BW42" s="73">
        <f t="shared" si="102"/>
        <v>0</v>
      </c>
      <c r="BX42" s="75">
        <f t="shared" si="102"/>
        <v>0</v>
      </c>
      <c r="BY42" s="73">
        <f t="shared" si="102"/>
        <v>0</v>
      </c>
      <c r="BZ42" s="75">
        <f t="shared" si="102"/>
        <v>0</v>
      </c>
    </row>
    <row r="43" spans="1:78" outlineLevel="1" x14ac:dyDescent="0.3">
      <c r="A43" s="33" t="s">
        <v>0</v>
      </c>
      <c r="B43" s="103">
        <f t="shared" ref="B43:M43" si="103">(B29/(B35*B48))</f>
        <v>0</v>
      </c>
      <c r="C43" s="104">
        <f t="shared" si="103"/>
        <v>0</v>
      </c>
      <c r="D43" s="76">
        <f t="shared" si="103"/>
        <v>0</v>
      </c>
      <c r="E43" s="78">
        <f t="shared" si="103"/>
        <v>3.333673469387755</v>
      </c>
      <c r="F43" s="76">
        <f t="shared" si="103"/>
        <v>0</v>
      </c>
      <c r="G43" s="78">
        <f t="shared" si="103"/>
        <v>6.8765306122448981</v>
      </c>
      <c r="H43" s="76">
        <f t="shared" si="103"/>
        <v>0</v>
      </c>
      <c r="I43" s="78">
        <f t="shared" si="103"/>
        <v>5.3316326530612246</v>
      </c>
      <c r="J43" s="76">
        <f t="shared" si="103"/>
        <v>0</v>
      </c>
      <c r="K43" s="78">
        <f t="shared" si="103"/>
        <v>7.9275510204081634</v>
      </c>
      <c r="L43" s="76">
        <f t="shared" si="103"/>
        <v>0</v>
      </c>
      <c r="M43" s="78">
        <f t="shared" si="103"/>
        <v>0</v>
      </c>
      <c r="O43" s="103">
        <f t="shared" ref="O43:Z43" si="104">(O29/(O35*O48))</f>
        <v>0</v>
      </c>
      <c r="P43" s="104">
        <f t="shared" si="104"/>
        <v>0</v>
      </c>
      <c r="Q43" s="76">
        <f t="shared" si="104"/>
        <v>0</v>
      </c>
      <c r="R43" s="78">
        <f t="shared" si="104"/>
        <v>0</v>
      </c>
      <c r="S43" s="76">
        <f t="shared" si="104"/>
        <v>0</v>
      </c>
      <c r="T43" s="78">
        <f t="shared" si="104"/>
        <v>0</v>
      </c>
      <c r="U43" s="76">
        <f t="shared" si="104"/>
        <v>0</v>
      </c>
      <c r="V43" s="78">
        <f t="shared" si="104"/>
        <v>0</v>
      </c>
      <c r="W43" s="76">
        <f t="shared" si="104"/>
        <v>0</v>
      </c>
      <c r="X43" s="78">
        <f t="shared" si="104"/>
        <v>0</v>
      </c>
      <c r="Y43" s="76">
        <f t="shared" si="104"/>
        <v>0</v>
      </c>
      <c r="Z43" s="78">
        <f t="shared" si="104"/>
        <v>0</v>
      </c>
      <c r="AB43" s="76">
        <f t="shared" ref="AB43:AM43" si="105">(AB29/(AB35*AB48))</f>
        <v>0</v>
      </c>
      <c r="AC43" s="77">
        <f t="shared" si="105"/>
        <v>0</v>
      </c>
      <c r="AD43" s="76">
        <f t="shared" si="105"/>
        <v>0</v>
      </c>
      <c r="AE43" s="78">
        <f t="shared" si="105"/>
        <v>0</v>
      </c>
      <c r="AF43" s="76">
        <f t="shared" si="105"/>
        <v>0</v>
      </c>
      <c r="AG43" s="78">
        <f t="shared" si="105"/>
        <v>0</v>
      </c>
      <c r="AH43" s="76">
        <f t="shared" si="105"/>
        <v>0</v>
      </c>
      <c r="AI43" s="78">
        <f t="shared" si="105"/>
        <v>0</v>
      </c>
      <c r="AJ43" s="76">
        <f t="shared" si="105"/>
        <v>0</v>
      </c>
      <c r="AK43" s="78">
        <f t="shared" si="105"/>
        <v>0</v>
      </c>
      <c r="AL43" s="76">
        <f t="shared" si="105"/>
        <v>0</v>
      </c>
      <c r="AM43" s="78">
        <f t="shared" si="105"/>
        <v>0</v>
      </c>
      <c r="AO43" s="76">
        <f t="shared" ref="AO43:AZ43" si="106">(AO29/(AO35*AO48))</f>
        <v>0</v>
      </c>
      <c r="AP43" s="77">
        <f t="shared" si="106"/>
        <v>0</v>
      </c>
      <c r="AQ43" s="76">
        <f t="shared" si="106"/>
        <v>0</v>
      </c>
      <c r="AR43" s="78">
        <f t="shared" si="106"/>
        <v>0</v>
      </c>
      <c r="AS43" s="76">
        <f t="shared" si="106"/>
        <v>0</v>
      </c>
      <c r="AT43" s="78">
        <f t="shared" si="106"/>
        <v>0</v>
      </c>
      <c r="AU43" s="76">
        <f t="shared" si="106"/>
        <v>0</v>
      </c>
      <c r="AV43" s="78">
        <f t="shared" si="106"/>
        <v>0</v>
      </c>
      <c r="AW43" s="76">
        <f t="shared" si="106"/>
        <v>0</v>
      </c>
      <c r="AX43" s="78">
        <f t="shared" si="106"/>
        <v>0</v>
      </c>
      <c r="AY43" s="76">
        <f t="shared" si="106"/>
        <v>0</v>
      </c>
      <c r="AZ43" s="78">
        <f t="shared" si="106"/>
        <v>0</v>
      </c>
      <c r="BB43" s="76">
        <f t="shared" ref="BB43:BM43" si="107">(BB29/(BB35*BB48))</f>
        <v>0</v>
      </c>
      <c r="BC43" s="77">
        <f t="shared" si="107"/>
        <v>0</v>
      </c>
      <c r="BD43" s="76">
        <f t="shared" si="107"/>
        <v>0</v>
      </c>
      <c r="BE43" s="78">
        <f t="shared" si="107"/>
        <v>0</v>
      </c>
      <c r="BF43" s="76">
        <f t="shared" si="107"/>
        <v>0</v>
      </c>
      <c r="BG43" s="78">
        <f t="shared" si="107"/>
        <v>0</v>
      </c>
      <c r="BH43" s="76">
        <f t="shared" si="107"/>
        <v>0</v>
      </c>
      <c r="BI43" s="78">
        <f t="shared" si="107"/>
        <v>0</v>
      </c>
      <c r="BJ43" s="76">
        <f t="shared" si="107"/>
        <v>0</v>
      </c>
      <c r="BK43" s="78">
        <f t="shared" si="107"/>
        <v>0</v>
      </c>
      <c r="BL43" s="76">
        <f t="shared" si="107"/>
        <v>0</v>
      </c>
      <c r="BM43" s="78">
        <f t="shared" si="107"/>
        <v>0</v>
      </c>
      <c r="BO43" s="76">
        <f t="shared" ref="BO43:BZ43" si="108">(BO29/(BO35*BO48))</f>
        <v>0</v>
      </c>
      <c r="BP43" s="77">
        <f t="shared" si="108"/>
        <v>0</v>
      </c>
      <c r="BQ43" s="76">
        <f t="shared" si="108"/>
        <v>0</v>
      </c>
      <c r="BR43" s="78">
        <f t="shared" si="108"/>
        <v>0</v>
      </c>
      <c r="BS43" s="76">
        <f t="shared" si="108"/>
        <v>0</v>
      </c>
      <c r="BT43" s="78">
        <f t="shared" si="108"/>
        <v>0</v>
      </c>
      <c r="BU43" s="76">
        <f t="shared" si="108"/>
        <v>0</v>
      </c>
      <c r="BV43" s="78">
        <f t="shared" si="108"/>
        <v>0</v>
      </c>
      <c r="BW43" s="76">
        <f t="shared" si="108"/>
        <v>0</v>
      </c>
      <c r="BX43" s="78">
        <f t="shared" si="108"/>
        <v>0</v>
      </c>
      <c r="BY43" s="76">
        <f t="shared" si="108"/>
        <v>0</v>
      </c>
      <c r="BZ43" s="78">
        <f t="shared" si="108"/>
        <v>0</v>
      </c>
    </row>
    <row r="44" spans="1:78" outlineLevel="1" x14ac:dyDescent="0.3">
      <c r="A44" s="35" t="s">
        <v>114</v>
      </c>
      <c r="B44" s="103">
        <f t="shared" ref="B44:M44" si="109">(B30/(B36*B48))</f>
        <v>0</v>
      </c>
      <c r="C44" s="104">
        <f t="shared" si="109"/>
        <v>0</v>
      </c>
      <c r="D44" s="79">
        <f t="shared" si="109"/>
        <v>0</v>
      </c>
      <c r="E44" s="81">
        <f t="shared" si="109"/>
        <v>0</v>
      </c>
      <c r="F44" s="79">
        <f t="shared" si="109"/>
        <v>7.6848739495798322</v>
      </c>
      <c r="G44" s="81">
        <f t="shared" si="109"/>
        <v>0</v>
      </c>
      <c r="H44" s="79">
        <f t="shared" si="109"/>
        <v>9.7336134453781504</v>
      </c>
      <c r="I44" s="81">
        <f t="shared" si="109"/>
        <v>0</v>
      </c>
      <c r="J44" s="79">
        <f t="shared" si="109"/>
        <v>2.7781512605042016</v>
      </c>
      <c r="K44" s="81">
        <f t="shared" si="109"/>
        <v>3.7109243697478993</v>
      </c>
      <c r="L44" s="79">
        <f t="shared" si="109"/>
        <v>6.4941176470588236</v>
      </c>
      <c r="M44" s="81">
        <f t="shared" si="109"/>
        <v>0</v>
      </c>
      <c r="O44" s="103">
        <f t="shared" ref="O44:Z44" si="110">(O30/(O36*O48))</f>
        <v>0</v>
      </c>
      <c r="P44" s="104">
        <f t="shared" si="110"/>
        <v>0</v>
      </c>
      <c r="Q44" s="79">
        <f t="shared" si="110"/>
        <v>8.7403361344537807</v>
      </c>
      <c r="R44" s="81">
        <f t="shared" si="110"/>
        <v>0</v>
      </c>
      <c r="S44" s="79">
        <f t="shared" si="110"/>
        <v>12.217647058823529</v>
      </c>
      <c r="T44" s="81">
        <f t="shared" si="110"/>
        <v>0</v>
      </c>
      <c r="U44" s="79">
        <f t="shared" si="110"/>
        <v>10.978991596638656</v>
      </c>
      <c r="V44" s="81">
        <f t="shared" si="110"/>
        <v>0</v>
      </c>
      <c r="W44" s="79">
        <f t="shared" si="110"/>
        <v>4.7941176470588234</v>
      </c>
      <c r="X44" s="81">
        <f t="shared" si="110"/>
        <v>4.4983193277310924</v>
      </c>
      <c r="Y44" s="79">
        <f t="shared" si="110"/>
        <v>7.8720588235294118</v>
      </c>
      <c r="Z44" s="81">
        <f t="shared" si="110"/>
        <v>0</v>
      </c>
      <c r="AB44" s="79">
        <f t="shared" ref="AB44:AM44" si="111">(AB30/(AB36*AB48))</f>
        <v>10.742016806722688</v>
      </c>
      <c r="AC44" s="80">
        <f t="shared" si="111"/>
        <v>0</v>
      </c>
      <c r="AD44" s="79">
        <f t="shared" si="111"/>
        <v>8.4428571428571431</v>
      </c>
      <c r="AE44" s="81">
        <f t="shared" si="111"/>
        <v>0</v>
      </c>
      <c r="AF44" s="79">
        <f t="shared" si="111"/>
        <v>14.242857142857142</v>
      </c>
      <c r="AG44" s="81">
        <f t="shared" si="111"/>
        <v>0</v>
      </c>
      <c r="AH44" s="79">
        <f t="shared" si="111"/>
        <v>12.004201680672269</v>
      </c>
      <c r="AI44" s="81">
        <f t="shared" si="111"/>
        <v>0</v>
      </c>
      <c r="AJ44" s="79">
        <f t="shared" si="111"/>
        <v>3.6991596638655464</v>
      </c>
      <c r="AK44" s="81">
        <f t="shared" si="111"/>
        <v>3.8697478991596639</v>
      </c>
      <c r="AL44" s="79">
        <f t="shared" si="111"/>
        <v>6.7720588235294121</v>
      </c>
      <c r="AM44" s="81">
        <f t="shared" si="111"/>
        <v>0</v>
      </c>
      <c r="AO44" s="79">
        <f t="shared" ref="AO44:AZ44" si="112">(AO30/(AO36*AO48))</f>
        <v>9.0907563025210081</v>
      </c>
      <c r="AP44" s="80">
        <f t="shared" si="112"/>
        <v>0</v>
      </c>
      <c r="AQ44" s="79">
        <f t="shared" si="112"/>
        <v>6.3949579831932777</v>
      </c>
      <c r="AR44" s="81">
        <f t="shared" si="112"/>
        <v>0</v>
      </c>
      <c r="AS44" s="79">
        <f t="shared" si="112"/>
        <v>12.349579831932774</v>
      </c>
      <c r="AT44" s="81">
        <f t="shared" si="112"/>
        <v>0</v>
      </c>
      <c r="AU44" s="79">
        <f t="shared" si="112"/>
        <v>11.210084033613445</v>
      </c>
      <c r="AV44" s="81">
        <f t="shared" si="112"/>
        <v>0</v>
      </c>
      <c r="AW44" s="79">
        <f t="shared" si="112"/>
        <v>3.5436974789915965</v>
      </c>
      <c r="AX44" s="81">
        <f t="shared" si="112"/>
        <v>3.1210084033613446</v>
      </c>
      <c r="AY44" s="79">
        <f t="shared" si="112"/>
        <v>5.4617647058823531</v>
      </c>
      <c r="AZ44" s="81">
        <f t="shared" si="112"/>
        <v>0</v>
      </c>
      <c r="BB44" s="79">
        <f t="shared" ref="BB44:BM44" si="113">(BB30/(BB36*BB48))</f>
        <v>7.7697478991596638</v>
      </c>
      <c r="BC44" s="80">
        <f t="shared" si="113"/>
        <v>0</v>
      </c>
      <c r="BD44" s="79">
        <f t="shared" si="113"/>
        <v>5.9226890756302524</v>
      </c>
      <c r="BE44" s="81">
        <f t="shared" si="113"/>
        <v>0</v>
      </c>
      <c r="BF44" s="79">
        <f t="shared" si="113"/>
        <v>11.552100840336134</v>
      </c>
      <c r="BG44" s="81">
        <f t="shared" si="113"/>
        <v>0</v>
      </c>
      <c r="BH44" s="79">
        <f t="shared" si="113"/>
        <v>9.9521008403361346</v>
      </c>
      <c r="BI44" s="81">
        <f t="shared" si="113"/>
        <v>0</v>
      </c>
      <c r="BJ44" s="79">
        <f t="shared" si="113"/>
        <v>3.426050420168067</v>
      </c>
      <c r="BK44" s="81">
        <f t="shared" si="113"/>
        <v>3.8369747899159665</v>
      </c>
      <c r="BL44" s="79">
        <f t="shared" si="113"/>
        <v>6.7147058823529413</v>
      </c>
      <c r="BM44" s="81">
        <f t="shared" si="113"/>
        <v>0</v>
      </c>
      <c r="BO44" s="79">
        <f t="shared" ref="BO44:BZ44" si="114">(BO30/(BO36*BO48))</f>
        <v>8.8806722689075634</v>
      </c>
      <c r="BP44" s="80">
        <f t="shared" si="114"/>
        <v>0</v>
      </c>
      <c r="BQ44" s="79">
        <f t="shared" si="114"/>
        <v>6.8126050420168056</v>
      </c>
      <c r="BR44" s="81">
        <f t="shared" si="114"/>
        <v>0</v>
      </c>
      <c r="BS44" s="79">
        <f t="shared" si="114"/>
        <v>11.889075630252101</v>
      </c>
      <c r="BT44" s="81">
        <f t="shared" si="114"/>
        <v>0</v>
      </c>
      <c r="BU44" s="79">
        <f t="shared" si="114"/>
        <v>10.18235294117647</v>
      </c>
      <c r="BV44" s="81">
        <f t="shared" si="114"/>
        <v>0</v>
      </c>
      <c r="BW44" s="79">
        <f t="shared" si="114"/>
        <v>4.6352941176470592</v>
      </c>
      <c r="BX44" s="81">
        <f t="shared" si="114"/>
        <v>4.6357142857142861</v>
      </c>
      <c r="BY44" s="79">
        <f t="shared" si="114"/>
        <v>8.1125000000000007</v>
      </c>
      <c r="BZ44" s="81">
        <f t="shared" si="114"/>
        <v>0</v>
      </c>
    </row>
    <row r="45" spans="1:78" outlineLevel="1" x14ac:dyDescent="0.3">
      <c r="A45" s="38" t="s">
        <v>1</v>
      </c>
      <c r="B45" s="103">
        <f t="shared" ref="B45:M45" si="115">(B31/(B37*B48))</f>
        <v>0</v>
      </c>
      <c r="C45" s="104">
        <f t="shared" si="115"/>
        <v>0</v>
      </c>
      <c r="D45" s="82">
        <f t="shared" si="115"/>
        <v>0</v>
      </c>
      <c r="E45" s="84">
        <f t="shared" si="115"/>
        <v>11.685714285714285</v>
      </c>
      <c r="F45" s="82">
        <f t="shared" si="115"/>
        <v>0</v>
      </c>
      <c r="G45" s="84">
        <f t="shared" si="115"/>
        <v>9.483428571428572</v>
      </c>
      <c r="H45" s="82">
        <f t="shared" si="115"/>
        <v>0</v>
      </c>
      <c r="I45" s="84">
        <f t="shared" si="115"/>
        <v>9.395428571428571</v>
      </c>
      <c r="J45" s="82">
        <f t="shared" si="115"/>
        <v>0</v>
      </c>
      <c r="K45" s="84">
        <f t="shared" si="115"/>
        <v>17.026285714285713</v>
      </c>
      <c r="L45" s="82">
        <f t="shared" si="115"/>
        <v>0</v>
      </c>
      <c r="M45" s="84">
        <f t="shared" si="115"/>
        <v>8.8586666666666662</v>
      </c>
      <c r="O45" s="103">
        <f t="shared" ref="O45:Z45" si="116">(O31/(O37*O48))</f>
        <v>0</v>
      </c>
      <c r="P45" s="104">
        <f t="shared" si="116"/>
        <v>0</v>
      </c>
      <c r="Q45" s="82">
        <f t="shared" si="116"/>
        <v>4.3142857142857141</v>
      </c>
      <c r="R45" s="84">
        <f t="shared" si="116"/>
        <v>34.30786860198625</v>
      </c>
      <c r="S45" s="82">
        <f t="shared" si="116"/>
        <v>34.30786860198625</v>
      </c>
      <c r="T45" s="84">
        <f t="shared" si="116"/>
        <v>64.074866310160431</v>
      </c>
      <c r="U45" s="82">
        <f t="shared" si="116"/>
        <v>64.074866310160431</v>
      </c>
      <c r="V45" s="84">
        <f t="shared" si="116"/>
        <v>91.68113063407182</v>
      </c>
      <c r="W45" s="82">
        <f t="shared" si="116"/>
        <v>91.68113063407182</v>
      </c>
      <c r="X45" s="84">
        <f t="shared" si="116"/>
        <v>113.61810542398777</v>
      </c>
      <c r="Y45" s="82">
        <f t="shared" si="116"/>
        <v>206.70374331550801</v>
      </c>
      <c r="Z45" s="84">
        <f t="shared" si="116"/>
        <v>294.28288770053473</v>
      </c>
      <c r="AB45" s="82">
        <f t="shared" ref="AB45:AM45" si="117">(AB31/(AB37*AB48))</f>
        <v>126.12123758594346</v>
      </c>
      <c r="AC45" s="83">
        <f t="shared" si="117"/>
        <v>156.83728036669211</v>
      </c>
      <c r="AD45" s="82">
        <f t="shared" si="117"/>
        <v>156.83728036669211</v>
      </c>
      <c r="AE45" s="84">
        <f t="shared" si="117"/>
        <v>187.86195569136746</v>
      </c>
      <c r="AF45" s="82">
        <f t="shared" si="117"/>
        <v>187.86195569136746</v>
      </c>
      <c r="AG45" s="84">
        <f t="shared" si="117"/>
        <v>219.11650114591293</v>
      </c>
      <c r="AH45" s="82">
        <f t="shared" si="117"/>
        <v>219.11650114591293</v>
      </c>
      <c r="AI45" s="84">
        <f t="shared" si="117"/>
        <v>245.93368983957222</v>
      </c>
      <c r="AJ45" s="82">
        <f t="shared" si="117"/>
        <v>245.93368983957222</v>
      </c>
      <c r="AK45" s="84">
        <f t="shared" si="117"/>
        <v>265.30557677616503</v>
      </c>
      <c r="AL45" s="82">
        <f t="shared" si="117"/>
        <v>471.05681818181824</v>
      </c>
      <c r="AM45" s="84">
        <f t="shared" si="117"/>
        <v>643.99001782531195</v>
      </c>
      <c r="AO45" s="82">
        <f t="shared" ref="AO45:AZ45" si="118">(AO31/(AO37*AO48))</f>
        <v>275.99572192513369</v>
      </c>
      <c r="AP45" s="83">
        <f t="shared" si="118"/>
        <v>303.68907563025209</v>
      </c>
      <c r="AQ45" s="82">
        <f t="shared" si="118"/>
        <v>303.68907563025209</v>
      </c>
      <c r="AR45" s="84">
        <f t="shared" si="118"/>
        <v>333.46844919786093</v>
      </c>
      <c r="AS45" s="82">
        <f t="shared" si="118"/>
        <v>333.46844919786093</v>
      </c>
      <c r="AT45" s="84">
        <f t="shared" si="118"/>
        <v>362.90244461420929</v>
      </c>
      <c r="AU45" s="82">
        <f t="shared" si="118"/>
        <v>362.90244461420929</v>
      </c>
      <c r="AV45" s="84">
        <f t="shared" si="118"/>
        <v>389.25538579067984</v>
      </c>
      <c r="AW45" s="82">
        <f t="shared" si="118"/>
        <v>389.25538579067984</v>
      </c>
      <c r="AX45" s="84">
        <f t="shared" si="118"/>
        <v>409.11986249045066</v>
      </c>
      <c r="AY45" s="82">
        <f t="shared" si="118"/>
        <v>721.42152406417119</v>
      </c>
      <c r="AZ45" s="84">
        <f t="shared" si="118"/>
        <v>976.07771836007134</v>
      </c>
      <c r="BB45" s="82">
        <f t="shared" ref="BB45:BM45" si="119">(BB31/(BB37*BB48))</f>
        <v>418.31902215431631</v>
      </c>
      <c r="BC45" s="83">
        <f t="shared" si="119"/>
        <v>445.98227654698246</v>
      </c>
      <c r="BD45" s="82">
        <f t="shared" si="119"/>
        <v>445.98227654698246</v>
      </c>
      <c r="BE45" s="84">
        <f t="shared" si="119"/>
        <v>472.64522536287245</v>
      </c>
      <c r="BF45" s="82">
        <f t="shared" si="119"/>
        <v>472.64522536287245</v>
      </c>
      <c r="BG45" s="84">
        <f t="shared" si="119"/>
        <v>500.96745607333844</v>
      </c>
      <c r="BH45" s="82">
        <f t="shared" si="119"/>
        <v>500.96745607333844</v>
      </c>
      <c r="BI45" s="84">
        <f t="shared" si="119"/>
        <v>524.80656990068758</v>
      </c>
      <c r="BJ45" s="82">
        <f t="shared" si="119"/>
        <v>524.80656990068758</v>
      </c>
      <c r="BK45" s="84">
        <f t="shared" si="119"/>
        <v>542.24820473644002</v>
      </c>
      <c r="BL45" s="82">
        <f t="shared" si="119"/>
        <v>955.64906417112297</v>
      </c>
      <c r="BM45" s="84">
        <f t="shared" si="119"/>
        <v>1290.0304812834224</v>
      </c>
      <c r="BO45" s="82">
        <f t="shared" ref="BO45:BZ45" si="120">(BO31/(BO37*BO48))</f>
        <v>552.87020626432388</v>
      </c>
      <c r="BP45" s="83">
        <f t="shared" si="120"/>
        <v>578.84048892284181</v>
      </c>
      <c r="BQ45" s="82">
        <f t="shared" si="120"/>
        <v>578.84048892284181</v>
      </c>
      <c r="BR45" s="84">
        <f t="shared" si="120"/>
        <v>606.56997708174174</v>
      </c>
      <c r="BS45" s="82">
        <f t="shared" si="120"/>
        <v>606.56997708174174</v>
      </c>
      <c r="BT45" s="84">
        <f t="shared" si="120"/>
        <v>635.76294881589001</v>
      </c>
      <c r="BU45" s="82">
        <f t="shared" si="120"/>
        <v>635.76294881589001</v>
      </c>
      <c r="BV45" s="84">
        <f t="shared" si="120"/>
        <v>659.70114591291053</v>
      </c>
      <c r="BW45" s="82">
        <f t="shared" si="120"/>
        <v>659.70114591291053</v>
      </c>
      <c r="BX45" s="84">
        <f t="shared" si="120"/>
        <v>678.95592055003817</v>
      </c>
      <c r="BY45" s="82">
        <f t="shared" si="120"/>
        <v>1196.2853609625668</v>
      </c>
      <c r="BZ45" s="84">
        <f t="shared" si="120"/>
        <v>1612.5698752228163</v>
      </c>
    </row>
    <row r="46" spans="1:78" outlineLevel="1" x14ac:dyDescent="0.3"/>
    <row r="47" spans="1:78" outlineLevel="1" x14ac:dyDescent="0.3">
      <c r="A47" s="85"/>
      <c r="B47" s="168" t="s">
        <v>11</v>
      </c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O47" s="168" t="s">
        <v>11</v>
      </c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B47" s="168" t="s">
        <v>11</v>
      </c>
      <c r="AC47" s="168"/>
      <c r="AD47" s="168"/>
      <c r="AE47" s="168"/>
      <c r="AF47" s="168"/>
      <c r="AG47" s="168"/>
      <c r="AH47" s="168"/>
      <c r="AI47" s="168"/>
      <c r="AJ47" s="168"/>
      <c r="AK47" s="168"/>
      <c r="AL47" s="168"/>
      <c r="AM47" s="168"/>
      <c r="AO47" s="168" t="s">
        <v>11</v>
      </c>
      <c r="AP47" s="168"/>
      <c r="AQ47" s="168"/>
      <c r="AR47" s="168"/>
      <c r="AS47" s="168"/>
      <c r="AT47" s="168"/>
      <c r="AU47" s="168"/>
      <c r="AV47" s="168"/>
      <c r="AW47" s="168"/>
      <c r="AX47" s="168"/>
      <c r="AY47" s="168"/>
      <c r="AZ47" s="168"/>
      <c r="BB47" s="168" t="s">
        <v>11</v>
      </c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O47" s="168" t="s">
        <v>11</v>
      </c>
      <c r="BP47" s="168"/>
      <c r="BQ47" s="168"/>
      <c r="BR47" s="168"/>
      <c r="BS47" s="168"/>
      <c r="BT47" s="168"/>
      <c r="BU47" s="168"/>
      <c r="BV47" s="168"/>
      <c r="BW47" s="168"/>
      <c r="BX47" s="168"/>
      <c r="BY47" s="168"/>
      <c r="BZ47" s="168"/>
    </row>
    <row r="48" spans="1:78" outlineLevel="1" x14ac:dyDescent="0.3">
      <c r="A48" s="72" t="s">
        <v>14</v>
      </c>
      <c r="B48" s="93">
        <v>7</v>
      </c>
      <c r="C48" s="94">
        <v>7</v>
      </c>
      <c r="D48" s="62">
        <v>7</v>
      </c>
      <c r="E48" s="64">
        <v>7</v>
      </c>
      <c r="F48" s="62">
        <v>7</v>
      </c>
      <c r="G48" s="64">
        <v>7</v>
      </c>
      <c r="H48" s="62">
        <v>7</v>
      </c>
      <c r="I48" s="64">
        <v>7</v>
      </c>
      <c r="J48" s="62">
        <v>7</v>
      </c>
      <c r="K48" s="64">
        <v>7</v>
      </c>
      <c r="L48" s="62">
        <v>4</v>
      </c>
      <c r="M48" s="64">
        <v>3</v>
      </c>
      <c r="O48" s="93">
        <v>7</v>
      </c>
      <c r="P48" s="94">
        <v>7</v>
      </c>
      <c r="Q48" s="62">
        <v>7</v>
      </c>
      <c r="R48" s="64">
        <v>7</v>
      </c>
      <c r="S48" s="62">
        <v>7</v>
      </c>
      <c r="T48" s="64">
        <v>7</v>
      </c>
      <c r="U48" s="62">
        <v>7</v>
      </c>
      <c r="V48" s="64">
        <v>7</v>
      </c>
      <c r="W48" s="62">
        <v>7</v>
      </c>
      <c r="X48" s="64">
        <v>7</v>
      </c>
      <c r="Y48" s="62">
        <v>4</v>
      </c>
      <c r="Z48" s="64">
        <v>3</v>
      </c>
      <c r="AB48" s="62">
        <v>7</v>
      </c>
      <c r="AC48" s="63">
        <v>7</v>
      </c>
      <c r="AD48" s="62">
        <v>7</v>
      </c>
      <c r="AE48" s="64">
        <v>7</v>
      </c>
      <c r="AF48" s="62">
        <v>7</v>
      </c>
      <c r="AG48" s="64">
        <v>7</v>
      </c>
      <c r="AH48" s="62">
        <v>7</v>
      </c>
      <c r="AI48" s="64">
        <v>7</v>
      </c>
      <c r="AJ48" s="62">
        <v>7</v>
      </c>
      <c r="AK48" s="64">
        <v>7</v>
      </c>
      <c r="AL48" s="62">
        <v>4</v>
      </c>
      <c r="AM48" s="64">
        <v>3</v>
      </c>
      <c r="AO48" s="62">
        <v>7</v>
      </c>
      <c r="AP48" s="63">
        <v>7</v>
      </c>
      <c r="AQ48" s="62">
        <v>7</v>
      </c>
      <c r="AR48" s="64">
        <v>7</v>
      </c>
      <c r="AS48" s="62">
        <v>7</v>
      </c>
      <c r="AT48" s="64">
        <v>7</v>
      </c>
      <c r="AU48" s="62">
        <v>7</v>
      </c>
      <c r="AV48" s="64">
        <v>7</v>
      </c>
      <c r="AW48" s="62">
        <v>7</v>
      </c>
      <c r="AX48" s="64">
        <v>7</v>
      </c>
      <c r="AY48" s="62">
        <v>4</v>
      </c>
      <c r="AZ48" s="64">
        <v>3</v>
      </c>
      <c r="BB48" s="62">
        <v>7</v>
      </c>
      <c r="BC48" s="63">
        <v>7</v>
      </c>
      <c r="BD48" s="62">
        <v>7</v>
      </c>
      <c r="BE48" s="64">
        <v>7</v>
      </c>
      <c r="BF48" s="62">
        <v>7</v>
      </c>
      <c r="BG48" s="64">
        <v>7</v>
      </c>
      <c r="BH48" s="62">
        <v>7</v>
      </c>
      <c r="BI48" s="64">
        <v>7</v>
      </c>
      <c r="BJ48" s="62">
        <v>7</v>
      </c>
      <c r="BK48" s="64">
        <v>7</v>
      </c>
      <c r="BL48" s="62">
        <v>4</v>
      </c>
      <c r="BM48" s="64">
        <v>3</v>
      </c>
      <c r="BO48" s="62">
        <v>7</v>
      </c>
      <c r="BP48" s="63">
        <v>7</v>
      </c>
      <c r="BQ48" s="62">
        <v>7</v>
      </c>
      <c r="BR48" s="64">
        <v>7</v>
      </c>
      <c r="BS48" s="62">
        <v>7</v>
      </c>
      <c r="BT48" s="64">
        <v>7</v>
      </c>
      <c r="BU48" s="62">
        <v>7</v>
      </c>
      <c r="BV48" s="64">
        <v>7</v>
      </c>
      <c r="BW48" s="62">
        <v>7</v>
      </c>
      <c r="BX48" s="64">
        <v>7</v>
      </c>
      <c r="BY48" s="62">
        <v>4</v>
      </c>
      <c r="BZ48" s="64">
        <v>3</v>
      </c>
    </row>
    <row r="49" spans="1:78" outlineLevel="1" x14ac:dyDescent="0.3"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</row>
    <row r="50" spans="1:78" outlineLevel="1" x14ac:dyDescent="0.3">
      <c r="A50" s="42"/>
      <c r="B50" s="168" t="s">
        <v>10</v>
      </c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O50" s="168" t="s">
        <v>10</v>
      </c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B50" s="168" t="s">
        <v>10</v>
      </c>
      <c r="AC50" s="168"/>
      <c r="AD50" s="168"/>
      <c r="AE50" s="168"/>
      <c r="AF50" s="168"/>
      <c r="AG50" s="168"/>
      <c r="AH50" s="168"/>
      <c r="AI50" s="168"/>
      <c r="AJ50" s="168"/>
      <c r="AK50" s="168"/>
      <c r="AL50" s="168"/>
      <c r="AM50" s="168"/>
      <c r="AO50" s="168" t="s">
        <v>10</v>
      </c>
      <c r="AP50" s="168"/>
      <c r="AQ50" s="168"/>
      <c r="AR50" s="168"/>
      <c r="AS50" s="168"/>
      <c r="AT50" s="168"/>
      <c r="AU50" s="168"/>
      <c r="AV50" s="168"/>
      <c r="AW50" s="168"/>
      <c r="AX50" s="168"/>
      <c r="AY50" s="168"/>
      <c r="AZ50" s="168"/>
      <c r="BB50" s="168" t="s">
        <v>10</v>
      </c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O50" s="168" t="s">
        <v>10</v>
      </c>
      <c r="BP50" s="168"/>
      <c r="BQ50" s="168"/>
      <c r="BR50" s="168"/>
      <c r="BS50" s="168"/>
      <c r="BT50" s="168"/>
      <c r="BU50" s="168"/>
      <c r="BV50" s="168"/>
      <c r="BW50" s="168"/>
      <c r="BX50" s="168"/>
      <c r="BY50" s="168"/>
      <c r="BZ50" s="168"/>
    </row>
    <row r="51" spans="1:78" s="11" customFormat="1" outlineLevel="1" x14ac:dyDescent="0.3">
      <c r="A51" s="32" t="s">
        <v>91</v>
      </c>
      <c r="B51" s="105"/>
      <c r="C51" s="106"/>
      <c r="D51" s="12"/>
      <c r="E51" s="14"/>
      <c r="F51" s="12"/>
      <c r="G51" s="14"/>
      <c r="H51" s="12"/>
      <c r="I51" s="14"/>
      <c r="J51" s="12"/>
      <c r="K51" s="14"/>
      <c r="L51" s="12"/>
      <c r="M51" s="14"/>
      <c r="O51" s="105"/>
      <c r="P51" s="106"/>
      <c r="Q51" s="12"/>
      <c r="R51" s="14"/>
      <c r="S51" s="12"/>
      <c r="T51" s="14"/>
      <c r="U51" s="12"/>
      <c r="V51" s="14"/>
      <c r="W51" s="12"/>
      <c r="X51" s="14"/>
      <c r="Y51" s="12"/>
      <c r="Z51" s="14"/>
      <c r="AB51" s="12"/>
      <c r="AC51" s="13"/>
      <c r="AD51" s="12"/>
      <c r="AE51" s="14"/>
      <c r="AF51" s="12"/>
      <c r="AG51" s="14"/>
      <c r="AH51" s="12"/>
      <c r="AI51" s="14"/>
      <c r="AJ51" s="12"/>
      <c r="AK51" s="14"/>
      <c r="AL51" s="12"/>
      <c r="AM51" s="14"/>
      <c r="AO51" s="12"/>
      <c r="AP51" s="13"/>
      <c r="AQ51" s="12"/>
      <c r="AR51" s="14"/>
      <c r="AS51" s="12"/>
      <c r="AT51" s="14"/>
      <c r="AU51" s="12"/>
      <c r="AV51" s="14"/>
      <c r="AW51" s="12"/>
      <c r="AX51" s="14"/>
      <c r="AY51" s="12"/>
      <c r="AZ51" s="14"/>
      <c r="BB51" s="12"/>
      <c r="BC51" s="13"/>
      <c r="BD51" s="12"/>
      <c r="BE51" s="14"/>
      <c r="BF51" s="12"/>
      <c r="BG51" s="14"/>
      <c r="BH51" s="12"/>
      <c r="BI51" s="14"/>
      <c r="BJ51" s="12"/>
      <c r="BK51" s="14"/>
      <c r="BL51" s="12"/>
      <c r="BM51" s="14"/>
      <c r="BO51" s="12"/>
      <c r="BP51" s="13"/>
      <c r="BQ51" s="12"/>
      <c r="BR51" s="14"/>
      <c r="BS51" s="12"/>
      <c r="BT51" s="14"/>
      <c r="BU51" s="12"/>
      <c r="BV51" s="14"/>
      <c r="BW51" s="12"/>
      <c r="BX51" s="14"/>
      <c r="BY51" s="12"/>
      <c r="BZ51" s="14"/>
    </row>
    <row r="52" spans="1:78" s="11" customFormat="1" outlineLevel="1" x14ac:dyDescent="0.3">
      <c r="A52" s="35" t="s">
        <v>114</v>
      </c>
      <c r="B52" s="105"/>
      <c r="C52" s="106"/>
      <c r="D52" s="15"/>
      <c r="E52" s="17"/>
      <c r="F52" s="15"/>
      <c r="G52" s="17"/>
      <c r="H52" s="15"/>
      <c r="I52" s="17"/>
      <c r="J52" s="15"/>
      <c r="K52" s="17"/>
      <c r="L52" s="15"/>
      <c r="M52" s="17"/>
      <c r="O52" s="105"/>
      <c r="P52" s="106"/>
      <c r="Q52" s="15"/>
      <c r="R52" s="17"/>
      <c r="S52" s="15"/>
      <c r="T52" s="17"/>
      <c r="U52" s="15"/>
      <c r="V52" s="17"/>
      <c r="W52" s="15"/>
      <c r="X52" s="17"/>
      <c r="Y52" s="15"/>
      <c r="Z52" s="17"/>
      <c r="AB52" s="15"/>
      <c r="AC52" s="16"/>
      <c r="AD52" s="15"/>
      <c r="AE52" s="17"/>
      <c r="AF52" s="15"/>
      <c r="AG52" s="17"/>
      <c r="AH52" s="15"/>
      <c r="AI52" s="17"/>
      <c r="AJ52" s="15"/>
      <c r="AK52" s="17"/>
      <c r="AL52" s="15"/>
      <c r="AM52" s="17"/>
      <c r="AO52" s="15"/>
      <c r="AP52" s="16"/>
      <c r="AQ52" s="15"/>
      <c r="AR52" s="17"/>
      <c r="AS52" s="15"/>
      <c r="AT52" s="17"/>
      <c r="AU52" s="15"/>
      <c r="AV52" s="17"/>
      <c r="AW52" s="15"/>
      <c r="AX52" s="17"/>
      <c r="AY52" s="15"/>
      <c r="AZ52" s="17"/>
      <c r="BB52" s="15"/>
      <c r="BC52" s="16"/>
      <c r="BD52" s="15"/>
      <c r="BE52" s="17"/>
      <c r="BF52" s="15"/>
      <c r="BG52" s="17"/>
      <c r="BH52" s="15"/>
      <c r="BI52" s="17"/>
      <c r="BJ52" s="15"/>
      <c r="BK52" s="17"/>
      <c r="BL52" s="15"/>
      <c r="BM52" s="17"/>
      <c r="BO52" s="15"/>
      <c r="BP52" s="16"/>
      <c r="BQ52" s="15"/>
      <c r="BR52" s="17"/>
      <c r="BS52" s="15"/>
      <c r="BT52" s="17"/>
      <c r="BU52" s="15"/>
      <c r="BV52" s="17"/>
      <c r="BW52" s="15"/>
      <c r="BX52" s="17"/>
      <c r="BY52" s="15"/>
      <c r="BZ52" s="17"/>
    </row>
    <row r="53" spans="1:78" s="11" customFormat="1" outlineLevel="1" x14ac:dyDescent="0.3">
      <c r="A53" s="38" t="s">
        <v>1</v>
      </c>
      <c r="B53" s="105"/>
      <c r="C53" s="106"/>
      <c r="D53" s="18"/>
      <c r="E53" s="20"/>
      <c r="F53" s="18"/>
      <c r="G53" s="20"/>
      <c r="H53" s="18"/>
      <c r="I53" s="20"/>
      <c r="J53" s="18"/>
      <c r="K53" s="20"/>
      <c r="L53" s="18"/>
      <c r="M53" s="20"/>
      <c r="O53" s="105"/>
      <c r="P53" s="106"/>
      <c r="Q53" s="18"/>
      <c r="R53" s="20"/>
      <c r="S53" s="18"/>
      <c r="T53" s="20"/>
      <c r="U53" s="18"/>
      <c r="V53" s="20"/>
      <c r="W53" s="18"/>
      <c r="X53" s="20"/>
      <c r="Y53" s="18"/>
      <c r="Z53" s="20"/>
      <c r="AB53" s="18"/>
      <c r="AC53" s="19"/>
      <c r="AD53" s="18"/>
      <c r="AE53" s="20"/>
      <c r="AF53" s="18"/>
      <c r="AG53" s="20"/>
      <c r="AH53" s="18"/>
      <c r="AI53" s="20"/>
      <c r="AJ53" s="18"/>
      <c r="AK53" s="20"/>
      <c r="AL53" s="18"/>
      <c r="AM53" s="20"/>
      <c r="AO53" s="18"/>
      <c r="AP53" s="19"/>
      <c r="AQ53" s="18"/>
      <c r="AR53" s="20"/>
      <c r="AS53" s="18"/>
      <c r="AT53" s="20"/>
      <c r="AU53" s="18"/>
      <c r="AV53" s="20"/>
      <c r="AW53" s="18"/>
      <c r="AX53" s="20"/>
      <c r="AY53" s="18"/>
      <c r="AZ53" s="20"/>
      <c r="BB53" s="18"/>
      <c r="BC53" s="19"/>
      <c r="BD53" s="18"/>
      <c r="BE53" s="20"/>
      <c r="BF53" s="18"/>
      <c r="BG53" s="20"/>
      <c r="BH53" s="18"/>
      <c r="BI53" s="20"/>
      <c r="BJ53" s="18"/>
      <c r="BK53" s="20"/>
      <c r="BL53" s="18"/>
      <c r="BM53" s="20"/>
      <c r="BO53" s="18"/>
      <c r="BP53" s="19"/>
      <c r="BQ53" s="18"/>
      <c r="BR53" s="20"/>
      <c r="BS53" s="18"/>
      <c r="BT53" s="20"/>
      <c r="BU53" s="18"/>
      <c r="BV53" s="20"/>
      <c r="BW53" s="18"/>
      <c r="BX53" s="20"/>
      <c r="BY53" s="18"/>
      <c r="BZ53" s="20"/>
    </row>
    <row r="54" spans="1:78" s="58" customFormat="1" outlineLevel="1" x14ac:dyDescent="0.3">
      <c r="A54" s="56"/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86"/>
      <c r="BB54" s="86"/>
      <c r="BC54" s="86"/>
      <c r="BD54" s="86"/>
      <c r="BE54" s="86"/>
      <c r="BF54" s="86"/>
      <c r="BG54" s="86"/>
      <c r="BH54" s="86"/>
      <c r="BI54" s="86"/>
      <c r="BJ54" s="86"/>
      <c r="BK54" s="86"/>
      <c r="BL54" s="86"/>
      <c r="BM54" s="86"/>
      <c r="BO54" s="86"/>
      <c r="BP54" s="86"/>
      <c r="BQ54" s="86"/>
      <c r="BR54" s="86"/>
      <c r="BS54" s="86"/>
      <c r="BT54" s="86"/>
      <c r="BU54" s="86"/>
      <c r="BV54" s="86"/>
      <c r="BW54" s="86"/>
      <c r="BX54" s="86"/>
      <c r="BY54" s="86"/>
      <c r="BZ54" s="86"/>
    </row>
    <row r="55" spans="1:78" s="58" customFormat="1" x14ac:dyDescent="0.3">
      <c r="A55" s="56"/>
      <c r="B55" s="178" t="s">
        <v>95</v>
      </c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O55" s="178" t="s">
        <v>95</v>
      </c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B55" s="178" t="s">
        <v>95</v>
      </c>
      <c r="AC55" s="178"/>
      <c r="AD55" s="178"/>
      <c r="AE55" s="178"/>
      <c r="AF55" s="178"/>
      <c r="AG55" s="178"/>
      <c r="AH55" s="178"/>
      <c r="AI55" s="178"/>
      <c r="AJ55" s="178"/>
      <c r="AK55" s="178"/>
      <c r="AL55" s="178"/>
      <c r="AM55" s="178"/>
      <c r="AO55" s="178" t="s">
        <v>95</v>
      </c>
      <c r="AP55" s="178"/>
      <c r="AQ55" s="178"/>
      <c r="AR55" s="178"/>
      <c r="AS55" s="178"/>
      <c r="AT55" s="178"/>
      <c r="AU55" s="178"/>
      <c r="AV55" s="178"/>
      <c r="AW55" s="178"/>
      <c r="AX55" s="178"/>
      <c r="AY55" s="178"/>
      <c r="AZ55" s="178"/>
      <c r="BB55" s="178" t="s">
        <v>95</v>
      </c>
      <c r="BC55" s="178"/>
      <c r="BD55" s="178"/>
      <c r="BE55" s="178"/>
      <c r="BF55" s="178"/>
      <c r="BG55" s="178"/>
      <c r="BH55" s="178"/>
      <c r="BI55" s="178"/>
      <c r="BJ55" s="178"/>
      <c r="BK55" s="178"/>
      <c r="BL55" s="178"/>
      <c r="BM55" s="178"/>
      <c r="BO55" s="178" t="s">
        <v>95</v>
      </c>
      <c r="BP55" s="178"/>
      <c r="BQ55" s="178"/>
      <c r="BR55" s="178"/>
      <c r="BS55" s="178"/>
      <c r="BT55" s="178"/>
      <c r="BU55" s="178"/>
      <c r="BV55" s="178"/>
      <c r="BW55" s="178"/>
      <c r="BX55" s="178"/>
      <c r="BY55" s="178"/>
      <c r="BZ55" s="178"/>
    </row>
    <row r="56" spans="1:78" s="58" customFormat="1" outlineLevel="1" x14ac:dyDescent="0.3">
      <c r="A56" s="56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O56" s="86"/>
      <c r="BP56" s="86"/>
      <c r="BQ56" s="86"/>
      <c r="BR56" s="86"/>
      <c r="BS56" s="86"/>
      <c r="BT56" s="86"/>
      <c r="BU56" s="86"/>
      <c r="BV56" s="86"/>
      <c r="BW56" s="86"/>
      <c r="BX56" s="86"/>
      <c r="BY56" s="86"/>
      <c r="BZ56" s="86"/>
    </row>
    <row r="57" spans="1:78" outlineLevel="1" x14ac:dyDescent="0.3">
      <c r="A57" s="42"/>
      <c r="B57" s="169" t="s">
        <v>76</v>
      </c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1"/>
      <c r="O57" s="169" t="s">
        <v>76</v>
      </c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1"/>
      <c r="AB57" s="169" t="s">
        <v>76</v>
      </c>
      <c r="AC57" s="170"/>
      <c r="AD57" s="170"/>
      <c r="AE57" s="170"/>
      <c r="AF57" s="170"/>
      <c r="AG57" s="170"/>
      <c r="AH57" s="170"/>
      <c r="AI57" s="170"/>
      <c r="AJ57" s="170"/>
      <c r="AK57" s="170"/>
      <c r="AL57" s="170"/>
      <c r="AM57" s="171"/>
      <c r="AO57" s="169" t="s">
        <v>76</v>
      </c>
      <c r="AP57" s="170"/>
      <c r="AQ57" s="170"/>
      <c r="AR57" s="170"/>
      <c r="AS57" s="170"/>
      <c r="AT57" s="170"/>
      <c r="AU57" s="170"/>
      <c r="AV57" s="170"/>
      <c r="AW57" s="170"/>
      <c r="AX57" s="170"/>
      <c r="AY57" s="170"/>
      <c r="AZ57" s="171"/>
      <c r="BB57" s="169" t="s">
        <v>76</v>
      </c>
      <c r="BC57" s="170"/>
      <c r="BD57" s="170"/>
      <c r="BE57" s="170"/>
      <c r="BF57" s="170"/>
      <c r="BG57" s="170"/>
      <c r="BH57" s="170"/>
      <c r="BI57" s="170"/>
      <c r="BJ57" s="170"/>
      <c r="BK57" s="170"/>
      <c r="BL57" s="170"/>
      <c r="BM57" s="171"/>
      <c r="BO57" s="169" t="s">
        <v>76</v>
      </c>
      <c r="BP57" s="170"/>
      <c r="BQ57" s="170"/>
      <c r="BR57" s="170"/>
      <c r="BS57" s="170"/>
      <c r="BT57" s="170"/>
      <c r="BU57" s="170"/>
      <c r="BV57" s="170"/>
      <c r="BW57" s="170"/>
      <c r="BX57" s="170"/>
      <c r="BY57" s="170"/>
      <c r="BZ57" s="171"/>
    </row>
    <row r="58" spans="1:78" s="11" customFormat="1" outlineLevel="1" x14ac:dyDescent="0.3">
      <c r="A58" s="32" t="s">
        <v>102</v>
      </c>
      <c r="B58" s="186"/>
      <c r="C58" s="187"/>
      <c r="D58" s="208"/>
      <c r="E58" s="209"/>
      <c r="F58" s="208"/>
      <c r="G58" s="209"/>
      <c r="H58" s="208"/>
      <c r="I58" s="209"/>
      <c r="J58" s="208"/>
      <c r="K58" s="209"/>
      <c r="L58" s="216"/>
      <c r="M58" s="217"/>
      <c r="O58" s="186"/>
      <c r="P58" s="187"/>
      <c r="Q58" s="208"/>
      <c r="R58" s="209"/>
      <c r="S58" s="208"/>
      <c r="T58" s="209"/>
      <c r="U58" s="208"/>
      <c r="V58" s="209"/>
      <c r="W58" s="208"/>
      <c r="X58" s="209"/>
      <c r="Y58" s="216"/>
      <c r="Z58" s="217"/>
      <c r="AB58" s="208"/>
      <c r="AC58" s="209"/>
      <c r="AD58" s="208"/>
      <c r="AE58" s="209"/>
      <c r="AF58" s="208"/>
      <c r="AG58" s="209"/>
      <c r="AH58" s="208"/>
      <c r="AI58" s="209"/>
      <c r="AJ58" s="208"/>
      <c r="AK58" s="209"/>
      <c r="AL58" s="216"/>
      <c r="AM58" s="217"/>
      <c r="AO58" s="208"/>
      <c r="AP58" s="209"/>
      <c r="AQ58" s="208"/>
      <c r="AR58" s="209"/>
      <c r="AS58" s="208"/>
      <c r="AT58" s="209"/>
      <c r="AU58" s="208"/>
      <c r="AV58" s="209"/>
      <c r="AW58" s="208"/>
      <c r="AX58" s="209"/>
      <c r="AY58" s="216"/>
      <c r="AZ58" s="217"/>
      <c r="BB58" s="208"/>
      <c r="BC58" s="209"/>
      <c r="BD58" s="208"/>
      <c r="BE58" s="209"/>
      <c r="BF58" s="208"/>
      <c r="BG58" s="209"/>
      <c r="BH58" s="208"/>
      <c r="BI58" s="209"/>
      <c r="BJ58" s="208"/>
      <c r="BK58" s="209"/>
      <c r="BL58" s="216"/>
      <c r="BM58" s="217"/>
      <c r="BO58" s="208"/>
      <c r="BP58" s="209"/>
      <c r="BQ58" s="208"/>
      <c r="BR58" s="209"/>
      <c r="BS58" s="208"/>
      <c r="BT58" s="209"/>
      <c r="BU58" s="208"/>
      <c r="BV58" s="209"/>
      <c r="BW58" s="208"/>
      <c r="BX58" s="209"/>
      <c r="BY58" s="216"/>
      <c r="BZ58" s="217"/>
    </row>
    <row r="59" spans="1:78" s="11" customFormat="1" outlineLevel="1" x14ac:dyDescent="0.3">
      <c r="A59" s="33" t="s">
        <v>96</v>
      </c>
      <c r="B59" s="186"/>
      <c r="C59" s="187"/>
      <c r="D59" s="200"/>
      <c r="E59" s="201"/>
      <c r="F59" s="200"/>
      <c r="G59" s="201"/>
      <c r="H59" s="200"/>
      <c r="I59" s="201"/>
      <c r="J59" s="200"/>
      <c r="K59" s="201"/>
      <c r="L59" s="200"/>
      <c r="M59" s="201"/>
      <c r="O59" s="186"/>
      <c r="P59" s="187"/>
      <c r="Q59" s="200"/>
      <c r="R59" s="201"/>
      <c r="S59" s="200"/>
      <c r="T59" s="201"/>
      <c r="U59" s="200"/>
      <c r="V59" s="201"/>
      <c r="W59" s="200"/>
      <c r="X59" s="201"/>
      <c r="Y59" s="200"/>
      <c r="Z59" s="201"/>
      <c r="AB59" s="200"/>
      <c r="AC59" s="201"/>
      <c r="AD59" s="200"/>
      <c r="AE59" s="201"/>
      <c r="AF59" s="200"/>
      <c r="AG59" s="201"/>
      <c r="AH59" s="200"/>
      <c r="AI59" s="201"/>
      <c r="AJ59" s="200"/>
      <c r="AK59" s="201"/>
      <c r="AL59" s="200"/>
      <c r="AM59" s="201"/>
      <c r="AO59" s="200"/>
      <c r="AP59" s="201"/>
      <c r="AQ59" s="200"/>
      <c r="AR59" s="201"/>
      <c r="AS59" s="200"/>
      <c r="AT59" s="201"/>
      <c r="AU59" s="200"/>
      <c r="AV59" s="201"/>
      <c r="AW59" s="200"/>
      <c r="AX59" s="201"/>
      <c r="AY59" s="200"/>
      <c r="AZ59" s="201"/>
      <c r="BB59" s="200"/>
      <c r="BC59" s="201"/>
      <c r="BD59" s="200"/>
      <c r="BE59" s="201"/>
      <c r="BF59" s="200"/>
      <c r="BG59" s="201"/>
      <c r="BH59" s="200"/>
      <c r="BI59" s="201"/>
      <c r="BJ59" s="200"/>
      <c r="BK59" s="201"/>
      <c r="BL59" s="200"/>
      <c r="BM59" s="201"/>
      <c r="BO59" s="200"/>
      <c r="BP59" s="201"/>
      <c r="BQ59" s="200"/>
      <c r="BR59" s="201"/>
      <c r="BS59" s="200"/>
      <c r="BT59" s="201"/>
      <c r="BU59" s="200"/>
      <c r="BV59" s="201"/>
      <c r="BW59" s="200"/>
      <c r="BX59" s="201"/>
      <c r="BY59" s="200"/>
      <c r="BZ59" s="201"/>
    </row>
    <row r="60" spans="1:78" s="11" customFormat="1" outlineLevel="1" x14ac:dyDescent="0.3">
      <c r="A60" s="33" t="s">
        <v>97</v>
      </c>
      <c r="B60" s="186"/>
      <c r="C60" s="187"/>
      <c r="D60" s="200"/>
      <c r="E60" s="201"/>
      <c r="F60" s="200"/>
      <c r="G60" s="201"/>
      <c r="H60" s="200"/>
      <c r="I60" s="201"/>
      <c r="J60" s="200"/>
      <c r="K60" s="201"/>
      <c r="L60" s="200"/>
      <c r="M60" s="201"/>
      <c r="O60" s="186"/>
      <c r="P60" s="187"/>
      <c r="Q60" s="200"/>
      <c r="R60" s="201"/>
      <c r="S60" s="200"/>
      <c r="T60" s="201"/>
      <c r="U60" s="200"/>
      <c r="V60" s="201"/>
      <c r="W60" s="200"/>
      <c r="X60" s="201"/>
      <c r="Y60" s="200"/>
      <c r="Z60" s="201"/>
      <c r="AB60" s="200"/>
      <c r="AC60" s="201"/>
      <c r="AD60" s="200"/>
      <c r="AE60" s="201"/>
      <c r="AF60" s="200"/>
      <c r="AG60" s="201"/>
      <c r="AH60" s="200"/>
      <c r="AI60" s="201"/>
      <c r="AJ60" s="200"/>
      <c r="AK60" s="201"/>
      <c r="AL60" s="200"/>
      <c r="AM60" s="201"/>
      <c r="AO60" s="200"/>
      <c r="AP60" s="201"/>
      <c r="AQ60" s="200"/>
      <c r="AR60" s="201"/>
      <c r="AS60" s="200"/>
      <c r="AT60" s="201"/>
      <c r="AU60" s="200"/>
      <c r="AV60" s="201"/>
      <c r="AW60" s="200"/>
      <c r="AX60" s="201"/>
      <c r="AY60" s="200"/>
      <c r="AZ60" s="201"/>
      <c r="BB60" s="200"/>
      <c r="BC60" s="201"/>
      <c r="BD60" s="200"/>
      <c r="BE60" s="201"/>
      <c r="BF60" s="200"/>
      <c r="BG60" s="201"/>
      <c r="BH60" s="200"/>
      <c r="BI60" s="201"/>
      <c r="BJ60" s="200"/>
      <c r="BK60" s="201"/>
      <c r="BL60" s="200"/>
      <c r="BM60" s="201"/>
      <c r="BO60" s="200"/>
      <c r="BP60" s="201"/>
      <c r="BQ60" s="200"/>
      <c r="BR60" s="201"/>
      <c r="BS60" s="200"/>
      <c r="BT60" s="201"/>
      <c r="BU60" s="200"/>
      <c r="BV60" s="201"/>
      <c r="BW60" s="200"/>
      <c r="BX60" s="201"/>
      <c r="BY60" s="200"/>
      <c r="BZ60" s="201"/>
    </row>
    <row r="61" spans="1:78" s="11" customFormat="1" outlineLevel="1" x14ac:dyDescent="0.3">
      <c r="A61" s="34" t="s">
        <v>98</v>
      </c>
      <c r="B61" s="186">
        <f>+B59+B60</f>
        <v>0</v>
      </c>
      <c r="C61" s="187"/>
      <c r="D61" s="200">
        <f t="shared" ref="D61" si="121">+D59+D60</f>
        <v>0</v>
      </c>
      <c r="E61" s="201"/>
      <c r="F61" s="200">
        <f t="shared" ref="F61" si="122">+F59+F60</f>
        <v>0</v>
      </c>
      <c r="G61" s="201"/>
      <c r="H61" s="200">
        <f t="shared" ref="H61" si="123">+H59+H60</f>
        <v>0</v>
      </c>
      <c r="I61" s="201"/>
      <c r="J61" s="200">
        <f t="shared" ref="J61" si="124">+J59+J60</f>
        <v>0</v>
      </c>
      <c r="K61" s="201"/>
      <c r="L61" s="200">
        <f t="shared" ref="L61" si="125">+L59+L60</f>
        <v>0</v>
      </c>
      <c r="M61" s="201"/>
      <c r="O61" s="186">
        <f>+O59+O60</f>
        <v>0</v>
      </c>
      <c r="P61" s="187"/>
      <c r="Q61" s="200">
        <f t="shared" ref="Q61" si="126">+Q59+Q60</f>
        <v>0</v>
      </c>
      <c r="R61" s="201"/>
      <c r="S61" s="200">
        <f t="shared" ref="S61" si="127">+S59+S60</f>
        <v>0</v>
      </c>
      <c r="T61" s="201"/>
      <c r="U61" s="200">
        <f t="shared" ref="U61" si="128">+U59+U60</f>
        <v>0</v>
      </c>
      <c r="V61" s="201"/>
      <c r="W61" s="200">
        <f t="shared" ref="W61" si="129">+W59+W60</f>
        <v>0</v>
      </c>
      <c r="X61" s="201"/>
      <c r="Y61" s="200"/>
      <c r="Z61" s="201"/>
      <c r="AB61" s="200">
        <f>+AB59+AB60</f>
        <v>0</v>
      </c>
      <c r="AC61" s="201"/>
      <c r="AD61" s="200">
        <f t="shared" ref="AD61" si="130">+AD59+AD60</f>
        <v>0</v>
      </c>
      <c r="AE61" s="201"/>
      <c r="AF61" s="200">
        <f t="shared" ref="AF61" si="131">+AF59+AF60</f>
        <v>0</v>
      </c>
      <c r="AG61" s="201"/>
      <c r="AH61" s="200">
        <f t="shared" ref="AH61" si="132">+AH59+AH60</f>
        <v>0</v>
      </c>
      <c r="AI61" s="201"/>
      <c r="AJ61" s="200">
        <f t="shared" ref="AJ61" si="133">+AJ59+AJ60</f>
        <v>0</v>
      </c>
      <c r="AK61" s="201"/>
      <c r="AL61" s="200">
        <f t="shared" ref="AL61" si="134">+AL59+AL60</f>
        <v>0</v>
      </c>
      <c r="AM61" s="201"/>
      <c r="AO61" s="200">
        <f>+AO59+AO60</f>
        <v>0</v>
      </c>
      <c r="AP61" s="201"/>
      <c r="AQ61" s="200">
        <f t="shared" ref="AQ61" si="135">+AQ59+AQ60</f>
        <v>0</v>
      </c>
      <c r="AR61" s="201"/>
      <c r="AS61" s="200">
        <f t="shared" ref="AS61" si="136">+AS59+AS60</f>
        <v>0</v>
      </c>
      <c r="AT61" s="201"/>
      <c r="AU61" s="200">
        <f t="shared" ref="AU61" si="137">+AU59+AU60</f>
        <v>0</v>
      </c>
      <c r="AV61" s="201"/>
      <c r="AW61" s="200">
        <f t="shared" ref="AW61" si="138">+AW59+AW60</f>
        <v>0</v>
      </c>
      <c r="AX61" s="201"/>
      <c r="AY61" s="200">
        <f t="shared" ref="AY61" si="139">+AY59+AY60</f>
        <v>0</v>
      </c>
      <c r="AZ61" s="201"/>
      <c r="BB61" s="200">
        <f>+BB59+BB60</f>
        <v>0</v>
      </c>
      <c r="BC61" s="201"/>
      <c r="BD61" s="200">
        <f t="shared" ref="BD61" si="140">+BD59+BD60</f>
        <v>0</v>
      </c>
      <c r="BE61" s="201"/>
      <c r="BF61" s="200">
        <f t="shared" ref="BF61" si="141">+BF59+BF60</f>
        <v>0</v>
      </c>
      <c r="BG61" s="201"/>
      <c r="BH61" s="200">
        <f t="shared" ref="BH61" si="142">+BH59+BH60</f>
        <v>0</v>
      </c>
      <c r="BI61" s="201"/>
      <c r="BJ61" s="200">
        <f t="shared" ref="BJ61" si="143">+BJ59+BJ60</f>
        <v>0</v>
      </c>
      <c r="BK61" s="201"/>
      <c r="BL61" s="200">
        <f t="shared" ref="BL61" si="144">+BL59+BL60</f>
        <v>0</v>
      </c>
      <c r="BM61" s="201"/>
      <c r="BO61" s="200">
        <f>+BO59+BO60</f>
        <v>0</v>
      </c>
      <c r="BP61" s="201"/>
      <c r="BQ61" s="200">
        <f t="shared" ref="BQ61" si="145">+BQ59+BQ60</f>
        <v>0</v>
      </c>
      <c r="BR61" s="201"/>
      <c r="BS61" s="200">
        <f t="shared" ref="BS61" si="146">+BS59+BS60</f>
        <v>0</v>
      </c>
      <c r="BT61" s="201"/>
      <c r="BU61" s="200">
        <f t="shared" ref="BU61" si="147">+BU59+BU60</f>
        <v>0</v>
      </c>
      <c r="BV61" s="201"/>
      <c r="BW61" s="200">
        <f t="shared" ref="BW61" si="148">+BW59+BW60</f>
        <v>0</v>
      </c>
      <c r="BX61" s="201"/>
      <c r="BY61" s="200">
        <f t="shared" ref="BY61" si="149">+BY59+BY60</f>
        <v>0</v>
      </c>
      <c r="BZ61" s="201"/>
    </row>
    <row r="62" spans="1:78" s="11" customFormat="1" outlineLevel="1" x14ac:dyDescent="0.3">
      <c r="A62" s="35" t="s">
        <v>114</v>
      </c>
      <c r="B62" s="186"/>
      <c r="C62" s="187"/>
      <c r="D62" s="181"/>
      <c r="E62" s="182"/>
      <c r="F62" s="181"/>
      <c r="G62" s="182"/>
      <c r="H62" s="181"/>
      <c r="I62" s="182"/>
      <c r="J62" s="181"/>
      <c r="K62" s="182"/>
      <c r="L62" s="181"/>
      <c r="M62" s="182"/>
      <c r="O62" s="186"/>
      <c r="P62" s="187"/>
      <c r="Q62" s="181"/>
      <c r="R62" s="182"/>
      <c r="S62" s="181"/>
      <c r="T62" s="182"/>
      <c r="U62" s="181"/>
      <c r="V62" s="182"/>
      <c r="W62" s="181"/>
      <c r="X62" s="182"/>
      <c r="Y62" s="181"/>
      <c r="Z62" s="182"/>
      <c r="AB62" s="181"/>
      <c r="AC62" s="182"/>
      <c r="AD62" s="181"/>
      <c r="AE62" s="182"/>
      <c r="AF62" s="181"/>
      <c r="AG62" s="182"/>
      <c r="AH62" s="181"/>
      <c r="AI62" s="182"/>
      <c r="AJ62" s="181"/>
      <c r="AK62" s="182"/>
      <c r="AL62" s="181"/>
      <c r="AM62" s="182"/>
      <c r="AO62" s="181"/>
      <c r="AP62" s="182"/>
      <c r="AQ62" s="181"/>
      <c r="AR62" s="182"/>
      <c r="AS62" s="181"/>
      <c r="AT62" s="182"/>
      <c r="AU62" s="181"/>
      <c r="AV62" s="182"/>
      <c r="AW62" s="181"/>
      <c r="AX62" s="182"/>
      <c r="AY62" s="181"/>
      <c r="AZ62" s="182"/>
      <c r="BB62" s="181"/>
      <c r="BC62" s="182"/>
      <c r="BD62" s="181"/>
      <c r="BE62" s="182"/>
      <c r="BF62" s="181"/>
      <c r="BG62" s="182"/>
      <c r="BH62" s="181"/>
      <c r="BI62" s="182"/>
      <c r="BJ62" s="181"/>
      <c r="BK62" s="182"/>
      <c r="BL62" s="181"/>
      <c r="BM62" s="182"/>
      <c r="BO62" s="181"/>
      <c r="BP62" s="182"/>
      <c r="BQ62" s="181"/>
      <c r="BR62" s="182"/>
      <c r="BS62" s="181"/>
      <c r="BT62" s="182"/>
      <c r="BU62" s="181"/>
      <c r="BV62" s="182"/>
      <c r="BW62" s="181"/>
      <c r="BX62" s="182"/>
      <c r="BY62" s="181"/>
      <c r="BZ62" s="182"/>
    </row>
    <row r="63" spans="1:78" s="11" customFormat="1" outlineLevel="1" x14ac:dyDescent="0.3">
      <c r="A63" s="36" t="s">
        <v>112</v>
      </c>
      <c r="B63" s="186"/>
      <c r="C63" s="187"/>
      <c r="D63" s="181"/>
      <c r="E63" s="182"/>
      <c r="F63" s="181"/>
      <c r="G63" s="182"/>
      <c r="H63" s="181"/>
      <c r="I63" s="182"/>
      <c r="J63" s="181"/>
      <c r="K63" s="182"/>
      <c r="L63" s="181"/>
      <c r="M63" s="182"/>
      <c r="O63" s="186"/>
      <c r="P63" s="187"/>
      <c r="Q63" s="181"/>
      <c r="R63" s="182"/>
      <c r="S63" s="181"/>
      <c r="T63" s="182"/>
      <c r="U63" s="181"/>
      <c r="V63" s="182"/>
      <c r="W63" s="181"/>
      <c r="X63" s="182"/>
      <c r="Y63" s="181"/>
      <c r="Z63" s="182"/>
      <c r="AB63" s="181"/>
      <c r="AC63" s="182"/>
      <c r="AD63" s="181"/>
      <c r="AE63" s="182"/>
      <c r="AF63" s="181"/>
      <c r="AG63" s="182"/>
      <c r="AH63" s="181"/>
      <c r="AI63" s="182"/>
      <c r="AJ63" s="181"/>
      <c r="AK63" s="182"/>
      <c r="AL63" s="181"/>
      <c r="AM63" s="182"/>
      <c r="AO63" s="181"/>
      <c r="AP63" s="182"/>
      <c r="AQ63" s="181"/>
      <c r="AR63" s="182"/>
      <c r="AS63" s="181"/>
      <c r="AT63" s="182"/>
      <c r="AU63" s="181"/>
      <c r="AV63" s="182"/>
      <c r="AW63" s="181"/>
      <c r="AX63" s="182"/>
      <c r="AY63" s="181"/>
      <c r="AZ63" s="182"/>
      <c r="BB63" s="181"/>
      <c r="BC63" s="182"/>
      <c r="BD63" s="181"/>
      <c r="BE63" s="182"/>
      <c r="BF63" s="181"/>
      <c r="BG63" s="182"/>
      <c r="BH63" s="181"/>
      <c r="BI63" s="182"/>
      <c r="BJ63" s="181"/>
      <c r="BK63" s="182"/>
      <c r="BL63" s="181"/>
      <c r="BM63" s="182"/>
      <c r="BO63" s="181"/>
      <c r="BP63" s="182"/>
      <c r="BQ63" s="181"/>
      <c r="BR63" s="182"/>
      <c r="BS63" s="181"/>
      <c r="BT63" s="182"/>
      <c r="BU63" s="181"/>
      <c r="BV63" s="182"/>
      <c r="BW63" s="181"/>
      <c r="BX63" s="182"/>
      <c r="BY63" s="181"/>
      <c r="BZ63" s="182"/>
    </row>
    <row r="64" spans="1:78" s="11" customFormat="1" outlineLevel="1" x14ac:dyDescent="0.3">
      <c r="A64" s="37" t="s">
        <v>113</v>
      </c>
      <c r="B64" s="186">
        <f t="shared" ref="B64" si="150">+B62+B63</f>
        <v>0</v>
      </c>
      <c r="C64" s="187"/>
      <c r="D64" s="181">
        <f t="shared" ref="D64" si="151">+D62+D63</f>
        <v>0</v>
      </c>
      <c r="E64" s="182"/>
      <c r="F64" s="181">
        <f t="shared" ref="F64" si="152">+F62+F63</f>
        <v>0</v>
      </c>
      <c r="G64" s="182"/>
      <c r="H64" s="181">
        <f t="shared" ref="H64" si="153">+H62+H63</f>
        <v>0</v>
      </c>
      <c r="I64" s="182"/>
      <c r="J64" s="181">
        <f t="shared" ref="J64" si="154">+J62+J63</f>
        <v>0</v>
      </c>
      <c r="K64" s="182"/>
      <c r="L64" s="181">
        <f t="shared" ref="L64" si="155">+L62+L63</f>
        <v>0</v>
      </c>
      <c r="M64" s="182"/>
      <c r="O64" s="186">
        <f t="shared" ref="O64" si="156">+O62+O63</f>
        <v>0</v>
      </c>
      <c r="P64" s="187"/>
      <c r="Q64" s="181">
        <f t="shared" ref="Q64" si="157">+Q62+Q63</f>
        <v>0</v>
      </c>
      <c r="R64" s="182"/>
      <c r="S64" s="181">
        <f t="shared" ref="S64" si="158">+S62+S63</f>
        <v>0</v>
      </c>
      <c r="T64" s="182"/>
      <c r="U64" s="181">
        <f t="shared" ref="U64" si="159">+U62+U63</f>
        <v>0</v>
      </c>
      <c r="V64" s="182"/>
      <c r="W64" s="181">
        <f t="shared" ref="W64" si="160">+W62+W63</f>
        <v>0</v>
      </c>
      <c r="X64" s="182"/>
      <c r="Y64" s="181">
        <f t="shared" ref="Y64" si="161">+Y62+Y63</f>
        <v>0</v>
      </c>
      <c r="Z64" s="182"/>
      <c r="AB64" s="181">
        <f t="shared" ref="AB64" si="162">+AB62+AB63</f>
        <v>0</v>
      </c>
      <c r="AC64" s="182"/>
      <c r="AD64" s="181">
        <f t="shared" ref="AD64" si="163">+AD62+AD63</f>
        <v>0</v>
      </c>
      <c r="AE64" s="182"/>
      <c r="AF64" s="181">
        <f t="shared" ref="AF64" si="164">+AF62+AF63</f>
        <v>0</v>
      </c>
      <c r="AG64" s="182"/>
      <c r="AH64" s="181">
        <f t="shared" ref="AH64" si="165">+AH62+AH63</f>
        <v>0</v>
      </c>
      <c r="AI64" s="182"/>
      <c r="AJ64" s="181">
        <f t="shared" ref="AJ64" si="166">+AJ62+AJ63</f>
        <v>0</v>
      </c>
      <c r="AK64" s="182"/>
      <c r="AL64" s="181">
        <f t="shared" ref="AL64" si="167">+AL62+AL63</f>
        <v>0</v>
      </c>
      <c r="AM64" s="182"/>
      <c r="AO64" s="181">
        <f t="shared" ref="AO64" si="168">+AO62+AO63</f>
        <v>0</v>
      </c>
      <c r="AP64" s="182"/>
      <c r="AQ64" s="181">
        <f t="shared" ref="AQ64" si="169">+AQ62+AQ63</f>
        <v>0</v>
      </c>
      <c r="AR64" s="182"/>
      <c r="AS64" s="181">
        <f t="shared" ref="AS64" si="170">+AS62+AS63</f>
        <v>0</v>
      </c>
      <c r="AT64" s="182"/>
      <c r="AU64" s="181">
        <f t="shared" ref="AU64" si="171">+AU62+AU63</f>
        <v>0</v>
      </c>
      <c r="AV64" s="182"/>
      <c r="AW64" s="181">
        <f t="shared" ref="AW64" si="172">+AW62+AW63</f>
        <v>0</v>
      </c>
      <c r="AX64" s="182"/>
      <c r="AY64" s="181">
        <f t="shared" ref="AY64" si="173">+AY62+AY63</f>
        <v>0</v>
      </c>
      <c r="AZ64" s="182"/>
      <c r="BB64" s="181">
        <f t="shared" ref="BB64" si="174">+BB62+BB63</f>
        <v>0</v>
      </c>
      <c r="BC64" s="182"/>
      <c r="BD64" s="181">
        <f t="shared" ref="BD64" si="175">+BD62+BD63</f>
        <v>0</v>
      </c>
      <c r="BE64" s="182"/>
      <c r="BF64" s="181">
        <f t="shared" ref="BF64" si="176">+BF62+BF63</f>
        <v>0</v>
      </c>
      <c r="BG64" s="182"/>
      <c r="BH64" s="181">
        <f t="shared" ref="BH64" si="177">+BH62+BH63</f>
        <v>0</v>
      </c>
      <c r="BI64" s="182"/>
      <c r="BJ64" s="181">
        <f t="shared" ref="BJ64" si="178">+BJ62+BJ63</f>
        <v>0</v>
      </c>
      <c r="BK64" s="182"/>
      <c r="BL64" s="181">
        <f t="shared" ref="BL64" si="179">+BL62+BL63</f>
        <v>0</v>
      </c>
      <c r="BM64" s="182"/>
      <c r="BO64" s="181">
        <f t="shared" ref="BO64" si="180">+BO62+BO63</f>
        <v>0</v>
      </c>
      <c r="BP64" s="182"/>
      <c r="BQ64" s="181">
        <f t="shared" ref="BQ64" si="181">+BQ62+BQ63</f>
        <v>0</v>
      </c>
      <c r="BR64" s="182"/>
      <c r="BS64" s="181">
        <f t="shared" ref="BS64" si="182">+BS62+BS63</f>
        <v>0</v>
      </c>
      <c r="BT64" s="182"/>
      <c r="BU64" s="181">
        <f t="shared" ref="BU64" si="183">+BU62+BU63</f>
        <v>0</v>
      </c>
      <c r="BV64" s="182"/>
      <c r="BW64" s="181">
        <f t="shared" ref="BW64" si="184">+BW62+BW63</f>
        <v>0</v>
      </c>
      <c r="BX64" s="182"/>
      <c r="BY64" s="181">
        <f t="shared" ref="BY64" si="185">+BY62+BY63</f>
        <v>0</v>
      </c>
      <c r="BZ64" s="182"/>
    </row>
    <row r="65" spans="1:78" s="11" customFormat="1" outlineLevel="1" x14ac:dyDescent="0.3">
      <c r="A65" s="38" t="s">
        <v>99</v>
      </c>
      <c r="B65" s="186"/>
      <c r="C65" s="187"/>
      <c r="D65" s="164"/>
      <c r="E65" s="165"/>
      <c r="F65" s="164"/>
      <c r="G65" s="165"/>
      <c r="H65" s="164"/>
      <c r="I65" s="165"/>
      <c r="J65" s="164"/>
      <c r="K65" s="165"/>
      <c r="L65" s="164"/>
      <c r="M65" s="165"/>
      <c r="O65" s="186"/>
      <c r="P65" s="187"/>
      <c r="Q65" s="164"/>
      <c r="R65" s="165"/>
      <c r="S65" s="164"/>
      <c r="T65" s="165"/>
      <c r="U65" s="164"/>
      <c r="V65" s="165"/>
      <c r="W65" s="164"/>
      <c r="X65" s="165"/>
      <c r="Y65" s="164"/>
      <c r="Z65" s="165"/>
      <c r="AB65" s="164"/>
      <c r="AC65" s="165"/>
      <c r="AD65" s="164"/>
      <c r="AE65" s="165"/>
      <c r="AF65" s="164"/>
      <c r="AG65" s="165"/>
      <c r="AH65" s="164"/>
      <c r="AI65" s="165"/>
      <c r="AJ65" s="164"/>
      <c r="AK65" s="165"/>
      <c r="AL65" s="164"/>
      <c r="AM65" s="165"/>
      <c r="AO65" s="164"/>
      <c r="AP65" s="165"/>
      <c r="AQ65" s="164"/>
      <c r="AR65" s="165"/>
      <c r="AS65" s="164"/>
      <c r="AT65" s="165"/>
      <c r="AU65" s="164"/>
      <c r="AV65" s="165"/>
      <c r="AW65" s="164"/>
      <c r="AX65" s="165"/>
      <c r="AY65" s="164"/>
      <c r="AZ65" s="165"/>
      <c r="BB65" s="164"/>
      <c r="BC65" s="165"/>
      <c r="BD65" s="164"/>
      <c r="BE65" s="165"/>
      <c r="BF65" s="164"/>
      <c r="BG65" s="165"/>
      <c r="BH65" s="164"/>
      <c r="BI65" s="165"/>
      <c r="BJ65" s="164"/>
      <c r="BK65" s="165"/>
      <c r="BL65" s="164"/>
      <c r="BM65" s="165"/>
      <c r="BO65" s="164"/>
      <c r="BP65" s="165"/>
      <c r="BQ65" s="164"/>
      <c r="BR65" s="165"/>
      <c r="BS65" s="164"/>
      <c r="BT65" s="165"/>
      <c r="BU65" s="164"/>
      <c r="BV65" s="165"/>
      <c r="BW65" s="164"/>
      <c r="BX65" s="165"/>
      <c r="BY65" s="164"/>
      <c r="BZ65" s="165"/>
    </row>
    <row r="66" spans="1:78" s="11" customFormat="1" outlineLevel="1" x14ac:dyDescent="0.3">
      <c r="A66" s="38" t="s">
        <v>100</v>
      </c>
      <c r="B66" s="186"/>
      <c r="C66" s="187"/>
      <c r="D66" s="164"/>
      <c r="E66" s="165"/>
      <c r="F66" s="164"/>
      <c r="G66" s="165"/>
      <c r="H66" s="164"/>
      <c r="I66" s="165"/>
      <c r="J66" s="164"/>
      <c r="K66" s="165"/>
      <c r="L66" s="164"/>
      <c r="M66" s="165"/>
      <c r="O66" s="186"/>
      <c r="P66" s="187"/>
      <c r="Q66" s="164"/>
      <c r="R66" s="165"/>
      <c r="S66" s="164"/>
      <c r="T66" s="165"/>
      <c r="U66" s="164"/>
      <c r="V66" s="165"/>
      <c r="W66" s="164"/>
      <c r="X66" s="165"/>
      <c r="Y66" s="164"/>
      <c r="Z66" s="165"/>
      <c r="AB66" s="164"/>
      <c r="AC66" s="165"/>
      <c r="AD66" s="164"/>
      <c r="AE66" s="165"/>
      <c r="AF66" s="164"/>
      <c r="AG66" s="165"/>
      <c r="AH66" s="164"/>
      <c r="AI66" s="165"/>
      <c r="AJ66" s="164"/>
      <c r="AK66" s="165"/>
      <c r="AL66" s="164"/>
      <c r="AM66" s="165"/>
      <c r="AO66" s="164"/>
      <c r="AP66" s="165"/>
      <c r="AQ66" s="164"/>
      <c r="AR66" s="165"/>
      <c r="AS66" s="164"/>
      <c r="AT66" s="165"/>
      <c r="AU66" s="164"/>
      <c r="AV66" s="165"/>
      <c r="AW66" s="164"/>
      <c r="AX66" s="165"/>
      <c r="AY66" s="164"/>
      <c r="AZ66" s="165"/>
      <c r="BB66" s="164"/>
      <c r="BC66" s="165"/>
      <c r="BD66" s="164"/>
      <c r="BE66" s="165"/>
      <c r="BF66" s="164"/>
      <c r="BG66" s="165"/>
      <c r="BH66" s="164"/>
      <c r="BI66" s="165"/>
      <c r="BJ66" s="164"/>
      <c r="BK66" s="165"/>
      <c r="BL66" s="164"/>
      <c r="BM66" s="165"/>
      <c r="BO66" s="164"/>
      <c r="BP66" s="165"/>
      <c r="BQ66" s="164"/>
      <c r="BR66" s="165"/>
      <c r="BS66" s="164"/>
      <c r="BT66" s="165"/>
      <c r="BU66" s="164"/>
      <c r="BV66" s="165"/>
      <c r="BW66" s="164"/>
      <c r="BX66" s="165"/>
      <c r="BY66" s="164"/>
      <c r="BZ66" s="165"/>
    </row>
    <row r="67" spans="1:78" s="11" customFormat="1" outlineLevel="1" x14ac:dyDescent="0.3">
      <c r="A67" s="55" t="s">
        <v>101</v>
      </c>
      <c r="B67" s="186">
        <f t="shared" ref="B67" si="186">+B65+B66</f>
        <v>0</v>
      </c>
      <c r="C67" s="187"/>
      <c r="D67" s="164">
        <f t="shared" ref="D67" si="187">+D65+D66</f>
        <v>0</v>
      </c>
      <c r="E67" s="165"/>
      <c r="F67" s="164">
        <f t="shared" ref="F67" si="188">+F65+F66</f>
        <v>0</v>
      </c>
      <c r="G67" s="165"/>
      <c r="H67" s="164">
        <f t="shared" ref="H67" si="189">+H65+H66</f>
        <v>0</v>
      </c>
      <c r="I67" s="165"/>
      <c r="J67" s="164">
        <f t="shared" ref="J67" si="190">+J65+J66</f>
        <v>0</v>
      </c>
      <c r="K67" s="165"/>
      <c r="L67" s="164">
        <f t="shared" ref="L67" si="191">+L65+L66</f>
        <v>0</v>
      </c>
      <c r="M67" s="165"/>
      <c r="O67" s="186">
        <f t="shared" ref="O67" si="192">+O65+O66</f>
        <v>0</v>
      </c>
      <c r="P67" s="187"/>
      <c r="Q67" s="164">
        <f t="shared" ref="Q67" si="193">+Q65+Q66</f>
        <v>0</v>
      </c>
      <c r="R67" s="165"/>
      <c r="S67" s="164">
        <f t="shared" ref="S67" si="194">+S65+S66</f>
        <v>0</v>
      </c>
      <c r="T67" s="165"/>
      <c r="U67" s="164">
        <f t="shared" ref="U67" si="195">+U65+U66</f>
        <v>0</v>
      </c>
      <c r="V67" s="165"/>
      <c r="W67" s="164">
        <f t="shared" ref="W67" si="196">+W65+W66</f>
        <v>0</v>
      </c>
      <c r="X67" s="165"/>
      <c r="Y67" s="164">
        <f t="shared" ref="Y67" si="197">+Y65+Y66</f>
        <v>0</v>
      </c>
      <c r="Z67" s="165"/>
      <c r="AB67" s="164">
        <f t="shared" ref="AB67" si="198">+AB65+AB66</f>
        <v>0</v>
      </c>
      <c r="AC67" s="165"/>
      <c r="AD67" s="164">
        <f t="shared" ref="AD67" si="199">+AD65+AD66</f>
        <v>0</v>
      </c>
      <c r="AE67" s="165"/>
      <c r="AF67" s="164">
        <f t="shared" ref="AF67" si="200">+AF65+AF66</f>
        <v>0</v>
      </c>
      <c r="AG67" s="165"/>
      <c r="AH67" s="164">
        <f t="shared" ref="AH67" si="201">+AH65+AH66</f>
        <v>0</v>
      </c>
      <c r="AI67" s="165"/>
      <c r="AJ67" s="164">
        <f t="shared" ref="AJ67" si="202">+AJ65+AJ66</f>
        <v>0</v>
      </c>
      <c r="AK67" s="165"/>
      <c r="AL67" s="164">
        <f t="shared" ref="AL67" si="203">+AL65+AL66</f>
        <v>0</v>
      </c>
      <c r="AM67" s="165"/>
      <c r="AO67" s="164">
        <f t="shared" ref="AO67" si="204">+AO65+AO66</f>
        <v>0</v>
      </c>
      <c r="AP67" s="165"/>
      <c r="AQ67" s="164">
        <f t="shared" ref="AQ67" si="205">+AQ65+AQ66</f>
        <v>0</v>
      </c>
      <c r="AR67" s="165"/>
      <c r="AS67" s="164">
        <f t="shared" ref="AS67" si="206">+AS65+AS66</f>
        <v>0</v>
      </c>
      <c r="AT67" s="165"/>
      <c r="AU67" s="164">
        <f t="shared" ref="AU67" si="207">+AU65+AU66</f>
        <v>0</v>
      </c>
      <c r="AV67" s="165"/>
      <c r="AW67" s="164">
        <f t="shared" ref="AW67" si="208">+AW65+AW66</f>
        <v>0</v>
      </c>
      <c r="AX67" s="165"/>
      <c r="AY67" s="164">
        <f t="shared" ref="AY67" si="209">+AY65+AY66</f>
        <v>0</v>
      </c>
      <c r="AZ67" s="165"/>
      <c r="BB67" s="164">
        <f t="shared" ref="BB67" si="210">+BB65+BB66</f>
        <v>0</v>
      </c>
      <c r="BC67" s="165"/>
      <c r="BD67" s="164">
        <f t="shared" ref="BD67" si="211">+BD65+BD66</f>
        <v>0</v>
      </c>
      <c r="BE67" s="165"/>
      <c r="BF67" s="164">
        <f t="shared" ref="BF67" si="212">+BF65+BF66</f>
        <v>0</v>
      </c>
      <c r="BG67" s="165"/>
      <c r="BH67" s="164">
        <f t="shared" ref="BH67" si="213">+BH65+BH66</f>
        <v>0</v>
      </c>
      <c r="BI67" s="165"/>
      <c r="BJ67" s="164">
        <f t="shared" ref="BJ67" si="214">+BJ65+BJ66</f>
        <v>0</v>
      </c>
      <c r="BK67" s="165"/>
      <c r="BL67" s="164">
        <f t="shared" ref="BL67" si="215">+BL65+BL66</f>
        <v>0</v>
      </c>
      <c r="BM67" s="165"/>
      <c r="BO67" s="164">
        <f t="shared" ref="BO67" si="216">+BO65+BO66</f>
        <v>0</v>
      </c>
      <c r="BP67" s="165"/>
      <c r="BQ67" s="164">
        <f t="shared" ref="BQ67" si="217">+BQ65+BQ66</f>
        <v>0</v>
      </c>
      <c r="BR67" s="165"/>
      <c r="BS67" s="164">
        <f t="shared" ref="BS67" si="218">+BS65+BS66</f>
        <v>0</v>
      </c>
      <c r="BT67" s="165"/>
      <c r="BU67" s="164">
        <f t="shared" ref="BU67" si="219">+BU65+BU66</f>
        <v>0</v>
      </c>
      <c r="BV67" s="165"/>
      <c r="BW67" s="164">
        <f t="shared" ref="BW67" si="220">+BW65+BW66</f>
        <v>0</v>
      </c>
      <c r="BX67" s="165"/>
      <c r="BY67" s="164">
        <f t="shared" ref="BY67" si="221">+BY65+BY66</f>
        <v>0</v>
      </c>
      <c r="BZ67" s="165"/>
    </row>
    <row r="68" spans="1:78" outlineLevel="1" x14ac:dyDescent="0.3"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/>
      <c r="BY68" s="41"/>
      <c r="BZ68" s="41"/>
    </row>
    <row r="69" spans="1:78" outlineLevel="1" x14ac:dyDescent="0.3">
      <c r="A69" s="42"/>
      <c r="B69" s="168" t="s">
        <v>78</v>
      </c>
      <c r="C69" s="168"/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O69" s="168" t="s">
        <v>78</v>
      </c>
      <c r="P69" s="168"/>
      <c r="Q69" s="168"/>
      <c r="R69" s="168"/>
      <c r="S69" s="168"/>
      <c r="T69" s="168"/>
      <c r="U69" s="168"/>
      <c r="V69" s="168"/>
      <c r="W69" s="168"/>
      <c r="X69" s="168"/>
      <c r="Y69" s="168"/>
      <c r="Z69" s="168"/>
      <c r="AB69" s="168" t="s">
        <v>78</v>
      </c>
      <c r="AC69" s="168"/>
      <c r="AD69" s="168"/>
      <c r="AE69" s="168"/>
      <c r="AF69" s="168"/>
      <c r="AG69" s="168"/>
      <c r="AH69" s="168"/>
      <c r="AI69" s="168"/>
      <c r="AJ69" s="168"/>
      <c r="AK69" s="168"/>
      <c r="AL69" s="168"/>
      <c r="AM69" s="168"/>
      <c r="AO69" s="168" t="s">
        <v>78</v>
      </c>
      <c r="AP69" s="168"/>
      <c r="AQ69" s="168"/>
      <c r="AR69" s="168"/>
      <c r="AS69" s="168"/>
      <c r="AT69" s="168"/>
      <c r="AU69" s="168"/>
      <c r="AV69" s="168"/>
      <c r="AW69" s="168"/>
      <c r="AX69" s="168"/>
      <c r="AY69" s="168"/>
      <c r="AZ69" s="168"/>
      <c r="BB69" s="168" t="s">
        <v>78</v>
      </c>
      <c r="BC69" s="168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O69" s="168" t="s">
        <v>78</v>
      </c>
      <c r="BP69" s="168"/>
      <c r="BQ69" s="168"/>
      <c r="BR69" s="168"/>
      <c r="BS69" s="168"/>
      <c r="BT69" s="168"/>
      <c r="BU69" s="168"/>
      <c r="BV69" s="168"/>
      <c r="BW69" s="168"/>
      <c r="BX69" s="168"/>
      <c r="BY69" s="168"/>
      <c r="BZ69" s="168"/>
    </row>
    <row r="70" spans="1:78" outlineLevel="1" x14ac:dyDescent="0.3">
      <c r="A70" s="32" t="s">
        <v>91</v>
      </c>
      <c r="B70" s="212">
        <f t="shared" ref="B70:M70" si="222">+B58-B6</f>
        <v>0</v>
      </c>
      <c r="C70" s="213">
        <f t="shared" si="222"/>
        <v>0</v>
      </c>
      <c r="D70" s="204">
        <f t="shared" si="222"/>
        <v>0</v>
      </c>
      <c r="E70" s="205">
        <f t="shared" si="222"/>
        <v>0</v>
      </c>
      <c r="F70" s="204">
        <f t="shared" si="222"/>
        <v>0</v>
      </c>
      <c r="G70" s="205">
        <f t="shared" si="222"/>
        <v>0</v>
      </c>
      <c r="H70" s="204">
        <f t="shared" si="222"/>
        <v>0</v>
      </c>
      <c r="I70" s="205">
        <f t="shared" si="222"/>
        <v>0</v>
      </c>
      <c r="J70" s="204">
        <f t="shared" si="222"/>
        <v>0</v>
      </c>
      <c r="K70" s="205">
        <f t="shared" si="222"/>
        <v>0</v>
      </c>
      <c r="L70" s="204">
        <f t="shared" si="222"/>
        <v>0</v>
      </c>
      <c r="M70" s="205">
        <f t="shared" si="222"/>
        <v>0</v>
      </c>
      <c r="O70" s="212">
        <f t="shared" ref="O70:Z70" si="223">+O58-O6</f>
        <v>0</v>
      </c>
      <c r="P70" s="213">
        <f t="shared" si="223"/>
        <v>0</v>
      </c>
      <c r="Q70" s="204">
        <f t="shared" si="223"/>
        <v>0</v>
      </c>
      <c r="R70" s="205">
        <f t="shared" si="223"/>
        <v>0</v>
      </c>
      <c r="S70" s="204">
        <f t="shared" si="223"/>
        <v>0</v>
      </c>
      <c r="T70" s="205">
        <f t="shared" si="223"/>
        <v>0</v>
      </c>
      <c r="U70" s="204">
        <f t="shared" si="223"/>
        <v>0</v>
      </c>
      <c r="V70" s="205">
        <f t="shared" si="223"/>
        <v>0</v>
      </c>
      <c r="W70" s="204">
        <f t="shared" si="223"/>
        <v>0</v>
      </c>
      <c r="X70" s="205">
        <f t="shared" si="223"/>
        <v>0</v>
      </c>
      <c r="Y70" s="204">
        <f t="shared" si="223"/>
        <v>0</v>
      </c>
      <c r="Z70" s="205">
        <f t="shared" si="223"/>
        <v>0</v>
      </c>
      <c r="AB70" s="204">
        <f t="shared" ref="AB70:AM70" si="224">+AB58-AB6</f>
        <v>0</v>
      </c>
      <c r="AC70" s="205">
        <f t="shared" si="224"/>
        <v>0</v>
      </c>
      <c r="AD70" s="204">
        <f t="shared" si="224"/>
        <v>0</v>
      </c>
      <c r="AE70" s="205">
        <f t="shared" si="224"/>
        <v>0</v>
      </c>
      <c r="AF70" s="204">
        <f t="shared" si="224"/>
        <v>0</v>
      </c>
      <c r="AG70" s="205">
        <f t="shared" si="224"/>
        <v>0</v>
      </c>
      <c r="AH70" s="204">
        <f t="shared" si="224"/>
        <v>0</v>
      </c>
      <c r="AI70" s="205">
        <f t="shared" si="224"/>
        <v>0</v>
      </c>
      <c r="AJ70" s="204">
        <f t="shared" si="224"/>
        <v>0</v>
      </c>
      <c r="AK70" s="205">
        <f t="shared" si="224"/>
        <v>0</v>
      </c>
      <c r="AL70" s="204">
        <f t="shared" si="224"/>
        <v>0</v>
      </c>
      <c r="AM70" s="205">
        <f t="shared" si="224"/>
        <v>0</v>
      </c>
      <c r="AO70" s="204">
        <f t="shared" ref="AO70:AZ70" si="225">+AO58-AO6</f>
        <v>0</v>
      </c>
      <c r="AP70" s="205">
        <f t="shared" si="225"/>
        <v>0</v>
      </c>
      <c r="AQ70" s="204">
        <f t="shared" si="225"/>
        <v>0</v>
      </c>
      <c r="AR70" s="205">
        <f t="shared" si="225"/>
        <v>0</v>
      </c>
      <c r="AS70" s="204">
        <f t="shared" si="225"/>
        <v>0</v>
      </c>
      <c r="AT70" s="205">
        <f t="shared" si="225"/>
        <v>0</v>
      </c>
      <c r="AU70" s="204">
        <f t="shared" si="225"/>
        <v>0</v>
      </c>
      <c r="AV70" s="205">
        <f t="shared" si="225"/>
        <v>0</v>
      </c>
      <c r="AW70" s="204">
        <f t="shared" si="225"/>
        <v>0</v>
      </c>
      <c r="AX70" s="205">
        <f t="shared" si="225"/>
        <v>0</v>
      </c>
      <c r="AY70" s="204">
        <f t="shared" si="225"/>
        <v>0</v>
      </c>
      <c r="AZ70" s="205">
        <f t="shared" si="225"/>
        <v>0</v>
      </c>
      <c r="BB70" s="204">
        <f t="shared" ref="BB70:BM70" si="226">+BB58-BB6</f>
        <v>0</v>
      </c>
      <c r="BC70" s="205">
        <f t="shared" si="226"/>
        <v>0</v>
      </c>
      <c r="BD70" s="204">
        <f t="shared" si="226"/>
        <v>0</v>
      </c>
      <c r="BE70" s="205">
        <f t="shared" si="226"/>
        <v>0</v>
      </c>
      <c r="BF70" s="204">
        <f t="shared" si="226"/>
        <v>0</v>
      </c>
      <c r="BG70" s="205">
        <f t="shared" si="226"/>
        <v>0</v>
      </c>
      <c r="BH70" s="204">
        <f t="shared" si="226"/>
        <v>0</v>
      </c>
      <c r="BI70" s="205">
        <f t="shared" si="226"/>
        <v>0</v>
      </c>
      <c r="BJ70" s="204">
        <f t="shared" si="226"/>
        <v>0</v>
      </c>
      <c r="BK70" s="205">
        <f t="shared" si="226"/>
        <v>0</v>
      </c>
      <c r="BL70" s="204">
        <f t="shared" si="226"/>
        <v>0</v>
      </c>
      <c r="BM70" s="205">
        <f t="shared" si="226"/>
        <v>0</v>
      </c>
      <c r="BO70" s="204">
        <f t="shared" ref="BO70:BZ70" si="227">+BO58-BO6</f>
        <v>0</v>
      </c>
      <c r="BP70" s="205">
        <f t="shared" si="227"/>
        <v>0</v>
      </c>
      <c r="BQ70" s="204">
        <f t="shared" si="227"/>
        <v>0</v>
      </c>
      <c r="BR70" s="205">
        <f t="shared" si="227"/>
        <v>0</v>
      </c>
      <c r="BS70" s="204">
        <f t="shared" si="227"/>
        <v>0</v>
      </c>
      <c r="BT70" s="205">
        <f t="shared" si="227"/>
        <v>0</v>
      </c>
      <c r="BU70" s="204">
        <f t="shared" si="227"/>
        <v>0</v>
      </c>
      <c r="BV70" s="205">
        <f t="shared" si="227"/>
        <v>0</v>
      </c>
      <c r="BW70" s="204">
        <f t="shared" si="227"/>
        <v>0</v>
      </c>
      <c r="BX70" s="205">
        <f t="shared" si="227"/>
        <v>0</v>
      </c>
      <c r="BY70" s="204">
        <f t="shared" si="227"/>
        <v>0</v>
      </c>
      <c r="BZ70" s="205">
        <f t="shared" si="227"/>
        <v>0</v>
      </c>
    </row>
    <row r="71" spans="1:78" outlineLevel="1" x14ac:dyDescent="0.3">
      <c r="A71" s="33" t="s">
        <v>0</v>
      </c>
      <c r="B71" s="174">
        <f t="shared" ref="B71:M71" si="228">+B59-B7</f>
        <v>0</v>
      </c>
      <c r="C71" s="175">
        <f t="shared" si="228"/>
        <v>0</v>
      </c>
      <c r="D71" s="162">
        <f t="shared" si="228"/>
        <v>-3267</v>
      </c>
      <c r="E71" s="163">
        <f t="shared" si="228"/>
        <v>0</v>
      </c>
      <c r="F71" s="162">
        <f t="shared" si="228"/>
        <v>-6739</v>
      </c>
      <c r="G71" s="163">
        <f t="shared" si="228"/>
        <v>0</v>
      </c>
      <c r="H71" s="162">
        <f t="shared" si="228"/>
        <v>-5225</v>
      </c>
      <c r="I71" s="163">
        <f t="shared" si="228"/>
        <v>0</v>
      </c>
      <c r="J71" s="162">
        <f t="shared" si="228"/>
        <v>-7769</v>
      </c>
      <c r="K71" s="163">
        <f t="shared" si="228"/>
        <v>0</v>
      </c>
      <c r="L71" s="162">
        <f t="shared" si="228"/>
        <v>0</v>
      </c>
      <c r="M71" s="163">
        <f t="shared" si="228"/>
        <v>0</v>
      </c>
      <c r="O71" s="174">
        <f t="shared" ref="O71:Z71" si="229">+O59-O7</f>
        <v>0</v>
      </c>
      <c r="P71" s="175">
        <f t="shared" si="229"/>
        <v>0</v>
      </c>
      <c r="Q71" s="162">
        <f t="shared" si="229"/>
        <v>0</v>
      </c>
      <c r="R71" s="163">
        <f t="shared" si="229"/>
        <v>0</v>
      </c>
      <c r="S71" s="162">
        <f t="shared" si="229"/>
        <v>0</v>
      </c>
      <c r="T71" s="163">
        <f t="shared" si="229"/>
        <v>0</v>
      </c>
      <c r="U71" s="162">
        <f t="shared" si="229"/>
        <v>0</v>
      </c>
      <c r="V71" s="163">
        <f t="shared" si="229"/>
        <v>0</v>
      </c>
      <c r="W71" s="162">
        <f t="shared" si="229"/>
        <v>0</v>
      </c>
      <c r="X71" s="163">
        <f t="shared" si="229"/>
        <v>0</v>
      </c>
      <c r="Y71" s="162">
        <f t="shared" si="229"/>
        <v>0</v>
      </c>
      <c r="Z71" s="163">
        <f t="shared" si="229"/>
        <v>0</v>
      </c>
      <c r="AB71" s="162">
        <f t="shared" ref="AB71:AM71" si="230">+AB59-AB7</f>
        <v>0</v>
      </c>
      <c r="AC71" s="163">
        <f t="shared" si="230"/>
        <v>0</v>
      </c>
      <c r="AD71" s="162">
        <f t="shared" si="230"/>
        <v>0</v>
      </c>
      <c r="AE71" s="163">
        <f t="shared" si="230"/>
        <v>0</v>
      </c>
      <c r="AF71" s="162">
        <f t="shared" si="230"/>
        <v>0</v>
      </c>
      <c r="AG71" s="163">
        <f t="shared" si="230"/>
        <v>0</v>
      </c>
      <c r="AH71" s="162">
        <f t="shared" si="230"/>
        <v>0</v>
      </c>
      <c r="AI71" s="163">
        <f t="shared" si="230"/>
        <v>0</v>
      </c>
      <c r="AJ71" s="162">
        <f t="shared" si="230"/>
        <v>0</v>
      </c>
      <c r="AK71" s="163">
        <f t="shared" si="230"/>
        <v>0</v>
      </c>
      <c r="AL71" s="162">
        <f t="shared" si="230"/>
        <v>0</v>
      </c>
      <c r="AM71" s="163">
        <f t="shared" si="230"/>
        <v>0</v>
      </c>
      <c r="AO71" s="162">
        <f t="shared" ref="AO71:AZ71" si="231">+AO59-AO7</f>
        <v>0</v>
      </c>
      <c r="AP71" s="163">
        <f t="shared" si="231"/>
        <v>0</v>
      </c>
      <c r="AQ71" s="162">
        <f t="shared" si="231"/>
        <v>0</v>
      </c>
      <c r="AR71" s="163">
        <f t="shared" si="231"/>
        <v>0</v>
      </c>
      <c r="AS71" s="162">
        <f t="shared" si="231"/>
        <v>0</v>
      </c>
      <c r="AT71" s="163">
        <f t="shared" si="231"/>
        <v>0</v>
      </c>
      <c r="AU71" s="162">
        <f t="shared" si="231"/>
        <v>0</v>
      </c>
      <c r="AV71" s="163">
        <f t="shared" si="231"/>
        <v>0</v>
      </c>
      <c r="AW71" s="162">
        <f t="shared" si="231"/>
        <v>0</v>
      </c>
      <c r="AX71" s="163">
        <f t="shared" si="231"/>
        <v>0</v>
      </c>
      <c r="AY71" s="162">
        <f t="shared" si="231"/>
        <v>0</v>
      </c>
      <c r="AZ71" s="163">
        <f t="shared" si="231"/>
        <v>0</v>
      </c>
      <c r="BB71" s="162">
        <f t="shared" ref="BB71:BM71" si="232">+BB59-BB7</f>
        <v>0</v>
      </c>
      <c r="BC71" s="163">
        <f t="shared" si="232"/>
        <v>0</v>
      </c>
      <c r="BD71" s="162">
        <f t="shared" si="232"/>
        <v>0</v>
      </c>
      <c r="BE71" s="163">
        <f t="shared" si="232"/>
        <v>0</v>
      </c>
      <c r="BF71" s="162">
        <f t="shared" si="232"/>
        <v>0</v>
      </c>
      <c r="BG71" s="163">
        <f t="shared" si="232"/>
        <v>0</v>
      </c>
      <c r="BH71" s="162">
        <f t="shared" si="232"/>
        <v>0</v>
      </c>
      <c r="BI71" s="163">
        <f t="shared" si="232"/>
        <v>0</v>
      </c>
      <c r="BJ71" s="162">
        <f t="shared" si="232"/>
        <v>0</v>
      </c>
      <c r="BK71" s="163">
        <f t="shared" si="232"/>
        <v>0</v>
      </c>
      <c r="BL71" s="162">
        <f t="shared" si="232"/>
        <v>0</v>
      </c>
      <c r="BM71" s="163">
        <f t="shared" si="232"/>
        <v>0</v>
      </c>
      <c r="BO71" s="162">
        <f t="shared" ref="BO71:BZ71" si="233">+BO59-BO7</f>
        <v>0</v>
      </c>
      <c r="BP71" s="163">
        <f t="shared" si="233"/>
        <v>0</v>
      </c>
      <c r="BQ71" s="162">
        <f t="shared" si="233"/>
        <v>0</v>
      </c>
      <c r="BR71" s="163">
        <f t="shared" si="233"/>
        <v>0</v>
      </c>
      <c r="BS71" s="162">
        <f t="shared" si="233"/>
        <v>0</v>
      </c>
      <c r="BT71" s="163">
        <f t="shared" si="233"/>
        <v>0</v>
      </c>
      <c r="BU71" s="162">
        <f t="shared" si="233"/>
        <v>0</v>
      </c>
      <c r="BV71" s="163">
        <f t="shared" si="233"/>
        <v>0</v>
      </c>
      <c r="BW71" s="162">
        <f t="shared" si="233"/>
        <v>0</v>
      </c>
      <c r="BX71" s="163">
        <f t="shared" si="233"/>
        <v>0</v>
      </c>
      <c r="BY71" s="162">
        <f t="shared" si="233"/>
        <v>0</v>
      </c>
      <c r="BZ71" s="163">
        <f t="shared" si="233"/>
        <v>0</v>
      </c>
    </row>
    <row r="72" spans="1:78" outlineLevel="1" x14ac:dyDescent="0.3">
      <c r="A72" s="33" t="s">
        <v>83</v>
      </c>
      <c r="B72" s="174">
        <f t="shared" ref="B72:M72" si="234">+B60-B8</f>
        <v>0</v>
      </c>
      <c r="C72" s="175">
        <f t="shared" si="234"/>
        <v>0</v>
      </c>
      <c r="D72" s="162">
        <f t="shared" si="234"/>
        <v>0</v>
      </c>
      <c r="E72" s="163">
        <f t="shared" si="234"/>
        <v>0</v>
      </c>
      <c r="F72" s="162">
        <f t="shared" si="234"/>
        <v>0</v>
      </c>
      <c r="G72" s="163">
        <f t="shared" si="234"/>
        <v>0</v>
      </c>
      <c r="H72" s="162">
        <f t="shared" si="234"/>
        <v>0</v>
      </c>
      <c r="I72" s="163">
        <f t="shared" si="234"/>
        <v>0</v>
      </c>
      <c r="J72" s="162">
        <f t="shared" si="234"/>
        <v>0</v>
      </c>
      <c r="K72" s="163">
        <f t="shared" si="234"/>
        <v>0</v>
      </c>
      <c r="L72" s="162">
        <f t="shared" si="234"/>
        <v>0</v>
      </c>
      <c r="M72" s="163">
        <f t="shared" si="234"/>
        <v>0</v>
      </c>
      <c r="O72" s="174">
        <f t="shared" ref="O72:Z72" si="235">+O60-O8</f>
        <v>0</v>
      </c>
      <c r="P72" s="175">
        <f t="shared" si="235"/>
        <v>0</v>
      </c>
      <c r="Q72" s="162">
        <f t="shared" si="235"/>
        <v>0</v>
      </c>
      <c r="R72" s="163">
        <f t="shared" si="235"/>
        <v>0</v>
      </c>
      <c r="S72" s="162">
        <f t="shared" si="235"/>
        <v>0</v>
      </c>
      <c r="T72" s="163">
        <f t="shared" si="235"/>
        <v>0</v>
      </c>
      <c r="U72" s="162">
        <f t="shared" si="235"/>
        <v>0</v>
      </c>
      <c r="V72" s="163">
        <f t="shared" si="235"/>
        <v>0</v>
      </c>
      <c r="W72" s="162">
        <f t="shared" si="235"/>
        <v>0</v>
      </c>
      <c r="X72" s="163">
        <f t="shared" si="235"/>
        <v>0</v>
      </c>
      <c r="Y72" s="162">
        <f t="shared" si="235"/>
        <v>0</v>
      </c>
      <c r="Z72" s="163">
        <f t="shared" si="235"/>
        <v>0</v>
      </c>
      <c r="AB72" s="162">
        <f t="shared" ref="AB72:AM72" si="236">+AB60-AB8</f>
        <v>0</v>
      </c>
      <c r="AC72" s="163">
        <f t="shared" si="236"/>
        <v>0</v>
      </c>
      <c r="AD72" s="162">
        <f t="shared" si="236"/>
        <v>0</v>
      </c>
      <c r="AE72" s="163">
        <f t="shared" si="236"/>
        <v>0</v>
      </c>
      <c r="AF72" s="162">
        <f t="shared" si="236"/>
        <v>0</v>
      </c>
      <c r="AG72" s="163">
        <f t="shared" si="236"/>
        <v>0</v>
      </c>
      <c r="AH72" s="162">
        <f t="shared" si="236"/>
        <v>0</v>
      </c>
      <c r="AI72" s="163">
        <f t="shared" si="236"/>
        <v>0</v>
      </c>
      <c r="AJ72" s="162">
        <f t="shared" si="236"/>
        <v>0</v>
      </c>
      <c r="AK72" s="163">
        <f t="shared" si="236"/>
        <v>0</v>
      </c>
      <c r="AL72" s="162">
        <f t="shared" si="236"/>
        <v>0</v>
      </c>
      <c r="AM72" s="163">
        <f t="shared" si="236"/>
        <v>0</v>
      </c>
      <c r="AO72" s="162">
        <f t="shared" ref="AO72:AZ72" si="237">+AO60-AO8</f>
        <v>0</v>
      </c>
      <c r="AP72" s="163">
        <f t="shared" si="237"/>
        <v>0</v>
      </c>
      <c r="AQ72" s="162">
        <f t="shared" si="237"/>
        <v>0</v>
      </c>
      <c r="AR72" s="163">
        <f t="shared" si="237"/>
        <v>0</v>
      </c>
      <c r="AS72" s="162">
        <f t="shared" si="237"/>
        <v>0</v>
      </c>
      <c r="AT72" s="163">
        <f t="shared" si="237"/>
        <v>0</v>
      </c>
      <c r="AU72" s="162">
        <f t="shared" si="237"/>
        <v>0</v>
      </c>
      <c r="AV72" s="163">
        <f t="shared" si="237"/>
        <v>0</v>
      </c>
      <c r="AW72" s="162">
        <f t="shared" si="237"/>
        <v>0</v>
      </c>
      <c r="AX72" s="163">
        <f t="shared" si="237"/>
        <v>0</v>
      </c>
      <c r="AY72" s="162">
        <f t="shared" si="237"/>
        <v>0</v>
      </c>
      <c r="AZ72" s="163">
        <f t="shared" si="237"/>
        <v>0</v>
      </c>
      <c r="BB72" s="162">
        <f t="shared" ref="BB72:BM72" si="238">+BB60-BB8</f>
        <v>0</v>
      </c>
      <c r="BC72" s="163">
        <f t="shared" si="238"/>
        <v>0</v>
      </c>
      <c r="BD72" s="162">
        <f t="shared" si="238"/>
        <v>0</v>
      </c>
      <c r="BE72" s="163">
        <f t="shared" si="238"/>
        <v>0</v>
      </c>
      <c r="BF72" s="162">
        <f t="shared" si="238"/>
        <v>0</v>
      </c>
      <c r="BG72" s="163">
        <f t="shared" si="238"/>
        <v>0</v>
      </c>
      <c r="BH72" s="162">
        <f t="shared" si="238"/>
        <v>0</v>
      </c>
      <c r="BI72" s="163">
        <f t="shared" si="238"/>
        <v>0</v>
      </c>
      <c r="BJ72" s="162">
        <f t="shared" si="238"/>
        <v>0</v>
      </c>
      <c r="BK72" s="163">
        <f t="shared" si="238"/>
        <v>0</v>
      </c>
      <c r="BL72" s="162">
        <f t="shared" si="238"/>
        <v>0</v>
      </c>
      <c r="BM72" s="163">
        <f t="shared" si="238"/>
        <v>0</v>
      </c>
      <c r="BO72" s="162">
        <f t="shared" ref="BO72:BZ72" si="239">+BO60-BO8</f>
        <v>0</v>
      </c>
      <c r="BP72" s="163">
        <f t="shared" si="239"/>
        <v>0</v>
      </c>
      <c r="BQ72" s="162">
        <f t="shared" si="239"/>
        <v>0</v>
      </c>
      <c r="BR72" s="163">
        <f t="shared" si="239"/>
        <v>0</v>
      </c>
      <c r="BS72" s="162">
        <f t="shared" si="239"/>
        <v>0</v>
      </c>
      <c r="BT72" s="163">
        <f t="shared" si="239"/>
        <v>0</v>
      </c>
      <c r="BU72" s="162">
        <f t="shared" si="239"/>
        <v>0</v>
      </c>
      <c r="BV72" s="163">
        <f t="shared" si="239"/>
        <v>0</v>
      </c>
      <c r="BW72" s="162">
        <f t="shared" si="239"/>
        <v>0</v>
      </c>
      <c r="BX72" s="163">
        <f t="shared" si="239"/>
        <v>0</v>
      </c>
      <c r="BY72" s="162">
        <f t="shared" si="239"/>
        <v>0</v>
      </c>
      <c r="BZ72" s="163">
        <f t="shared" si="239"/>
        <v>0</v>
      </c>
    </row>
    <row r="73" spans="1:78" outlineLevel="1" x14ac:dyDescent="0.3">
      <c r="A73" s="34" t="s">
        <v>84</v>
      </c>
      <c r="B73" s="174">
        <f>B71+B72</f>
        <v>0</v>
      </c>
      <c r="C73" s="175"/>
      <c r="D73" s="162">
        <f t="shared" ref="D73" si="240">D71+D72</f>
        <v>-3267</v>
      </c>
      <c r="E73" s="163"/>
      <c r="F73" s="162">
        <f t="shared" ref="F73" si="241">F71+F72</f>
        <v>-6739</v>
      </c>
      <c r="G73" s="163"/>
      <c r="H73" s="162">
        <f t="shared" ref="H73" si="242">H71+H72</f>
        <v>-5225</v>
      </c>
      <c r="I73" s="163"/>
      <c r="J73" s="162">
        <f t="shared" ref="J73" si="243">J71+J72</f>
        <v>-7769</v>
      </c>
      <c r="K73" s="163"/>
      <c r="L73" s="162">
        <f t="shared" ref="L73" si="244">L71+L72</f>
        <v>0</v>
      </c>
      <c r="M73" s="163"/>
      <c r="O73" s="174">
        <f>O71+O72</f>
        <v>0</v>
      </c>
      <c r="P73" s="175"/>
      <c r="Q73" s="162">
        <f t="shared" ref="Q73" si="245">Q71+Q72</f>
        <v>0</v>
      </c>
      <c r="R73" s="163"/>
      <c r="S73" s="162">
        <f t="shared" ref="S73" si="246">S71+S72</f>
        <v>0</v>
      </c>
      <c r="T73" s="163"/>
      <c r="U73" s="162">
        <f t="shared" ref="U73" si="247">U71+U72</f>
        <v>0</v>
      </c>
      <c r="V73" s="163"/>
      <c r="W73" s="162">
        <f t="shared" ref="W73" si="248">W71+W72</f>
        <v>0</v>
      </c>
      <c r="X73" s="163"/>
      <c r="Y73" s="162">
        <f t="shared" ref="Y73" si="249">Y71+Y72</f>
        <v>0</v>
      </c>
      <c r="Z73" s="163"/>
      <c r="AB73" s="162">
        <f>AB71+AB72</f>
        <v>0</v>
      </c>
      <c r="AC73" s="163"/>
      <c r="AD73" s="162">
        <f t="shared" ref="AD73" si="250">AD71+AD72</f>
        <v>0</v>
      </c>
      <c r="AE73" s="163"/>
      <c r="AF73" s="162">
        <f t="shared" ref="AF73" si="251">AF71+AF72</f>
        <v>0</v>
      </c>
      <c r="AG73" s="163"/>
      <c r="AH73" s="162">
        <f t="shared" ref="AH73" si="252">AH71+AH72</f>
        <v>0</v>
      </c>
      <c r="AI73" s="163"/>
      <c r="AJ73" s="162">
        <f t="shared" ref="AJ73" si="253">AJ71+AJ72</f>
        <v>0</v>
      </c>
      <c r="AK73" s="163"/>
      <c r="AL73" s="162">
        <f t="shared" ref="AL73" si="254">AL71+AL72</f>
        <v>0</v>
      </c>
      <c r="AM73" s="163"/>
      <c r="AO73" s="162">
        <f>AO71+AO72</f>
        <v>0</v>
      </c>
      <c r="AP73" s="163"/>
      <c r="AQ73" s="162">
        <f t="shared" ref="AQ73" si="255">AQ71+AQ72</f>
        <v>0</v>
      </c>
      <c r="AR73" s="163"/>
      <c r="AS73" s="162">
        <f t="shared" ref="AS73" si="256">AS71+AS72</f>
        <v>0</v>
      </c>
      <c r="AT73" s="163"/>
      <c r="AU73" s="162">
        <f t="shared" ref="AU73" si="257">AU71+AU72</f>
        <v>0</v>
      </c>
      <c r="AV73" s="163"/>
      <c r="AW73" s="162">
        <f t="shared" ref="AW73" si="258">AW71+AW72</f>
        <v>0</v>
      </c>
      <c r="AX73" s="163"/>
      <c r="AY73" s="162">
        <f t="shared" ref="AY73" si="259">AY71+AY72</f>
        <v>0</v>
      </c>
      <c r="AZ73" s="163"/>
      <c r="BB73" s="162">
        <f>BB71+BB72</f>
        <v>0</v>
      </c>
      <c r="BC73" s="163"/>
      <c r="BD73" s="162">
        <f t="shared" ref="BD73" si="260">BD71+BD72</f>
        <v>0</v>
      </c>
      <c r="BE73" s="163"/>
      <c r="BF73" s="162">
        <f t="shared" ref="BF73" si="261">BF71+BF72</f>
        <v>0</v>
      </c>
      <c r="BG73" s="163"/>
      <c r="BH73" s="162">
        <f t="shared" ref="BH73" si="262">BH71+BH72</f>
        <v>0</v>
      </c>
      <c r="BI73" s="163"/>
      <c r="BJ73" s="162">
        <f t="shared" ref="BJ73" si="263">BJ71+BJ72</f>
        <v>0</v>
      </c>
      <c r="BK73" s="163"/>
      <c r="BL73" s="162">
        <f t="shared" ref="BL73" si="264">BL71+BL72</f>
        <v>0</v>
      </c>
      <c r="BM73" s="163"/>
      <c r="BO73" s="162">
        <f>BO71+BO72</f>
        <v>0</v>
      </c>
      <c r="BP73" s="163"/>
      <c r="BQ73" s="162">
        <f t="shared" ref="BQ73" si="265">BQ71+BQ72</f>
        <v>0</v>
      </c>
      <c r="BR73" s="163"/>
      <c r="BS73" s="162">
        <f t="shared" ref="BS73" si="266">BS71+BS72</f>
        <v>0</v>
      </c>
      <c r="BT73" s="163"/>
      <c r="BU73" s="162">
        <f t="shared" ref="BU73" si="267">BU71+BU72</f>
        <v>0</v>
      </c>
      <c r="BV73" s="163"/>
      <c r="BW73" s="162">
        <f t="shared" ref="BW73" si="268">BW71+BW72</f>
        <v>0</v>
      </c>
      <c r="BX73" s="163"/>
      <c r="BY73" s="162">
        <f t="shared" ref="BY73" si="269">BY71+BY72</f>
        <v>0</v>
      </c>
      <c r="BZ73" s="163"/>
    </row>
    <row r="74" spans="1:78" outlineLevel="1" x14ac:dyDescent="0.3">
      <c r="A74" s="35" t="s">
        <v>114</v>
      </c>
      <c r="B74" s="174">
        <f t="shared" ref="B74:M74" si="270">+B62-B10</f>
        <v>0</v>
      </c>
      <c r="C74" s="175">
        <f t="shared" si="270"/>
        <v>0</v>
      </c>
      <c r="D74" s="176">
        <f t="shared" si="270"/>
        <v>-9145</v>
      </c>
      <c r="E74" s="177">
        <f t="shared" si="270"/>
        <v>0</v>
      </c>
      <c r="F74" s="176">
        <f t="shared" si="270"/>
        <v>-11583</v>
      </c>
      <c r="G74" s="177">
        <f t="shared" si="270"/>
        <v>0</v>
      </c>
      <c r="H74" s="176">
        <f t="shared" si="270"/>
        <v>-3306</v>
      </c>
      <c r="I74" s="177">
        <f t="shared" si="270"/>
        <v>0</v>
      </c>
      <c r="J74" s="176">
        <f t="shared" si="270"/>
        <v>-8832</v>
      </c>
      <c r="K74" s="177">
        <f t="shared" si="270"/>
        <v>0</v>
      </c>
      <c r="L74" s="176">
        <f t="shared" si="270"/>
        <v>-10401</v>
      </c>
      <c r="M74" s="177">
        <f t="shared" si="270"/>
        <v>0</v>
      </c>
      <c r="O74" s="174">
        <f t="shared" ref="O74:Z74" si="271">+O62-O10</f>
        <v>0</v>
      </c>
      <c r="P74" s="175">
        <f t="shared" si="271"/>
        <v>0</v>
      </c>
      <c r="Q74" s="176">
        <f t="shared" si="271"/>
        <v>-14539</v>
      </c>
      <c r="R74" s="177">
        <f t="shared" si="271"/>
        <v>0</v>
      </c>
      <c r="S74" s="176">
        <f t="shared" si="271"/>
        <v>-13065</v>
      </c>
      <c r="T74" s="177">
        <f t="shared" si="271"/>
        <v>0</v>
      </c>
      <c r="U74" s="176">
        <f t="shared" si="271"/>
        <v>-5705</v>
      </c>
      <c r="V74" s="177">
        <f t="shared" si="271"/>
        <v>0</v>
      </c>
      <c r="W74" s="176">
        <f t="shared" si="271"/>
        <v>-10706</v>
      </c>
      <c r="X74" s="177">
        <f t="shared" si="271"/>
        <v>0</v>
      </c>
      <c r="Y74" s="176">
        <f t="shared" si="271"/>
        <v>-12783</v>
      </c>
      <c r="Z74" s="177">
        <f t="shared" si="271"/>
        <v>0</v>
      </c>
      <c r="AB74" s="176">
        <f t="shared" ref="AB74:AM74" si="272">+AB62-AB10</f>
        <v>-10047</v>
      </c>
      <c r="AC74" s="177">
        <f t="shared" si="272"/>
        <v>0</v>
      </c>
      <c r="AD74" s="176">
        <f t="shared" si="272"/>
        <v>-16949</v>
      </c>
      <c r="AE74" s="177">
        <f t="shared" si="272"/>
        <v>0</v>
      </c>
      <c r="AF74" s="176">
        <f t="shared" si="272"/>
        <v>-14285</v>
      </c>
      <c r="AG74" s="177">
        <f t="shared" si="272"/>
        <v>0</v>
      </c>
      <c r="AH74" s="176">
        <f t="shared" si="272"/>
        <v>-4402</v>
      </c>
      <c r="AI74" s="177">
        <f t="shared" si="272"/>
        <v>0</v>
      </c>
      <c r="AJ74" s="176">
        <f t="shared" si="272"/>
        <v>-9210</v>
      </c>
      <c r="AK74" s="177">
        <f t="shared" si="272"/>
        <v>0</v>
      </c>
      <c r="AL74" s="176">
        <f t="shared" si="272"/>
        <v>-10818</v>
      </c>
      <c r="AM74" s="177">
        <f t="shared" si="272"/>
        <v>0</v>
      </c>
      <c r="AO74" s="176">
        <f t="shared" ref="AO74:AZ74" si="273">+AO62-AO10</f>
        <v>-7610.0000000000009</v>
      </c>
      <c r="AP74" s="177">
        <f t="shared" si="273"/>
        <v>0</v>
      </c>
      <c r="AQ74" s="176">
        <f t="shared" si="273"/>
        <v>-14696</v>
      </c>
      <c r="AR74" s="177">
        <f t="shared" si="273"/>
        <v>0</v>
      </c>
      <c r="AS74" s="176">
        <f t="shared" si="273"/>
        <v>-13340</v>
      </c>
      <c r="AT74" s="177">
        <f t="shared" si="273"/>
        <v>0</v>
      </c>
      <c r="AU74" s="176">
        <f t="shared" si="273"/>
        <v>-4217</v>
      </c>
      <c r="AV74" s="177">
        <f t="shared" si="273"/>
        <v>0</v>
      </c>
      <c r="AW74" s="176">
        <f t="shared" si="273"/>
        <v>-7428</v>
      </c>
      <c r="AX74" s="177">
        <f t="shared" si="273"/>
        <v>0</v>
      </c>
      <c r="AY74" s="176">
        <f t="shared" si="273"/>
        <v>-9246</v>
      </c>
      <c r="AZ74" s="177">
        <f t="shared" si="273"/>
        <v>0</v>
      </c>
      <c r="BB74" s="176">
        <f t="shared" ref="BB74:BM74" si="274">+BB62-BB10</f>
        <v>-7048</v>
      </c>
      <c r="BC74" s="177">
        <f t="shared" si="274"/>
        <v>0</v>
      </c>
      <c r="BD74" s="176">
        <f t="shared" si="274"/>
        <v>-13747</v>
      </c>
      <c r="BE74" s="177">
        <f t="shared" si="274"/>
        <v>0</v>
      </c>
      <c r="BF74" s="176">
        <f t="shared" si="274"/>
        <v>-11843</v>
      </c>
      <c r="BG74" s="177">
        <f t="shared" si="274"/>
        <v>0</v>
      </c>
      <c r="BH74" s="176">
        <f t="shared" si="274"/>
        <v>-4077</v>
      </c>
      <c r="BI74" s="177">
        <f t="shared" si="274"/>
        <v>0</v>
      </c>
      <c r="BJ74" s="176">
        <f t="shared" si="274"/>
        <v>-9132</v>
      </c>
      <c r="BK74" s="177">
        <f t="shared" si="274"/>
        <v>0</v>
      </c>
      <c r="BL74" s="176">
        <f t="shared" si="274"/>
        <v>-10568</v>
      </c>
      <c r="BM74" s="177">
        <f t="shared" si="274"/>
        <v>0</v>
      </c>
      <c r="BO74" s="176">
        <f t="shared" ref="BO74:BZ74" si="275">+BO62-BO10</f>
        <v>-8106.9999999999991</v>
      </c>
      <c r="BP74" s="177">
        <f t="shared" si="275"/>
        <v>0</v>
      </c>
      <c r="BQ74" s="176">
        <f t="shared" si="275"/>
        <v>-14148</v>
      </c>
      <c r="BR74" s="177">
        <f t="shared" si="275"/>
        <v>0</v>
      </c>
      <c r="BS74" s="176">
        <f t="shared" si="275"/>
        <v>-12117</v>
      </c>
      <c r="BT74" s="177">
        <f t="shared" si="275"/>
        <v>0</v>
      </c>
      <c r="BU74" s="176">
        <f t="shared" si="275"/>
        <v>-5516</v>
      </c>
      <c r="BV74" s="177">
        <f t="shared" si="275"/>
        <v>0</v>
      </c>
      <c r="BW74" s="176">
        <f t="shared" si="275"/>
        <v>-11033</v>
      </c>
      <c r="BX74" s="177">
        <f t="shared" si="275"/>
        <v>0</v>
      </c>
      <c r="BY74" s="176">
        <f t="shared" si="275"/>
        <v>-11848</v>
      </c>
      <c r="BZ74" s="177">
        <f t="shared" si="275"/>
        <v>0</v>
      </c>
    </row>
    <row r="75" spans="1:78" outlineLevel="1" x14ac:dyDescent="0.3">
      <c r="A75" s="36" t="s">
        <v>112</v>
      </c>
      <c r="B75" s="174">
        <f t="shared" ref="B75:M75" si="276">+B63-B11</f>
        <v>0</v>
      </c>
      <c r="C75" s="175">
        <f t="shared" si="276"/>
        <v>0</v>
      </c>
      <c r="D75" s="176">
        <f t="shared" si="276"/>
        <v>0</v>
      </c>
      <c r="E75" s="177">
        <f t="shared" si="276"/>
        <v>0</v>
      </c>
      <c r="F75" s="176">
        <f t="shared" si="276"/>
        <v>0</v>
      </c>
      <c r="G75" s="177">
        <f t="shared" si="276"/>
        <v>0</v>
      </c>
      <c r="H75" s="176">
        <f t="shared" si="276"/>
        <v>0</v>
      </c>
      <c r="I75" s="177">
        <f t="shared" si="276"/>
        <v>0</v>
      </c>
      <c r="J75" s="176">
        <f t="shared" si="276"/>
        <v>0</v>
      </c>
      <c r="K75" s="177">
        <f t="shared" si="276"/>
        <v>0</v>
      </c>
      <c r="L75" s="176">
        <f t="shared" si="276"/>
        <v>0</v>
      </c>
      <c r="M75" s="177">
        <f t="shared" si="276"/>
        <v>0</v>
      </c>
      <c r="O75" s="174">
        <f t="shared" ref="O75:Z75" si="277">+O63-O11</f>
        <v>0</v>
      </c>
      <c r="P75" s="175">
        <f t="shared" si="277"/>
        <v>0</v>
      </c>
      <c r="Q75" s="176">
        <f t="shared" si="277"/>
        <v>0</v>
      </c>
      <c r="R75" s="177">
        <f t="shared" si="277"/>
        <v>0</v>
      </c>
      <c r="S75" s="176">
        <f t="shared" si="277"/>
        <v>0</v>
      </c>
      <c r="T75" s="177">
        <f t="shared" si="277"/>
        <v>0</v>
      </c>
      <c r="U75" s="176">
        <f t="shared" si="277"/>
        <v>0</v>
      </c>
      <c r="V75" s="177">
        <f t="shared" si="277"/>
        <v>0</v>
      </c>
      <c r="W75" s="176">
        <f t="shared" si="277"/>
        <v>0</v>
      </c>
      <c r="X75" s="177">
        <f t="shared" si="277"/>
        <v>0</v>
      </c>
      <c r="Y75" s="176">
        <f t="shared" si="277"/>
        <v>0</v>
      </c>
      <c r="Z75" s="177">
        <f t="shared" si="277"/>
        <v>0</v>
      </c>
      <c r="AB75" s="176">
        <f t="shared" ref="AB75:AM75" si="278">+AB63-AB11</f>
        <v>0</v>
      </c>
      <c r="AC75" s="177">
        <f t="shared" si="278"/>
        <v>0</v>
      </c>
      <c r="AD75" s="176">
        <f t="shared" si="278"/>
        <v>0</v>
      </c>
      <c r="AE75" s="177">
        <f t="shared" si="278"/>
        <v>0</v>
      </c>
      <c r="AF75" s="176">
        <f t="shared" si="278"/>
        <v>0</v>
      </c>
      <c r="AG75" s="177">
        <f t="shared" si="278"/>
        <v>0</v>
      </c>
      <c r="AH75" s="176">
        <f t="shared" si="278"/>
        <v>0</v>
      </c>
      <c r="AI75" s="177">
        <f t="shared" si="278"/>
        <v>0</v>
      </c>
      <c r="AJ75" s="176">
        <f t="shared" si="278"/>
        <v>0</v>
      </c>
      <c r="AK75" s="177">
        <f t="shared" si="278"/>
        <v>0</v>
      </c>
      <c r="AL75" s="176">
        <f t="shared" si="278"/>
        <v>0</v>
      </c>
      <c r="AM75" s="177">
        <f t="shared" si="278"/>
        <v>0</v>
      </c>
      <c r="AO75" s="176">
        <f t="shared" ref="AO75:AZ75" si="279">+AO63-AO11</f>
        <v>0</v>
      </c>
      <c r="AP75" s="177">
        <f t="shared" si="279"/>
        <v>0</v>
      </c>
      <c r="AQ75" s="176">
        <f t="shared" si="279"/>
        <v>0</v>
      </c>
      <c r="AR75" s="177">
        <f t="shared" si="279"/>
        <v>0</v>
      </c>
      <c r="AS75" s="176">
        <f t="shared" si="279"/>
        <v>0</v>
      </c>
      <c r="AT75" s="177">
        <f t="shared" si="279"/>
        <v>0</v>
      </c>
      <c r="AU75" s="176">
        <f t="shared" si="279"/>
        <v>0</v>
      </c>
      <c r="AV75" s="177">
        <f t="shared" si="279"/>
        <v>0</v>
      </c>
      <c r="AW75" s="176">
        <f t="shared" si="279"/>
        <v>0</v>
      </c>
      <c r="AX75" s="177">
        <f t="shared" si="279"/>
        <v>0</v>
      </c>
      <c r="AY75" s="176">
        <f t="shared" si="279"/>
        <v>0</v>
      </c>
      <c r="AZ75" s="177">
        <f t="shared" si="279"/>
        <v>0</v>
      </c>
      <c r="BB75" s="176">
        <f t="shared" ref="BB75:BM75" si="280">+BB63-BB11</f>
        <v>0</v>
      </c>
      <c r="BC75" s="177">
        <f t="shared" si="280"/>
        <v>0</v>
      </c>
      <c r="BD75" s="176">
        <f t="shared" si="280"/>
        <v>0</v>
      </c>
      <c r="BE75" s="177">
        <f t="shared" si="280"/>
        <v>0</v>
      </c>
      <c r="BF75" s="176">
        <f t="shared" si="280"/>
        <v>0</v>
      </c>
      <c r="BG75" s="177">
        <f t="shared" si="280"/>
        <v>0</v>
      </c>
      <c r="BH75" s="176">
        <f t="shared" si="280"/>
        <v>0</v>
      </c>
      <c r="BI75" s="177">
        <f t="shared" si="280"/>
        <v>0</v>
      </c>
      <c r="BJ75" s="176">
        <f t="shared" si="280"/>
        <v>0</v>
      </c>
      <c r="BK75" s="177">
        <f t="shared" si="280"/>
        <v>0</v>
      </c>
      <c r="BL75" s="176">
        <f t="shared" si="280"/>
        <v>0</v>
      </c>
      <c r="BM75" s="177">
        <f t="shared" si="280"/>
        <v>0</v>
      </c>
      <c r="BO75" s="176">
        <f t="shared" ref="BO75:BZ75" si="281">+BO63-BO11</f>
        <v>0</v>
      </c>
      <c r="BP75" s="177">
        <f t="shared" si="281"/>
        <v>0</v>
      </c>
      <c r="BQ75" s="176">
        <f t="shared" si="281"/>
        <v>0</v>
      </c>
      <c r="BR75" s="177">
        <f t="shared" si="281"/>
        <v>0</v>
      </c>
      <c r="BS75" s="176">
        <f t="shared" si="281"/>
        <v>0</v>
      </c>
      <c r="BT75" s="177">
        <f t="shared" si="281"/>
        <v>0</v>
      </c>
      <c r="BU75" s="176">
        <f t="shared" si="281"/>
        <v>0</v>
      </c>
      <c r="BV75" s="177">
        <f t="shared" si="281"/>
        <v>0</v>
      </c>
      <c r="BW75" s="176">
        <f t="shared" si="281"/>
        <v>0</v>
      </c>
      <c r="BX75" s="177">
        <f t="shared" si="281"/>
        <v>0</v>
      </c>
      <c r="BY75" s="176">
        <f t="shared" si="281"/>
        <v>0</v>
      </c>
      <c r="BZ75" s="177">
        <f t="shared" si="281"/>
        <v>0</v>
      </c>
    </row>
    <row r="76" spans="1:78" outlineLevel="1" x14ac:dyDescent="0.3">
      <c r="A76" s="37" t="s">
        <v>113</v>
      </c>
      <c r="B76" s="174">
        <f t="shared" ref="B76" si="282">B74+B75</f>
        <v>0</v>
      </c>
      <c r="C76" s="175"/>
      <c r="D76" s="176">
        <f t="shared" ref="D76" si="283">D74+D75</f>
        <v>-9145</v>
      </c>
      <c r="E76" s="177"/>
      <c r="F76" s="176">
        <f t="shared" ref="F76" si="284">F74+F75</f>
        <v>-11583</v>
      </c>
      <c r="G76" s="177"/>
      <c r="H76" s="176">
        <f t="shared" ref="H76" si="285">H74+H75</f>
        <v>-3306</v>
      </c>
      <c r="I76" s="177"/>
      <c r="J76" s="176">
        <f t="shared" ref="J76" si="286">J74+J75</f>
        <v>-8832</v>
      </c>
      <c r="K76" s="177"/>
      <c r="L76" s="176">
        <f t="shared" ref="L76" si="287">L74+L75</f>
        <v>-10401</v>
      </c>
      <c r="M76" s="177"/>
      <c r="O76" s="174">
        <f t="shared" ref="O76" si="288">O74+O75</f>
        <v>0</v>
      </c>
      <c r="P76" s="175"/>
      <c r="Q76" s="176">
        <f t="shared" ref="Q76" si="289">Q74+Q75</f>
        <v>-14539</v>
      </c>
      <c r="R76" s="177"/>
      <c r="S76" s="176">
        <f t="shared" ref="S76" si="290">S74+S75</f>
        <v>-13065</v>
      </c>
      <c r="T76" s="177"/>
      <c r="U76" s="176">
        <f t="shared" ref="U76" si="291">U74+U75</f>
        <v>-5705</v>
      </c>
      <c r="V76" s="177"/>
      <c r="W76" s="176">
        <f t="shared" ref="W76" si="292">W74+W75</f>
        <v>-10706</v>
      </c>
      <c r="X76" s="177"/>
      <c r="Y76" s="176">
        <f t="shared" ref="Y76" si="293">Y74+Y75</f>
        <v>-12783</v>
      </c>
      <c r="Z76" s="177"/>
      <c r="AB76" s="176">
        <f t="shared" ref="AB76" si="294">AB74+AB75</f>
        <v>-10047</v>
      </c>
      <c r="AC76" s="177"/>
      <c r="AD76" s="176">
        <f t="shared" ref="AD76" si="295">AD74+AD75</f>
        <v>-16949</v>
      </c>
      <c r="AE76" s="177"/>
      <c r="AF76" s="176">
        <f t="shared" ref="AF76" si="296">AF74+AF75</f>
        <v>-14285</v>
      </c>
      <c r="AG76" s="177"/>
      <c r="AH76" s="176">
        <f t="shared" ref="AH76" si="297">AH74+AH75</f>
        <v>-4402</v>
      </c>
      <c r="AI76" s="177"/>
      <c r="AJ76" s="176">
        <f t="shared" ref="AJ76" si="298">AJ74+AJ75</f>
        <v>-9210</v>
      </c>
      <c r="AK76" s="177"/>
      <c r="AL76" s="176">
        <f t="shared" ref="AL76" si="299">AL74+AL75</f>
        <v>-10818</v>
      </c>
      <c r="AM76" s="177"/>
      <c r="AO76" s="176">
        <f t="shared" ref="AO76" si="300">AO74+AO75</f>
        <v>-7610.0000000000009</v>
      </c>
      <c r="AP76" s="177"/>
      <c r="AQ76" s="176">
        <f t="shared" ref="AQ76" si="301">AQ74+AQ75</f>
        <v>-14696</v>
      </c>
      <c r="AR76" s="177"/>
      <c r="AS76" s="176">
        <f t="shared" ref="AS76" si="302">AS74+AS75</f>
        <v>-13340</v>
      </c>
      <c r="AT76" s="177"/>
      <c r="AU76" s="176">
        <f t="shared" ref="AU76" si="303">AU74+AU75</f>
        <v>-4217</v>
      </c>
      <c r="AV76" s="177"/>
      <c r="AW76" s="176">
        <f t="shared" ref="AW76" si="304">AW74+AW75</f>
        <v>-7428</v>
      </c>
      <c r="AX76" s="177"/>
      <c r="AY76" s="176">
        <f t="shared" ref="AY76" si="305">AY74+AY75</f>
        <v>-9246</v>
      </c>
      <c r="AZ76" s="177"/>
      <c r="BB76" s="176">
        <f t="shared" ref="BB76" si="306">BB74+BB75</f>
        <v>-7048</v>
      </c>
      <c r="BC76" s="177"/>
      <c r="BD76" s="176">
        <f t="shared" ref="BD76" si="307">BD74+BD75</f>
        <v>-13747</v>
      </c>
      <c r="BE76" s="177"/>
      <c r="BF76" s="176">
        <f t="shared" ref="BF76" si="308">BF74+BF75</f>
        <v>-11843</v>
      </c>
      <c r="BG76" s="177"/>
      <c r="BH76" s="176">
        <f t="shared" ref="BH76" si="309">BH74+BH75</f>
        <v>-4077</v>
      </c>
      <c r="BI76" s="177"/>
      <c r="BJ76" s="176">
        <f t="shared" ref="BJ76" si="310">BJ74+BJ75</f>
        <v>-9132</v>
      </c>
      <c r="BK76" s="177"/>
      <c r="BL76" s="176">
        <f t="shared" ref="BL76" si="311">BL74+BL75</f>
        <v>-10568</v>
      </c>
      <c r="BM76" s="177"/>
      <c r="BO76" s="176">
        <f t="shared" ref="BO76" si="312">BO74+BO75</f>
        <v>-8106.9999999999991</v>
      </c>
      <c r="BP76" s="177"/>
      <c r="BQ76" s="176">
        <f t="shared" ref="BQ76" si="313">BQ74+BQ75</f>
        <v>-14148</v>
      </c>
      <c r="BR76" s="177"/>
      <c r="BS76" s="176">
        <f t="shared" ref="BS76" si="314">BS74+BS75</f>
        <v>-12117</v>
      </c>
      <c r="BT76" s="177"/>
      <c r="BU76" s="176">
        <f t="shared" ref="BU76" si="315">BU74+BU75</f>
        <v>-5516</v>
      </c>
      <c r="BV76" s="177"/>
      <c r="BW76" s="176">
        <f t="shared" ref="BW76" si="316">BW74+BW75</f>
        <v>-11033</v>
      </c>
      <c r="BX76" s="177"/>
      <c r="BY76" s="176">
        <f t="shared" ref="BY76" si="317">BY74+BY75</f>
        <v>-11848</v>
      </c>
      <c r="BZ76" s="177"/>
    </row>
    <row r="77" spans="1:78" outlineLevel="1" x14ac:dyDescent="0.3">
      <c r="A77" s="38" t="s">
        <v>1</v>
      </c>
      <c r="B77" s="174">
        <f t="shared" ref="B77:M77" si="318">+B67-B13</f>
        <v>0</v>
      </c>
      <c r="C77" s="175">
        <f t="shared" si="318"/>
        <v>0</v>
      </c>
      <c r="D77" s="160">
        <f t="shared" si="318"/>
        <v>-10225</v>
      </c>
      <c r="E77" s="161">
        <f t="shared" si="318"/>
        <v>0</v>
      </c>
      <c r="F77" s="160">
        <f t="shared" si="318"/>
        <v>-8298</v>
      </c>
      <c r="G77" s="161">
        <f t="shared" si="318"/>
        <v>0</v>
      </c>
      <c r="H77" s="160">
        <f t="shared" si="318"/>
        <v>-8221</v>
      </c>
      <c r="I77" s="161">
        <f t="shared" si="318"/>
        <v>0</v>
      </c>
      <c r="J77" s="160">
        <f t="shared" si="318"/>
        <v>-14898</v>
      </c>
      <c r="K77" s="161">
        <f t="shared" si="318"/>
        <v>0</v>
      </c>
      <c r="L77" s="160">
        <f t="shared" si="318"/>
        <v>-3322</v>
      </c>
      <c r="M77" s="161">
        <f t="shared" si="318"/>
        <v>0</v>
      </c>
      <c r="O77" s="174">
        <f t="shared" ref="O77:Z77" si="319">+O67-O13</f>
        <v>0</v>
      </c>
      <c r="P77" s="175">
        <f t="shared" si="319"/>
        <v>0</v>
      </c>
      <c r="Q77" s="160">
        <f t="shared" si="319"/>
        <v>-16365</v>
      </c>
      <c r="R77" s="161">
        <f t="shared" si="319"/>
        <v>0</v>
      </c>
      <c r="S77" s="160">
        <f t="shared" si="319"/>
        <v>-13513</v>
      </c>
      <c r="T77" s="161">
        <f t="shared" si="319"/>
        <v>0</v>
      </c>
      <c r="U77" s="160">
        <f t="shared" si="319"/>
        <v>-12803</v>
      </c>
      <c r="V77" s="161">
        <f t="shared" si="319"/>
        <v>0</v>
      </c>
      <c r="W77" s="160">
        <f t="shared" si="319"/>
        <v>-13200</v>
      </c>
      <c r="X77" s="161">
        <f t="shared" si="319"/>
        <v>0</v>
      </c>
      <c r="Y77" s="160">
        <f t="shared" si="319"/>
        <v>-2700</v>
      </c>
      <c r="Z77" s="161">
        <f t="shared" si="319"/>
        <v>0</v>
      </c>
      <c r="AB77" s="160">
        <f t="shared" ref="AB77:AM77" si="320">+AB67-AB13</f>
        <v>-15380</v>
      </c>
      <c r="AC77" s="161">
        <f t="shared" si="320"/>
        <v>0</v>
      </c>
      <c r="AD77" s="160">
        <f t="shared" si="320"/>
        <v>-17388</v>
      </c>
      <c r="AE77" s="161">
        <f t="shared" si="320"/>
        <v>0</v>
      </c>
      <c r="AF77" s="160">
        <f t="shared" si="320"/>
        <v>-13098.999999999998</v>
      </c>
      <c r="AG77" s="161">
        <f t="shared" si="320"/>
        <v>0</v>
      </c>
      <c r="AH77" s="160">
        <f t="shared" si="320"/>
        <v>-11406</v>
      </c>
      <c r="AI77" s="161">
        <f t="shared" si="320"/>
        <v>0</v>
      </c>
      <c r="AJ77" s="160">
        <f t="shared" si="320"/>
        <v>-12068</v>
      </c>
      <c r="AK77" s="161">
        <f t="shared" si="320"/>
        <v>0</v>
      </c>
      <c r="AL77" s="160">
        <f t="shared" si="320"/>
        <v>-2272</v>
      </c>
      <c r="AM77" s="161">
        <f t="shared" si="320"/>
        <v>0</v>
      </c>
      <c r="AO77" s="160">
        <f t="shared" ref="AO77:AZ77" si="321">+AO67-AO13</f>
        <v>-14324</v>
      </c>
      <c r="AP77" s="161">
        <f t="shared" si="321"/>
        <v>0</v>
      </c>
      <c r="AQ77" s="160">
        <f t="shared" si="321"/>
        <v>-18006</v>
      </c>
      <c r="AR77" s="161">
        <f t="shared" si="321"/>
        <v>0</v>
      </c>
      <c r="AS77" s="160">
        <f t="shared" si="321"/>
        <v>-13155</v>
      </c>
      <c r="AT77" s="161">
        <f t="shared" si="321"/>
        <v>0</v>
      </c>
      <c r="AU77" s="160">
        <f t="shared" si="321"/>
        <v>-11660</v>
      </c>
      <c r="AV77" s="161">
        <f t="shared" si="321"/>
        <v>0</v>
      </c>
      <c r="AW77" s="160">
        <f t="shared" si="321"/>
        <v>-12567</v>
      </c>
      <c r="AX77" s="161">
        <f t="shared" si="321"/>
        <v>0</v>
      </c>
      <c r="AY77" s="160">
        <f t="shared" si="321"/>
        <v>-2276.9999999999995</v>
      </c>
      <c r="AZ77" s="161">
        <f t="shared" si="321"/>
        <v>0</v>
      </c>
      <c r="BB77" s="160">
        <f t="shared" ref="BB77:BM77" si="322">+BB67-BB13</f>
        <v>-15318</v>
      </c>
      <c r="BC77" s="161">
        <f t="shared" si="322"/>
        <v>0</v>
      </c>
      <c r="BD77" s="160">
        <f t="shared" si="322"/>
        <v>-15970</v>
      </c>
      <c r="BE77" s="161">
        <f t="shared" si="322"/>
        <v>0</v>
      </c>
      <c r="BF77" s="160">
        <f t="shared" si="322"/>
        <v>-12913</v>
      </c>
      <c r="BG77" s="161">
        <f t="shared" si="322"/>
        <v>0</v>
      </c>
      <c r="BH77" s="160">
        <f t="shared" si="322"/>
        <v>-10693</v>
      </c>
      <c r="BI77" s="161">
        <f t="shared" si="322"/>
        <v>0</v>
      </c>
      <c r="BJ77" s="160">
        <f t="shared" si="322"/>
        <v>-10792</v>
      </c>
      <c r="BK77" s="161">
        <f t="shared" si="322"/>
        <v>0</v>
      </c>
      <c r="BL77" s="160">
        <f t="shared" si="322"/>
        <v>-2270</v>
      </c>
      <c r="BM77" s="161">
        <f t="shared" si="322"/>
        <v>0</v>
      </c>
      <c r="BO77" s="160">
        <f t="shared" ref="BO77:BZ77" si="323">+BO67-BO13</f>
        <v>-13159</v>
      </c>
      <c r="BP77" s="161">
        <f t="shared" si="323"/>
        <v>0</v>
      </c>
      <c r="BQ77" s="160">
        <f t="shared" si="323"/>
        <v>-16106</v>
      </c>
      <c r="BR77" s="161">
        <f t="shared" si="323"/>
        <v>0</v>
      </c>
      <c r="BS77" s="160">
        <f t="shared" si="323"/>
        <v>-13324</v>
      </c>
      <c r="BT77" s="161">
        <f t="shared" si="323"/>
        <v>0</v>
      </c>
      <c r="BU77" s="160">
        <f t="shared" si="323"/>
        <v>-10592</v>
      </c>
      <c r="BV77" s="161">
        <f t="shared" si="323"/>
        <v>0</v>
      </c>
      <c r="BW77" s="160">
        <f t="shared" si="323"/>
        <v>-11257</v>
      </c>
      <c r="BX77" s="161">
        <f t="shared" si="323"/>
        <v>0</v>
      </c>
      <c r="BY77" s="160">
        <f t="shared" si="323"/>
        <v>-2213</v>
      </c>
      <c r="BZ77" s="161">
        <f t="shared" si="323"/>
        <v>0</v>
      </c>
    </row>
    <row r="78" spans="1:78" outlineLevel="1" x14ac:dyDescent="0.3">
      <c r="A78" s="38" t="s">
        <v>85</v>
      </c>
      <c r="B78" s="174">
        <f t="shared" ref="B78:M78" si="324">+B66-B14</f>
        <v>0</v>
      </c>
      <c r="C78" s="175">
        <f t="shared" si="324"/>
        <v>0</v>
      </c>
      <c r="D78" s="160">
        <f t="shared" si="324"/>
        <v>0</v>
      </c>
      <c r="E78" s="161">
        <f t="shared" si="324"/>
        <v>0</v>
      </c>
      <c r="F78" s="160">
        <f t="shared" si="324"/>
        <v>0</v>
      </c>
      <c r="G78" s="161">
        <f t="shared" si="324"/>
        <v>0</v>
      </c>
      <c r="H78" s="160">
        <f t="shared" si="324"/>
        <v>0</v>
      </c>
      <c r="I78" s="161">
        <f t="shared" si="324"/>
        <v>0</v>
      </c>
      <c r="J78" s="160">
        <f t="shared" si="324"/>
        <v>0</v>
      </c>
      <c r="K78" s="161">
        <f t="shared" si="324"/>
        <v>0</v>
      </c>
      <c r="L78" s="160">
        <f t="shared" si="324"/>
        <v>0</v>
      </c>
      <c r="M78" s="161">
        <f t="shared" si="324"/>
        <v>0</v>
      </c>
      <c r="O78" s="174">
        <f t="shared" ref="O78:Z78" si="325">+O66-O14</f>
        <v>0</v>
      </c>
      <c r="P78" s="175">
        <f t="shared" si="325"/>
        <v>0</v>
      </c>
      <c r="Q78" s="160">
        <f t="shared" si="325"/>
        <v>0</v>
      </c>
      <c r="R78" s="161">
        <f t="shared" si="325"/>
        <v>0</v>
      </c>
      <c r="S78" s="160">
        <f t="shared" si="325"/>
        <v>0</v>
      </c>
      <c r="T78" s="161">
        <f t="shared" si="325"/>
        <v>0</v>
      </c>
      <c r="U78" s="160">
        <f t="shared" si="325"/>
        <v>0</v>
      </c>
      <c r="V78" s="161">
        <f t="shared" si="325"/>
        <v>0</v>
      </c>
      <c r="W78" s="160">
        <f t="shared" si="325"/>
        <v>0</v>
      </c>
      <c r="X78" s="161">
        <f t="shared" si="325"/>
        <v>0</v>
      </c>
      <c r="Y78" s="160">
        <f t="shared" si="325"/>
        <v>0</v>
      </c>
      <c r="Z78" s="161">
        <f t="shared" si="325"/>
        <v>0</v>
      </c>
      <c r="AB78" s="160">
        <f t="shared" ref="AB78:AM78" si="326">+AB66-AB14</f>
        <v>0</v>
      </c>
      <c r="AC78" s="161">
        <f t="shared" si="326"/>
        <v>0</v>
      </c>
      <c r="AD78" s="160">
        <f t="shared" si="326"/>
        <v>0</v>
      </c>
      <c r="AE78" s="161">
        <f t="shared" si="326"/>
        <v>0</v>
      </c>
      <c r="AF78" s="160">
        <f t="shared" si="326"/>
        <v>0</v>
      </c>
      <c r="AG78" s="161">
        <f t="shared" si="326"/>
        <v>0</v>
      </c>
      <c r="AH78" s="160">
        <f t="shared" si="326"/>
        <v>0</v>
      </c>
      <c r="AI78" s="161">
        <f t="shared" si="326"/>
        <v>0</v>
      </c>
      <c r="AJ78" s="160">
        <f t="shared" si="326"/>
        <v>0</v>
      </c>
      <c r="AK78" s="161">
        <f t="shared" si="326"/>
        <v>0</v>
      </c>
      <c r="AL78" s="160">
        <f t="shared" si="326"/>
        <v>0</v>
      </c>
      <c r="AM78" s="161">
        <f t="shared" si="326"/>
        <v>0</v>
      </c>
      <c r="AO78" s="160">
        <f t="shared" ref="AO78:AZ78" si="327">+AO66-AO14</f>
        <v>0</v>
      </c>
      <c r="AP78" s="161">
        <f t="shared" si="327"/>
        <v>0</v>
      </c>
      <c r="AQ78" s="160">
        <f t="shared" si="327"/>
        <v>0</v>
      </c>
      <c r="AR78" s="161">
        <f t="shared" si="327"/>
        <v>0</v>
      </c>
      <c r="AS78" s="160">
        <f t="shared" si="327"/>
        <v>0</v>
      </c>
      <c r="AT78" s="161">
        <f t="shared" si="327"/>
        <v>0</v>
      </c>
      <c r="AU78" s="160">
        <f t="shared" si="327"/>
        <v>0</v>
      </c>
      <c r="AV78" s="161">
        <f t="shared" si="327"/>
        <v>0</v>
      </c>
      <c r="AW78" s="160">
        <f t="shared" si="327"/>
        <v>0</v>
      </c>
      <c r="AX78" s="161">
        <f t="shared" si="327"/>
        <v>0</v>
      </c>
      <c r="AY78" s="160">
        <f t="shared" si="327"/>
        <v>0</v>
      </c>
      <c r="AZ78" s="161">
        <f t="shared" si="327"/>
        <v>0</v>
      </c>
      <c r="BB78" s="160">
        <f t="shared" ref="BB78:BM78" si="328">+BB66-BB14</f>
        <v>0</v>
      </c>
      <c r="BC78" s="161">
        <f t="shared" si="328"/>
        <v>0</v>
      </c>
      <c r="BD78" s="160">
        <f t="shared" si="328"/>
        <v>0</v>
      </c>
      <c r="BE78" s="161">
        <f t="shared" si="328"/>
        <v>0</v>
      </c>
      <c r="BF78" s="160">
        <f t="shared" si="328"/>
        <v>0</v>
      </c>
      <c r="BG78" s="161">
        <f t="shared" si="328"/>
        <v>0</v>
      </c>
      <c r="BH78" s="160">
        <f t="shared" si="328"/>
        <v>0</v>
      </c>
      <c r="BI78" s="161">
        <f t="shared" si="328"/>
        <v>0</v>
      </c>
      <c r="BJ78" s="160">
        <f t="shared" si="328"/>
        <v>0</v>
      </c>
      <c r="BK78" s="161">
        <f t="shared" si="328"/>
        <v>0</v>
      </c>
      <c r="BL78" s="160">
        <f t="shared" si="328"/>
        <v>0</v>
      </c>
      <c r="BM78" s="161">
        <f t="shared" si="328"/>
        <v>0</v>
      </c>
      <c r="BO78" s="160">
        <f t="shared" ref="BO78:BZ78" si="329">+BO66-BO14</f>
        <v>0</v>
      </c>
      <c r="BP78" s="161">
        <f t="shared" si="329"/>
        <v>0</v>
      </c>
      <c r="BQ78" s="160">
        <f t="shared" si="329"/>
        <v>0</v>
      </c>
      <c r="BR78" s="161">
        <f t="shared" si="329"/>
        <v>0</v>
      </c>
      <c r="BS78" s="160">
        <f t="shared" si="329"/>
        <v>0</v>
      </c>
      <c r="BT78" s="161">
        <f t="shared" si="329"/>
        <v>0</v>
      </c>
      <c r="BU78" s="160">
        <f t="shared" si="329"/>
        <v>0</v>
      </c>
      <c r="BV78" s="161">
        <f t="shared" si="329"/>
        <v>0</v>
      </c>
      <c r="BW78" s="160">
        <f t="shared" si="329"/>
        <v>0</v>
      </c>
      <c r="BX78" s="161">
        <f t="shared" si="329"/>
        <v>0</v>
      </c>
      <c r="BY78" s="160">
        <f t="shared" si="329"/>
        <v>0</v>
      </c>
      <c r="BZ78" s="161">
        <f t="shared" si="329"/>
        <v>0</v>
      </c>
    </row>
    <row r="79" spans="1:78" outlineLevel="1" x14ac:dyDescent="0.3">
      <c r="A79" s="55" t="s">
        <v>86</v>
      </c>
      <c r="B79" s="174">
        <f t="shared" ref="B79" si="330">B77+B78</f>
        <v>0</v>
      </c>
      <c r="C79" s="175"/>
      <c r="D79" s="160">
        <f t="shared" ref="D79" si="331">D77+D78</f>
        <v>-10225</v>
      </c>
      <c r="E79" s="161"/>
      <c r="F79" s="160">
        <f t="shared" ref="F79" si="332">F77+F78</f>
        <v>-8298</v>
      </c>
      <c r="G79" s="161"/>
      <c r="H79" s="160">
        <f t="shared" ref="H79" si="333">H77+H78</f>
        <v>-8221</v>
      </c>
      <c r="I79" s="161"/>
      <c r="J79" s="160">
        <f t="shared" ref="J79" si="334">J77+J78</f>
        <v>-14898</v>
      </c>
      <c r="K79" s="161"/>
      <c r="L79" s="160">
        <f t="shared" ref="L79" si="335">L77+L78</f>
        <v>-3322</v>
      </c>
      <c r="M79" s="161"/>
      <c r="O79" s="174">
        <f t="shared" ref="O79" si="336">O77+O78</f>
        <v>0</v>
      </c>
      <c r="P79" s="175"/>
      <c r="Q79" s="160">
        <f t="shared" ref="Q79" si="337">Q77+Q78</f>
        <v>-16365</v>
      </c>
      <c r="R79" s="161"/>
      <c r="S79" s="160">
        <f t="shared" ref="S79" si="338">S77+S78</f>
        <v>-13513</v>
      </c>
      <c r="T79" s="161"/>
      <c r="U79" s="160">
        <f t="shared" ref="U79" si="339">U77+U78</f>
        <v>-12803</v>
      </c>
      <c r="V79" s="161"/>
      <c r="W79" s="160">
        <f t="shared" ref="W79" si="340">W77+W78</f>
        <v>-13200</v>
      </c>
      <c r="X79" s="161"/>
      <c r="Y79" s="160">
        <f t="shared" ref="Y79" si="341">Y77+Y78</f>
        <v>-2700</v>
      </c>
      <c r="Z79" s="161"/>
      <c r="AB79" s="160">
        <f t="shared" ref="AB79" si="342">AB77+AB78</f>
        <v>-15380</v>
      </c>
      <c r="AC79" s="161"/>
      <c r="AD79" s="160">
        <f t="shared" ref="AD79" si="343">AD77+AD78</f>
        <v>-17388</v>
      </c>
      <c r="AE79" s="161"/>
      <c r="AF79" s="160">
        <f t="shared" ref="AF79" si="344">AF77+AF78</f>
        <v>-13098.999999999998</v>
      </c>
      <c r="AG79" s="161"/>
      <c r="AH79" s="160">
        <f t="shared" ref="AH79" si="345">AH77+AH78</f>
        <v>-11406</v>
      </c>
      <c r="AI79" s="161"/>
      <c r="AJ79" s="160">
        <f t="shared" ref="AJ79" si="346">AJ77+AJ78</f>
        <v>-12068</v>
      </c>
      <c r="AK79" s="161"/>
      <c r="AL79" s="160">
        <f t="shared" ref="AL79" si="347">AL77+AL78</f>
        <v>-2272</v>
      </c>
      <c r="AM79" s="161"/>
      <c r="AO79" s="160">
        <f t="shared" ref="AO79" si="348">AO77+AO78</f>
        <v>-14324</v>
      </c>
      <c r="AP79" s="161"/>
      <c r="AQ79" s="160">
        <f t="shared" ref="AQ79" si="349">AQ77+AQ78</f>
        <v>-18006</v>
      </c>
      <c r="AR79" s="161"/>
      <c r="AS79" s="160">
        <f t="shared" ref="AS79" si="350">AS77+AS78</f>
        <v>-13155</v>
      </c>
      <c r="AT79" s="161"/>
      <c r="AU79" s="160">
        <f t="shared" ref="AU79" si="351">AU77+AU78</f>
        <v>-11660</v>
      </c>
      <c r="AV79" s="161"/>
      <c r="AW79" s="160">
        <f t="shared" ref="AW79" si="352">AW77+AW78</f>
        <v>-12567</v>
      </c>
      <c r="AX79" s="161"/>
      <c r="AY79" s="160">
        <f t="shared" ref="AY79" si="353">AY77+AY78</f>
        <v>-2276.9999999999995</v>
      </c>
      <c r="AZ79" s="161"/>
      <c r="BB79" s="160">
        <f t="shared" ref="BB79" si="354">BB77+BB78</f>
        <v>-15318</v>
      </c>
      <c r="BC79" s="161"/>
      <c r="BD79" s="160">
        <f t="shared" ref="BD79" si="355">BD77+BD78</f>
        <v>-15970</v>
      </c>
      <c r="BE79" s="161"/>
      <c r="BF79" s="160">
        <f t="shared" ref="BF79" si="356">BF77+BF78</f>
        <v>-12913</v>
      </c>
      <c r="BG79" s="161"/>
      <c r="BH79" s="160">
        <f t="shared" ref="BH79" si="357">BH77+BH78</f>
        <v>-10693</v>
      </c>
      <c r="BI79" s="161"/>
      <c r="BJ79" s="160">
        <f t="shared" ref="BJ79" si="358">BJ77+BJ78</f>
        <v>-10792</v>
      </c>
      <c r="BK79" s="161"/>
      <c r="BL79" s="160">
        <f t="shared" ref="BL79" si="359">BL77+BL78</f>
        <v>-2270</v>
      </c>
      <c r="BM79" s="161"/>
      <c r="BO79" s="160">
        <f t="shared" ref="BO79" si="360">BO77+BO78</f>
        <v>-13159</v>
      </c>
      <c r="BP79" s="161"/>
      <c r="BQ79" s="160">
        <f t="shared" ref="BQ79" si="361">BQ77+BQ78</f>
        <v>-16106</v>
      </c>
      <c r="BR79" s="161"/>
      <c r="BS79" s="160">
        <f t="shared" ref="BS79" si="362">BS77+BS78</f>
        <v>-13324</v>
      </c>
      <c r="BT79" s="161"/>
      <c r="BU79" s="160">
        <f t="shared" ref="BU79" si="363">BU77+BU78</f>
        <v>-10592</v>
      </c>
      <c r="BV79" s="161"/>
      <c r="BW79" s="160">
        <f t="shared" ref="BW79" si="364">BW77+BW78</f>
        <v>-11257</v>
      </c>
      <c r="BX79" s="161"/>
      <c r="BY79" s="160">
        <f t="shared" ref="BY79" si="365">BY77+BY78</f>
        <v>-2213</v>
      </c>
      <c r="BZ79" s="161"/>
    </row>
    <row r="80" spans="1:78" s="58" customFormat="1" outlineLevel="1" x14ac:dyDescent="0.3">
      <c r="A80" s="56"/>
      <c r="B80" s="8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O80" s="86"/>
      <c r="AP80" s="86"/>
      <c r="AQ80" s="86"/>
      <c r="AR80" s="86"/>
      <c r="AS80" s="86"/>
      <c r="AT80" s="86"/>
      <c r="AU80" s="86"/>
      <c r="AV80" s="86"/>
      <c r="AW80" s="86"/>
      <c r="AX80" s="86"/>
      <c r="AY80" s="86"/>
      <c r="AZ80" s="86"/>
      <c r="BB80" s="86"/>
      <c r="BC80" s="86"/>
      <c r="BD80" s="86"/>
      <c r="BE80" s="86"/>
      <c r="BF80" s="86"/>
      <c r="BG80" s="86"/>
      <c r="BH80" s="86"/>
      <c r="BI80" s="86"/>
      <c r="BJ80" s="86"/>
      <c r="BK80" s="86"/>
      <c r="BL80" s="86"/>
      <c r="BM80" s="86"/>
      <c r="BO80" s="86"/>
      <c r="BP80" s="86"/>
      <c r="BQ80" s="86"/>
      <c r="BR80" s="86"/>
      <c r="BS80" s="86"/>
      <c r="BT80" s="86"/>
      <c r="BU80" s="86"/>
      <c r="BV80" s="86"/>
      <c r="BW80" s="86"/>
      <c r="BX80" s="86"/>
      <c r="BY80" s="86"/>
      <c r="BZ80" s="86"/>
    </row>
    <row r="81" spans="1:78" outlineLevel="1" x14ac:dyDescent="0.3">
      <c r="A81" s="42"/>
      <c r="B81" s="168" t="s">
        <v>79</v>
      </c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O81" s="168" t="s">
        <v>79</v>
      </c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B81" s="168" t="s">
        <v>79</v>
      </c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O81" s="168" t="s">
        <v>79</v>
      </c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B81" s="168" t="s">
        <v>79</v>
      </c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O81" s="168" t="s">
        <v>79</v>
      </c>
      <c r="BP81" s="168"/>
      <c r="BQ81" s="168"/>
      <c r="BR81" s="168"/>
      <c r="BS81" s="168"/>
      <c r="BT81" s="168"/>
      <c r="BU81" s="168"/>
      <c r="BV81" s="168"/>
      <c r="BW81" s="168"/>
      <c r="BX81" s="168"/>
      <c r="BY81" s="168"/>
      <c r="BZ81" s="168"/>
    </row>
    <row r="82" spans="1:78" outlineLevel="1" x14ac:dyDescent="0.3">
      <c r="A82" s="32" t="s">
        <v>91</v>
      </c>
      <c r="B82" s="212" t="e">
        <f t="shared" ref="B82:B90" si="366">B58/B6</f>
        <v>#DIV/0!</v>
      </c>
      <c r="C82" s="213"/>
      <c r="D82" s="204" t="e">
        <f t="shared" ref="D82:D90" si="367">D58/D6</f>
        <v>#DIV/0!</v>
      </c>
      <c r="E82" s="205"/>
      <c r="F82" s="204" t="e">
        <f t="shared" ref="F82:F90" si="368">F58/F6</f>
        <v>#DIV/0!</v>
      </c>
      <c r="G82" s="205"/>
      <c r="H82" s="204" t="e">
        <f t="shared" ref="H82:H90" si="369">H58/H6</f>
        <v>#DIV/0!</v>
      </c>
      <c r="I82" s="205"/>
      <c r="J82" s="204" t="e">
        <f t="shared" ref="J82:J90" si="370">J58/J6</f>
        <v>#DIV/0!</v>
      </c>
      <c r="K82" s="205"/>
      <c r="L82" s="204" t="e">
        <f t="shared" ref="L82:L90" si="371">L58/L6</f>
        <v>#DIV/0!</v>
      </c>
      <c r="M82" s="205"/>
      <c r="O82" s="212" t="e">
        <f t="shared" ref="O82:O90" si="372">O58/O6</f>
        <v>#DIV/0!</v>
      </c>
      <c r="P82" s="213"/>
      <c r="Q82" s="204" t="e">
        <f t="shared" ref="Q82:Q90" si="373">Q58/Q6</f>
        <v>#DIV/0!</v>
      </c>
      <c r="R82" s="205"/>
      <c r="S82" s="204" t="e">
        <f t="shared" ref="S82:S90" si="374">S58/S6</f>
        <v>#DIV/0!</v>
      </c>
      <c r="T82" s="205"/>
      <c r="U82" s="204" t="e">
        <f t="shared" ref="U82:U90" si="375">U58/U6</f>
        <v>#DIV/0!</v>
      </c>
      <c r="V82" s="205"/>
      <c r="W82" s="204" t="e">
        <f t="shared" ref="W82:W90" si="376">W58/W6</f>
        <v>#DIV/0!</v>
      </c>
      <c r="X82" s="205"/>
      <c r="Y82" s="204" t="e">
        <f t="shared" ref="Y82:Y90" si="377">Y58/Y6</f>
        <v>#DIV/0!</v>
      </c>
      <c r="Z82" s="205"/>
      <c r="AB82" s="204" t="e">
        <f t="shared" ref="AB82:AB90" si="378">AB58/AB6</f>
        <v>#DIV/0!</v>
      </c>
      <c r="AC82" s="205"/>
      <c r="AD82" s="204" t="e">
        <f t="shared" ref="AD82:AD90" si="379">AD58/AD6</f>
        <v>#DIV/0!</v>
      </c>
      <c r="AE82" s="205"/>
      <c r="AF82" s="204" t="e">
        <f t="shared" ref="AF82:AF90" si="380">AF58/AF6</f>
        <v>#DIV/0!</v>
      </c>
      <c r="AG82" s="205"/>
      <c r="AH82" s="204" t="e">
        <f t="shared" ref="AH82:AH90" si="381">AH58/AH6</f>
        <v>#DIV/0!</v>
      </c>
      <c r="AI82" s="205"/>
      <c r="AJ82" s="204" t="e">
        <f t="shared" ref="AJ82:AJ90" si="382">AJ58/AJ6</f>
        <v>#DIV/0!</v>
      </c>
      <c r="AK82" s="205"/>
      <c r="AL82" s="204" t="e">
        <f t="shared" ref="AL82:AL90" si="383">AL58/AL6</f>
        <v>#DIV/0!</v>
      </c>
      <c r="AM82" s="205"/>
      <c r="AO82" s="204" t="e">
        <f t="shared" ref="AO82:AO90" si="384">AO58/AO6</f>
        <v>#DIV/0!</v>
      </c>
      <c r="AP82" s="205"/>
      <c r="AQ82" s="204" t="e">
        <f t="shared" ref="AQ82:AQ90" si="385">AQ58/AQ6</f>
        <v>#DIV/0!</v>
      </c>
      <c r="AR82" s="205"/>
      <c r="AS82" s="204" t="e">
        <f t="shared" ref="AS82:AS90" si="386">AS58/AS6</f>
        <v>#DIV/0!</v>
      </c>
      <c r="AT82" s="205"/>
      <c r="AU82" s="204" t="e">
        <f t="shared" ref="AU82:AU90" si="387">AU58/AU6</f>
        <v>#DIV/0!</v>
      </c>
      <c r="AV82" s="205"/>
      <c r="AW82" s="204" t="e">
        <f t="shared" ref="AW82:AW90" si="388">AW58/AW6</f>
        <v>#DIV/0!</v>
      </c>
      <c r="AX82" s="205"/>
      <c r="AY82" s="204" t="e">
        <f t="shared" ref="AY82:AY90" si="389">AY58/AY6</f>
        <v>#DIV/0!</v>
      </c>
      <c r="AZ82" s="205"/>
      <c r="BB82" s="204" t="e">
        <f t="shared" ref="BB82:BB90" si="390">BB58/BB6</f>
        <v>#DIV/0!</v>
      </c>
      <c r="BC82" s="205"/>
      <c r="BD82" s="204" t="e">
        <f t="shared" ref="BD82:BD90" si="391">BD58/BD6</f>
        <v>#DIV/0!</v>
      </c>
      <c r="BE82" s="205"/>
      <c r="BF82" s="204" t="e">
        <f t="shared" ref="BF82:BF90" si="392">BF58/BF6</f>
        <v>#DIV/0!</v>
      </c>
      <c r="BG82" s="205"/>
      <c r="BH82" s="204" t="e">
        <f t="shared" ref="BH82:BH90" si="393">BH58/BH6</f>
        <v>#DIV/0!</v>
      </c>
      <c r="BI82" s="205"/>
      <c r="BJ82" s="204" t="e">
        <f t="shared" ref="BJ82:BJ90" si="394">BJ58/BJ6</f>
        <v>#DIV/0!</v>
      </c>
      <c r="BK82" s="205"/>
      <c r="BL82" s="204" t="e">
        <f t="shared" ref="BL82:BL90" si="395">BL58/BL6</f>
        <v>#DIV/0!</v>
      </c>
      <c r="BM82" s="205"/>
      <c r="BO82" s="204" t="e">
        <f t="shared" ref="BO82:BO90" si="396">BO58/BO6</f>
        <v>#DIV/0!</v>
      </c>
      <c r="BP82" s="205"/>
      <c r="BQ82" s="204" t="e">
        <f t="shared" ref="BQ82:BQ90" si="397">BQ58/BQ6</f>
        <v>#DIV/0!</v>
      </c>
      <c r="BR82" s="205"/>
      <c r="BS82" s="204" t="e">
        <f t="shared" ref="BS82:BS90" si="398">BS58/BS6</f>
        <v>#DIV/0!</v>
      </c>
      <c r="BT82" s="205"/>
      <c r="BU82" s="204" t="e">
        <f t="shared" ref="BU82:BU90" si="399">BU58/BU6</f>
        <v>#DIV/0!</v>
      </c>
      <c r="BV82" s="205"/>
      <c r="BW82" s="204" t="e">
        <f t="shared" ref="BW82:BW90" si="400">BW58/BW6</f>
        <v>#DIV/0!</v>
      </c>
      <c r="BX82" s="205"/>
      <c r="BY82" s="204" t="e">
        <f t="shared" ref="BY82:BY90" si="401">BY58/BY6</f>
        <v>#DIV/0!</v>
      </c>
      <c r="BZ82" s="205"/>
    </row>
    <row r="83" spans="1:78" outlineLevel="1" x14ac:dyDescent="0.3">
      <c r="A83" s="33" t="s">
        <v>0</v>
      </c>
      <c r="B83" s="190" t="e">
        <f t="shared" si="366"/>
        <v>#DIV/0!</v>
      </c>
      <c r="C83" s="191"/>
      <c r="D83" s="188">
        <f t="shared" si="367"/>
        <v>0</v>
      </c>
      <c r="E83" s="189"/>
      <c r="F83" s="188">
        <f t="shared" si="368"/>
        <v>0</v>
      </c>
      <c r="G83" s="189"/>
      <c r="H83" s="188">
        <f t="shared" si="369"/>
        <v>0</v>
      </c>
      <c r="I83" s="189"/>
      <c r="J83" s="188">
        <f t="shared" si="370"/>
        <v>0</v>
      </c>
      <c r="K83" s="189"/>
      <c r="L83" s="188" t="e">
        <f t="shared" si="371"/>
        <v>#DIV/0!</v>
      </c>
      <c r="M83" s="189"/>
      <c r="O83" s="190" t="e">
        <f t="shared" si="372"/>
        <v>#DIV/0!</v>
      </c>
      <c r="P83" s="191"/>
      <c r="Q83" s="188" t="e">
        <f t="shared" si="373"/>
        <v>#DIV/0!</v>
      </c>
      <c r="R83" s="189"/>
      <c r="S83" s="188" t="e">
        <f t="shared" si="374"/>
        <v>#DIV/0!</v>
      </c>
      <c r="T83" s="189"/>
      <c r="U83" s="188" t="e">
        <f t="shared" si="375"/>
        <v>#DIV/0!</v>
      </c>
      <c r="V83" s="189"/>
      <c r="W83" s="188" t="e">
        <f t="shared" si="376"/>
        <v>#DIV/0!</v>
      </c>
      <c r="X83" s="189"/>
      <c r="Y83" s="188" t="e">
        <f t="shared" si="377"/>
        <v>#DIV/0!</v>
      </c>
      <c r="Z83" s="189"/>
      <c r="AB83" s="188" t="e">
        <f t="shared" si="378"/>
        <v>#DIV/0!</v>
      </c>
      <c r="AC83" s="189"/>
      <c r="AD83" s="188" t="e">
        <f t="shared" si="379"/>
        <v>#DIV/0!</v>
      </c>
      <c r="AE83" s="189"/>
      <c r="AF83" s="188" t="e">
        <f t="shared" si="380"/>
        <v>#DIV/0!</v>
      </c>
      <c r="AG83" s="189"/>
      <c r="AH83" s="188" t="e">
        <f t="shared" si="381"/>
        <v>#DIV/0!</v>
      </c>
      <c r="AI83" s="189"/>
      <c r="AJ83" s="188" t="e">
        <f t="shared" si="382"/>
        <v>#DIV/0!</v>
      </c>
      <c r="AK83" s="189"/>
      <c r="AL83" s="188" t="e">
        <f t="shared" si="383"/>
        <v>#DIV/0!</v>
      </c>
      <c r="AM83" s="189"/>
      <c r="AO83" s="188" t="e">
        <f t="shared" si="384"/>
        <v>#DIV/0!</v>
      </c>
      <c r="AP83" s="189"/>
      <c r="AQ83" s="188" t="e">
        <f t="shared" si="385"/>
        <v>#DIV/0!</v>
      </c>
      <c r="AR83" s="189"/>
      <c r="AS83" s="188" t="e">
        <f t="shared" si="386"/>
        <v>#DIV/0!</v>
      </c>
      <c r="AT83" s="189"/>
      <c r="AU83" s="188" t="e">
        <f t="shared" si="387"/>
        <v>#DIV/0!</v>
      </c>
      <c r="AV83" s="189"/>
      <c r="AW83" s="188" t="e">
        <f t="shared" si="388"/>
        <v>#DIV/0!</v>
      </c>
      <c r="AX83" s="189"/>
      <c r="AY83" s="188" t="e">
        <f t="shared" si="389"/>
        <v>#DIV/0!</v>
      </c>
      <c r="AZ83" s="189"/>
      <c r="BB83" s="188" t="e">
        <f t="shared" si="390"/>
        <v>#DIV/0!</v>
      </c>
      <c r="BC83" s="189"/>
      <c r="BD83" s="188" t="e">
        <f t="shared" si="391"/>
        <v>#DIV/0!</v>
      </c>
      <c r="BE83" s="189"/>
      <c r="BF83" s="188" t="e">
        <f t="shared" si="392"/>
        <v>#DIV/0!</v>
      </c>
      <c r="BG83" s="189"/>
      <c r="BH83" s="188" t="e">
        <f t="shared" si="393"/>
        <v>#DIV/0!</v>
      </c>
      <c r="BI83" s="189"/>
      <c r="BJ83" s="188" t="e">
        <f t="shared" si="394"/>
        <v>#DIV/0!</v>
      </c>
      <c r="BK83" s="189"/>
      <c r="BL83" s="188" t="e">
        <f t="shared" si="395"/>
        <v>#DIV/0!</v>
      </c>
      <c r="BM83" s="189"/>
      <c r="BO83" s="188" t="e">
        <f t="shared" si="396"/>
        <v>#DIV/0!</v>
      </c>
      <c r="BP83" s="189"/>
      <c r="BQ83" s="188" t="e">
        <f t="shared" si="397"/>
        <v>#DIV/0!</v>
      </c>
      <c r="BR83" s="189"/>
      <c r="BS83" s="188" t="e">
        <f t="shared" si="398"/>
        <v>#DIV/0!</v>
      </c>
      <c r="BT83" s="189"/>
      <c r="BU83" s="188" t="e">
        <f t="shared" si="399"/>
        <v>#DIV/0!</v>
      </c>
      <c r="BV83" s="189"/>
      <c r="BW83" s="188" t="e">
        <f t="shared" si="400"/>
        <v>#DIV/0!</v>
      </c>
      <c r="BX83" s="189"/>
      <c r="BY83" s="188" t="e">
        <f t="shared" si="401"/>
        <v>#DIV/0!</v>
      </c>
      <c r="BZ83" s="189"/>
    </row>
    <row r="84" spans="1:78" outlineLevel="1" x14ac:dyDescent="0.3">
      <c r="A84" s="33" t="s">
        <v>83</v>
      </c>
      <c r="B84" s="190" t="e">
        <f t="shared" si="366"/>
        <v>#DIV/0!</v>
      </c>
      <c r="C84" s="191"/>
      <c r="D84" s="188" t="e">
        <f t="shared" si="367"/>
        <v>#DIV/0!</v>
      </c>
      <c r="E84" s="189"/>
      <c r="F84" s="188" t="e">
        <f t="shared" si="368"/>
        <v>#DIV/0!</v>
      </c>
      <c r="G84" s="189"/>
      <c r="H84" s="188" t="e">
        <f t="shared" si="369"/>
        <v>#DIV/0!</v>
      </c>
      <c r="I84" s="189"/>
      <c r="J84" s="188" t="e">
        <f t="shared" si="370"/>
        <v>#DIV/0!</v>
      </c>
      <c r="K84" s="189"/>
      <c r="L84" s="188" t="e">
        <f t="shared" si="371"/>
        <v>#DIV/0!</v>
      </c>
      <c r="M84" s="189"/>
      <c r="O84" s="190" t="e">
        <f t="shared" si="372"/>
        <v>#DIV/0!</v>
      </c>
      <c r="P84" s="191"/>
      <c r="Q84" s="188" t="e">
        <f t="shared" si="373"/>
        <v>#DIV/0!</v>
      </c>
      <c r="R84" s="189"/>
      <c r="S84" s="188" t="e">
        <f t="shared" si="374"/>
        <v>#DIV/0!</v>
      </c>
      <c r="T84" s="189"/>
      <c r="U84" s="188" t="e">
        <f t="shared" si="375"/>
        <v>#DIV/0!</v>
      </c>
      <c r="V84" s="189"/>
      <c r="W84" s="188" t="e">
        <f t="shared" si="376"/>
        <v>#DIV/0!</v>
      </c>
      <c r="X84" s="189"/>
      <c r="Y84" s="188" t="e">
        <f t="shared" si="377"/>
        <v>#DIV/0!</v>
      </c>
      <c r="Z84" s="189"/>
      <c r="AB84" s="188" t="e">
        <f t="shared" si="378"/>
        <v>#DIV/0!</v>
      </c>
      <c r="AC84" s="189"/>
      <c r="AD84" s="188" t="e">
        <f t="shared" si="379"/>
        <v>#DIV/0!</v>
      </c>
      <c r="AE84" s="189"/>
      <c r="AF84" s="188" t="e">
        <f t="shared" si="380"/>
        <v>#DIV/0!</v>
      </c>
      <c r="AG84" s="189"/>
      <c r="AH84" s="188" t="e">
        <f t="shared" si="381"/>
        <v>#DIV/0!</v>
      </c>
      <c r="AI84" s="189"/>
      <c r="AJ84" s="188" t="e">
        <f t="shared" si="382"/>
        <v>#DIV/0!</v>
      </c>
      <c r="AK84" s="189"/>
      <c r="AL84" s="188" t="e">
        <f t="shared" si="383"/>
        <v>#DIV/0!</v>
      </c>
      <c r="AM84" s="189"/>
      <c r="AO84" s="188" t="e">
        <f t="shared" si="384"/>
        <v>#DIV/0!</v>
      </c>
      <c r="AP84" s="189"/>
      <c r="AQ84" s="188" t="e">
        <f t="shared" si="385"/>
        <v>#DIV/0!</v>
      </c>
      <c r="AR84" s="189"/>
      <c r="AS84" s="188" t="e">
        <f t="shared" si="386"/>
        <v>#DIV/0!</v>
      </c>
      <c r="AT84" s="189"/>
      <c r="AU84" s="188" t="e">
        <f t="shared" si="387"/>
        <v>#DIV/0!</v>
      </c>
      <c r="AV84" s="189"/>
      <c r="AW84" s="188" t="e">
        <f t="shared" si="388"/>
        <v>#DIV/0!</v>
      </c>
      <c r="AX84" s="189"/>
      <c r="AY84" s="188" t="e">
        <f t="shared" si="389"/>
        <v>#DIV/0!</v>
      </c>
      <c r="AZ84" s="189"/>
      <c r="BB84" s="188" t="e">
        <f t="shared" si="390"/>
        <v>#DIV/0!</v>
      </c>
      <c r="BC84" s="189"/>
      <c r="BD84" s="188" t="e">
        <f t="shared" si="391"/>
        <v>#DIV/0!</v>
      </c>
      <c r="BE84" s="189"/>
      <c r="BF84" s="188" t="e">
        <f t="shared" si="392"/>
        <v>#DIV/0!</v>
      </c>
      <c r="BG84" s="189"/>
      <c r="BH84" s="188" t="e">
        <f t="shared" si="393"/>
        <v>#DIV/0!</v>
      </c>
      <c r="BI84" s="189"/>
      <c r="BJ84" s="188" t="e">
        <f t="shared" si="394"/>
        <v>#DIV/0!</v>
      </c>
      <c r="BK84" s="189"/>
      <c r="BL84" s="188" t="e">
        <f t="shared" si="395"/>
        <v>#DIV/0!</v>
      </c>
      <c r="BM84" s="189"/>
      <c r="BO84" s="188" t="e">
        <f t="shared" si="396"/>
        <v>#DIV/0!</v>
      </c>
      <c r="BP84" s="189"/>
      <c r="BQ84" s="188" t="e">
        <f t="shared" si="397"/>
        <v>#DIV/0!</v>
      </c>
      <c r="BR84" s="189"/>
      <c r="BS84" s="188" t="e">
        <f t="shared" si="398"/>
        <v>#DIV/0!</v>
      </c>
      <c r="BT84" s="189"/>
      <c r="BU84" s="188" t="e">
        <f t="shared" si="399"/>
        <v>#DIV/0!</v>
      </c>
      <c r="BV84" s="189"/>
      <c r="BW84" s="188" t="e">
        <f t="shared" si="400"/>
        <v>#DIV/0!</v>
      </c>
      <c r="BX84" s="189"/>
      <c r="BY84" s="188" t="e">
        <f t="shared" si="401"/>
        <v>#DIV/0!</v>
      </c>
      <c r="BZ84" s="189"/>
    </row>
    <row r="85" spans="1:78" outlineLevel="1" x14ac:dyDescent="0.3">
      <c r="A85" s="34" t="s">
        <v>84</v>
      </c>
      <c r="B85" s="190" t="e">
        <f t="shared" si="366"/>
        <v>#DIV/0!</v>
      </c>
      <c r="C85" s="191"/>
      <c r="D85" s="188">
        <f t="shared" si="367"/>
        <v>0</v>
      </c>
      <c r="E85" s="189"/>
      <c r="F85" s="188">
        <f t="shared" si="368"/>
        <v>0</v>
      </c>
      <c r="G85" s="189"/>
      <c r="H85" s="188">
        <f t="shared" si="369"/>
        <v>0</v>
      </c>
      <c r="I85" s="189"/>
      <c r="J85" s="188">
        <f t="shared" si="370"/>
        <v>0</v>
      </c>
      <c r="K85" s="189"/>
      <c r="L85" s="188" t="e">
        <f t="shared" si="371"/>
        <v>#DIV/0!</v>
      </c>
      <c r="M85" s="189"/>
      <c r="O85" s="190" t="e">
        <f t="shared" si="372"/>
        <v>#DIV/0!</v>
      </c>
      <c r="P85" s="191"/>
      <c r="Q85" s="188" t="e">
        <f t="shared" si="373"/>
        <v>#DIV/0!</v>
      </c>
      <c r="R85" s="189"/>
      <c r="S85" s="188" t="e">
        <f t="shared" si="374"/>
        <v>#DIV/0!</v>
      </c>
      <c r="T85" s="189"/>
      <c r="U85" s="188" t="e">
        <f t="shared" si="375"/>
        <v>#DIV/0!</v>
      </c>
      <c r="V85" s="189"/>
      <c r="W85" s="188" t="e">
        <f t="shared" si="376"/>
        <v>#DIV/0!</v>
      </c>
      <c r="X85" s="189"/>
      <c r="Y85" s="188" t="e">
        <f t="shared" si="377"/>
        <v>#DIV/0!</v>
      </c>
      <c r="Z85" s="189"/>
      <c r="AB85" s="188" t="e">
        <f t="shared" si="378"/>
        <v>#DIV/0!</v>
      </c>
      <c r="AC85" s="189"/>
      <c r="AD85" s="188" t="e">
        <f t="shared" si="379"/>
        <v>#DIV/0!</v>
      </c>
      <c r="AE85" s="189"/>
      <c r="AF85" s="188" t="e">
        <f t="shared" si="380"/>
        <v>#DIV/0!</v>
      </c>
      <c r="AG85" s="189"/>
      <c r="AH85" s="188" t="e">
        <f t="shared" si="381"/>
        <v>#DIV/0!</v>
      </c>
      <c r="AI85" s="189"/>
      <c r="AJ85" s="188" t="e">
        <f t="shared" si="382"/>
        <v>#DIV/0!</v>
      </c>
      <c r="AK85" s="189"/>
      <c r="AL85" s="188" t="e">
        <f t="shared" si="383"/>
        <v>#DIV/0!</v>
      </c>
      <c r="AM85" s="189"/>
      <c r="AO85" s="188" t="e">
        <f t="shared" si="384"/>
        <v>#DIV/0!</v>
      </c>
      <c r="AP85" s="189"/>
      <c r="AQ85" s="188" t="e">
        <f t="shared" si="385"/>
        <v>#DIV/0!</v>
      </c>
      <c r="AR85" s="189"/>
      <c r="AS85" s="188" t="e">
        <f t="shared" si="386"/>
        <v>#DIV/0!</v>
      </c>
      <c r="AT85" s="189"/>
      <c r="AU85" s="188" t="e">
        <f t="shared" si="387"/>
        <v>#DIV/0!</v>
      </c>
      <c r="AV85" s="189"/>
      <c r="AW85" s="188" t="e">
        <f t="shared" si="388"/>
        <v>#DIV/0!</v>
      </c>
      <c r="AX85" s="189"/>
      <c r="AY85" s="188" t="e">
        <f t="shared" si="389"/>
        <v>#DIV/0!</v>
      </c>
      <c r="AZ85" s="189"/>
      <c r="BB85" s="188" t="e">
        <f t="shared" si="390"/>
        <v>#DIV/0!</v>
      </c>
      <c r="BC85" s="189"/>
      <c r="BD85" s="188" t="e">
        <f t="shared" si="391"/>
        <v>#DIV/0!</v>
      </c>
      <c r="BE85" s="189"/>
      <c r="BF85" s="188" t="e">
        <f t="shared" si="392"/>
        <v>#DIV/0!</v>
      </c>
      <c r="BG85" s="189"/>
      <c r="BH85" s="188" t="e">
        <f t="shared" si="393"/>
        <v>#DIV/0!</v>
      </c>
      <c r="BI85" s="189"/>
      <c r="BJ85" s="188" t="e">
        <f t="shared" si="394"/>
        <v>#DIV/0!</v>
      </c>
      <c r="BK85" s="189"/>
      <c r="BL85" s="188" t="e">
        <f t="shared" si="395"/>
        <v>#DIV/0!</v>
      </c>
      <c r="BM85" s="189"/>
      <c r="BO85" s="188" t="e">
        <f t="shared" si="396"/>
        <v>#DIV/0!</v>
      </c>
      <c r="BP85" s="189"/>
      <c r="BQ85" s="188" t="e">
        <f t="shared" si="397"/>
        <v>#DIV/0!</v>
      </c>
      <c r="BR85" s="189"/>
      <c r="BS85" s="188" t="e">
        <f t="shared" si="398"/>
        <v>#DIV/0!</v>
      </c>
      <c r="BT85" s="189"/>
      <c r="BU85" s="188" t="e">
        <f t="shared" si="399"/>
        <v>#DIV/0!</v>
      </c>
      <c r="BV85" s="189"/>
      <c r="BW85" s="188" t="e">
        <f t="shared" si="400"/>
        <v>#DIV/0!</v>
      </c>
      <c r="BX85" s="189"/>
      <c r="BY85" s="188" t="e">
        <f t="shared" si="401"/>
        <v>#DIV/0!</v>
      </c>
      <c r="BZ85" s="189"/>
    </row>
    <row r="86" spans="1:78" outlineLevel="1" x14ac:dyDescent="0.3">
      <c r="A86" s="35" t="s">
        <v>114</v>
      </c>
      <c r="B86" s="190" t="e">
        <f t="shared" si="366"/>
        <v>#DIV/0!</v>
      </c>
      <c r="C86" s="191"/>
      <c r="D86" s="202">
        <f t="shared" si="367"/>
        <v>0</v>
      </c>
      <c r="E86" s="203"/>
      <c r="F86" s="202">
        <f t="shared" si="368"/>
        <v>0</v>
      </c>
      <c r="G86" s="203"/>
      <c r="H86" s="202">
        <f t="shared" si="369"/>
        <v>0</v>
      </c>
      <c r="I86" s="203"/>
      <c r="J86" s="202">
        <f t="shared" si="370"/>
        <v>0</v>
      </c>
      <c r="K86" s="203"/>
      <c r="L86" s="202">
        <f t="shared" si="371"/>
        <v>0</v>
      </c>
      <c r="M86" s="203"/>
      <c r="O86" s="190" t="e">
        <f t="shared" si="372"/>
        <v>#DIV/0!</v>
      </c>
      <c r="P86" s="191"/>
      <c r="Q86" s="202">
        <f t="shared" si="373"/>
        <v>0</v>
      </c>
      <c r="R86" s="203"/>
      <c r="S86" s="202">
        <f t="shared" si="374"/>
        <v>0</v>
      </c>
      <c r="T86" s="203"/>
      <c r="U86" s="202">
        <f t="shared" si="375"/>
        <v>0</v>
      </c>
      <c r="V86" s="203"/>
      <c r="W86" s="202">
        <f t="shared" si="376"/>
        <v>0</v>
      </c>
      <c r="X86" s="203"/>
      <c r="Y86" s="202">
        <f t="shared" si="377"/>
        <v>0</v>
      </c>
      <c r="Z86" s="203"/>
      <c r="AB86" s="202">
        <f t="shared" si="378"/>
        <v>0</v>
      </c>
      <c r="AC86" s="203"/>
      <c r="AD86" s="202">
        <f t="shared" si="379"/>
        <v>0</v>
      </c>
      <c r="AE86" s="203"/>
      <c r="AF86" s="202">
        <f t="shared" si="380"/>
        <v>0</v>
      </c>
      <c r="AG86" s="203"/>
      <c r="AH86" s="202">
        <f t="shared" si="381"/>
        <v>0</v>
      </c>
      <c r="AI86" s="203"/>
      <c r="AJ86" s="202">
        <f t="shared" si="382"/>
        <v>0</v>
      </c>
      <c r="AK86" s="203"/>
      <c r="AL86" s="202">
        <f t="shared" si="383"/>
        <v>0</v>
      </c>
      <c r="AM86" s="203"/>
      <c r="AO86" s="202">
        <f t="shared" si="384"/>
        <v>0</v>
      </c>
      <c r="AP86" s="203"/>
      <c r="AQ86" s="202">
        <f t="shared" si="385"/>
        <v>0</v>
      </c>
      <c r="AR86" s="203"/>
      <c r="AS86" s="202">
        <f t="shared" si="386"/>
        <v>0</v>
      </c>
      <c r="AT86" s="203"/>
      <c r="AU86" s="202">
        <f t="shared" si="387"/>
        <v>0</v>
      </c>
      <c r="AV86" s="203"/>
      <c r="AW86" s="202">
        <f t="shared" si="388"/>
        <v>0</v>
      </c>
      <c r="AX86" s="203"/>
      <c r="AY86" s="202">
        <f t="shared" si="389"/>
        <v>0</v>
      </c>
      <c r="AZ86" s="203"/>
      <c r="BB86" s="202">
        <f t="shared" si="390"/>
        <v>0</v>
      </c>
      <c r="BC86" s="203"/>
      <c r="BD86" s="202">
        <f t="shared" si="391"/>
        <v>0</v>
      </c>
      <c r="BE86" s="203"/>
      <c r="BF86" s="202">
        <f t="shared" si="392"/>
        <v>0</v>
      </c>
      <c r="BG86" s="203"/>
      <c r="BH86" s="202">
        <f t="shared" si="393"/>
        <v>0</v>
      </c>
      <c r="BI86" s="203"/>
      <c r="BJ86" s="202">
        <f t="shared" si="394"/>
        <v>0</v>
      </c>
      <c r="BK86" s="203"/>
      <c r="BL86" s="202">
        <f t="shared" si="395"/>
        <v>0</v>
      </c>
      <c r="BM86" s="203"/>
      <c r="BO86" s="202">
        <f t="shared" si="396"/>
        <v>0</v>
      </c>
      <c r="BP86" s="203"/>
      <c r="BQ86" s="202">
        <f t="shared" si="397"/>
        <v>0</v>
      </c>
      <c r="BR86" s="203"/>
      <c r="BS86" s="202">
        <f t="shared" si="398"/>
        <v>0</v>
      </c>
      <c r="BT86" s="203"/>
      <c r="BU86" s="202">
        <f t="shared" si="399"/>
        <v>0</v>
      </c>
      <c r="BV86" s="203"/>
      <c r="BW86" s="202">
        <f t="shared" si="400"/>
        <v>0</v>
      </c>
      <c r="BX86" s="203"/>
      <c r="BY86" s="202">
        <f t="shared" si="401"/>
        <v>0</v>
      </c>
      <c r="BZ86" s="203"/>
    </row>
    <row r="87" spans="1:78" outlineLevel="1" x14ac:dyDescent="0.3">
      <c r="A87" s="36" t="s">
        <v>112</v>
      </c>
      <c r="B87" s="190" t="e">
        <f t="shared" si="366"/>
        <v>#DIV/0!</v>
      </c>
      <c r="C87" s="191"/>
      <c r="D87" s="202" t="e">
        <f t="shared" si="367"/>
        <v>#DIV/0!</v>
      </c>
      <c r="E87" s="203"/>
      <c r="F87" s="202" t="e">
        <f t="shared" si="368"/>
        <v>#DIV/0!</v>
      </c>
      <c r="G87" s="203"/>
      <c r="H87" s="202" t="e">
        <f t="shared" si="369"/>
        <v>#DIV/0!</v>
      </c>
      <c r="I87" s="203"/>
      <c r="J87" s="202" t="e">
        <f t="shared" si="370"/>
        <v>#DIV/0!</v>
      </c>
      <c r="K87" s="203"/>
      <c r="L87" s="202" t="e">
        <f t="shared" si="371"/>
        <v>#DIV/0!</v>
      </c>
      <c r="M87" s="203"/>
      <c r="O87" s="190" t="e">
        <f t="shared" si="372"/>
        <v>#DIV/0!</v>
      </c>
      <c r="P87" s="191"/>
      <c r="Q87" s="202" t="e">
        <f t="shared" si="373"/>
        <v>#DIV/0!</v>
      </c>
      <c r="R87" s="203"/>
      <c r="S87" s="202" t="e">
        <f t="shared" si="374"/>
        <v>#DIV/0!</v>
      </c>
      <c r="T87" s="203"/>
      <c r="U87" s="202" t="e">
        <f t="shared" si="375"/>
        <v>#DIV/0!</v>
      </c>
      <c r="V87" s="203"/>
      <c r="W87" s="202" t="e">
        <f t="shared" si="376"/>
        <v>#DIV/0!</v>
      </c>
      <c r="X87" s="203"/>
      <c r="Y87" s="202" t="e">
        <f t="shared" si="377"/>
        <v>#DIV/0!</v>
      </c>
      <c r="Z87" s="203"/>
      <c r="AB87" s="202" t="e">
        <f t="shared" si="378"/>
        <v>#DIV/0!</v>
      </c>
      <c r="AC87" s="203"/>
      <c r="AD87" s="202" t="e">
        <f t="shared" si="379"/>
        <v>#DIV/0!</v>
      </c>
      <c r="AE87" s="203"/>
      <c r="AF87" s="202" t="e">
        <f t="shared" si="380"/>
        <v>#DIV/0!</v>
      </c>
      <c r="AG87" s="203"/>
      <c r="AH87" s="202" t="e">
        <f t="shared" si="381"/>
        <v>#DIV/0!</v>
      </c>
      <c r="AI87" s="203"/>
      <c r="AJ87" s="202" t="e">
        <f t="shared" si="382"/>
        <v>#DIV/0!</v>
      </c>
      <c r="AK87" s="203"/>
      <c r="AL87" s="202" t="e">
        <f t="shared" si="383"/>
        <v>#DIV/0!</v>
      </c>
      <c r="AM87" s="203"/>
      <c r="AO87" s="202" t="e">
        <f t="shared" si="384"/>
        <v>#DIV/0!</v>
      </c>
      <c r="AP87" s="203"/>
      <c r="AQ87" s="202" t="e">
        <f t="shared" si="385"/>
        <v>#DIV/0!</v>
      </c>
      <c r="AR87" s="203"/>
      <c r="AS87" s="202" t="e">
        <f t="shared" si="386"/>
        <v>#DIV/0!</v>
      </c>
      <c r="AT87" s="203"/>
      <c r="AU87" s="202" t="e">
        <f t="shared" si="387"/>
        <v>#DIV/0!</v>
      </c>
      <c r="AV87" s="203"/>
      <c r="AW87" s="202" t="e">
        <f t="shared" si="388"/>
        <v>#DIV/0!</v>
      </c>
      <c r="AX87" s="203"/>
      <c r="AY87" s="202" t="e">
        <f t="shared" si="389"/>
        <v>#DIV/0!</v>
      </c>
      <c r="AZ87" s="203"/>
      <c r="BB87" s="202" t="e">
        <f t="shared" si="390"/>
        <v>#DIV/0!</v>
      </c>
      <c r="BC87" s="203"/>
      <c r="BD87" s="202" t="e">
        <f t="shared" si="391"/>
        <v>#DIV/0!</v>
      </c>
      <c r="BE87" s="203"/>
      <c r="BF87" s="202" t="e">
        <f t="shared" si="392"/>
        <v>#DIV/0!</v>
      </c>
      <c r="BG87" s="203"/>
      <c r="BH87" s="202" t="e">
        <f t="shared" si="393"/>
        <v>#DIV/0!</v>
      </c>
      <c r="BI87" s="203"/>
      <c r="BJ87" s="202" t="e">
        <f t="shared" si="394"/>
        <v>#DIV/0!</v>
      </c>
      <c r="BK87" s="203"/>
      <c r="BL87" s="202" t="e">
        <f t="shared" si="395"/>
        <v>#DIV/0!</v>
      </c>
      <c r="BM87" s="203"/>
      <c r="BO87" s="202" t="e">
        <f t="shared" si="396"/>
        <v>#DIV/0!</v>
      </c>
      <c r="BP87" s="203"/>
      <c r="BQ87" s="202" t="e">
        <f t="shared" si="397"/>
        <v>#DIV/0!</v>
      </c>
      <c r="BR87" s="203"/>
      <c r="BS87" s="202" t="e">
        <f t="shared" si="398"/>
        <v>#DIV/0!</v>
      </c>
      <c r="BT87" s="203"/>
      <c r="BU87" s="202" t="e">
        <f t="shared" si="399"/>
        <v>#DIV/0!</v>
      </c>
      <c r="BV87" s="203"/>
      <c r="BW87" s="202" t="e">
        <f t="shared" si="400"/>
        <v>#DIV/0!</v>
      </c>
      <c r="BX87" s="203"/>
      <c r="BY87" s="202" t="e">
        <f t="shared" si="401"/>
        <v>#DIV/0!</v>
      </c>
      <c r="BZ87" s="203"/>
    </row>
    <row r="88" spans="1:78" outlineLevel="1" x14ac:dyDescent="0.3">
      <c r="A88" s="37" t="s">
        <v>113</v>
      </c>
      <c r="B88" s="190" t="e">
        <f t="shared" si="366"/>
        <v>#DIV/0!</v>
      </c>
      <c r="C88" s="191"/>
      <c r="D88" s="202">
        <f t="shared" si="367"/>
        <v>0</v>
      </c>
      <c r="E88" s="203"/>
      <c r="F88" s="202">
        <f t="shared" si="368"/>
        <v>0</v>
      </c>
      <c r="G88" s="203"/>
      <c r="H88" s="202">
        <f t="shared" si="369"/>
        <v>0</v>
      </c>
      <c r="I88" s="203"/>
      <c r="J88" s="202">
        <f t="shared" si="370"/>
        <v>0</v>
      </c>
      <c r="K88" s="203"/>
      <c r="L88" s="202">
        <f t="shared" si="371"/>
        <v>0</v>
      </c>
      <c r="M88" s="203"/>
      <c r="O88" s="190" t="e">
        <f t="shared" si="372"/>
        <v>#DIV/0!</v>
      </c>
      <c r="P88" s="191"/>
      <c r="Q88" s="202">
        <f t="shared" si="373"/>
        <v>0</v>
      </c>
      <c r="R88" s="203"/>
      <c r="S88" s="202">
        <f t="shared" si="374"/>
        <v>0</v>
      </c>
      <c r="T88" s="203"/>
      <c r="U88" s="202">
        <f t="shared" si="375"/>
        <v>0</v>
      </c>
      <c r="V88" s="203"/>
      <c r="W88" s="202">
        <f t="shared" si="376"/>
        <v>0</v>
      </c>
      <c r="X88" s="203"/>
      <c r="Y88" s="202">
        <f t="shared" si="377"/>
        <v>0</v>
      </c>
      <c r="Z88" s="203"/>
      <c r="AB88" s="202">
        <f t="shared" si="378"/>
        <v>0</v>
      </c>
      <c r="AC88" s="203"/>
      <c r="AD88" s="202">
        <f t="shared" si="379"/>
        <v>0</v>
      </c>
      <c r="AE88" s="203"/>
      <c r="AF88" s="202">
        <f t="shared" si="380"/>
        <v>0</v>
      </c>
      <c r="AG88" s="203"/>
      <c r="AH88" s="202">
        <f t="shared" si="381"/>
        <v>0</v>
      </c>
      <c r="AI88" s="203"/>
      <c r="AJ88" s="202">
        <f t="shared" si="382"/>
        <v>0</v>
      </c>
      <c r="AK88" s="203"/>
      <c r="AL88" s="202">
        <f t="shared" si="383"/>
        <v>0</v>
      </c>
      <c r="AM88" s="203"/>
      <c r="AO88" s="202">
        <f t="shared" si="384"/>
        <v>0</v>
      </c>
      <c r="AP88" s="203"/>
      <c r="AQ88" s="202">
        <f t="shared" si="385"/>
        <v>0</v>
      </c>
      <c r="AR88" s="203"/>
      <c r="AS88" s="202">
        <f t="shared" si="386"/>
        <v>0</v>
      </c>
      <c r="AT88" s="203"/>
      <c r="AU88" s="202">
        <f t="shared" si="387"/>
        <v>0</v>
      </c>
      <c r="AV88" s="203"/>
      <c r="AW88" s="202">
        <f t="shared" si="388"/>
        <v>0</v>
      </c>
      <c r="AX88" s="203"/>
      <c r="AY88" s="202">
        <f t="shared" si="389"/>
        <v>0</v>
      </c>
      <c r="AZ88" s="203"/>
      <c r="BB88" s="202">
        <f t="shared" si="390"/>
        <v>0</v>
      </c>
      <c r="BC88" s="203"/>
      <c r="BD88" s="202">
        <f t="shared" si="391"/>
        <v>0</v>
      </c>
      <c r="BE88" s="203"/>
      <c r="BF88" s="202">
        <f t="shared" si="392"/>
        <v>0</v>
      </c>
      <c r="BG88" s="203"/>
      <c r="BH88" s="202">
        <f t="shared" si="393"/>
        <v>0</v>
      </c>
      <c r="BI88" s="203"/>
      <c r="BJ88" s="202">
        <f t="shared" si="394"/>
        <v>0</v>
      </c>
      <c r="BK88" s="203"/>
      <c r="BL88" s="202">
        <f t="shared" si="395"/>
        <v>0</v>
      </c>
      <c r="BM88" s="203"/>
      <c r="BO88" s="202">
        <f t="shared" si="396"/>
        <v>0</v>
      </c>
      <c r="BP88" s="203"/>
      <c r="BQ88" s="202">
        <f t="shared" si="397"/>
        <v>0</v>
      </c>
      <c r="BR88" s="203"/>
      <c r="BS88" s="202">
        <f t="shared" si="398"/>
        <v>0</v>
      </c>
      <c r="BT88" s="203"/>
      <c r="BU88" s="202">
        <f t="shared" si="399"/>
        <v>0</v>
      </c>
      <c r="BV88" s="203"/>
      <c r="BW88" s="202">
        <f t="shared" si="400"/>
        <v>0</v>
      </c>
      <c r="BX88" s="203"/>
      <c r="BY88" s="202">
        <f t="shared" si="401"/>
        <v>0</v>
      </c>
      <c r="BZ88" s="203"/>
    </row>
    <row r="89" spans="1:78" outlineLevel="1" x14ac:dyDescent="0.3">
      <c r="A89" s="38" t="s">
        <v>1</v>
      </c>
      <c r="B89" s="190" t="e">
        <f t="shared" si="366"/>
        <v>#DIV/0!</v>
      </c>
      <c r="C89" s="191"/>
      <c r="D89" s="214">
        <f t="shared" si="367"/>
        <v>0</v>
      </c>
      <c r="E89" s="215"/>
      <c r="F89" s="214">
        <f t="shared" si="368"/>
        <v>0</v>
      </c>
      <c r="G89" s="215"/>
      <c r="H89" s="214">
        <f t="shared" si="369"/>
        <v>0</v>
      </c>
      <c r="I89" s="215"/>
      <c r="J89" s="214">
        <f t="shared" si="370"/>
        <v>0</v>
      </c>
      <c r="K89" s="215"/>
      <c r="L89" s="214">
        <f t="shared" si="371"/>
        <v>0</v>
      </c>
      <c r="M89" s="215"/>
      <c r="O89" s="190" t="e">
        <f t="shared" si="372"/>
        <v>#DIV/0!</v>
      </c>
      <c r="P89" s="191"/>
      <c r="Q89" s="214">
        <f t="shared" si="373"/>
        <v>0</v>
      </c>
      <c r="R89" s="215"/>
      <c r="S89" s="214">
        <f t="shared" si="374"/>
        <v>0</v>
      </c>
      <c r="T89" s="215"/>
      <c r="U89" s="214">
        <f t="shared" si="375"/>
        <v>0</v>
      </c>
      <c r="V89" s="215"/>
      <c r="W89" s="214">
        <f t="shared" si="376"/>
        <v>0</v>
      </c>
      <c r="X89" s="215"/>
      <c r="Y89" s="214">
        <f t="shared" si="377"/>
        <v>0</v>
      </c>
      <c r="Z89" s="215"/>
      <c r="AB89" s="214">
        <f t="shared" si="378"/>
        <v>0</v>
      </c>
      <c r="AC89" s="215"/>
      <c r="AD89" s="214">
        <f t="shared" si="379"/>
        <v>0</v>
      </c>
      <c r="AE89" s="215"/>
      <c r="AF89" s="214">
        <f t="shared" si="380"/>
        <v>0</v>
      </c>
      <c r="AG89" s="215"/>
      <c r="AH89" s="214">
        <f t="shared" si="381"/>
        <v>0</v>
      </c>
      <c r="AI89" s="215"/>
      <c r="AJ89" s="214">
        <f t="shared" si="382"/>
        <v>0</v>
      </c>
      <c r="AK89" s="215"/>
      <c r="AL89" s="214">
        <f t="shared" si="383"/>
        <v>0</v>
      </c>
      <c r="AM89" s="215"/>
      <c r="AO89" s="214">
        <f t="shared" si="384"/>
        <v>0</v>
      </c>
      <c r="AP89" s="215"/>
      <c r="AQ89" s="214">
        <f t="shared" si="385"/>
        <v>0</v>
      </c>
      <c r="AR89" s="215"/>
      <c r="AS89" s="214">
        <f t="shared" si="386"/>
        <v>0</v>
      </c>
      <c r="AT89" s="215"/>
      <c r="AU89" s="214">
        <f t="shared" si="387"/>
        <v>0</v>
      </c>
      <c r="AV89" s="215"/>
      <c r="AW89" s="214">
        <f t="shared" si="388"/>
        <v>0</v>
      </c>
      <c r="AX89" s="215"/>
      <c r="AY89" s="214">
        <f t="shared" si="389"/>
        <v>0</v>
      </c>
      <c r="AZ89" s="215"/>
      <c r="BB89" s="214">
        <f t="shared" si="390"/>
        <v>0</v>
      </c>
      <c r="BC89" s="215"/>
      <c r="BD89" s="214">
        <f t="shared" si="391"/>
        <v>0</v>
      </c>
      <c r="BE89" s="215"/>
      <c r="BF89" s="214">
        <f t="shared" si="392"/>
        <v>0</v>
      </c>
      <c r="BG89" s="215"/>
      <c r="BH89" s="214">
        <f t="shared" si="393"/>
        <v>0</v>
      </c>
      <c r="BI89" s="215"/>
      <c r="BJ89" s="214">
        <f t="shared" si="394"/>
        <v>0</v>
      </c>
      <c r="BK89" s="215"/>
      <c r="BL89" s="214">
        <f t="shared" si="395"/>
        <v>0</v>
      </c>
      <c r="BM89" s="215"/>
      <c r="BO89" s="214">
        <f t="shared" si="396"/>
        <v>0</v>
      </c>
      <c r="BP89" s="215"/>
      <c r="BQ89" s="214">
        <f t="shared" si="397"/>
        <v>0</v>
      </c>
      <c r="BR89" s="215"/>
      <c r="BS89" s="214">
        <f t="shared" si="398"/>
        <v>0</v>
      </c>
      <c r="BT89" s="215"/>
      <c r="BU89" s="214">
        <f t="shared" si="399"/>
        <v>0</v>
      </c>
      <c r="BV89" s="215"/>
      <c r="BW89" s="214">
        <f t="shared" si="400"/>
        <v>0</v>
      </c>
      <c r="BX89" s="215"/>
      <c r="BY89" s="214">
        <f t="shared" si="401"/>
        <v>0</v>
      </c>
      <c r="BZ89" s="215"/>
    </row>
    <row r="90" spans="1:78" outlineLevel="1" x14ac:dyDescent="0.3">
      <c r="A90" s="38" t="s">
        <v>85</v>
      </c>
      <c r="B90" s="190" t="e">
        <f t="shared" si="366"/>
        <v>#DIV/0!</v>
      </c>
      <c r="C90" s="191"/>
      <c r="D90" s="214" t="e">
        <f t="shared" si="367"/>
        <v>#DIV/0!</v>
      </c>
      <c r="E90" s="215"/>
      <c r="F90" s="214" t="e">
        <f t="shared" si="368"/>
        <v>#DIV/0!</v>
      </c>
      <c r="G90" s="215"/>
      <c r="H90" s="214" t="e">
        <f t="shared" si="369"/>
        <v>#DIV/0!</v>
      </c>
      <c r="I90" s="215"/>
      <c r="J90" s="214" t="e">
        <f t="shared" si="370"/>
        <v>#DIV/0!</v>
      </c>
      <c r="K90" s="215"/>
      <c r="L90" s="214" t="e">
        <f t="shared" si="371"/>
        <v>#DIV/0!</v>
      </c>
      <c r="M90" s="215"/>
      <c r="O90" s="190" t="e">
        <f t="shared" si="372"/>
        <v>#DIV/0!</v>
      </c>
      <c r="P90" s="191"/>
      <c r="Q90" s="214" t="e">
        <f t="shared" si="373"/>
        <v>#DIV/0!</v>
      </c>
      <c r="R90" s="215"/>
      <c r="S90" s="214" t="e">
        <f t="shared" si="374"/>
        <v>#DIV/0!</v>
      </c>
      <c r="T90" s="215"/>
      <c r="U90" s="214" t="e">
        <f t="shared" si="375"/>
        <v>#DIV/0!</v>
      </c>
      <c r="V90" s="215"/>
      <c r="W90" s="214" t="e">
        <f t="shared" si="376"/>
        <v>#DIV/0!</v>
      </c>
      <c r="X90" s="215"/>
      <c r="Y90" s="214" t="e">
        <f t="shared" si="377"/>
        <v>#DIV/0!</v>
      </c>
      <c r="Z90" s="215"/>
      <c r="AB90" s="214" t="e">
        <f t="shared" si="378"/>
        <v>#DIV/0!</v>
      </c>
      <c r="AC90" s="215"/>
      <c r="AD90" s="214" t="e">
        <f t="shared" si="379"/>
        <v>#DIV/0!</v>
      </c>
      <c r="AE90" s="215"/>
      <c r="AF90" s="214" t="e">
        <f t="shared" si="380"/>
        <v>#DIV/0!</v>
      </c>
      <c r="AG90" s="215"/>
      <c r="AH90" s="214" t="e">
        <f t="shared" si="381"/>
        <v>#DIV/0!</v>
      </c>
      <c r="AI90" s="215"/>
      <c r="AJ90" s="214" t="e">
        <f t="shared" si="382"/>
        <v>#DIV/0!</v>
      </c>
      <c r="AK90" s="215"/>
      <c r="AL90" s="214" t="e">
        <f t="shared" si="383"/>
        <v>#DIV/0!</v>
      </c>
      <c r="AM90" s="215"/>
      <c r="AO90" s="214" t="e">
        <f t="shared" si="384"/>
        <v>#DIV/0!</v>
      </c>
      <c r="AP90" s="215"/>
      <c r="AQ90" s="214" t="e">
        <f t="shared" si="385"/>
        <v>#DIV/0!</v>
      </c>
      <c r="AR90" s="215"/>
      <c r="AS90" s="214" t="e">
        <f t="shared" si="386"/>
        <v>#DIV/0!</v>
      </c>
      <c r="AT90" s="215"/>
      <c r="AU90" s="214" t="e">
        <f t="shared" si="387"/>
        <v>#DIV/0!</v>
      </c>
      <c r="AV90" s="215"/>
      <c r="AW90" s="214" t="e">
        <f t="shared" si="388"/>
        <v>#DIV/0!</v>
      </c>
      <c r="AX90" s="215"/>
      <c r="AY90" s="214" t="e">
        <f t="shared" si="389"/>
        <v>#DIV/0!</v>
      </c>
      <c r="AZ90" s="215"/>
      <c r="BB90" s="214" t="e">
        <f t="shared" si="390"/>
        <v>#DIV/0!</v>
      </c>
      <c r="BC90" s="215"/>
      <c r="BD90" s="214" t="e">
        <f t="shared" si="391"/>
        <v>#DIV/0!</v>
      </c>
      <c r="BE90" s="215"/>
      <c r="BF90" s="214" t="e">
        <f t="shared" si="392"/>
        <v>#DIV/0!</v>
      </c>
      <c r="BG90" s="215"/>
      <c r="BH90" s="214" t="e">
        <f t="shared" si="393"/>
        <v>#DIV/0!</v>
      </c>
      <c r="BI90" s="215"/>
      <c r="BJ90" s="214" t="e">
        <f t="shared" si="394"/>
        <v>#DIV/0!</v>
      </c>
      <c r="BK90" s="215"/>
      <c r="BL90" s="214" t="e">
        <f t="shared" si="395"/>
        <v>#DIV/0!</v>
      </c>
      <c r="BM90" s="215"/>
      <c r="BO90" s="214" t="e">
        <f t="shared" si="396"/>
        <v>#DIV/0!</v>
      </c>
      <c r="BP90" s="215"/>
      <c r="BQ90" s="214" t="e">
        <f t="shared" si="397"/>
        <v>#DIV/0!</v>
      </c>
      <c r="BR90" s="215"/>
      <c r="BS90" s="214" t="e">
        <f t="shared" si="398"/>
        <v>#DIV/0!</v>
      </c>
      <c r="BT90" s="215"/>
      <c r="BU90" s="214" t="e">
        <f t="shared" si="399"/>
        <v>#DIV/0!</v>
      </c>
      <c r="BV90" s="215"/>
      <c r="BW90" s="214" t="e">
        <f t="shared" si="400"/>
        <v>#DIV/0!</v>
      </c>
      <c r="BX90" s="215"/>
      <c r="BY90" s="214" t="e">
        <f t="shared" si="401"/>
        <v>#DIV/0!</v>
      </c>
      <c r="BZ90" s="215"/>
    </row>
    <row r="91" spans="1:78" outlineLevel="1" x14ac:dyDescent="0.3">
      <c r="A91" s="55" t="s">
        <v>86</v>
      </c>
      <c r="B91" s="190" t="e">
        <f>B67/B16</f>
        <v>#DIV/0!</v>
      </c>
      <c r="C91" s="191"/>
      <c r="D91" s="214">
        <f>D67/D16</f>
        <v>0</v>
      </c>
      <c r="E91" s="215"/>
      <c r="F91" s="214">
        <f>F67/F16</f>
        <v>0</v>
      </c>
      <c r="G91" s="215"/>
      <c r="H91" s="214">
        <f>H67/H16</f>
        <v>0</v>
      </c>
      <c r="I91" s="215"/>
      <c r="J91" s="214">
        <f>J67/J16</f>
        <v>0</v>
      </c>
      <c r="K91" s="215"/>
      <c r="L91" s="214">
        <f>L67/L16</f>
        <v>0</v>
      </c>
      <c r="M91" s="215"/>
      <c r="O91" s="190" t="e">
        <f>O67/O16</f>
        <v>#DIV/0!</v>
      </c>
      <c r="P91" s="191"/>
      <c r="Q91" s="214">
        <f>Q67/Q16</f>
        <v>0</v>
      </c>
      <c r="R91" s="215"/>
      <c r="S91" s="214">
        <f>S67/S16</f>
        <v>0</v>
      </c>
      <c r="T91" s="215"/>
      <c r="U91" s="214">
        <f>U67/U16</f>
        <v>0</v>
      </c>
      <c r="V91" s="215"/>
      <c r="W91" s="214">
        <f>W67/W16</f>
        <v>0</v>
      </c>
      <c r="X91" s="215"/>
      <c r="Y91" s="214">
        <f>Y67/Y16</f>
        <v>0</v>
      </c>
      <c r="Z91" s="215"/>
      <c r="AB91" s="214">
        <f>AB67/AB16</f>
        <v>0</v>
      </c>
      <c r="AC91" s="215"/>
      <c r="AD91" s="214">
        <f>AD67/AD16</f>
        <v>0</v>
      </c>
      <c r="AE91" s="215"/>
      <c r="AF91" s="214">
        <f>AF67/AF16</f>
        <v>0</v>
      </c>
      <c r="AG91" s="215"/>
      <c r="AH91" s="214">
        <f>AH67/AH16</f>
        <v>0</v>
      </c>
      <c r="AI91" s="215"/>
      <c r="AJ91" s="214">
        <f>AJ67/AJ16</f>
        <v>0</v>
      </c>
      <c r="AK91" s="215"/>
      <c r="AL91" s="214">
        <f>AL67/AL16</f>
        <v>0</v>
      </c>
      <c r="AM91" s="215"/>
      <c r="AO91" s="214">
        <f>AO67/AO16</f>
        <v>0</v>
      </c>
      <c r="AP91" s="215"/>
      <c r="AQ91" s="214">
        <f>AQ67/AQ16</f>
        <v>0</v>
      </c>
      <c r="AR91" s="215"/>
      <c r="AS91" s="214">
        <f>AS67/AS16</f>
        <v>0</v>
      </c>
      <c r="AT91" s="215"/>
      <c r="AU91" s="214">
        <f>AU67/AU16</f>
        <v>0</v>
      </c>
      <c r="AV91" s="215"/>
      <c r="AW91" s="214">
        <f>AW67/AW16</f>
        <v>0</v>
      </c>
      <c r="AX91" s="215"/>
      <c r="AY91" s="214">
        <f>AY67/AY16</f>
        <v>0</v>
      </c>
      <c r="AZ91" s="215"/>
      <c r="BB91" s="214">
        <f>BB67/BB16</f>
        <v>0</v>
      </c>
      <c r="BC91" s="215"/>
      <c r="BD91" s="214">
        <f>BD67/BD16</f>
        <v>0</v>
      </c>
      <c r="BE91" s="215"/>
      <c r="BF91" s="214">
        <f>BF67/BF16</f>
        <v>0</v>
      </c>
      <c r="BG91" s="215"/>
      <c r="BH91" s="214">
        <f>BH67/BH16</f>
        <v>0</v>
      </c>
      <c r="BI91" s="215"/>
      <c r="BJ91" s="214">
        <f>BJ67/BJ16</f>
        <v>0</v>
      </c>
      <c r="BK91" s="215"/>
      <c r="BL91" s="214">
        <f>BL67/BL16</f>
        <v>0</v>
      </c>
      <c r="BM91" s="215"/>
      <c r="BO91" s="214">
        <f>BO67/BO16</f>
        <v>0</v>
      </c>
      <c r="BP91" s="215"/>
      <c r="BQ91" s="214">
        <f>BQ67/BQ16</f>
        <v>0</v>
      </c>
      <c r="BR91" s="215"/>
      <c r="BS91" s="214">
        <f>BS67/BS16</f>
        <v>0</v>
      </c>
      <c r="BT91" s="215"/>
      <c r="BU91" s="214">
        <f>BU67/BU16</f>
        <v>0</v>
      </c>
      <c r="BV91" s="215"/>
      <c r="BW91" s="214">
        <f>BW67/BW16</f>
        <v>0</v>
      </c>
      <c r="BX91" s="215"/>
      <c r="BY91" s="214">
        <f>BY67/BY16</f>
        <v>0</v>
      </c>
      <c r="BZ91" s="215"/>
    </row>
    <row r="92" spans="1:78" outlineLevel="1" x14ac:dyDescent="0.3">
      <c r="A92" s="56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O92" s="87"/>
      <c r="AP92" s="87"/>
      <c r="AQ92" s="87"/>
      <c r="AR92" s="87"/>
      <c r="AS92" s="87"/>
      <c r="AT92" s="87"/>
      <c r="AU92" s="87"/>
      <c r="AV92" s="87"/>
      <c r="AW92" s="87"/>
      <c r="AX92" s="87"/>
      <c r="AY92" s="87"/>
      <c r="AZ92" s="87"/>
      <c r="BB92" s="87"/>
      <c r="BC92" s="87"/>
      <c r="BD92" s="87"/>
      <c r="BE92" s="87"/>
      <c r="BF92" s="87"/>
      <c r="BG92" s="87"/>
      <c r="BH92" s="87"/>
      <c r="BI92" s="87"/>
      <c r="BJ92" s="87"/>
      <c r="BK92" s="87"/>
      <c r="BL92" s="87"/>
      <c r="BM92" s="87"/>
      <c r="BO92" s="87"/>
      <c r="BP92" s="87"/>
      <c r="BQ92" s="87"/>
      <c r="BR92" s="87"/>
      <c r="BS92" s="87"/>
      <c r="BT92" s="87"/>
      <c r="BU92" s="87"/>
      <c r="BV92" s="87"/>
      <c r="BW92" s="87"/>
      <c r="BX92" s="87"/>
      <c r="BY92" s="87"/>
      <c r="BZ92" s="87"/>
    </row>
    <row r="126" spans="6:6" x14ac:dyDescent="0.3">
      <c r="F126" s="88"/>
    </row>
    <row r="127" spans="6:6" x14ac:dyDescent="0.3">
      <c r="F127" s="88"/>
    </row>
    <row r="128" spans="6:6" x14ac:dyDescent="0.3">
      <c r="F128" s="142"/>
    </row>
  </sheetData>
  <mergeCells count="1668">
    <mergeCell ref="B91:C91"/>
    <mergeCell ref="D91:E91"/>
    <mergeCell ref="F91:G91"/>
    <mergeCell ref="H91:I91"/>
    <mergeCell ref="J91:K91"/>
    <mergeCell ref="L91:M91"/>
    <mergeCell ref="B88:C88"/>
    <mergeCell ref="D88:E88"/>
    <mergeCell ref="F88:G88"/>
    <mergeCell ref="H88:I88"/>
    <mergeCell ref="J88:K88"/>
    <mergeCell ref="L88:M88"/>
    <mergeCell ref="B89:C89"/>
    <mergeCell ref="D89:E89"/>
    <mergeCell ref="F89:G89"/>
    <mergeCell ref="H89:I89"/>
    <mergeCell ref="J89:K89"/>
    <mergeCell ref="L89:M89"/>
    <mergeCell ref="B90:C90"/>
    <mergeCell ref="D90:E90"/>
    <mergeCell ref="F90:G90"/>
    <mergeCell ref="H90:I90"/>
    <mergeCell ref="J90:K90"/>
    <mergeCell ref="L90:M90"/>
    <mergeCell ref="B85:C85"/>
    <mergeCell ref="D85:E85"/>
    <mergeCell ref="F85:G85"/>
    <mergeCell ref="H85:I85"/>
    <mergeCell ref="J85:K85"/>
    <mergeCell ref="L85:M85"/>
    <mergeCell ref="B86:C86"/>
    <mergeCell ref="D86:E86"/>
    <mergeCell ref="F86:G86"/>
    <mergeCell ref="H86:I86"/>
    <mergeCell ref="J86:K86"/>
    <mergeCell ref="L86:M86"/>
    <mergeCell ref="B87:C87"/>
    <mergeCell ref="D87:E87"/>
    <mergeCell ref="F87:G87"/>
    <mergeCell ref="H87:I87"/>
    <mergeCell ref="J87:K87"/>
    <mergeCell ref="L87:M87"/>
    <mergeCell ref="B81:M81"/>
    <mergeCell ref="B82:C82"/>
    <mergeCell ref="D82:E82"/>
    <mergeCell ref="F82:G82"/>
    <mergeCell ref="H82:I82"/>
    <mergeCell ref="J82:K82"/>
    <mergeCell ref="L82:M82"/>
    <mergeCell ref="B83:C83"/>
    <mergeCell ref="D83:E83"/>
    <mergeCell ref="F83:G83"/>
    <mergeCell ref="H83:I83"/>
    <mergeCell ref="J83:K83"/>
    <mergeCell ref="L83:M83"/>
    <mergeCell ref="B84:C84"/>
    <mergeCell ref="D84:E84"/>
    <mergeCell ref="F84:G84"/>
    <mergeCell ref="H84:I84"/>
    <mergeCell ref="J84:K84"/>
    <mergeCell ref="L84:M84"/>
    <mergeCell ref="B77:C77"/>
    <mergeCell ref="D77:E77"/>
    <mergeCell ref="F77:G77"/>
    <mergeCell ref="H77:I77"/>
    <mergeCell ref="J77:K77"/>
    <mergeCell ref="L77:M77"/>
    <mergeCell ref="B78:C78"/>
    <mergeCell ref="D78:E78"/>
    <mergeCell ref="F78:G78"/>
    <mergeCell ref="H78:I78"/>
    <mergeCell ref="J78:K78"/>
    <mergeCell ref="L78:M78"/>
    <mergeCell ref="B79:C79"/>
    <mergeCell ref="D79:E79"/>
    <mergeCell ref="F79:G79"/>
    <mergeCell ref="H79:I79"/>
    <mergeCell ref="J79:K79"/>
    <mergeCell ref="L79:M79"/>
    <mergeCell ref="B74:C74"/>
    <mergeCell ref="D74:E74"/>
    <mergeCell ref="F74:G74"/>
    <mergeCell ref="H74:I74"/>
    <mergeCell ref="J74:K74"/>
    <mergeCell ref="L74:M74"/>
    <mergeCell ref="B75:C75"/>
    <mergeCell ref="D75:E75"/>
    <mergeCell ref="F75:G75"/>
    <mergeCell ref="H75:I75"/>
    <mergeCell ref="J75:K75"/>
    <mergeCell ref="L75:M75"/>
    <mergeCell ref="B76:C76"/>
    <mergeCell ref="D76:E76"/>
    <mergeCell ref="F76:G76"/>
    <mergeCell ref="H76:I76"/>
    <mergeCell ref="J76:K76"/>
    <mergeCell ref="L76:M76"/>
    <mergeCell ref="B71:C71"/>
    <mergeCell ref="D71:E71"/>
    <mergeCell ref="F71:G71"/>
    <mergeCell ref="H71:I71"/>
    <mergeCell ref="J71:K71"/>
    <mergeCell ref="L71:M71"/>
    <mergeCell ref="B72:C72"/>
    <mergeCell ref="D72:E72"/>
    <mergeCell ref="F72:G72"/>
    <mergeCell ref="H72:I72"/>
    <mergeCell ref="J72:K72"/>
    <mergeCell ref="L72:M72"/>
    <mergeCell ref="B73:C73"/>
    <mergeCell ref="D73:E73"/>
    <mergeCell ref="F73:G73"/>
    <mergeCell ref="H73:I73"/>
    <mergeCell ref="J73:K73"/>
    <mergeCell ref="L73:M73"/>
    <mergeCell ref="B66:C66"/>
    <mergeCell ref="D66:E66"/>
    <mergeCell ref="F66:G66"/>
    <mergeCell ref="H66:I66"/>
    <mergeCell ref="J66:K66"/>
    <mergeCell ref="L66:M66"/>
    <mergeCell ref="B67:C67"/>
    <mergeCell ref="D67:E67"/>
    <mergeCell ref="F67:G67"/>
    <mergeCell ref="H67:I67"/>
    <mergeCell ref="J67:K67"/>
    <mergeCell ref="L67:M67"/>
    <mergeCell ref="B69:M69"/>
    <mergeCell ref="B70:C70"/>
    <mergeCell ref="D70:E70"/>
    <mergeCell ref="F70:G70"/>
    <mergeCell ref="H70:I70"/>
    <mergeCell ref="J70:K70"/>
    <mergeCell ref="L70:M70"/>
    <mergeCell ref="B63:C63"/>
    <mergeCell ref="D63:E63"/>
    <mergeCell ref="F63:G63"/>
    <mergeCell ref="H63:I63"/>
    <mergeCell ref="J63:K63"/>
    <mergeCell ref="L63:M63"/>
    <mergeCell ref="B64:C64"/>
    <mergeCell ref="D64:E64"/>
    <mergeCell ref="F64:G64"/>
    <mergeCell ref="H64:I64"/>
    <mergeCell ref="J64:K64"/>
    <mergeCell ref="L64:M64"/>
    <mergeCell ref="B65:C65"/>
    <mergeCell ref="D65:E65"/>
    <mergeCell ref="F65:G65"/>
    <mergeCell ref="H65:I65"/>
    <mergeCell ref="J65:K65"/>
    <mergeCell ref="L65:M65"/>
    <mergeCell ref="B60:C60"/>
    <mergeCell ref="D60:E60"/>
    <mergeCell ref="F60:G60"/>
    <mergeCell ref="H60:I60"/>
    <mergeCell ref="J60:K60"/>
    <mergeCell ref="L60:M60"/>
    <mergeCell ref="B61:C61"/>
    <mergeCell ref="D61:E61"/>
    <mergeCell ref="F61:G61"/>
    <mergeCell ref="H61:I61"/>
    <mergeCell ref="J61:K61"/>
    <mergeCell ref="L61:M61"/>
    <mergeCell ref="B62:C62"/>
    <mergeCell ref="D62:E62"/>
    <mergeCell ref="F62:G62"/>
    <mergeCell ref="H62:I62"/>
    <mergeCell ref="J62:K62"/>
    <mergeCell ref="L62:M62"/>
    <mergeCell ref="B41:M41"/>
    <mergeCell ref="B47:M47"/>
    <mergeCell ref="B50:M50"/>
    <mergeCell ref="B55:M55"/>
    <mergeCell ref="B57:M57"/>
    <mergeCell ref="B58:C58"/>
    <mergeCell ref="D58:E58"/>
    <mergeCell ref="F58:G58"/>
    <mergeCell ref="H58:I58"/>
    <mergeCell ref="J58:K58"/>
    <mergeCell ref="L58:M58"/>
    <mergeCell ref="B59:C59"/>
    <mergeCell ref="D59:E59"/>
    <mergeCell ref="F59:G59"/>
    <mergeCell ref="H59:I59"/>
    <mergeCell ref="J59:K59"/>
    <mergeCell ref="L59:M59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7:M17"/>
    <mergeCell ref="B25:M25"/>
    <mergeCell ref="B27:M27"/>
    <mergeCell ref="B33:M33"/>
    <mergeCell ref="B19:M19"/>
    <mergeCell ref="B39:M39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5:M15"/>
    <mergeCell ref="B10:C10"/>
    <mergeCell ref="D10:E10"/>
    <mergeCell ref="F10:G10"/>
    <mergeCell ref="H10:I10"/>
    <mergeCell ref="J10:K10"/>
    <mergeCell ref="L10:M10"/>
    <mergeCell ref="B11:C11"/>
    <mergeCell ref="D11:E11"/>
    <mergeCell ref="F11:G11"/>
    <mergeCell ref="H11:I11"/>
    <mergeCell ref="J11:K11"/>
    <mergeCell ref="L11:M11"/>
    <mergeCell ref="B12:C12"/>
    <mergeCell ref="D12:E12"/>
    <mergeCell ref="F12:G12"/>
    <mergeCell ref="H12:I12"/>
    <mergeCell ref="J12:K12"/>
    <mergeCell ref="L12:M12"/>
    <mergeCell ref="B7:C7"/>
    <mergeCell ref="D7:E7"/>
    <mergeCell ref="F7:G7"/>
    <mergeCell ref="H7:I7"/>
    <mergeCell ref="J7:K7"/>
    <mergeCell ref="L7:M7"/>
    <mergeCell ref="B8:C8"/>
    <mergeCell ref="D8:E8"/>
    <mergeCell ref="F8:G8"/>
    <mergeCell ref="H8:I8"/>
    <mergeCell ref="J8:K8"/>
    <mergeCell ref="L8:M8"/>
    <mergeCell ref="B9:C9"/>
    <mergeCell ref="D9:E9"/>
    <mergeCell ref="F9:G9"/>
    <mergeCell ref="H9:I9"/>
    <mergeCell ref="J9:K9"/>
    <mergeCell ref="L9:M9"/>
    <mergeCell ref="B1:M1"/>
    <mergeCell ref="B2:C2"/>
    <mergeCell ref="D2:E2"/>
    <mergeCell ref="F2:G2"/>
    <mergeCell ref="H2:I2"/>
    <mergeCell ref="J2:K2"/>
    <mergeCell ref="L2:M2"/>
    <mergeCell ref="B3:C3"/>
    <mergeCell ref="D3:E3"/>
    <mergeCell ref="F3:G3"/>
    <mergeCell ref="H3:I3"/>
    <mergeCell ref="J3:K3"/>
    <mergeCell ref="L3:M3"/>
    <mergeCell ref="B5:M5"/>
    <mergeCell ref="B6:C6"/>
    <mergeCell ref="D6:E6"/>
    <mergeCell ref="F6:G6"/>
    <mergeCell ref="H6:I6"/>
    <mergeCell ref="J6:K6"/>
    <mergeCell ref="L6:M6"/>
    <mergeCell ref="BO91:BP91"/>
    <mergeCell ref="BQ91:BR91"/>
    <mergeCell ref="BS91:BT91"/>
    <mergeCell ref="BU91:BV91"/>
    <mergeCell ref="BW91:BX91"/>
    <mergeCell ref="BY91:BZ91"/>
    <mergeCell ref="BO89:BP89"/>
    <mergeCell ref="BQ89:BR89"/>
    <mergeCell ref="BS89:BT89"/>
    <mergeCell ref="BU89:BV89"/>
    <mergeCell ref="BW89:BX89"/>
    <mergeCell ref="BY89:BZ89"/>
    <mergeCell ref="BO90:BP90"/>
    <mergeCell ref="BQ90:BR90"/>
    <mergeCell ref="BS90:BT90"/>
    <mergeCell ref="BU90:BV90"/>
    <mergeCell ref="BW90:BX90"/>
    <mergeCell ref="BY90:BZ90"/>
    <mergeCell ref="BO87:BP87"/>
    <mergeCell ref="BQ87:BR87"/>
    <mergeCell ref="BS87:BT87"/>
    <mergeCell ref="BU87:BV87"/>
    <mergeCell ref="BW87:BX87"/>
    <mergeCell ref="BY87:BZ87"/>
    <mergeCell ref="BO88:BP88"/>
    <mergeCell ref="BQ88:BR88"/>
    <mergeCell ref="BS88:BT88"/>
    <mergeCell ref="BU88:BV88"/>
    <mergeCell ref="BW88:BX88"/>
    <mergeCell ref="BY88:BZ88"/>
    <mergeCell ref="BO85:BP85"/>
    <mergeCell ref="BQ85:BR85"/>
    <mergeCell ref="BS85:BT85"/>
    <mergeCell ref="BU85:BV85"/>
    <mergeCell ref="BW85:BX85"/>
    <mergeCell ref="BY85:BZ85"/>
    <mergeCell ref="BO86:BP86"/>
    <mergeCell ref="BQ86:BR86"/>
    <mergeCell ref="BS86:BT86"/>
    <mergeCell ref="BU86:BV86"/>
    <mergeCell ref="BW86:BX86"/>
    <mergeCell ref="BY86:BZ86"/>
    <mergeCell ref="BO83:BP83"/>
    <mergeCell ref="BQ83:BR83"/>
    <mergeCell ref="BS83:BT83"/>
    <mergeCell ref="BU83:BV83"/>
    <mergeCell ref="BW83:BX83"/>
    <mergeCell ref="BY83:BZ83"/>
    <mergeCell ref="BO84:BP84"/>
    <mergeCell ref="BQ84:BR84"/>
    <mergeCell ref="BS84:BT84"/>
    <mergeCell ref="BU84:BV84"/>
    <mergeCell ref="BW84:BX84"/>
    <mergeCell ref="BY84:BZ84"/>
    <mergeCell ref="BO79:BP79"/>
    <mergeCell ref="BQ79:BR79"/>
    <mergeCell ref="BS79:BT79"/>
    <mergeCell ref="BU79:BV79"/>
    <mergeCell ref="BW79:BX79"/>
    <mergeCell ref="BY79:BZ79"/>
    <mergeCell ref="BO81:BZ81"/>
    <mergeCell ref="BO82:BP82"/>
    <mergeCell ref="BQ82:BR82"/>
    <mergeCell ref="BS82:BT82"/>
    <mergeCell ref="BU82:BV82"/>
    <mergeCell ref="BW82:BX82"/>
    <mergeCell ref="BY82:BZ82"/>
    <mergeCell ref="BO77:BP77"/>
    <mergeCell ref="BQ77:BR77"/>
    <mergeCell ref="BS77:BT77"/>
    <mergeCell ref="BU77:BV77"/>
    <mergeCell ref="BW77:BX77"/>
    <mergeCell ref="BY77:BZ77"/>
    <mergeCell ref="BO78:BP78"/>
    <mergeCell ref="BQ78:BR78"/>
    <mergeCell ref="BS78:BT78"/>
    <mergeCell ref="BU78:BV78"/>
    <mergeCell ref="BW78:BX78"/>
    <mergeCell ref="BY78:BZ78"/>
    <mergeCell ref="BO75:BP75"/>
    <mergeCell ref="BQ75:BR75"/>
    <mergeCell ref="BS75:BT75"/>
    <mergeCell ref="BU75:BV75"/>
    <mergeCell ref="BW75:BX75"/>
    <mergeCell ref="BY75:BZ75"/>
    <mergeCell ref="BO76:BP76"/>
    <mergeCell ref="BQ76:BR76"/>
    <mergeCell ref="BS76:BT76"/>
    <mergeCell ref="BU76:BV76"/>
    <mergeCell ref="BW76:BX76"/>
    <mergeCell ref="BY76:BZ76"/>
    <mergeCell ref="BO73:BP73"/>
    <mergeCell ref="BQ73:BR73"/>
    <mergeCell ref="BS73:BT73"/>
    <mergeCell ref="BU73:BV73"/>
    <mergeCell ref="BW73:BX73"/>
    <mergeCell ref="BY73:BZ73"/>
    <mergeCell ref="BO74:BP74"/>
    <mergeCell ref="BQ74:BR74"/>
    <mergeCell ref="BS74:BT74"/>
    <mergeCell ref="BU74:BV74"/>
    <mergeCell ref="BW74:BX74"/>
    <mergeCell ref="BY74:BZ74"/>
    <mergeCell ref="BO71:BP71"/>
    <mergeCell ref="BQ71:BR71"/>
    <mergeCell ref="BS71:BT71"/>
    <mergeCell ref="BU71:BV71"/>
    <mergeCell ref="BW71:BX71"/>
    <mergeCell ref="BY71:BZ71"/>
    <mergeCell ref="BO72:BP72"/>
    <mergeCell ref="BQ72:BR72"/>
    <mergeCell ref="BS72:BT72"/>
    <mergeCell ref="BU72:BV72"/>
    <mergeCell ref="BW72:BX72"/>
    <mergeCell ref="BY72:BZ72"/>
    <mergeCell ref="BO67:BP67"/>
    <mergeCell ref="BQ67:BR67"/>
    <mergeCell ref="BS67:BT67"/>
    <mergeCell ref="BU67:BV67"/>
    <mergeCell ref="BW67:BX67"/>
    <mergeCell ref="BY67:BZ67"/>
    <mergeCell ref="BO69:BZ69"/>
    <mergeCell ref="BO70:BP70"/>
    <mergeCell ref="BQ70:BR70"/>
    <mergeCell ref="BS70:BT70"/>
    <mergeCell ref="BU70:BV70"/>
    <mergeCell ref="BW70:BX70"/>
    <mergeCell ref="BY70:BZ70"/>
    <mergeCell ref="BO65:BP65"/>
    <mergeCell ref="BQ65:BR65"/>
    <mergeCell ref="BS65:BT65"/>
    <mergeCell ref="BU65:BV65"/>
    <mergeCell ref="BW65:BX65"/>
    <mergeCell ref="BY65:BZ65"/>
    <mergeCell ref="BO66:BP66"/>
    <mergeCell ref="BQ66:BR66"/>
    <mergeCell ref="BS66:BT66"/>
    <mergeCell ref="BU66:BV66"/>
    <mergeCell ref="BW66:BX66"/>
    <mergeCell ref="BY66:BZ66"/>
    <mergeCell ref="BO63:BP63"/>
    <mergeCell ref="BQ63:BR63"/>
    <mergeCell ref="BS63:BT63"/>
    <mergeCell ref="BU63:BV63"/>
    <mergeCell ref="BW63:BX63"/>
    <mergeCell ref="BY63:BZ63"/>
    <mergeCell ref="BO64:BP64"/>
    <mergeCell ref="BQ64:BR64"/>
    <mergeCell ref="BS64:BT64"/>
    <mergeCell ref="BU64:BV64"/>
    <mergeCell ref="BW64:BX64"/>
    <mergeCell ref="BY64:BZ64"/>
    <mergeCell ref="BO61:BP61"/>
    <mergeCell ref="BQ61:BR61"/>
    <mergeCell ref="BS61:BT61"/>
    <mergeCell ref="BU61:BV61"/>
    <mergeCell ref="BW61:BX61"/>
    <mergeCell ref="BY61:BZ61"/>
    <mergeCell ref="BO62:BP62"/>
    <mergeCell ref="BQ62:BR62"/>
    <mergeCell ref="BS62:BT62"/>
    <mergeCell ref="BU62:BV62"/>
    <mergeCell ref="BW62:BX62"/>
    <mergeCell ref="BY62:BZ62"/>
    <mergeCell ref="BO59:BP59"/>
    <mergeCell ref="BQ59:BR59"/>
    <mergeCell ref="BS59:BT59"/>
    <mergeCell ref="BU59:BV59"/>
    <mergeCell ref="BW59:BX59"/>
    <mergeCell ref="BY59:BZ59"/>
    <mergeCell ref="BO60:BP60"/>
    <mergeCell ref="BQ60:BR60"/>
    <mergeCell ref="BS60:BT60"/>
    <mergeCell ref="BU60:BV60"/>
    <mergeCell ref="BW60:BX60"/>
    <mergeCell ref="BY60:BZ60"/>
    <mergeCell ref="BO33:BZ33"/>
    <mergeCell ref="BO19:BZ19"/>
    <mergeCell ref="BO39:BZ39"/>
    <mergeCell ref="BO41:BZ41"/>
    <mergeCell ref="BO47:BZ47"/>
    <mergeCell ref="BO50:BZ50"/>
    <mergeCell ref="BO55:BZ55"/>
    <mergeCell ref="BO57:BZ57"/>
    <mergeCell ref="BO58:BP58"/>
    <mergeCell ref="BQ58:BR58"/>
    <mergeCell ref="BS58:BT58"/>
    <mergeCell ref="BU58:BV58"/>
    <mergeCell ref="BW58:BX58"/>
    <mergeCell ref="BY58:BZ58"/>
    <mergeCell ref="BO17:BP17"/>
    <mergeCell ref="BQ17:BR17"/>
    <mergeCell ref="BS17:BT17"/>
    <mergeCell ref="BU17:BV17"/>
    <mergeCell ref="BW17:BX17"/>
    <mergeCell ref="BY17:BZ17"/>
    <mergeCell ref="BO25:BZ25"/>
    <mergeCell ref="BO27:BZ27"/>
    <mergeCell ref="BO14:BP14"/>
    <mergeCell ref="BQ14:BR14"/>
    <mergeCell ref="BS14:BT14"/>
    <mergeCell ref="BU14:BV14"/>
    <mergeCell ref="BW14:BX14"/>
    <mergeCell ref="BY14:BZ14"/>
    <mergeCell ref="BO16:BP16"/>
    <mergeCell ref="BQ16:BR16"/>
    <mergeCell ref="BS16:BT16"/>
    <mergeCell ref="BU16:BV16"/>
    <mergeCell ref="BW16:BX16"/>
    <mergeCell ref="BY16:BZ16"/>
    <mergeCell ref="BO12:BP12"/>
    <mergeCell ref="BQ12:BR12"/>
    <mergeCell ref="BS12:BT12"/>
    <mergeCell ref="BU12:BV12"/>
    <mergeCell ref="BW12:BX12"/>
    <mergeCell ref="BY12:BZ12"/>
    <mergeCell ref="BO13:BP13"/>
    <mergeCell ref="BQ13:BR13"/>
    <mergeCell ref="BS13:BT13"/>
    <mergeCell ref="BU13:BV13"/>
    <mergeCell ref="BW13:BX13"/>
    <mergeCell ref="BY13:BZ13"/>
    <mergeCell ref="BO10:BP10"/>
    <mergeCell ref="BQ10:BR10"/>
    <mergeCell ref="BS10:BT10"/>
    <mergeCell ref="BU10:BV10"/>
    <mergeCell ref="BW10:BX10"/>
    <mergeCell ref="BY10:BZ10"/>
    <mergeCell ref="BO11:BP11"/>
    <mergeCell ref="BQ11:BR11"/>
    <mergeCell ref="BS11:BT11"/>
    <mergeCell ref="BU11:BV11"/>
    <mergeCell ref="BW11:BX11"/>
    <mergeCell ref="BY11:BZ11"/>
    <mergeCell ref="BO8:BP8"/>
    <mergeCell ref="BQ8:BR8"/>
    <mergeCell ref="BS8:BT8"/>
    <mergeCell ref="BU8:BV8"/>
    <mergeCell ref="BW8:BX8"/>
    <mergeCell ref="BY8:BZ8"/>
    <mergeCell ref="BO9:BP9"/>
    <mergeCell ref="BQ9:BR9"/>
    <mergeCell ref="BS9:BT9"/>
    <mergeCell ref="BU9:BV9"/>
    <mergeCell ref="BW9:BX9"/>
    <mergeCell ref="BY9:BZ9"/>
    <mergeCell ref="BO5:BZ5"/>
    <mergeCell ref="BO6:BP6"/>
    <mergeCell ref="BQ6:BR6"/>
    <mergeCell ref="BS6:BT6"/>
    <mergeCell ref="BU6:BV6"/>
    <mergeCell ref="BW6:BX6"/>
    <mergeCell ref="BY6:BZ6"/>
    <mergeCell ref="BO7:BP7"/>
    <mergeCell ref="BQ7:BR7"/>
    <mergeCell ref="BS7:BT7"/>
    <mergeCell ref="BU7:BV7"/>
    <mergeCell ref="BW7:BX7"/>
    <mergeCell ref="BY7:BZ7"/>
    <mergeCell ref="BO1:BZ1"/>
    <mergeCell ref="BO2:BP2"/>
    <mergeCell ref="BQ2:BR2"/>
    <mergeCell ref="BS2:BT2"/>
    <mergeCell ref="BU2:BV2"/>
    <mergeCell ref="BW2:BX2"/>
    <mergeCell ref="BY2:BZ2"/>
    <mergeCell ref="BO3:BP3"/>
    <mergeCell ref="BQ3:BR3"/>
    <mergeCell ref="BS3:BT3"/>
    <mergeCell ref="BU3:BV3"/>
    <mergeCell ref="BW3:BX3"/>
    <mergeCell ref="BY3:BZ3"/>
    <mergeCell ref="BB90:BC90"/>
    <mergeCell ref="BD90:BE90"/>
    <mergeCell ref="BF90:BG90"/>
    <mergeCell ref="BH90:BI90"/>
    <mergeCell ref="BJ90:BK90"/>
    <mergeCell ref="BL90:BM90"/>
    <mergeCell ref="BB86:BC86"/>
    <mergeCell ref="BD86:BE86"/>
    <mergeCell ref="BF86:BG86"/>
    <mergeCell ref="BH86:BI86"/>
    <mergeCell ref="BJ86:BK86"/>
    <mergeCell ref="BL86:BM86"/>
    <mergeCell ref="BB87:BC87"/>
    <mergeCell ref="BD87:BE87"/>
    <mergeCell ref="BF87:BG87"/>
    <mergeCell ref="BH87:BI87"/>
    <mergeCell ref="BJ87:BK87"/>
    <mergeCell ref="BL87:BM87"/>
    <mergeCell ref="BB84:BC84"/>
    <mergeCell ref="BB91:BC91"/>
    <mergeCell ref="BD91:BE91"/>
    <mergeCell ref="BF91:BG91"/>
    <mergeCell ref="BH91:BI91"/>
    <mergeCell ref="BJ91:BK91"/>
    <mergeCell ref="BL91:BM91"/>
    <mergeCell ref="BB88:BC88"/>
    <mergeCell ref="BD88:BE88"/>
    <mergeCell ref="BF88:BG88"/>
    <mergeCell ref="BH88:BI88"/>
    <mergeCell ref="BJ88:BK88"/>
    <mergeCell ref="BL88:BM88"/>
    <mergeCell ref="BB89:BC89"/>
    <mergeCell ref="BD89:BE89"/>
    <mergeCell ref="BF89:BG89"/>
    <mergeCell ref="BH89:BI89"/>
    <mergeCell ref="BJ89:BK89"/>
    <mergeCell ref="BL89:BM89"/>
    <mergeCell ref="BD84:BE84"/>
    <mergeCell ref="BF84:BG84"/>
    <mergeCell ref="BH84:BI84"/>
    <mergeCell ref="BJ84:BK84"/>
    <mergeCell ref="BL84:BM84"/>
    <mergeCell ref="BB85:BC85"/>
    <mergeCell ref="BD85:BE85"/>
    <mergeCell ref="BF85:BG85"/>
    <mergeCell ref="BH85:BI85"/>
    <mergeCell ref="BJ85:BK85"/>
    <mergeCell ref="BL85:BM85"/>
    <mergeCell ref="BB81:BM81"/>
    <mergeCell ref="BB82:BC82"/>
    <mergeCell ref="BD82:BE82"/>
    <mergeCell ref="BF82:BG82"/>
    <mergeCell ref="BH82:BI82"/>
    <mergeCell ref="BJ82:BK82"/>
    <mergeCell ref="BL82:BM82"/>
    <mergeCell ref="BB83:BC83"/>
    <mergeCell ref="BD83:BE83"/>
    <mergeCell ref="BF83:BG83"/>
    <mergeCell ref="BH83:BI83"/>
    <mergeCell ref="BJ83:BK83"/>
    <mergeCell ref="BL83:BM83"/>
    <mergeCell ref="BB78:BC78"/>
    <mergeCell ref="BD78:BE78"/>
    <mergeCell ref="BF78:BG78"/>
    <mergeCell ref="BH78:BI78"/>
    <mergeCell ref="BJ78:BK78"/>
    <mergeCell ref="BL78:BM78"/>
    <mergeCell ref="BB79:BC79"/>
    <mergeCell ref="BD79:BE79"/>
    <mergeCell ref="BF79:BG79"/>
    <mergeCell ref="BH79:BI79"/>
    <mergeCell ref="BJ79:BK79"/>
    <mergeCell ref="BL79:BM79"/>
    <mergeCell ref="BB76:BC76"/>
    <mergeCell ref="BD76:BE76"/>
    <mergeCell ref="BF76:BG76"/>
    <mergeCell ref="BH76:BI76"/>
    <mergeCell ref="BJ76:BK76"/>
    <mergeCell ref="BL76:BM76"/>
    <mergeCell ref="BB77:BC77"/>
    <mergeCell ref="BD77:BE77"/>
    <mergeCell ref="BF77:BG77"/>
    <mergeCell ref="BH77:BI77"/>
    <mergeCell ref="BJ77:BK77"/>
    <mergeCell ref="BL77:BM77"/>
    <mergeCell ref="BB74:BC74"/>
    <mergeCell ref="BD74:BE74"/>
    <mergeCell ref="BF74:BG74"/>
    <mergeCell ref="BH74:BI74"/>
    <mergeCell ref="BJ74:BK74"/>
    <mergeCell ref="BL74:BM74"/>
    <mergeCell ref="BB75:BC75"/>
    <mergeCell ref="BD75:BE75"/>
    <mergeCell ref="BF75:BG75"/>
    <mergeCell ref="BH75:BI75"/>
    <mergeCell ref="BJ75:BK75"/>
    <mergeCell ref="BL75:BM75"/>
    <mergeCell ref="BB72:BC72"/>
    <mergeCell ref="BD72:BE72"/>
    <mergeCell ref="BF72:BG72"/>
    <mergeCell ref="BH72:BI72"/>
    <mergeCell ref="BJ72:BK72"/>
    <mergeCell ref="BL72:BM72"/>
    <mergeCell ref="BB73:BC73"/>
    <mergeCell ref="BD73:BE73"/>
    <mergeCell ref="BF73:BG73"/>
    <mergeCell ref="BH73:BI73"/>
    <mergeCell ref="BJ73:BK73"/>
    <mergeCell ref="BL73:BM73"/>
    <mergeCell ref="BB69:BM69"/>
    <mergeCell ref="BB70:BC70"/>
    <mergeCell ref="BD70:BE70"/>
    <mergeCell ref="BF70:BG70"/>
    <mergeCell ref="BH70:BI70"/>
    <mergeCell ref="BJ70:BK70"/>
    <mergeCell ref="BL70:BM70"/>
    <mergeCell ref="BB71:BC71"/>
    <mergeCell ref="BD71:BE71"/>
    <mergeCell ref="BF71:BG71"/>
    <mergeCell ref="BH71:BI71"/>
    <mergeCell ref="BJ71:BK71"/>
    <mergeCell ref="BL71:BM71"/>
    <mergeCell ref="BB66:BC66"/>
    <mergeCell ref="BD66:BE66"/>
    <mergeCell ref="BF66:BG66"/>
    <mergeCell ref="BH66:BI66"/>
    <mergeCell ref="BJ66:BK66"/>
    <mergeCell ref="BL66:BM66"/>
    <mergeCell ref="BB67:BC67"/>
    <mergeCell ref="BD67:BE67"/>
    <mergeCell ref="BF67:BG67"/>
    <mergeCell ref="BH67:BI67"/>
    <mergeCell ref="BJ67:BK67"/>
    <mergeCell ref="BL67:BM67"/>
    <mergeCell ref="BB64:BC64"/>
    <mergeCell ref="BD64:BE64"/>
    <mergeCell ref="BF64:BG64"/>
    <mergeCell ref="BH64:BI64"/>
    <mergeCell ref="BJ64:BK64"/>
    <mergeCell ref="BL64:BM64"/>
    <mergeCell ref="BB65:BC65"/>
    <mergeCell ref="BD65:BE65"/>
    <mergeCell ref="BF65:BG65"/>
    <mergeCell ref="BH65:BI65"/>
    <mergeCell ref="BJ65:BK65"/>
    <mergeCell ref="BL65:BM65"/>
    <mergeCell ref="BB62:BC62"/>
    <mergeCell ref="BD62:BE62"/>
    <mergeCell ref="BF62:BG62"/>
    <mergeCell ref="BH62:BI62"/>
    <mergeCell ref="BJ62:BK62"/>
    <mergeCell ref="BL62:BM62"/>
    <mergeCell ref="BB63:BC63"/>
    <mergeCell ref="BD63:BE63"/>
    <mergeCell ref="BF63:BG63"/>
    <mergeCell ref="BH63:BI63"/>
    <mergeCell ref="BJ63:BK63"/>
    <mergeCell ref="BL63:BM63"/>
    <mergeCell ref="BB60:BC60"/>
    <mergeCell ref="BD60:BE60"/>
    <mergeCell ref="BF60:BG60"/>
    <mergeCell ref="BH60:BI60"/>
    <mergeCell ref="BJ60:BK60"/>
    <mergeCell ref="BL60:BM60"/>
    <mergeCell ref="BB61:BC61"/>
    <mergeCell ref="BD61:BE61"/>
    <mergeCell ref="BF61:BG61"/>
    <mergeCell ref="BH61:BI61"/>
    <mergeCell ref="BJ61:BK61"/>
    <mergeCell ref="BL61:BM61"/>
    <mergeCell ref="BB55:BM55"/>
    <mergeCell ref="BB57:BM57"/>
    <mergeCell ref="BB58:BC58"/>
    <mergeCell ref="BD58:BE58"/>
    <mergeCell ref="BF58:BG58"/>
    <mergeCell ref="BH58:BI58"/>
    <mergeCell ref="BJ58:BK58"/>
    <mergeCell ref="BL58:BM58"/>
    <mergeCell ref="BB59:BC59"/>
    <mergeCell ref="BD59:BE59"/>
    <mergeCell ref="BF59:BG59"/>
    <mergeCell ref="BH59:BI59"/>
    <mergeCell ref="BJ59:BK59"/>
    <mergeCell ref="BL59:BM59"/>
    <mergeCell ref="BB25:BM25"/>
    <mergeCell ref="BB27:BM27"/>
    <mergeCell ref="BB33:BM33"/>
    <mergeCell ref="BB19:BM19"/>
    <mergeCell ref="BB39:BM39"/>
    <mergeCell ref="BB41:BM41"/>
    <mergeCell ref="BB47:BM47"/>
    <mergeCell ref="BB50:BM50"/>
    <mergeCell ref="BB16:BC16"/>
    <mergeCell ref="BD16:BE16"/>
    <mergeCell ref="BF16:BG16"/>
    <mergeCell ref="BH16:BI16"/>
    <mergeCell ref="BJ16:BK16"/>
    <mergeCell ref="BL16:BM16"/>
    <mergeCell ref="BB17:BC17"/>
    <mergeCell ref="BD17:BE17"/>
    <mergeCell ref="BF17:BG17"/>
    <mergeCell ref="BH17:BI17"/>
    <mergeCell ref="BJ17:BK17"/>
    <mergeCell ref="BL17:BM17"/>
    <mergeCell ref="BB13:BC13"/>
    <mergeCell ref="BD13:BE13"/>
    <mergeCell ref="BF13:BG13"/>
    <mergeCell ref="BH13:BI13"/>
    <mergeCell ref="BJ13:BK13"/>
    <mergeCell ref="BL13:BM13"/>
    <mergeCell ref="BB14:BC14"/>
    <mergeCell ref="BD14:BE14"/>
    <mergeCell ref="BF14:BG14"/>
    <mergeCell ref="BH14:BI14"/>
    <mergeCell ref="BJ14:BK14"/>
    <mergeCell ref="BL14:BM14"/>
    <mergeCell ref="BB11:BC11"/>
    <mergeCell ref="BD11:BE11"/>
    <mergeCell ref="BF11:BG11"/>
    <mergeCell ref="BH11:BI11"/>
    <mergeCell ref="BJ11:BK11"/>
    <mergeCell ref="BL11:BM11"/>
    <mergeCell ref="BB12:BC12"/>
    <mergeCell ref="BD12:BE12"/>
    <mergeCell ref="BF12:BG12"/>
    <mergeCell ref="BH12:BI12"/>
    <mergeCell ref="BJ12:BK12"/>
    <mergeCell ref="BL12:BM12"/>
    <mergeCell ref="BB9:BC9"/>
    <mergeCell ref="BD9:BE9"/>
    <mergeCell ref="BF9:BG9"/>
    <mergeCell ref="BH9:BI9"/>
    <mergeCell ref="BJ9:BK9"/>
    <mergeCell ref="BL9:BM9"/>
    <mergeCell ref="BB10:BC10"/>
    <mergeCell ref="BD10:BE10"/>
    <mergeCell ref="BF10:BG10"/>
    <mergeCell ref="BH10:BI10"/>
    <mergeCell ref="BJ10:BK10"/>
    <mergeCell ref="BL10:BM10"/>
    <mergeCell ref="BJ6:BK6"/>
    <mergeCell ref="BL6:BM6"/>
    <mergeCell ref="BB7:BC7"/>
    <mergeCell ref="BD7:BE7"/>
    <mergeCell ref="BF7:BG7"/>
    <mergeCell ref="BH7:BI7"/>
    <mergeCell ref="BJ7:BK7"/>
    <mergeCell ref="BL7:BM7"/>
    <mergeCell ref="BB8:BC8"/>
    <mergeCell ref="BD8:BE8"/>
    <mergeCell ref="BF8:BG8"/>
    <mergeCell ref="BH8:BI8"/>
    <mergeCell ref="BJ8:BK8"/>
    <mergeCell ref="BL8:BM8"/>
    <mergeCell ref="AO91:AP91"/>
    <mergeCell ref="AQ91:AR91"/>
    <mergeCell ref="AS91:AT91"/>
    <mergeCell ref="AU91:AV91"/>
    <mergeCell ref="AW91:AX91"/>
    <mergeCell ref="AY91:AZ91"/>
    <mergeCell ref="BB1:BM1"/>
    <mergeCell ref="BB2:BC2"/>
    <mergeCell ref="BD2:BE2"/>
    <mergeCell ref="BF2:BG2"/>
    <mergeCell ref="BH2:BI2"/>
    <mergeCell ref="BJ2:BK2"/>
    <mergeCell ref="BL2:BM2"/>
    <mergeCell ref="BB3:BC3"/>
    <mergeCell ref="BD3:BE3"/>
    <mergeCell ref="BF3:BG3"/>
    <mergeCell ref="BH3:BI3"/>
    <mergeCell ref="BJ3:BK3"/>
    <mergeCell ref="BL3:BM3"/>
    <mergeCell ref="BB5:BM5"/>
    <mergeCell ref="BB6:BC6"/>
    <mergeCell ref="BD6:BE6"/>
    <mergeCell ref="BF6:BG6"/>
    <mergeCell ref="BH6:BI6"/>
    <mergeCell ref="AO89:AP89"/>
    <mergeCell ref="AQ89:AR89"/>
    <mergeCell ref="AS89:AT89"/>
    <mergeCell ref="AU89:AV89"/>
    <mergeCell ref="AW89:AX89"/>
    <mergeCell ref="AY89:AZ89"/>
    <mergeCell ref="AO90:AP90"/>
    <mergeCell ref="AQ90:AR90"/>
    <mergeCell ref="AS90:AT90"/>
    <mergeCell ref="AU90:AV90"/>
    <mergeCell ref="AW90:AX90"/>
    <mergeCell ref="AY90:AZ90"/>
    <mergeCell ref="AO87:AP87"/>
    <mergeCell ref="AQ87:AR87"/>
    <mergeCell ref="AS87:AT87"/>
    <mergeCell ref="AU87:AV87"/>
    <mergeCell ref="AW87:AX87"/>
    <mergeCell ref="AY87:AZ87"/>
    <mergeCell ref="AO88:AP88"/>
    <mergeCell ref="AQ88:AR88"/>
    <mergeCell ref="AS88:AT88"/>
    <mergeCell ref="AU88:AV88"/>
    <mergeCell ref="AW88:AX88"/>
    <mergeCell ref="AY88:AZ88"/>
    <mergeCell ref="AO85:AP85"/>
    <mergeCell ref="AQ85:AR85"/>
    <mergeCell ref="AS85:AT85"/>
    <mergeCell ref="AU85:AV85"/>
    <mergeCell ref="AW85:AX85"/>
    <mergeCell ref="AY85:AZ85"/>
    <mergeCell ref="AO86:AP86"/>
    <mergeCell ref="AQ86:AR86"/>
    <mergeCell ref="AS86:AT86"/>
    <mergeCell ref="AU86:AV86"/>
    <mergeCell ref="AW86:AX86"/>
    <mergeCell ref="AY86:AZ86"/>
    <mergeCell ref="AO83:AP83"/>
    <mergeCell ref="AQ83:AR83"/>
    <mergeCell ref="AS83:AT83"/>
    <mergeCell ref="AU83:AV83"/>
    <mergeCell ref="AW83:AX83"/>
    <mergeCell ref="AY83:AZ83"/>
    <mergeCell ref="AO84:AP84"/>
    <mergeCell ref="AQ84:AR84"/>
    <mergeCell ref="AS84:AT84"/>
    <mergeCell ref="AU84:AV84"/>
    <mergeCell ref="AW84:AX84"/>
    <mergeCell ref="AY84:AZ84"/>
    <mergeCell ref="AO79:AP79"/>
    <mergeCell ref="AQ79:AR79"/>
    <mergeCell ref="AS79:AT79"/>
    <mergeCell ref="AU79:AV79"/>
    <mergeCell ref="AW79:AX79"/>
    <mergeCell ref="AY79:AZ79"/>
    <mergeCell ref="AO81:AZ81"/>
    <mergeCell ref="AO82:AP82"/>
    <mergeCell ref="AQ82:AR82"/>
    <mergeCell ref="AS82:AT82"/>
    <mergeCell ref="AU82:AV82"/>
    <mergeCell ref="AW82:AX82"/>
    <mergeCell ref="AY82:AZ82"/>
    <mergeCell ref="AO77:AP77"/>
    <mergeCell ref="AQ77:AR77"/>
    <mergeCell ref="AS77:AT77"/>
    <mergeCell ref="AU77:AV77"/>
    <mergeCell ref="AW77:AX77"/>
    <mergeCell ref="AY77:AZ77"/>
    <mergeCell ref="AO78:AP78"/>
    <mergeCell ref="AQ78:AR78"/>
    <mergeCell ref="AS78:AT78"/>
    <mergeCell ref="AU78:AV78"/>
    <mergeCell ref="AW78:AX78"/>
    <mergeCell ref="AY78:AZ78"/>
    <mergeCell ref="AO75:AP75"/>
    <mergeCell ref="AQ75:AR75"/>
    <mergeCell ref="AS75:AT75"/>
    <mergeCell ref="AU75:AV75"/>
    <mergeCell ref="AW75:AX75"/>
    <mergeCell ref="AY75:AZ75"/>
    <mergeCell ref="AO76:AP76"/>
    <mergeCell ref="AQ76:AR76"/>
    <mergeCell ref="AS76:AT76"/>
    <mergeCell ref="AU76:AV76"/>
    <mergeCell ref="AW76:AX76"/>
    <mergeCell ref="AY76:AZ76"/>
    <mergeCell ref="AO73:AP73"/>
    <mergeCell ref="AQ73:AR73"/>
    <mergeCell ref="AS73:AT73"/>
    <mergeCell ref="AU73:AV73"/>
    <mergeCell ref="AW73:AX73"/>
    <mergeCell ref="AY73:AZ73"/>
    <mergeCell ref="AO74:AP74"/>
    <mergeCell ref="AQ74:AR74"/>
    <mergeCell ref="AS74:AT74"/>
    <mergeCell ref="AU74:AV74"/>
    <mergeCell ref="AW74:AX74"/>
    <mergeCell ref="AY74:AZ74"/>
    <mergeCell ref="AO71:AP71"/>
    <mergeCell ref="AQ71:AR71"/>
    <mergeCell ref="AS71:AT71"/>
    <mergeCell ref="AU71:AV71"/>
    <mergeCell ref="AW71:AX71"/>
    <mergeCell ref="AY71:AZ71"/>
    <mergeCell ref="AO72:AP72"/>
    <mergeCell ref="AQ72:AR72"/>
    <mergeCell ref="AS72:AT72"/>
    <mergeCell ref="AU72:AV72"/>
    <mergeCell ref="AW72:AX72"/>
    <mergeCell ref="AY72:AZ72"/>
    <mergeCell ref="AO67:AP67"/>
    <mergeCell ref="AQ67:AR67"/>
    <mergeCell ref="AS67:AT67"/>
    <mergeCell ref="AU67:AV67"/>
    <mergeCell ref="AW67:AX67"/>
    <mergeCell ref="AY67:AZ67"/>
    <mergeCell ref="AO69:AZ69"/>
    <mergeCell ref="AO70:AP70"/>
    <mergeCell ref="AQ70:AR70"/>
    <mergeCell ref="AS70:AT70"/>
    <mergeCell ref="AU70:AV70"/>
    <mergeCell ref="AW70:AX70"/>
    <mergeCell ref="AY70:AZ70"/>
    <mergeCell ref="AO65:AP65"/>
    <mergeCell ref="AQ65:AR65"/>
    <mergeCell ref="AS65:AT65"/>
    <mergeCell ref="AU65:AV65"/>
    <mergeCell ref="AW65:AX65"/>
    <mergeCell ref="AY65:AZ65"/>
    <mergeCell ref="AO66:AP66"/>
    <mergeCell ref="AQ66:AR66"/>
    <mergeCell ref="AS66:AT66"/>
    <mergeCell ref="AU66:AV66"/>
    <mergeCell ref="AW66:AX66"/>
    <mergeCell ref="AY66:AZ66"/>
    <mergeCell ref="AO63:AP63"/>
    <mergeCell ref="AQ63:AR63"/>
    <mergeCell ref="AS63:AT63"/>
    <mergeCell ref="AU63:AV63"/>
    <mergeCell ref="AW63:AX63"/>
    <mergeCell ref="AY63:AZ63"/>
    <mergeCell ref="AO64:AP64"/>
    <mergeCell ref="AQ64:AR64"/>
    <mergeCell ref="AS64:AT64"/>
    <mergeCell ref="AU64:AV64"/>
    <mergeCell ref="AW64:AX64"/>
    <mergeCell ref="AY64:AZ64"/>
    <mergeCell ref="AO61:AP61"/>
    <mergeCell ref="AQ61:AR61"/>
    <mergeCell ref="AS61:AT61"/>
    <mergeCell ref="AU61:AV61"/>
    <mergeCell ref="AW61:AX61"/>
    <mergeCell ref="AY61:AZ61"/>
    <mergeCell ref="AO62:AP62"/>
    <mergeCell ref="AQ62:AR62"/>
    <mergeCell ref="AS62:AT62"/>
    <mergeCell ref="AU62:AV62"/>
    <mergeCell ref="AW62:AX62"/>
    <mergeCell ref="AY62:AZ62"/>
    <mergeCell ref="AO59:AP59"/>
    <mergeCell ref="AQ59:AR59"/>
    <mergeCell ref="AS59:AT59"/>
    <mergeCell ref="AU59:AV59"/>
    <mergeCell ref="AW59:AX59"/>
    <mergeCell ref="AY59:AZ59"/>
    <mergeCell ref="AO60:AP60"/>
    <mergeCell ref="AQ60:AR60"/>
    <mergeCell ref="AS60:AT60"/>
    <mergeCell ref="AU60:AV60"/>
    <mergeCell ref="AW60:AX60"/>
    <mergeCell ref="AY60:AZ60"/>
    <mergeCell ref="AO33:AZ33"/>
    <mergeCell ref="AO19:AZ19"/>
    <mergeCell ref="AO39:AZ39"/>
    <mergeCell ref="AO41:AZ41"/>
    <mergeCell ref="AO47:AZ47"/>
    <mergeCell ref="AO50:AZ50"/>
    <mergeCell ref="AO55:AZ55"/>
    <mergeCell ref="AO57:AZ57"/>
    <mergeCell ref="AO58:AP58"/>
    <mergeCell ref="AQ58:AR58"/>
    <mergeCell ref="AS58:AT58"/>
    <mergeCell ref="AU58:AV58"/>
    <mergeCell ref="AW58:AX58"/>
    <mergeCell ref="AY58:AZ58"/>
    <mergeCell ref="AO17:AP17"/>
    <mergeCell ref="AQ17:AR17"/>
    <mergeCell ref="AS17:AT17"/>
    <mergeCell ref="AU17:AV17"/>
    <mergeCell ref="AW17:AX17"/>
    <mergeCell ref="AY17:AZ17"/>
    <mergeCell ref="AO25:AZ25"/>
    <mergeCell ref="AO27:AZ27"/>
    <mergeCell ref="AO14:AP14"/>
    <mergeCell ref="AQ14:AR14"/>
    <mergeCell ref="AS14:AT14"/>
    <mergeCell ref="AU14:AV14"/>
    <mergeCell ref="AW14:AX14"/>
    <mergeCell ref="AY14:AZ14"/>
    <mergeCell ref="AO16:AP16"/>
    <mergeCell ref="AQ16:AR16"/>
    <mergeCell ref="AS16:AT16"/>
    <mergeCell ref="AU16:AV16"/>
    <mergeCell ref="AW16:AX16"/>
    <mergeCell ref="AY16:AZ16"/>
    <mergeCell ref="AO12:AP12"/>
    <mergeCell ref="AQ12:AR12"/>
    <mergeCell ref="AS12:AT12"/>
    <mergeCell ref="AU12:AV12"/>
    <mergeCell ref="AW12:AX12"/>
    <mergeCell ref="AY12:AZ12"/>
    <mergeCell ref="AO13:AP13"/>
    <mergeCell ref="AQ13:AR13"/>
    <mergeCell ref="AS13:AT13"/>
    <mergeCell ref="AU13:AV13"/>
    <mergeCell ref="AW13:AX13"/>
    <mergeCell ref="AY13:AZ13"/>
    <mergeCell ref="AO10:AP10"/>
    <mergeCell ref="AQ10:AR10"/>
    <mergeCell ref="AS10:AT10"/>
    <mergeCell ref="AU10:AV10"/>
    <mergeCell ref="AW10:AX10"/>
    <mergeCell ref="AY10:AZ10"/>
    <mergeCell ref="AO11:AP11"/>
    <mergeCell ref="AQ11:AR11"/>
    <mergeCell ref="AS11:AT11"/>
    <mergeCell ref="AU11:AV11"/>
    <mergeCell ref="AW11:AX11"/>
    <mergeCell ref="AY11:AZ11"/>
    <mergeCell ref="AO8:AP8"/>
    <mergeCell ref="AQ8:AR8"/>
    <mergeCell ref="AS8:AT8"/>
    <mergeCell ref="AU8:AV8"/>
    <mergeCell ref="AW8:AX8"/>
    <mergeCell ref="AY8:AZ8"/>
    <mergeCell ref="AO9:AP9"/>
    <mergeCell ref="AQ9:AR9"/>
    <mergeCell ref="AS9:AT9"/>
    <mergeCell ref="AU9:AV9"/>
    <mergeCell ref="AW9:AX9"/>
    <mergeCell ref="AY9:AZ9"/>
    <mergeCell ref="AO5:AZ5"/>
    <mergeCell ref="AO6:AP6"/>
    <mergeCell ref="AQ6:AR6"/>
    <mergeCell ref="AS6:AT6"/>
    <mergeCell ref="AU6:AV6"/>
    <mergeCell ref="AW6:AX6"/>
    <mergeCell ref="AY6:AZ6"/>
    <mergeCell ref="AO7:AP7"/>
    <mergeCell ref="AQ7:AR7"/>
    <mergeCell ref="AS7:AT7"/>
    <mergeCell ref="AU7:AV7"/>
    <mergeCell ref="AW7:AX7"/>
    <mergeCell ref="AY7:AZ7"/>
    <mergeCell ref="AO1:AZ1"/>
    <mergeCell ref="AO2:AP2"/>
    <mergeCell ref="AQ2:AR2"/>
    <mergeCell ref="AS2:AT2"/>
    <mergeCell ref="AU2:AV2"/>
    <mergeCell ref="AW2:AX2"/>
    <mergeCell ref="AY2:AZ2"/>
    <mergeCell ref="AO3:AP3"/>
    <mergeCell ref="AQ3:AR3"/>
    <mergeCell ref="AS3:AT3"/>
    <mergeCell ref="AU3:AV3"/>
    <mergeCell ref="AW3:AX3"/>
    <mergeCell ref="AY3:AZ3"/>
    <mergeCell ref="AB90:AC90"/>
    <mergeCell ref="AD90:AE90"/>
    <mergeCell ref="AF90:AG90"/>
    <mergeCell ref="AH90:AI90"/>
    <mergeCell ref="AJ90:AK90"/>
    <mergeCell ref="AL90:AM90"/>
    <mergeCell ref="AB86:AC86"/>
    <mergeCell ref="AD86:AE86"/>
    <mergeCell ref="AF86:AG86"/>
    <mergeCell ref="AH86:AI86"/>
    <mergeCell ref="AJ86:AK86"/>
    <mergeCell ref="AL86:AM86"/>
    <mergeCell ref="AB87:AC87"/>
    <mergeCell ref="AD87:AE87"/>
    <mergeCell ref="AF87:AG87"/>
    <mergeCell ref="AH87:AI87"/>
    <mergeCell ref="AJ87:AK87"/>
    <mergeCell ref="AL87:AM87"/>
    <mergeCell ref="AB84:AC84"/>
    <mergeCell ref="AB91:AC91"/>
    <mergeCell ref="AD91:AE91"/>
    <mergeCell ref="AF91:AG91"/>
    <mergeCell ref="AH91:AI91"/>
    <mergeCell ref="AJ91:AK91"/>
    <mergeCell ref="AL91:AM91"/>
    <mergeCell ref="AB88:AC88"/>
    <mergeCell ref="AD88:AE88"/>
    <mergeCell ref="AF88:AG88"/>
    <mergeCell ref="AH88:AI88"/>
    <mergeCell ref="AJ88:AK88"/>
    <mergeCell ref="AL88:AM88"/>
    <mergeCell ref="AB89:AC89"/>
    <mergeCell ref="AD89:AE89"/>
    <mergeCell ref="AF89:AG89"/>
    <mergeCell ref="AH89:AI89"/>
    <mergeCell ref="AJ89:AK89"/>
    <mergeCell ref="AL89:AM89"/>
    <mergeCell ref="AD84:AE84"/>
    <mergeCell ref="AF84:AG84"/>
    <mergeCell ref="AH84:AI84"/>
    <mergeCell ref="AJ84:AK84"/>
    <mergeCell ref="AL84:AM84"/>
    <mergeCell ref="AB85:AC85"/>
    <mergeCell ref="AD85:AE85"/>
    <mergeCell ref="AF85:AG85"/>
    <mergeCell ref="AH85:AI85"/>
    <mergeCell ref="AJ85:AK85"/>
    <mergeCell ref="AL85:AM85"/>
    <mergeCell ref="AB81:AM81"/>
    <mergeCell ref="AB82:AC82"/>
    <mergeCell ref="AD82:AE82"/>
    <mergeCell ref="AF82:AG82"/>
    <mergeCell ref="AH82:AI82"/>
    <mergeCell ref="AJ82:AK82"/>
    <mergeCell ref="AL82:AM82"/>
    <mergeCell ref="AB83:AC83"/>
    <mergeCell ref="AD83:AE83"/>
    <mergeCell ref="AF83:AG83"/>
    <mergeCell ref="AH83:AI83"/>
    <mergeCell ref="AJ83:AK83"/>
    <mergeCell ref="AL83:AM83"/>
    <mergeCell ref="AB78:AC78"/>
    <mergeCell ref="AD78:AE78"/>
    <mergeCell ref="AF78:AG78"/>
    <mergeCell ref="AH78:AI78"/>
    <mergeCell ref="AJ78:AK78"/>
    <mergeCell ref="AL78:AM78"/>
    <mergeCell ref="AB79:AC79"/>
    <mergeCell ref="AD79:AE79"/>
    <mergeCell ref="AF79:AG79"/>
    <mergeCell ref="AH79:AI79"/>
    <mergeCell ref="AJ79:AK79"/>
    <mergeCell ref="AL79:AM79"/>
    <mergeCell ref="AB76:AC76"/>
    <mergeCell ref="AD76:AE76"/>
    <mergeCell ref="AF76:AG76"/>
    <mergeCell ref="AH76:AI76"/>
    <mergeCell ref="AJ76:AK76"/>
    <mergeCell ref="AL76:AM76"/>
    <mergeCell ref="AB77:AC77"/>
    <mergeCell ref="AD77:AE77"/>
    <mergeCell ref="AF77:AG77"/>
    <mergeCell ref="AH77:AI77"/>
    <mergeCell ref="AJ77:AK77"/>
    <mergeCell ref="AL77:AM77"/>
    <mergeCell ref="AB74:AC74"/>
    <mergeCell ref="AD74:AE74"/>
    <mergeCell ref="AF74:AG74"/>
    <mergeCell ref="AH74:AI74"/>
    <mergeCell ref="AJ74:AK74"/>
    <mergeCell ref="AL74:AM74"/>
    <mergeCell ref="AB75:AC75"/>
    <mergeCell ref="AD75:AE75"/>
    <mergeCell ref="AF75:AG75"/>
    <mergeCell ref="AH75:AI75"/>
    <mergeCell ref="AJ75:AK75"/>
    <mergeCell ref="AL75:AM75"/>
    <mergeCell ref="AB72:AC72"/>
    <mergeCell ref="AD72:AE72"/>
    <mergeCell ref="AF72:AG72"/>
    <mergeCell ref="AH72:AI72"/>
    <mergeCell ref="AJ72:AK72"/>
    <mergeCell ref="AL72:AM72"/>
    <mergeCell ref="AB73:AC73"/>
    <mergeCell ref="AD73:AE73"/>
    <mergeCell ref="AF73:AG73"/>
    <mergeCell ref="AH73:AI73"/>
    <mergeCell ref="AJ73:AK73"/>
    <mergeCell ref="AL73:AM73"/>
    <mergeCell ref="AB69:AM69"/>
    <mergeCell ref="AB70:AC70"/>
    <mergeCell ref="AD70:AE70"/>
    <mergeCell ref="AF70:AG70"/>
    <mergeCell ref="AH70:AI70"/>
    <mergeCell ref="AJ70:AK70"/>
    <mergeCell ref="AL70:AM70"/>
    <mergeCell ref="AB71:AC71"/>
    <mergeCell ref="AD71:AE71"/>
    <mergeCell ref="AF71:AG71"/>
    <mergeCell ref="AH71:AI71"/>
    <mergeCell ref="AJ71:AK71"/>
    <mergeCell ref="AL71:AM71"/>
    <mergeCell ref="AB66:AC66"/>
    <mergeCell ref="AD66:AE66"/>
    <mergeCell ref="AF66:AG66"/>
    <mergeCell ref="AH66:AI66"/>
    <mergeCell ref="AJ66:AK66"/>
    <mergeCell ref="AL66:AM66"/>
    <mergeCell ref="AB67:AC67"/>
    <mergeCell ref="AD67:AE67"/>
    <mergeCell ref="AF67:AG67"/>
    <mergeCell ref="AH67:AI67"/>
    <mergeCell ref="AJ67:AK67"/>
    <mergeCell ref="AL67:AM67"/>
    <mergeCell ref="AB64:AC64"/>
    <mergeCell ref="AD64:AE64"/>
    <mergeCell ref="AF64:AG64"/>
    <mergeCell ref="AH64:AI64"/>
    <mergeCell ref="AJ64:AK64"/>
    <mergeCell ref="AL64:AM64"/>
    <mergeCell ref="AB65:AC65"/>
    <mergeCell ref="AD65:AE65"/>
    <mergeCell ref="AF65:AG65"/>
    <mergeCell ref="AH65:AI65"/>
    <mergeCell ref="AJ65:AK65"/>
    <mergeCell ref="AL65:AM65"/>
    <mergeCell ref="AB62:AC62"/>
    <mergeCell ref="AD62:AE62"/>
    <mergeCell ref="AF62:AG62"/>
    <mergeCell ref="AH62:AI62"/>
    <mergeCell ref="AJ62:AK62"/>
    <mergeCell ref="AL62:AM62"/>
    <mergeCell ref="AB63:AC63"/>
    <mergeCell ref="AD63:AE63"/>
    <mergeCell ref="AF63:AG63"/>
    <mergeCell ref="AH63:AI63"/>
    <mergeCell ref="AJ63:AK63"/>
    <mergeCell ref="AL63:AM63"/>
    <mergeCell ref="AB60:AC60"/>
    <mergeCell ref="AD60:AE60"/>
    <mergeCell ref="AF60:AG60"/>
    <mergeCell ref="AH60:AI60"/>
    <mergeCell ref="AJ60:AK60"/>
    <mergeCell ref="AL60:AM60"/>
    <mergeCell ref="AB61:AC61"/>
    <mergeCell ref="AD61:AE61"/>
    <mergeCell ref="AF61:AG61"/>
    <mergeCell ref="AH61:AI61"/>
    <mergeCell ref="AJ61:AK61"/>
    <mergeCell ref="AL61:AM61"/>
    <mergeCell ref="AB55:AM55"/>
    <mergeCell ref="AB57:AM57"/>
    <mergeCell ref="AB58:AC58"/>
    <mergeCell ref="AD58:AE58"/>
    <mergeCell ref="AF58:AG58"/>
    <mergeCell ref="AH58:AI58"/>
    <mergeCell ref="AJ58:AK58"/>
    <mergeCell ref="AL58:AM58"/>
    <mergeCell ref="AB59:AC59"/>
    <mergeCell ref="AD59:AE59"/>
    <mergeCell ref="AF59:AG59"/>
    <mergeCell ref="AH59:AI59"/>
    <mergeCell ref="AJ59:AK59"/>
    <mergeCell ref="AL59:AM59"/>
    <mergeCell ref="AB25:AM25"/>
    <mergeCell ref="AB27:AM27"/>
    <mergeCell ref="AB33:AM33"/>
    <mergeCell ref="AB19:AM19"/>
    <mergeCell ref="AB39:AM39"/>
    <mergeCell ref="AB41:AM41"/>
    <mergeCell ref="AB47:AM47"/>
    <mergeCell ref="AB50:AM50"/>
    <mergeCell ref="AB16:AC16"/>
    <mergeCell ref="AD16:AE16"/>
    <mergeCell ref="AF16:AG16"/>
    <mergeCell ref="AH16:AI16"/>
    <mergeCell ref="AJ16:AK16"/>
    <mergeCell ref="AL16:AM16"/>
    <mergeCell ref="AB17:AC17"/>
    <mergeCell ref="AD17:AE17"/>
    <mergeCell ref="AF17:AG17"/>
    <mergeCell ref="AH17:AI17"/>
    <mergeCell ref="AJ17:AK17"/>
    <mergeCell ref="AL17:AM17"/>
    <mergeCell ref="AB14:AC14"/>
    <mergeCell ref="AD14:AE14"/>
    <mergeCell ref="AF14:AG14"/>
    <mergeCell ref="AH14:AI14"/>
    <mergeCell ref="AJ14:AK14"/>
    <mergeCell ref="AL14:AM14"/>
    <mergeCell ref="AB11:AC11"/>
    <mergeCell ref="AD11:AE11"/>
    <mergeCell ref="AF11:AG11"/>
    <mergeCell ref="AH11:AI11"/>
    <mergeCell ref="AJ11:AK11"/>
    <mergeCell ref="AL11:AM11"/>
    <mergeCell ref="AB12:AC12"/>
    <mergeCell ref="AD12:AE12"/>
    <mergeCell ref="AF12:AG12"/>
    <mergeCell ref="AH12:AI12"/>
    <mergeCell ref="AJ12:AK12"/>
    <mergeCell ref="AL12:AM12"/>
    <mergeCell ref="AD10:AE10"/>
    <mergeCell ref="AF10:AG10"/>
    <mergeCell ref="AH10:AI10"/>
    <mergeCell ref="AJ10:AK10"/>
    <mergeCell ref="AL10:AM10"/>
    <mergeCell ref="AH7:AI7"/>
    <mergeCell ref="AJ7:AK7"/>
    <mergeCell ref="AL7:AM7"/>
    <mergeCell ref="AB8:AC8"/>
    <mergeCell ref="AD8:AE8"/>
    <mergeCell ref="AF8:AG8"/>
    <mergeCell ref="AH8:AI8"/>
    <mergeCell ref="AJ8:AK8"/>
    <mergeCell ref="AL8:AM8"/>
    <mergeCell ref="AB13:AC13"/>
    <mergeCell ref="AD13:AE13"/>
    <mergeCell ref="AF13:AG13"/>
    <mergeCell ref="AH13:AI13"/>
    <mergeCell ref="AJ13:AK13"/>
    <mergeCell ref="AL13:AM13"/>
    <mergeCell ref="Y66:Z66"/>
    <mergeCell ref="AB1:AM1"/>
    <mergeCell ref="AB2:AC2"/>
    <mergeCell ref="AD2:AE2"/>
    <mergeCell ref="AF2:AG2"/>
    <mergeCell ref="AH2:AI2"/>
    <mergeCell ref="AJ2:AK2"/>
    <mergeCell ref="AL2:AM2"/>
    <mergeCell ref="AB3:AC3"/>
    <mergeCell ref="AD3:AE3"/>
    <mergeCell ref="AF3:AG3"/>
    <mergeCell ref="AH3:AI3"/>
    <mergeCell ref="AJ3:AK3"/>
    <mergeCell ref="AL3:AM3"/>
    <mergeCell ref="AB5:AM5"/>
    <mergeCell ref="AB6:AC6"/>
    <mergeCell ref="AD6:AE6"/>
    <mergeCell ref="AF6:AG6"/>
    <mergeCell ref="AH6:AI6"/>
    <mergeCell ref="AJ6:AK6"/>
    <mergeCell ref="AL6:AM6"/>
    <mergeCell ref="AB7:AC7"/>
    <mergeCell ref="AD7:AE7"/>
    <mergeCell ref="AF7:AG7"/>
    <mergeCell ref="Y63:Z63"/>
    <mergeCell ref="AB9:AC9"/>
    <mergeCell ref="AD9:AE9"/>
    <mergeCell ref="AF9:AG9"/>
    <mergeCell ref="AH9:AI9"/>
    <mergeCell ref="AJ9:AK9"/>
    <mergeCell ref="AL9:AM9"/>
    <mergeCell ref="AB10:AC10"/>
    <mergeCell ref="O64:P64"/>
    <mergeCell ref="Q64:R64"/>
    <mergeCell ref="S64:T64"/>
    <mergeCell ref="U64:V64"/>
    <mergeCell ref="W64:X64"/>
    <mergeCell ref="Y64:Z64"/>
    <mergeCell ref="O65:P65"/>
    <mergeCell ref="Q65:R65"/>
    <mergeCell ref="Y65:Z65"/>
    <mergeCell ref="W65:X65"/>
    <mergeCell ref="S65:T65"/>
    <mergeCell ref="U65:V65"/>
    <mergeCell ref="Y58:Z58"/>
    <mergeCell ref="O60:P60"/>
    <mergeCell ref="Q60:R60"/>
    <mergeCell ref="S60:T60"/>
    <mergeCell ref="U60:V60"/>
    <mergeCell ref="W60:X60"/>
    <mergeCell ref="Y60:Z60"/>
    <mergeCell ref="O61:P61"/>
    <mergeCell ref="Q61:R61"/>
    <mergeCell ref="S61:T61"/>
    <mergeCell ref="U61:V61"/>
    <mergeCell ref="W61:X61"/>
    <mergeCell ref="Y61:Z61"/>
    <mergeCell ref="S63:T63"/>
    <mergeCell ref="U63:V63"/>
    <mergeCell ref="W63:X63"/>
    <mergeCell ref="U59:V59"/>
    <mergeCell ref="W59:X59"/>
    <mergeCell ref="Y72:Z72"/>
    <mergeCell ref="O73:P73"/>
    <mergeCell ref="Q73:R73"/>
    <mergeCell ref="S73:T73"/>
    <mergeCell ref="U73:V73"/>
    <mergeCell ref="W73:X73"/>
    <mergeCell ref="Y73:Z73"/>
    <mergeCell ref="O78:P78"/>
    <mergeCell ref="Q78:R78"/>
    <mergeCell ref="S78:T78"/>
    <mergeCell ref="U78:V78"/>
    <mergeCell ref="W78:X78"/>
    <mergeCell ref="Y78:Z78"/>
    <mergeCell ref="O72:P72"/>
    <mergeCell ref="O91:P91"/>
    <mergeCell ref="Q91:R91"/>
    <mergeCell ref="S91:T91"/>
    <mergeCell ref="U91:V91"/>
    <mergeCell ref="W91:X91"/>
    <mergeCell ref="Y91:Z91"/>
    <mergeCell ref="O90:P90"/>
    <mergeCell ref="Q90:R90"/>
    <mergeCell ref="S90:T90"/>
    <mergeCell ref="U90:V90"/>
    <mergeCell ref="W90:X90"/>
    <mergeCell ref="Y90:Z90"/>
    <mergeCell ref="Y88:Z88"/>
    <mergeCell ref="O86:P86"/>
    <mergeCell ref="Q86:R86"/>
    <mergeCell ref="S86:T86"/>
    <mergeCell ref="U86:V86"/>
    <mergeCell ref="W86:X86"/>
    <mergeCell ref="O6:P6"/>
    <mergeCell ref="Q6:R6"/>
    <mergeCell ref="S6:T6"/>
    <mergeCell ref="U6:V6"/>
    <mergeCell ref="W6:X6"/>
    <mergeCell ref="Y6:Z6"/>
    <mergeCell ref="Y70:Z70"/>
    <mergeCell ref="W70:X70"/>
    <mergeCell ref="U70:V70"/>
    <mergeCell ref="S70:T70"/>
    <mergeCell ref="Q70:R70"/>
    <mergeCell ref="O70:P70"/>
    <mergeCell ref="O82:P82"/>
    <mergeCell ref="Q82:R82"/>
    <mergeCell ref="S82:T82"/>
    <mergeCell ref="O89:P89"/>
    <mergeCell ref="Q89:R89"/>
    <mergeCell ref="S89:T89"/>
    <mergeCell ref="U89:V89"/>
    <mergeCell ref="W89:X89"/>
    <mergeCell ref="Y89:Z89"/>
    <mergeCell ref="O87:P87"/>
    <mergeCell ref="Q87:R87"/>
    <mergeCell ref="S87:T87"/>
    <mergeCell ref="U87:V87"/>
    <mergeCell ref="W87:X87"/>
    <mergeCell ref="Y87:Z87"/>
    <mergeCell ref="O88:P88"/>
    <mergeCell ref="Q88:R88"/>
    <mergeCell ref="S88:T88"/>
    <mergeCell ref="U88:V88"/>
    <mergeCell ref="W88:X88"/>
    <mergeCell ref="Y86:Z86"/>
    <mergeCell ref="U82:V82"/>
    <mergeCell ref="W82:X82"/>
    <mergeCell ref="Y82:Z82"/>
    <mergeCell ref="O84:P84"/>
    <mergeCell ref="Q84:R84"/>
    <mergeCell ref="S84:T84"/>
    <mergeCell ref="U84:V84"/>
    <mergeCell ref="W84:X84"/>
    <mergeCell ref="Y84:Z84"/>
    <mergeCell ref="Y85:Z85"/>
    <mergeCell ref="O85:P85"/>
    <mergeCell ref="O13:P13"/>
    <mergeCell ref="Q13:R13"/>
    <mergeCell ref="O12:P12"/>
    <mergeCell ref="Q12:R12"/>
    <mergeCell ref="O79:P79"/>
    <mergeCell ref="Q79:R79"/>
    <mergeCell ref="S79:T79"/>
    <mergeCell ref="U79:V79"/>
    <mergeCell ref="W79:X79"/>
    <mergeCell ref="Q72:R72"/>
    <mergeCell ref="S72:T72"/>
    <mergeCell ref="U72:V72"/>
    <mergeCell ref="W72:X72"/>
    <mergeCell ref="W58:X58"/>
    <mergeCell ref="U58:V58"/>
    <mergeCell ref="S58:T58"/>
    <mergeCell ref="Q58:R58"/>
    <mergeCell ref="O58:P58"/>
    <mergeCell ref="O63:P63"/>
    <mergeCell ref="Q63:R63"/>
    <mergeCell ref="O66:P66"/>
    <mergeCell ref="Y8:Z8"/>
    <mergeCell ref="O9:P9"/>
    <mergeCell ref="Q9:R9"/>
    <mergeCell ref="S9:T9"/>
    <mergeCell ref="U9:V9"/>
    <mergeCell ref="W9:X9"/>
    <mergeCell ref="Y9:Z9"/>
    <mergeCell ref="O16:P16"/>
    <mergeCell ref="Q16:R16"/>
    <mergeCell ref="S16:T16"/>
    <mergeCell ref="U16:V16"/>
    <mergeCell ref="W16:X16"/>
    <mergeCell ref="Y16:Z16"/>
    <mergeCell ref="O11:P11"/>
    <mergeCell ref="Q11:R11"/>
    <mergeCell ref="S11:T11"/>
    <mergeCell ref="U11:V11"/>
    <mergeCell ref="W11:X11"/>
    <mergeCell ref="Y11:Z11"/>
    <mergeCell ref="O14:P14"/>
    <mergeCell ref="Q14:R14"/>
    <mergeCell ref="S14:T14"/>
    <mergeCell ref="U14:V14"/>
    <mergeCell ref="W14:X14"/>
    <mergeCell ref="Y59:Z59"/>
    <mergeCell ref="O47:Z47"/>
    <mergeCell ref="O19:Z19"/>
    <mergeCell ref="O39:Z39"/>
    <mergeCell ref="O59:P59"/>
    <mergeCell ref="Q59:R59"/>
    <mergeCell ref="S59:T59"/>
    <mergeCell ref="Y75:Z75"/>
    <mergeCell ref="O76:P76"/>
    <mergeCell ref="Q76:R76"/>
    <mergeCell ref="S76:T76"/>
    <mergeCell ref="U76:V76"/>
    <mergeCell ref="W76:X76"/>
    <mergeCell ref="Y76:Z76"/>
    <mergeCell ref="Q85:R85"/>
    <mergeCell ref="S85:T85"/>
    <mergeCell ref="U85:V85"/>
    <mergeCell ref="O83:P83"/>
    <mergeCell ref="Q83:R83"/>
    <mergeCell ref="S83:T83"/>
    <mergeCell ref="U83:V83"/>
    <mergeCell ref="W83:X83"/>
    <mergeCell ref="Y83:Z83"/>
    <mergeCell ref="Y79:Z79"/>
    <mergeCell ref="O81:Z81"/>
    <mergeCell ref="W85:X85"/>
    <mergeCell ref="Y71:Z71"/>
    <mergeCell ref="S62:T62"/>
    <mergeCell ref="U62:V62"/>
    <mergeCell ref="S67:T67"/>
    <mergeCell ref="U67:V67"/>
    <mergeCell ref="W67:X67"/>
    <mergeCell ref="Y67:Z67"/>
    <mergeCell ref="Y74:Z74"/>
    <mergeCell ref="O77:P77"/>
    <mergeCell ref="Q77:R77"/>
    <mergeCell ref="S77:T77"/>
    <mergeCell ref="U77:V77"/>
    <mergeCell ref="W77:X77"/>
    <mergeCell ref="Y77:Z77"/>
    <mergeCell ref="O74:P74"/>
    <mergeCell ref="Q74:R74"/>
    <mergeCell ref="S74:T74"/>
    <mergeCell ref="U74:V74"/>
    <mergeCell ref="W74:X74"/>
    <mergeCell ref="O75:P75"/>
    <mergeCell ref="Q75:R75"/>
    <mergeCell ref="S75:T75"/>
    <mergeCell ref="U75:V75"/>
    <mergeCell ref="W75:X75"/>
    <mergeCell ref="W62:X62"/>
    <mergeCell ref="O62:P62"/>
    <mergeCell ref="O67:P67"/>
    <mergeCell ref="Q62:R62"/>
    <mergeCell ref="Q67:R67"/>
    <mergeCell ref="O71:P71"/>
    <mergeCell ref="Q71:R71"/>
    <mergeCell ref="S71:T71"/>
    <mergeCell ref="S10:T10"/>
    <mergeCell ref="U10:V10"/>
    <mergeCell ref="S13:T13"/>
    <mergeCell ref="U13:V13"/>
    <mergeCell ref="Y12:Z12"/>
    <mergeCell ref="W13:X13"/>
    <mergeCell ref="Y13:Z13"/>
    <mergeCell ref="S12:T12"/>
    <mergeCell ref="U12:V12"/>
    <mergeCell ref="W12:X12"/>
    <mergeCell ref="W10:X10"/>
    <mergeCell ref="Y10:Z10"/>
    <mergeCell ref="Y62:Z62"/>
    <mergeCell ref="Y14:Z14"/>
    <mergeCell ref="O55:Z55"/>
    <mergeCell ref="O8:P8"/>
    <mergeCell ref="Q8:R8"/>
    <mergeCell ref="S8:T8"/>
    <mergeCell ref="U8:V8"/>
    <mergeCell ref="W8:X8"/>
    <mergeCell ref="O17:P17"/>
    <mergeCell ref="Q17:R17"/>
    <mergeCell ref="S17:T17"/>
    <mergeCell ref="U17:V17"/>
    <mergeCell ref="W17:X17"/>
    <mergeCell ref="Y17:Z17"/>
    <mergeCell ref="O41:Z41"/>
    <mergeCell ref="O50:Z50"/>
    <mergeCell ref="O33:Z33"/>
    <mergeCell ref="O15:P15"/>
    <mergeCell ref="Q15:R15"/>
    <mergeCell ref="S15:T15"/>
    <mergeCell ref="U71:V71"/>
    <mergeCell ref="W71:X71"/>
    <mergeCell ref="Q66:R66"/>
    <mergeCell ref="S66:T66"/>
    <mergeCell ref="U66:V66"/>
    <mergeCell ref="W66:X66"/>
    <mergeCell ref="O5:Z5"/>
    <mergeCell ref="O69:Z69"/>
    <mergeCell ref="O57:Z57"/>
    <mergeCell ref="O1:Z1"/>
    <mergeCell ref="Y2:Z2"/>
    <mergeCell ref="W2:X2"/>
    <mergeCell ref="U2:V2"/>
    <mergeCell ref="S2:T2"/>
    <mergeCell ref="Q2:R2"/>
    <mergeCell ref="O2:P2"/>
    <mergeCell ref="Y3:Z3"/>
    <mergeCell ref="W3:X3"/>
    <mergeCell ref="U3:V3"/>
    <mergeCell ref="S3:T3"/>
    <mergeCell ref="Q3:R3"/>
    <mergeCell ref="O3:P3"/>
    <mergeCell ref="O7:P7"/>
    <mergeCell ref="O10:P10"/>
    <mergeCell ref="Q7:R7"/>
    <mergeCell ref="Q10:R10"/>
    <mergeCell ref="W7:X7"/>
    <mergeCell ref="Y7:Z7"/>
    <mergeCell ref="O27:Z27"/>
    <mergeCell ref="O25:Z25"/>
    <mergeCell ref="S7:T7"/>
    <mergeCell ref="U7:V7"/>
    <mergeCell ref="BF15:BG15"/>
    <mergeCell ref="BH15:BI15"/>
    <mergeCell ref="BJ15:BK15"/>
    <mergeCell ref="BL15:BM15"/>
    <mergeCell ref="BO15:BP15"/>
    <mergeCell ref="BQ15:BR15"/>
    <mergeCell ref="BS15:BT15"/>
    <mergeCell ref="BU15:BV15"/>
    <mergeCell ref="BW15:BX15"/>
    <mergeCell ref="BY15:BZ15"/>
    <mergeCell ref="U15:V15"/>
    <mergeCell ref="W15:X15"/>
    <mergeCell ref="Y15:Z15"/>
    <mergeCell ref="AB15:AC15"/>
    <mergeCell ref="AD15:AE15"/>
    <mergeCell ref="AF15:AG15"/>
    <mergeCell ref="AH15:AI15"/>
    <mergeCell ref="AJ15:AK15"/>
    <mergeCell ref="AL15:AM15"/>
    <mergeCell ref="AO15:AP15"/>
    <mergeCell ref="AQ15:AR15"/>
    <mergeCell ref="AS15:AT15"/>
    <mergeCell ref="AU15:AV15"/>
    <mergeCell ref="AW15:AX15"/>
    <mergeCell ref="AY15:AZ15"/>
    <mergeCell ref="BB15:BC15"/>
    <mergeCell ref="BD15:BE15"/>
  </mergeCells>
  <conditionalFormatting sqref="AO23">
    <cfRule type="cellIs" dxfId="71" priority="94" operator="greaterThan">
      <formula>$O$17</formula>
    </cfRule>
  </conditionalFormatting>
  <conditionalFormatting sqref="BO23">
    <cfRule type="cellIs" dxfId="70" priority="70" operator="greaterThan">
      <formula>$O$17</formula>
    </cfRule>
  </conditionalFormatting>
  <conditionalFormatting sqref="BP23">
    <cfRule type="cellIs" dxfId="69" priority="69" operator="greaterThan">
      <formula>$O$17</formula>
    </cfRule>
  </conditionalFormatting>
  <conditionalFormatting sqref="BS23">
    <cfRule type="cellIs" dxfId="68" priority="68" operator="greaterThan">
      <formula>$S$17</formula>
    </cfRule>
  </conditionalFormatting>
  <conditionalFormatting sqref="BQ23">
    <cfRule type="cellIs" dxfId="67" priority="67" operator="greaterThan">
      <formula>$Q$17</formula>
    </cfRule>
  </conditionalFormatting>
  <conditionalFormatting sqref="BR23">
    <cfRule type="cellIs" dxfId="66" priority="66" operator="greaterThan">
      <formula>$Q$17</formula>
    </cfRule>
  </conditionalFormatting>
  <conditionalFormatting sqref="BT23">
    <cfRule type="cellIs" dxfId="65" priority="65" operator="greaterThan">
      <formula>$S$17</formula>
    </cfRule>
  </conditionalFormatting>
  <conditionalFormatting sqref="BU23">
    <cfRule type="cellIs" dxfId="64" priority="64" operator="greaterThan">
      <formula>$U$17</formula>
    </cfRule>
  </conditionalFormatting>
  <conditionalFormatting sqref="BV23">
    <cfRule type="cellIs" dxfId="63" priority="63" operator="greaterThan">
      <formula>$U$17</formula>
    </cfRule>
  </conditionalFormatting>
  <conditionalFormatting sqref="BW23">
    <cfRule type="cellIs" dxfId="62" priority="62" operator="greaterThan">
      <formula>$W$17</formula>
    </cfRule>
  </conditionalFormatting>
  <conditionalFormatting sqref="BX23">
    <cfRule type="cellIs" dxfId="61" priority="61" operator="greaterThan">
      <formula>$W$17</formula>
    </cfRule>
  </conditionalFormatting>
  <conditionalFormatting sqref="BY23">
    <cfRule type="cellIs" dxfId="60" priority="60" operator="greaterThan">
      <formula>$Y$17</formula>
    </cfRule>
  </conditionalFormatting>
  <conditionalFormatting sqref="BZ23">
    <cfRule type="cellIs" dxfId="59" priority="59" operator="greaterThan">
      <formula>$Y$17</formula>
    </cfRule>
  </conditionalFormatting>
  <conditionalFormatting sqref="AP23">
    <cfRule type="cellIs" dxfId="58" priority="93" operator="greaterThan">
      <formula>$O$17</formula>
    </cfRule>
  </conditionalFormatting>
  <conditionalFormatting sqref="AS23">
    <cfRule type="cellIs" dxfId="57" priority="92" operator="greaterThan">
      <formula>$S$17</formula>
    </cfRule>
  </conditionalFormatting>
  <conditionalFormatting sqref="AQ23">
    <cfRule type="cellIs" dxfId="56" priority="91" operator="greaterThan">
      <formula>$Q$17</formula>
    </cfRule>
  </conditionalFormatting>
  <conditionalFormatting sqref="AR23">
    <cfRule type="cellIs" dxfId="55" priority="90" operator="greaterThan">
      <formula>$Q$17</formula>
    </cfRule>
  </conditionalFormatting>
  <conditionalFormatting sqref="AT23">
    <cfRule type="cellIs" dxfId="54" priority="89" operator="greaterThan">
      <formula>$S$17</formula>
    </cfRule>
  </conditionalFormatting>
  <conditionalFormatting sqref="AU23">
    <cfRule type="cellIs" dxfId="53" priority="88" operator="greaterThan">
      <formula>$U$17</formula>
    </cfRule>
  </conditionalFormatting>
  <conditionalFormatting sqref="AV23">
    <cfRule type="cellIs" dxfId="52" priority="87" operator="greaterThan">
      <formula>$U$17</formula>
    </cfRule>
  </conditionalFormatting>
  <conditionalFormatting sqref="AW23">
    <cfRule type="cellIs" dxfId="51" priority="86" operator="greaterThan">
      <formula>$W$17</formula>
    </cfRule>
  </conditionalFormatting>
  <conditionalFormatting sqref="AX23">
    <cfRule type="cellIs" dxfId="50" priority="85" operator="greaterThan">
      <formula>$W$17</formula>
    </cfRule>
  </conditionalFormatting>
  <conditionalFormatting sqref="AY23">
    <cfRule type="cellIs" dxfId="49" priority="84" operator="greaterThan">
      <formula>$Y$17</formula>
    </cfRule>
  </conditionalFormatting>
  <conditionalFormatting sqref="AZ23">
    <cfRule type="cellIs" dxfId="48" priority="83" operator="greaterThan">
      <formula>$Y$17</formula>
    </cfRule>
  </conditionalFormatting>
  <conditionalFormatting sqref="BB23">
    <cfRule type="cellIs" dxfId="47" priority="82" operator="greaterThan">
      <formula>$O$17</formula>
    </cfRule>
  </conditionalFormatting>
  <conditionalFormatting sqref="BC23">
    <cfRule type="cellIs" dxfId="46" priority="81" operator="greaterThan">
      <formula>$O$17</formula>
    </cfRule>
  </conditionalFormatting>
  <conditionalFormatting sqref="BF23">
    <cfRule type="cellIs" dxfId="45" priority="80" operator="greaterThan">
      <formula>$S$17</formula>
    </cfRule>
  </conditionalFormatting>
  <conditionalFormatting sqref="BD23">
    <cfRule type="cellIs" dxfId="44" priority="79" operator="greaterThan">
      <formula>$Q$17</formula>
    </cfRule>
  </conditionalFormatting>
  <conditionalFormatting sqref="BE23">
    <cfRule type="cellIs" dxfId="43" priority="78" operator="greaterThan">
      <formula>$Q$17</formula>
    </cfRule>
  </conditionalFormatting>
  <conditionalFormatting sqref="BG23">
    <cfRule type="cellIs" dxfId="42" priority="77" operator="greaterThan">
      <formula>$S$17</formula>
    </cfRule>
  </conditionalFormatting>
  <conditionalFormatting sqref="BH23">
    <cfRule type="cellIs" dxfId="41" priority="76" operator="greaterThan">
      <formula>$U$17</formula>
    </cfRule>
  </conditionalFormatting>
  <conditionalFormatting sqref="BI23">
    <cfRule type="cellIs" dxfId="40" priority="75" operator="greaterThan">
      <formula>$U$17</formula>
    </cfRule>
  </conditionalFormatting>
  <conditionalFormatting sqref="BJ23">
    <cfRule type="cellIs" dxfId="39" priority="74" operator="greaterThan">
      <formula>$W$17</formula>
    </cfRule>
  </conditionalFormatting>
  <conditionalFormatting sqref="BK23">
    <cfRule type="cellIs" dxfId="38" priority="73" operator="greaterThan">
      <formula>$W$17</formula>
    </cfRule>
  </conditionalFormatting>
  <conditionalFormatting sqref="BL23">
    <cfRule type="cellIs" dxfId="37" priority="72" operator="greaterThan">
      <formula>$Y$17</formula>
    </cfRule>
  </conditionalFormatting>
  <conditionalFormatting sqref="BM23">
    <cfRule type="cellIs" dxfId="36" priority="71" operator="greaterThan">
      <formula>$Y$17</formula>
    </cfRule>
  </conditionalFormatting>
  <conditionalFormatting sqref="S23">
    <cfRule type="cellIs" dxfId="35" priority="22" operator="greaterThan">
      <formula>$S$17</formula>
    </cfRule>
  </conditionalFormatting>
  <conditionalFormatting sqref="Q23">
    <cfRule type="cellIs" dxfId="34" priority="21" operator="greaterThan">
      <formula>$Q$17</formula>
    </cfRule>
  </conditionalFormatting>
  <conditionalFormatting sqref="R23">
    <cfRule type="cellIs" dxfId="33" priority="20" operator="greaterThan">
      <formula>$Q$17</formula>
    </cfRule>
  </conditionalFormatting>
  <conditionalFormatting sqref="T23">
    <cfRule type="cellIs" dxfId="32" priority="19" operator="greaterThan">
      <formula>$S$17</formula>
    </cfRule>
  </conditionalFormatting>
  <conditionalFormatting sqref="U23">
    <cfRule type="cellIs" dxfId="31" priority="18" operator="greaterThan">
      <formula>$U$17</formula>
    </cfRule>
  </conditionalFormatting>
  <conditionalFormatting sqref="V23">
    <cfRule type="cellIs" dxfId="30" priority="17" operator="greaterThan">
      <formula>$U$17</formula>
    </cfRule>
  </conditionalFormatting>
  <conditionalFormatting sqref="W23">
    <cfRule type="cellIs" dxfId="29" priority="16" operator="greaterThan">
      <formula>$W$17</formula>
    </cfRule>
  </conditionalFormatting>
  <conditionalFormatting sqref="X23">
    <cfRule type="cellIs" dxfId="28" priority="15" operator="greaterThan">
      <formula>$W$17</formula>
    </cfRule>
  </conditionalFormatting>
  <conditionalFormatting sqref="Y23">
    <cfRule type="cellIs" dxfId="27" priority="14" operator="greaterThan">
      <formula>$Y$17</formula>
    </cfRule>
  </conditionalFormatting>
  <conditionalFormatting sqref="Z23">
    <cfRule type="cellIs" dxfId="26" priority="13" operator="greaterThan">
      <formula>$Y$17</formula>
    </cfRule>
  </conditionalFormatting>
  <conditionalFormatting sqref="AB23">
    <cfRule type="cellIs" dxfId="25" priority="36" operator="greaterThan">
      <formula>$O$17</formula>
    </cfRule>
  </conditionalFormatting>
  <conditionalFormatting sqref="AC23">
    <cfRule type="cellIs" dxfId="24" priority="35" operator="greaterThan">
      <formula>$O$17</formula>
    </cfRule>
  </conditionalFormatting>
  <conditionalFormatting sqref="AF23">
    <cfRule type="cellIs" dxfId="23" priority="34" operator="greaterThan">
      <formula>$S$17</formula>
    </cfRule>
  </conditionalFormatting>
  <conditionalFormatting sqref="AD23">
    <cfRule type="cellIs" dxfId="22" priority="33" operator="greaterThan">
      <formula>$Q$17</formula>
    </cfRule>
  </conditionalFormatting>
  <conditionalFormatting sqref="AE23">
    <cfRule type="cellIs" dxfId="21" priority="32" operator="greaterThan">
      <formula>$Q$17</formula>
    </cfRule>
  </conditionalFormatting>
  <conditionalFormatting sqref="AG23">
    <cfRule type="cellIs" dxfId="20" priority="31" operator="greaterThan">
      <formula>$S$17</formula>
    </cfRule>
  </conditionalFormatting>
  <conditionalFormatting sqref="AH23">
    <cfRule type="cellIs" dxfId="19" priority="30" operator="greaterThan">
      <formula>$U$17</formula>
    </cfRule>
  </conditionalFormatting>
  <conditionalFormatting sqref="AI23">
    <cfRule type="cellIs" dxfId="18" priority="29" operator="greaterThan">
      <formula>$U$17</formula>
    </cfRule>
  </conditionalFormatting>
  <conditionalFormatting sqref="AJ23">
    <cfRule type="cellIs" dxfId="17" priority="28" operator="greaterThan">
      <formula>$W$17</formula>
    </cfRule>
  </conditionalFormatting>
  <conditionalFormatting sqref="AK23">
    <cfRule type="cellIs" dxfId="16" priority="27" operator="greaterThan">
      <formula>$W$17</formula>
    </cfRule>
  </conditionalFormatting>
  <conditionalFormatting sqref="AL23">
    <cfRule type="cellIs" dxfId="15" priority="26" operator="greaterThan">
      <formula>$Y$17</formula>
    </cfRule>
  </conditionalFormatting>
  <conditionalFormatting sqref="AM23">
    <cfRule type="cellIs" dxfId="14" priority="25" operator="greaterThan">
      <formula>$Y$17</formula>
    </cfRule>
  </conditionalFormatting>
  <conditionalFormatting sqref="O23">
    <cfRule type="cellIs" dxfId="13" priority="24" operator="greaterThan">
      <formula>$O$17</formula>
    </cfRule>
  </conditionalFormatting>
  <conditionalFormatting sqref="P23">
    <cfRule type="cellIs" dxfId="12" priority="23" operator="greaterThan">
      <formula>$O$17</formula>
    </cfRule>
  </conditionalFormatting>
  <conditionalFormatting sqref="B23">
    <cfRule type="cellIs" dxfId="11" priority="12" operator="greaterThan">
      <formula>$O$17</formula>
    </cfRule>
  </conditionalFormatting>
  <conditionalFormatting sqref="C23">
    <cfRule type="cellIs" dxfId="10" priority="11" operator="greaterThan">
      <formula>$O$17</formula>
    </cfRule>
  </conditionalFormatting>
  <conditionalFormatting sqref="F23">
    <cfRule type="cellIs" dxfId="9" priority="10" operator="greaterThan">
      <formula>$S$17</formula>
    </cfRule>
  </conditionalFormatting>
  <conditionalFormatting sqref="D23">
    <cfRule type="cellIs" dxfId="8" priority="9" operator="greaterThan">
      <formula>$Q$17</formula>
    </cfRule>
  </conditionalFormatting>
  <conditionalFormatting sqref="E23">
    <cfRule type="cellIs" dxfId="7" priority="8" operator="greaterThan">
      <formula>$Q$17</formula>
    </cfRule>
  </conditionalFormatting>
  <conditionalFormatting sqref="G23">
    <cfRule type="cellIs" dxfId="6" priority="7" operator="greaterThan">
      <formula>$S$17</formula>
    </cfRule>
  </conditionalFormatting>
  <conditionalFormatting sqref="H23">
    <cfRule type="cellIs" dxfId="5" priority="6" operator="greaterThan">
      <formula>$U$17</formula>
    </cfRule>
  </conditionalFormatting>
  <conditionalFormatting sqref="I23">
    <cfRule type="cellIs" dxfId="4" priority="5" operator="greaterThan">
      <formula>$U$17</formula>
    </cfRule>
  </conditionalFormatting>
  <conditionalFormatting sqref="J23">
    <cfRule type="cellIs" dxfId="3" priority="4" operator="greaterThan">
      <formula>$W$17</formula>
    </cfRule>
  </conditionalFormatting>
  <conditionalFormatting sqref="K23">
    <cfRule type="cellIs" dxfId="2" priority="3" operator="greaterThan">
      <formula>$W$17</formula>
    </cfRule>
  </conditionalFormatting>
  <conditionalFormatting sqref="L23">
    <cfRule type="cellIs" dxfId="1" priority="2" operator="greaterThan">
      <formula>$Y$17</formula>
    </cfRule>
  </conditionalFormatting>
  <conditionalFormatting sqref="M23">
    <cfRule type="cellIs" dxfId="0" priority="1" operator="greaterThan">
      <formula>$Y$17</formula>
    </cfRule>
  </conditionalFormatting>
  <pageMargins left="0.7" right="0.7" top="0.75" bottom="0.75" header="0.3" footer="0.3"/>
  <pageSetup paperSize="9" orientation="portrait" r:id="rId1"/>
  <ignoredErrors>
    <ignoredError sqref="AA30 AA29 AA31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C00FF"/>
  </sheetPr>
  <dimension ref="A1:OZ16"/>
  <sheetViews>
    <sheetView showGridLines="0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" sqref="A4:A15"/>
    </sheetView>
  </sheetViews>
  <sheetFormatPr baseColWidth="10" defaultColWidth="11.44140625" defaultRowHeight="14.4" x14ac:dyDescent="0.3"/>
  <cols>
    <col min="1" max="1" width="17.21875" bestFit="1" customWidth="1"/>
    <col min="2" max="2" width="12.88671875" style="1" bestFit="1" customWidth="1"/>
    <col min="3" max="3" width="13.6640625" style="1" bestFit="1" customWidth="1"/>
    <col min="4" max="4" width="13.44140625" style="1" bestFit="1" customWidth="1"/>
    <col min="5" max="5" width="12.88671875" style="1" bestFit="1" customWidth="1"/>
    <col min="6" max="7" width="13.44140625" style="1" bestFit="1" customWidth="1"/>
    <col min="8" max="8" width="13.88671875" style="1" bestFit="1" customWidth="1"/>
    <col min="9" max="9" width="13.6640625" style="1" bestFit="1" customWidth="1"/>
    <col min="10" max="10" width="13.44140625" style="1" bestFit="1" customWidth="1"/>
    <col min="11" max="11" width="13.6640625" style="1" bestFit="1" customWidth="1"/>
    <col min="12" max="12" width="12.88671875" style="1" bestFit="1" customWidth="1"/>
    <col min="13" max="13" width="13.109375" style="1" bestFit="1" customWidth="1"/>
    <col min="14" max="14" width="13.6640625" style="1" bestFit="1" customWidth="1"/>
    <col min="15" max="15" width="14.109375" style="1" bestFit="1" customWidth="1"/>
    <col min="16" max="16" width="13.109375" style="1" bestFit="1" customWidth="1"/>
    <col min="17" max="17" width="13.44140625" style="1" bestFit="1" customWidth="1"/>
    <col min="18" max="20" width="13.6640625" style="1" bestFit="1" customWidth="1"/>
    <col min="21" max="21" width="16" style="1" bestFit="1" customWidth="1"/>
    <col min="22" max="22" width="13.88671875" style="1" bestFit="1" customWidth="1"/>
    <col min="23" max="23" width="13.6640625" style="1" bestFit="1" customWidth="1"/>
    <col min="24" max="25" width="13.44140625" style="1" bestFit="1" customWidth="1"/>
    <col min="26" max="26" width="13.33203125" style="1" customWidth="1"/>
    <col min="27" max="27" width="13.6640625" style="1" bestFit="1" customWidth="1"/>
    <col min="28" max="28" width="13.44140625" style="1" bestFit="1" customWidth="1"/>
    <col min="29" max="29" width="14.109375" style="1" bestFit="1" customWidth="1"/>
    <col min="30" max="30" width="13.109375" style="1" bestFit="1" customWidth="1"/>
    <col min="31" max="32" width="13.6640625" style="1" bestFit="1" customWidth="1"/>
    <col min="33" max="33" width="13.109375" style="1" bestFit="1" customWidth="1"/>
    <col min="34" max="34" width="13.6640625" style="1" bestFit="1" customWidth="1"/>
    <col min="35" max="35" width="13.109375" style="1" bestFit="1" customWidth="1"/>
    <col min="36" max="36" width="13.88671875" style="1" bestFit="1" customWidth="1"/>
    <col min="37" max="37" width="13.109375" style="1" bestFit="1" customWidth="1"/>
    <col min="38" max="38" width="13.44140625" style="1" bestFit="1" customWidth="1"/>
    <col min="39" max="39" width="13.6640625" style="1" bestFit="1" customWidth="1"/>
    <col min="40" max="40" width="15.109375" style="1" customWidth="1"/>
    <col min="41" max="41" width="13.44140625" style="1" bestFit="1" customWidth="1"/>
    <col min="42" max="42" width="13.109375" style="1" bestFit="1" customWidth="1"/>
    <col min="43" max="43" width="14.109375" style="1" bestFit="1" customWidth="1"/>
    <col min="44" max="44" width="13.6640625" style="1" bestFit="1" customWidth="1"/>
    <col min="45" max="45" width="13.44140625" style="1" bestFit="1" customWidth="1"/>
    <col min="46" max="46" width="13.6640625" style="1" bestFit="1" customWidth="1"/>
    <col min="47" max="47" width="13.109375" style="1" bestFit="1" customWidth="1"/>
    <col min="48" max="48" width="13.6640625" style="1" bestFit="1" customWidth="1"/>
    <col min="49" max="49" width="13.44140625" style="1" bestFit="1" customWidth="1"/>
    <col min="50" max="50" width="14.109375" style="1" bestFit="1" customWidth="1"/>
    <col min="51" max="51" width="13.44140625" style="1" bestFit="1" customWidth="1"/>
    <col min="52" max="52" width="13.6640625" style="1" bestFit="1" customWidth="1"/>
    <col min="53" max="53" width="13.44140625" style="1" bestFit="1" customWidth="1"/>
    <col min="54" max="56" width="13.109375" style="1" bestFit="1" customWidth="1"/>
    <col min="57" max="57" width="14.109375" style="1" bestFit="1" customWidth="1"/>
    <col min="58" max="59" width="13.6640625" style="1" bestFit="1" customWidth="1"/>
    <col min="60" max="60" width="13.109375" style="1" bestFit="1" customWidth="1"/>
    <col min="61" max="61" width="12.5546875" style="1" bestFit="1" customWidth="1"/>
    <col min="62" max="62" width="13.44140625" style="1" bestFit="1" customWidth="1"/>
    <col min="63" max="63" width="13.6640625" style="1" bestFit="1" customWidth="1"/>
    <col min="64" max="64" width="14.109375" style="140" bestFit="1" customWidth="1"/>
    <col min="65" max="65" width="13.6640625" style="140" bestFit="1" customWidth="1"/>
    <col min="66" max="66" width="12.88671875" style="140" bestFit="1" customWidth="1"/>
    <col min="67" max="67" width="13.6640625" style="140" bestFit="1" customWidth="1"/>
    <col min="68" max="69" width="12.88671875" style="140" bestFit="1" customWidth="1"/>
    <col min="70" max="70" width="13.6640625" style="140" bestFit="1" customWidth="1"/>
    <col min="71" max="71" width="13.88671875" style="140" bestFit="1" customWidth="1"/>
    <col min="72" max="72" width="13.6640625" style="1" bestFit="1" customWidth="1"/>
    <col min="73" max="73" width="13.44140625" style="1" bestFit="1" customWidth="1"/>
    <col min="74" max="74" width="13.109375" style="1" bestFit="1" customWidth="1"/>
    <col min="75" max="75" width="12.5546875" style="1" bestFit="1" customWidth="1"/>
    <col min="76" max="76" width="13.6640625" style="1" bestFit="1" customWidth="1"/>
    <col min="77" max="77" width="13.44140625" style="1" bestFit="1" customWidth="1"/>
    <col min="78" max="78" width="13.88671875" style="1" bestFit="1" customWidth="1"/>
    <col min="79" max="79" width="13.6640625" style="1" bestFit="1" customWidth="1"/>
    <col min="80" max="80" width="13.109375" style="1" bestFit="1" customWidth="1"/>
    <col min="81" max="83" width="13.44140625" style="1" bestFit="1" customWidth="1"/>
    <col min="84" max="84" width="13.109375" style="1" bestFit="1" customWidth="1"/>
    <col min="85" max="85" width="14.109375" style="1" bestFit="1" customWidth="1"/>
    <col min="86" max="86" width="13.109375" style="1" bestFit="1" customWidth="1"/>
    <col min="87" max="88" width="13.44140625" style="1" bestFit="1" customWidth="1"/>
    <col min="89" max="89" width="12.109375" style="1" bestFit="1" customWidth="1"/>
    <col min="90" max="90" width="13.6640625" style="1" bestFit="1" customWidth="1"/>
    <col min="91" max="91" width="13.109375" style="1" bestFit="1" customWidth="1"/>
    <col min="92" max="92" width="14.109375" style="1" bestFit="1" customWidth="1"/>
    <col min="93" max="93" width="13.44140625" style="1" bestFit="1" customWidth="1"/>
    <col min="94" max="95" width="13.109375" style="1" bestFit="1" customWidth="1"/>
    <col min="96" max="96" width="12.109375" style="1" bestFit="1" customWidth="1"/>
    <col min="97" max="98" width="13.44140625" style="1" bestFit="1" customWidth="1"/>
    <col min="99" max="99" width="14.109375" style="1" bestFit="1" customWidth="1"/>
    <col min="100" max="101" width="13.44140625" style="1" bestFit="1" customWidth="1"/>
    <col min="102" max="102" width="13.6640625" style="1" bestFit="1" customWidth="1"/>
    <col min="103" max="103" width="12.33203125" style="1" bestFit="1" customWidth="1"/>
    <col min="104" max="104" width="13.109375" style="1" bestFit="1" customWidth="1"/>
    <col min="105" max="105" width="13.44140625" style="1" bestFit="1" customWidth="1"/>
    <col min="106" max="106" width="14.109375" style="1" bestFit="1" customWidth="1"/>
    <col min="107" max="107" width="11.5546875" style="1" bestFit="1" customWidth="1"/>
    <col min="108" max="108" width="13.6640625" style="1" bestFit="1" customWidth="1"/>
    <col min="109" max="109" width="13.109375" style="1" bestFit="1" customWidth="1"/>
    <col min="110" max="110" width="12.5546875" style="1" bestFit="1" customWidth="1"/>
    <col min="111" max="111" width="13.44140625" style="1" bestFit="1" customWidth="1"/>
    <col min="112" max="112" width="13.109375" style="1" bestFit="1" customWidth="1"/>
    <col min="113" max="113" width="13.6640625" style="1" bestFit="1" customWidth="1"/>
    <col min="114" max="114" width="13.109375" style="1" bestFit="1" customWidth="1"/>
    <col min="115" max="116" width="13.6640625" style="1" bestFit="1" customWidth="1"/>
    <col min="117" max="117" width="12.5546875" style="1" bestFit="1" customWidth="1"/>
    <col min="118" max="118" width="13.44140625" style="1" bestFit="1" customWidth="1"/>
    <col min="119" max="120" width="14.109375" style="1" bestFit="1" customWidth="1"/>
    <col min="121" max="121" width="11.5546875" style="1" bestFit="1" customWidth="1"/>
    <col min="122" max="122" width="13.6640625" style="1" bestFit="1" customWidth="1"/>
    <col min="123" max="123" width="13.88671875" style="1" bestFit="1" customWidth="1"/>
    <col min="124" max="124" width="12.5546875" style="1" bestFit="1" customWidth="1"/>
    <col min="125" max="125" width="13.88671875" style="1" bestFit="1" customWidth="1"/>
    <col min="126" max="126" width="13.6640625" style="1" bestFit="1" customWidth="1"/>
    <col min="127" max="127" width="13.88671875" style="1" bestFit="1" customWidth="1"/>
    <col min="128" max="128" width="11.5546875" style="1" bestFit="1" customWidth="1"/>
    <col min="129" max="129" width="13.44140625" style="1" bestFit="1" customWidth="1"/>
    <col min="130" max="130" width="12.88671875" style="1" bestFit="1" customWidth="1"/>
    <col min="131" max="131" width="12.5546875" style="1" bestFit="1" customWidth="1"/>
    <col min="132" max="132" width="13.6640625" style="1" bestFit="1" customWidth="1"/>
    <col min="133" max="133" width="13.44140625" style="1" bestFit="1" customWidth="1"/>
    <col min="134" max="134" width="14.109375" style="1" bestFit="1" customWidth="1"/>
    <col min="135" max="135" width="12.88671875" style="1" bestFit="1" customWidth="1"/>
    <col min="136" max="137" width="13.44140625" style="1" bestFit="1" customWidth="1"/>
    <col min="138" max="138" width="12.5546875" style="1" bestFit="1" customWidth="1"/>
    <col min="139" max="139" width="12.88671875" style="1" bestFit="1" customWidth="1"/>
    <col min="140" max="140" width="12.5546875" style="1" bestFit="1" customWidth="1"/>
    <col min="141" max="141" width="14.109375" style="1" bestFit="1" customWidth="1"/>
    <col min="142" max="143" width="13.44140625" style="1" bestFit="1" customWidth="1"/>
    <col min="144" max="144" width="13.6640625" style="1" bestFit="1" customWidth="1"/>
    <col min="145" max="145" width="11.5546875" style="1" bestFit="1" customWidth="1"/>
    <col min="146" max="147" width="13.109375" style="1" bestFit="1" customWidth="1"/>
    <col min="148" max="148" width="14.109375" style="1" bestFit="1" customWidth="1"/>
    <col min="149" max="149" width="13.109375" style="1" bestFit="1" customWidth="1"/>
    <col min="150" max="150" width="13.44140625" style="1" bestFit="1" customWidth="1"/>
    <col min="151" max="151" width="12.88671875" style="1" bestFit="1" customWidth="1"/>
    <col min="152" max="152" width="13.6640625" style="1" bestFit="1" customWidth="1"/>
    <col min="153" max="154" width="13.44140625" style="1" bestFit="1" customWidth="1"/>
    <col min="155" max="155" width="14.109375" style="1" bestFit="1" customWidth="1"/>
    <col min="156" max="156" width="11.5546875" style="1" bestFit="1" customWidth="1"/>
    <col min="157" max="158" width="13.44140625" style="1" bestFit="1" customWidth="1"/>
    <col min="159" max="159" width="12.33203125" style="1" bestFit="1" customWidth="1"/>
    <col min="160" max="160" width="13.44140625" style="1" bestFit="1" customWidth="1"/>
    <col min="161" max="161" width="13.6640625" style="1" bestFit="1" customWidth="1"/>
    <col min="162" max="162" width="14.109375" style="1" bestFit="1" customWidth="1"/>
    <col min="163" max="163" width="13.6640625" style="1" bestFit="1" customWidth="1"/>
    <col min="164" max="164" width="9.6640625" style="1" bestFit="1" customWidth="1"/>
    <col min="165" max="165" width="11.33203125" style="1" bestFit="1" customWidth="1"/>
    <col min="166" max="166" width="9.6640625" style="1" bestFit="1" customWidth="1"/>
    <col min="167" max="167" width="11.33203125" style="1" bestFit="1" customWidth="1"/>
    <col min="168" max="168" width="9.6640625" style="1" bestFit="1" customWidth="1"/>
    <col min="169" max="169" width="13.6640625" style="1" bestFit="1" customWidth="1"/>
    <col min="170" max="171" width="9.6640625" style="1" bestFit="1" customWidth="1"/>
    <col min="172" max="172" width="11.33203125" style="1" bestFit="1" customWidth="1"/>
    <col min="173" max="173" width="9.6640625" style="1" bestFit="1" customWidth="1"/>
    <col min="174" max="174" width="11.33203125" style="1" bestFit="1" customWidth="1"/>
    <col min="175" max="175" width="9.6640625" style="1" bestFit="1" customWidth="1"/>
    <col min="176" max="176" width="10.33203125" style="1" bestFit="1" customWidth="1"/>
    <col min="177" max="177" width="9.6640625" style="1" bestFit="1" customWidth="1"/>
    <col min="178" max="178" width="10.88671875" style="1" customWidth="1"/>
    <col min="179" max="179" width="11.33203125" style="1" bestFit="1" customWidth="1"/>
    <col min="180" max="180" width="9.6640625" style="1" bestFit="1" customWidth="1"/>
    <col min="181" max="181" width="11.33203125" style="1" bestFit="1" customWidth="1"/>
    <col min="182" max="182" width="10.5546875" style="1" customWidth="1"/>
    <col min="183" max="185" width="9.6640625" style="1" bestFit="1" customWidth="1"/>
    <col min="186" max="186" width="11.33203125" style="1" bestFit="1" customWidth="1"/>
    <col min="187" max="187" width="9.6640625" style="1" bestFit="1" customWidth="1"/>
    <col min="188" max="188" width="11.33203125" style="1" bestFit="1" customWidth="1"/>
    <col min="189" max="190" width="9.6640625" style="1" bestFit="1" customWidth="1"/>
    <col min="191" max="191" width="13.6640625" style="1" bestFit="1" customWidth="1"/>
    <col min="192" max="192" width="12.88671875" style="1" bestFit="1" customWidth="1"/>
    <col min="193" max="194" width="12.33203125" style="1" bestFit="1" customWidth="1"/>
    <col min="195" max="195" width="11.5546875" style="1" bestFit="1" customWidth="1"/>
    <col min="196" max="196" width="12.33203125" style="1" bestFit="1" customWidth="1"/>
    <col min="197" max="197" width="14.109375" style="1" bestFit="1" customWidth="1"/>
    <col min="198" max="198" width="13.44140625" style="1" bestFit="1" customWidth="1"/>
    <col min="199" max="199" width="13.109375" style="1" bestFit="1" customWidth="1"/>
    <col min="200" max="200" width="13.44140625" style="1" bestFit="1" customWidth="1"/>
    <col min="201" max="201" width="13.109375" style="1" bestFit="1" customWidth="1"/>
    <col min="202" max="202" width="12.5546875" style="1" bestFit="1" customWidth="1"/>
    <col min="203" max="203" width="12.109375" style="1" bestFit="1" customWidth="1"/>
    <col min="204" max="204" width="13.88671875" style="1" bestFit="1" customWidth="1"/>
    <col min="205" max="205" width="13.6640625" style="1" bestFit="1" customWidth="1"/>
    <col min="206" max="206" width="13.44140625" style="1" bestFit="1" customWidth="1"/>
    <col min="207" max="207" width="13.109375" style="1" bestFit="1" customWidth="1"/>
    <col min="208" max="208" width="12.5546875" style="1" bestFit="1" customWidth="1"/>
    <col min="209" max="209" width="12.88671875" style="1" bestFit="1" customWidth="1"/>
    <col min="210" max="210" width="11.5546875" style="1" bestFit="1" customWidth="1"/>
    <col min="211" max="211" width="13.44140625" style="1" bestFit="1" customWidth="1"/>
    <col min="212" max="212" width="13.6640625" style="1" bestFit="1" customWidth="1"/>
    <col min="213" max="213" width="13.44140625" style="1" bestFit="1" customWidth="1"/>
    <col min="214" max="214" width="12.88671875" style="1" bestFit="1" customWidth="1"/>
    <col min="215" max="216" width="13.44140625" style="1" bestFit="1" customWidth="1"/>
    <col min="217" max="217" width="12.5546875" style="1" bestFit="1" customWidth="1"/>
    <col min="218" max="218" width="13.88671875" style="1" bestFit="1" customWidth="1"/>
    <col min="219" max="219" width="13.44140625" style="1" bestFit="1" customWidth="1"/>
    <col min="220" max="220" width="13.6640625" style="1" bestFit="1" customWidth="1"/>
    <col min="221" max="222" width="13.109375" style="1" bestFit="1" customWidth="1"/>
    <col min="223" max="223" width="12.88671875" style="1" bestFit="1" customWidth="1"/>
    <col min="224" max="224" width="9.6640625" style="1" bestFit="1" customWidth="1"/>
    <col min="225" max="225" width="14.109375" style="1" bestFit="1" customWidth="1"/>
    <col min="226" max="226" width="12.33203125" style="1" bestFit="1" customWidth="1"/>
    <col min="227" max="227" width="11.5546875" style="1" bestFit="1" customWidth="1"/>
    <col min="228" max="228" width="12.88671875" style="1" bestFit="1" customWidth="1"/>
    <col min="229" max="229" width="12.109375" style="1" bestFit="1" customWidth="1"/>
    <col min="230" max="230" width="13.109375" style="1" bestFit="1" customWidth="1"/>
    <col min="231" max="231" width="12.5546875" style="1" bestFit="1" customWidth="1"/>
    <col min="232" max="232" width="13.88671875" style="1" bestFit="1" customWidth="1"/>
    <col min="233" max="234" width="13.6640625" style="1" bestFit="1" customWidth="1"/>
    <col min="235" max="235" width="13.44140625" style="1" bestFit="1" customWidth="1"/>
    <col min="236" max="236" width="12.88671875" style="1" bestFit="1" customWidth="1"/>
    <col min="237" max="237" width="12.33203125" style="1" bestFit="1" customWidth="1"/>
    <col min="238" max="238" width="12.5546875" style="1" bestFit="1" customWidth="1"/>
    <col min="239" max="239" width="13.88671875" style="1" bestFit="1" customWidth="1"/>
    <col min="240" max="240" width="13.6640625" style="1" bestFit="1" customWidth="1"/>
    <col min="241" max="241" width="13.44140625" style="1" bestFit="1" customWidth="1"/>
    <col min="242" max="242" width="13.6640625" style="1" bestFit="1" customWidth="1"/>
    <col min="243" max="243" width="12.88671875" style="1" bestFit="1" customWidth="1"/>
    <col min="244" max="244" width="13.6640625" style="1" bestFit="1" customWidth="1"/>
    <col min="245" max="245" width="12.33203125" style="1" bestFit="1" customWidth="1"/>
    <col min="246" max="246" width="13.88671875" style="1" bestFit="1" customWidth="1"/>
    <col min="247" max="247" width="13.109375" style="1" bestFit="1" customWidth="1"/>
    <col min="248" max="248" width="13.6640625" style="1" bestFit="1" customWidth="1"/>
    <col min="249" max="249" width="13.109375" style="1" bestFit="1" customWidth="1"/>
    <col min="250" max="250" width="12.88671875" style="1" bestFit="1" customWidth="1"/>
    <col min="251" max="251" width="13.6640625" style="1" bestFit="1" customWidth="1"/>
    <col min="252" max="252" width="12.109375" style="1" bestFit="1" customWidth="1"/>
    <col min="253" max="253" width="13.88671875" style="1" bestFit="1" customWidth="1"/>
    <col min="254" max="255" width="9.6640625" style="1" bestFit="1" customWidth="1"/>
    <col min="256" max="256" width="11.33203125" style="1" bestFit="1" customWidth="1"/>
    <col min="257" max="257" width="9.6640625" style="1" bestFit="1" customWidth="1"/>
    <col min="258" max="258" width="11.33203125" style="1" bestFit="1" customWidth="1"/>
    <col min="259" max="259" width="9.6640625" style="1" bestFit="1" customWidth="1"/>
    <col min="260" max="260" width="13.88671875" style="1" bestFit="1" customWidth="1"/>
    <col min="261" max="262" width="9.6640625" style="1" bestFit="1" customWidth="1"/>
    <col min="263" max="263" width="11.33203125" style="1" bestFit="1" customWidth="1"/>
    <col min="264" max="264" width="9.6640625" style="1" bestFit="1" customWidth="1"/>
    <col min="265" max="265" width="11.33203125" style="1" bestFit="1" customWidth="1"/>
    <col min="266" max="266" width="9.6640625" style="1" bestFit="1" customWidth="1"/>
    <col min="267" max="267" width="10.33203125" style="1" bestFit="1" customWidth="1"/>
    <col min="268" max="269" width="9.6640625" style="1" bestFit="1" customWidth="1"/>
    <col min="270" max="270" width="11.33203125" style="1" bestFit="1" customWidth="1"/>
    <col min="271" max="271" width="9.6640625" style="1" bestFit="1" customWidth="1"/>
    <col min="272" max="272" width="11.33203125" style="1" bestFit="1" customWidth="1"/>
    <col min="273" max="273" width="10.33203125" style="1" bestFit="1" customWidth="1"/>
    <col min="274" max="274" width="13.44140625" style="1" bestFit="1" customWidth="1"/>
    <col min="275" max="276" width="10.33203125" style="1" bestFit="1" customWidth="1"/>
    <col min="277" max="277" width="11.33203125" style="1" bestFit="1" customWidth="1"/>
    <col min="278" max="278" width="9.6640625" style="1" bestFit="1" customWidth="1"/>
    <col min="279" max="279" width="11.33203125" style="1" bestFit="1" customWidth="1"/>
    <col min="280" max="280" width="10.33203125" style="1" bestFit="1" customWidth="1"/>
    <col min="281" max="281" width="13.6640625" style="1" bestFit="1" customWidth="1"/>
    <col min="282" max="283" width="10.33203125" style="1" bestFit="1" customWidth="1"/>
    <col min="284" max="284" width="11.33203125" style="1" bestFit="1" customWidth="1"/>
    <col min="285" max="285" width="9.6640625" style="1" bestFit="1" customWidth="1"/>
    <col min="286" max="286" width="11.33203125" style="1" bestFit="1" customWidth="1"/>
    <col min="287" max="287" width="10.33203125" style="1" bestFit="1" customWidth="1"/>
    <col min="288" max="288" width="14.109375" style="1" bestFit="1" customWidth="1"/>
    <col min="289" max="290" width="10.33203125" style="1" bestFit="1" customWidth="1"/>
    <col min="291" max="291" width="11.33203125" style="1" bestFit="1" customWidth="1"/>
    <col min="292" max="292" width="9.6640625" style="1" bestFit="1" customWidth="1"/>
    <col min="293" max="293" width="11.33203125" style="1" bestFit="1" customWidth="1"/>
    <col min="294" max="294" width="9.6640625" style="1" bestFit="1" customWidth="1"/>
    <col min="295" max="295" width="13.88671875" style="1" bestFit="1" customWidth="1"/>
    <col min="296" max="296" width="10.33203125" style="1" bestFit="1" customWidth="1"/>
    <col min="297" max="297" width="10.33203125" style="1" customWidth="1"/>
    <col min="298" max="298" width="11.33203125" style="1" bestFit="1" customWidth="1"/>
    <col min="299" max="299" width="9.6640625" style="1" bestFit="1" customWidth="1"/>
    <col min="300" max="300" width="11.33203125" style="1" bestFit="1" customWidth="1"/>
    <col min="301" max="301" width="9.6640625" style="1" bestFit="1" customWidth="1"/>
    <col min="302" max="302" width="13.88671875" style="1" bestFit="1" customWidth="1"/>
    <col min="303" max="303" width="10.33203125" style="1" customWidth="1"/>
    <col min="304" max="304" width="11.44140625" style="1" customWidth="1"/>
    <col min="305" max="305" width="11.5546875" style="1" bestFit="1" customWidth="1"/>
    <col min="306" max="306" width="9.6640625" style="1" bestFit="1" customWidth="1"/>
    <col min="307" max="307" width="11.33203125" style="1" bestFit="1" customWidth="1"/>
    <col min="308" max="308" width="10.5546875" style="1" customWidth="1"/>
    <col min="309" max="309" width="13.109375" style="1" bestFit="1" customWidth="1"/>
    <col min="310" max="310" width="9.6640625" style="1" bestFit="1" customWidth="1"/>
    <col min="311" max="311" width="10.6640625" style="1" bestFit="1" customWidth="1"/>
    <col min="312" max="312" width="11.33203125" style="1" bestFit="1" customWidth="1"/>
    <col min="313" max="313" width="10.33203125" style="1" bestFit="1" customWidth="1"/>
    <col min="314" max="314" width="11.33203125" style="1" bestFit="1" customWidth="1"/>
    <col min="315" max="315" width="11.5546875" style="1" bestFit="1" customWidth="1"/>
    <col min="316" max="316" width="13.6640625" style="1" bestFit="1" customWidth="1"/>
    <col min="317" max="318" width="9.6640625" style="1" bestFit="1" customWidth="1"/>
    <col min="319" max="319" width="11.33203125" style="1" bestFit="1" customWidth="1"/>
    <col min="320" max="320" width="9.6640625" style="1" bestFit="1" customWidth="1"/>
    <col min="321" max="321" width="11.33203125" style="1" bestFit="1" customWidth="1"/>
    <col min="322" max="322" width="9.6640625" style="1" bestFit="1" customWidth="1"/>
    <col min="323" max="323" width="13.44140625" style="1" bestFit="1" customWidth="1"/>
    <col min="324" max="325" width="9.6640625" style="1" bestFit="1" customWidth="1"/>
    <col min="326" max="326" width="11.33203125" style="1" bestFit="1" customWidth="1"/>
    <col min="327" max="327" width="9.6640625" style="1" bestFit="1" customWidth="1"/>
    <col min="328" max="328" width="11.33203125" style="1" bestFit="1" customWidth="1"/>
    <col min="329" max="329" width="9.6640625" style="1" bestFit="1" customWidth="1"/>
    <col min="330" max="330" width="13.6640625" style="1" bestFit="1" customWidth="1"/>
    <col min="331" max="332" width="9.6640625" style="1" bestFit="1" customWidth="1"/>
    <col min="333" max="333" width="11.33203125" style="1" bestFit="1" customWidth="1"/>
    <col min="334" max="334" width="9.6640625" style="1" bestFit="1" customWidth="1"/>
    <col min="335" max="335" width="11.33203125" style="1" bestFit="1" customWidth="1"/>
    <col min="336" max="336" width="9.6640625" style="1" bestFit="1" customWidth="1"/>
    <col min="337" max="337" width="14.109375" style="1" bestFit="1" customWidth="1"/>
    <col min="338" max="339" width="9.6640625" style="1" bestFit="1" customWidth="1"/>
    <col min="340" max="340" width="11.33203125" style="1" bestFit="1" customWidth="1"/>
    <col min="341" max="341" width="9.6640625" style="1" bestFit="1" customWidth="1"/>
    <col min="342" max="342" width="11.33203125" style="1" bestFit="1" customWidth="1"/>
    <col min="343" max="343" width="9.6640625" style="1" bestFit="1" customWidth="1"/>
    <col min="344" max="344" width="14.109375" style="1" bestFit="1" customWidth="1"/>
    <col min="345" max="346" width="9.6640625" style="1" bestFit="1" customWidth="1"/>
    <col min="347" max="347" width="11.33203125" style="1" bestFit="1" customWidth="1"/>
    <col min="348" max="348" width="9.6640625" style="1" bestFit="1" customWidth="1"/>
    <col min="349" max="349" width="11.33203125" style="1" bestFit="1" customWidth="1"/>
    <col min="350" max="350" width="9.6640625" style="1" bestFit="1" customWidth="1"/>
    <col min="351" max="351" width="14.109375" style="1" bestFit="1" customWidth="1"/>
    <col min="352" max="353" width="9.6640625" style="1" bestFit="1" customWidth="1"/>
    <col min="354" max="354" width="11.33203125" style="1" bestFit="1" customWidth="1"/>
    <col min="355" max="355" width="9.6640625" style="1" bestFit="1" customWidth="1"/>
    <col min="356" max="356" width="11.33203125" style="1" bestFit="1" customWidth="1"/>
    <col min="357" max="357" width="9.6640625" style="1" bestFit="1" customWidth="1"/>
    <col min="358" max="358" width="14.109375" style="1" bestFit="1" customWidth="1"/>
    <col min="359" max="359" width="11.33203125" style="1" bestFit="1" customWidth="1"/>
    <col min="360" max="360" width="9.6640625" style="1" bestFit="1" customWidth="1"/>
    <col min="361" max="361" width="11.33203125" style="1" bestFit="1" customWidth="1"/>
    <col min="362" max="362" width="9.6640625" style="1" bestFit="1" customWidth="1"/>
    <col min="363" max="363" width="11.33203125" style="1" bestFit="1" customWidth="1"/>
    <col min="364" max="364" width="9.6640625" style="1" bestFit="1" customWidth="1"/>
    <col min="365" max="365" width="13.88671875" style="1" bestFit="1" customWidth="1"/>
    <col min="366" max="366" width="13.6640625" style="1" bestFit="1" customWidth="1"/>
    <col min="367" max="16384" width="11.44140625" style="1"/>
  </cols>
  <sheetData>
    <row r="1" spans="1:416" x14ac:dyDescent="0.3">
      <c r="A1" s="108"/>
      <c r="B1" s="220" t="s">
        <v>15</v>
      </c>
      <c r="C1" s="221"/>
      <c r="D1" s="221"/>
      <c r="E1" s="221"/>
      <c r="F1" s="221"/>
      <c r="G1" s="222"/>
      <c r="H1" s="109"/>
      <c r="I1" s="220" t="s">
        <v>16</v>
      </c>
      <c r="J1" s="221"/>
      <c r="K1" s="221"/>
      <c r="L1" s="221"/>
      <c r="M1" s="221"/>
      <c r="N1" s="222"/>
      <c r="O1" s="109"/>
      <c r="P1" s="220" t="s">
        <v>17</v>
      </c>
      <c r="Q1" s="221"/>
      <c r="R1" s="221"/>
      <c r="S1" s="221"/>
      <c r="T1" s="221"/>
      <c r="U1" s="222"/>
      <c r="V1" s="109"/>
      <c r="W1" s="220" t="s">
        <v>18</v>
      </c>
      <c r="X1" s="221"/>
      <c r="Y1" s="221"/>
      <c r="Z1" s="221"/>
      <c r="AA1" s="221"/>
      <c r="AB1" s="222"/>
      <c r="AC1" s="109"/>
      <c r="AD1" s="220" t="s">
        <v>19</v>
      </c>
      <c r="AE1" s="221"/>
      <c r="AF1" s="221"/>
      <c r="AG1" s="221"/>
      <c r="AH1" s="221"/>
      <c r="AI1" s="222"/>
      <c r="AJ1" s="109"/>
      <c r="AK1" s="220" t="s">
        <v>20</v>
      </c>
      <c r="AL1" s="221"/>
      <c r="AM1" s="221"/>
      <c r="AN1" s="221"/>
      <c r="AO1" s="221"/>
      <c r="AP1" s="222"/>
      <c r="AQ1" s="109"/>
      <c r="AR1" s="220" t="s">
        <v>21</v>
      </c>
      <c r="AS1" s="221"/>
      <c r="AT1" s="221"/>
      <c r="AU1" s="221"/>
      <c r="AV1" s="221"/>
      <c r="AW1" s="222"/>
      <c r="AX1" s="109"/>
      <c r="AY1" s="220" t="s">
        <v>22</v>
      </c>
      <c r="AZ1" s="221"/>
      <c r="BA1" s="221"/>
      <c r="BB1" s="221"/>
      <c r="BC1" s="221"/>
      <c r="BD1" s="222"/>
      <c r="BE1" s="109"/>
      <c r="BF1" s="220" t="s">
        <v>23</v>
      </c>
      <c r="BG1" s="221"/>
      <c r="BH1" s="221"/>
      <c r="BI1" s="221"/>
      <c r="BJ1" s="221"/>
      <c r="BK1" s="222"/>
      <c r="BL1" s="109"/>
      <c r="BM1" s="220" t="s">
        <v>24</v>
      </c>
      <c r="BN1" s="221"/>
      <c r="BO1" s="221"/>
      <c r="BP1" s="221"/>
      <c r="BQ1" s="221"/>
      <c r="BR1" s="222"/>
      <c r="BS1" s="109"/>
      <c r="BT1" s="220" t="s">
        <v>25</v>
      </c>
      <c r="BU1" s="221"/>
      <c r="BV1" s="221"/>
      <c r="BW1" s="221"/>
      <c r="BX1" s="221"/>
      <c r="BY1" s="222"/>
      <c r="BZ1" s="110"/>
      <c r="CA1" s="220" t="s">
        <v>26</v>
      </c>
      <c r="CB1" s="221"/>
      <c r="CC1" s="221"/>
      <c r="CD1" s="221"/>
      <c r="CE1" s="221"/>
      <c r="CF1" s="222"/>
      <c r="CG1" s="110"/>
      <c r="CH1" s="220" t="s">
        <v>27</v>
      </c>
      <c r="CI1" s="221"/>
      <c r="CJ1" s="221"/>
      <c r="CK1" s="221"/>
      <c r="CL1" s="221"/>
      <c r="CM1" s="222"/>
      <c r="CN1" s="110"/>
      <c r="CO1" s="220" t="s">
        <v>28</v>
      </c>
      <c r="CP1" s="221"/>
      <c r="CQ1" s="221"/>
      <c r="CR1" s="221"/>
      <c r="CS1" s="221"/>
      <c r="CT1" s="222"/>
      <c r="CU1" s="110"/>
      <c r="CV1" s="220" t="s">
        <v>29</v>
      </c>
      <c r="CW1" s="221"/>
      <c r="CX1" s="221"/>
      <c r="CY1" s="221"/>
      <c r="CZ1" s="221"/>
      <c r="DA1" s="222"/>
      <c r="DB1" s="110"/>
      <c r="DC1" s="220" t="s">
        <v>30</v>
      </c>
      <c r="DD1" s="221"/>
      <c r="DE1" s="221"/>
      <c r="DF1" s="221"/>
      <c r="DG1" s="221"/>
      <c r="DH1" s="222"/>
      <c r="DI1" s="110"/>
      <c r="DJ1" s="220" t="s">
        <v>31</v>
      </c>
      <c r="DK1" s="221"/>
      <c r="DL1" s="221"/>
      <c r="DM1" s="221"/>
      <c r="DN1" s="221"/>
      <c r="DO1" s="222"/>
      <c r="DP1" s="110"/>
      <c r="DQ1" s="220" t="s">
        <v>32</v>
      </c>
      <c r="DR1" s="221"/>
      <c r="DS1" s="221"/>
      <c r="DT1" s="221"/>
      <c r="DU1" s="221"/>
      <c r="DV1" s="222"/>
      <c r="DW1" s="110"/>
      <c r="DX1" s="220" t="s">
        <v>33</v>
      </c>
      <c r="DY1" s="221"/>
      <c r="DZ1" s="221"/>
      <c r="EA1" s="221"/>
      <c r="EB1" s="221"/>
      <c r="EC1" s="222"/>
      <c r="ED1" s="110"/>
      <c r="EE1" s="220" t="s">
        <v>34</v>
      </c>
      <c r="EF1" s="221"/>
      <c r="EG1" s="221"/>
      <c r="EH1" s="221"/>
      <c r="EI1" s="221"/>
      <c r="EJ1" s="222"/>
      <c r="EK1" s="110"/>
      <c r="EL1" s="220" t="s">
        <v>35</v>
      </c>
      <c r="EM1" s="221"/>
      <c r="EN1" s="221"/>
      <c r="EO1" s="221"/>
      <c r="EP1" s="221"/>
      <c r="EQ1" s="222"/>
      <c r="ER1" s="110"/>
      <c r="ES1" s="220" t="s">
        <v>36</v>
      </c>
      <c r="ET1" s="221"/>
      <c r="EU1" s="221"/>
      <c r="EV1" s="221"/>
      <c r="EW1" s="221"/>
      <c r="EX1" s="222"/>
      <c r="EY1" s="110"/>
      <c r="EZ1" s="220" t="s">
        <v>37</v>
      </c>
      <c r="FA1" s="221"/>
      <c r="FB1" s="221"/>
      <c r="FC1" s="221"/>
      <c r="FD1" s="221"/>
      <c r="FE1" s="222"/>
      <c r="FF1" s="110"/>
      <c r="FG1" s="220" t="s">
        <v>38</v>
      </c>
      <c r="FH1" s="221"/>
      <c r="FI1" s="221"/>
      <c r="FJ1" s="221"/>
      <c r="FK1" s="221"/>
      <c r="FL1" s="222"/>
      <c r="FM1" s="110"/>
      <c r="FN1" s="220" t="s">
        <v>39</v>
      </c>
      <c r="FO1" s="221"/>
      <c r="FP1" s="221"/>
      <c r="FQ1" s="221"/>
      <c r="FR1" s="221"/>
      <c r="FS1" s="222"/>
      <c r="FT1" s="110"/>
      <c r="FU1" s="220" t="s">
        <v>40</v>
      </c>
      <c r="FV1" s="221"/>
      <c r="FW1" s="221"/>
      <c r="FX1" s="221"/>
      <c r="FY1" s="221"/>
      <c r="FZ1" s="222"/>
      <c r="GA1" s="110"/>
      <c r="GB1" s="220" t="s">
        <v>41</v>
      </c>
      <c r="GC1" s="221"/>
      <c r="GD1" s="221"/>
      <c r="GE1" s="221"/>
      <c r="GF1" s="221"/>
      <c r="GG1" s="222"/>
      <c r="GH1" s="110"/>
      <c r="GI1" s="220" t="s">
        <v>42</v>
      </c>
      <c r="GJ1" s="221"/>
      <c r="GK1" s="221"/>
      <c r="GL1" s="221"/>
      <c r="GM1" s="221"/>
      <c r="GN1" s="222"/>
      <c r="GO1" s="109"/>
      <c r="GP1" s="220" t="s">
        <v>43</v>
      </c>
      <c r="GQ1" s="221"/>
      <c r="GR1" s="221"/>
      <c r="GS1" s="221"/>
      <c r="GT1" s="221"/>
      <c r="GU1" s="222"/>
      <c r="GV1" s="109"/>
      <c r="GW1" s="220" t="s">
        <v>44</v>
      </c>
      <c r="GX1" s="221"/>
      <c r="GY1" s="221"/>
      <c r="GZ1" s="221"/>
      <c r="HA1" s="221"/>
      <c r="HB1" s="222"/>
      <c r="HC1" s="109"/>
      <c r="HD1" s="220" t="s">
        <v>45</v>
      </c>
      <c r="HE1" s="221"/>
      <c r="HF1" s="221"/>
      <c r="HG1" s="221"/>
      <c r="HH1" s="221"/>
      <c r="HI1" s="222"/>
      <c r="HJ1" s="109"/>
      <c r="HK1" s="220" t="s">
        <v>46</v>
      </c>
      <c r="HL1" s="221"/>
      <c r="HM1" s="221"/>
      <c r="HN1" s="221"/>
      <c r="HO1" s="221"/>
      <c r="HP1" s="222"/>
      <c r="HQ1" s="109"/>
      <c r="HR1" s="220" t="s">
        <v>47</v>
      </c>
      <c r="HS1" s="221"/>
      <c r="HT1" s="221"/>
      <c r="HU1" s="221"/>
      <c r="HV1" s="221"/>
      <c r="HW1" s="222"/>
      <c r="HX1" s="109"/>
      <c r="HY1" s="220" t="s">
        <v>48</v>
      </c>
      <c r="HZ1" s="221"/>
      <c r="IA1" s="221"/>
      <c r="IB1" s="221"/>
      <c r="IC1" s="221"/>
      <c r="ID1" s="222"/>
      <c r="IE1" s="109"/>
      <c r="IF1" s="220" t="s">
        <v>49</v>
      </c>
      <c r="IG1" s="221"/>
      <c r="IH1" s="221"/>
      <c r="II1" s="221"/>
      <c r="IJ1" s="221"/>
      <c r="IK1" s="222"/>
      <c r="IL1" s="109"/>
      <c r="IM1" s="220" t="s">
        <v>50</v>
      </c>
      <c r="IN1" s="221"/>
      <c r="IO1" s="221"/>
      <c r="IP1" s="221"/>
      <c r="IQ1" s="221"/>
      <c r="IR1" s="222"/>
      <c r="IS1" s="109"/>
      <c r="IT1" s="220" t="s">
        <v>51</v>
      </c>
      <c r="IU1" s="221"/>
      <c r="IV1" s="221"/>
      <c r="IW1" s="221"/>
      <c r="IX1" s="221"/>
      <c r="IY1" s="222"/>
      <c r="IZ1" s="109"/>
      <c r="JA1" s="220" t="s">
        <v>52</v>
      </c>
      <c r="JB1" s="221"/>
      <c r="JC1" s="221"/>
      <c r="JD1" s="221"/>
      <c r="JE1" s="221"/>
      <c r="JF1" s="222"/>
      <c r="JG1" s="109"/>
      <c r="JH1" s="220" t="s">
        <v>53</v>
      </c>
      <c r="JI1" s="221"/>
      <c r="JJ1" s="221"/>
      <c r="JK1" s="221"/>
      <c r="JL1" s="221"/>
      <c r="JM1" s="222"/>
      <c r="JN1" s="109"/>
      <c r="JO1" s="220" t="s">
        <v>54</v>
      </c>
      <c r="JP1" s="221"/>
      <c r="JQ1" s="221"/>
      <c r="JR1" s="221"/>
      <c r="JS1" s="221"/>
      <c r="JT1" s="222"/>
      <c r="JU1" s="109"/>
      <c r="JV1" s="220" t="s">
        <v>55</v>
      </c>
      <c r="JW1" s="221"/>
      <c r="JX1" s="221"/>
      <c r="JY1" s="221"/>
      <c r="JZ1" s="221"/>
      <c r="KA1" s="222"/>
      <c r="KB1" s="109"/>
      <c r="KC1" s="220" t="s">
        <v>56</v>
      </c>
      <c r="KD1" s="221"/>
      <c r="KE1" s="221"/>
      <c r="KF1" s="221"/>
      <c r="KG1" s="221"/>
      <c r="KH1" s="222"/>
      <c r="KI1" s="109"/>
      <c r="KJ1" s="220" t="s">
        <v>57</v>
      </c>
      <c r="KK1" s="221"/>
      <c r="KL1" s="221"/>
      <c r="KM1" s="221"/>
      <c r="KN1" s="221"/>
      <c r="KO1" s="222"/>
      <c r="KP1" s="109"/>
      <c r="KQ1" s="220" t="s">
        <v>58</v>
      </c>
      <c r="KR1" s="221"/>
      <c r="KS1" s="221"/>
      <c r="KT1" s="221"/>
      <c r="KU1" s="221"/>
      <c r="KV1" s="222"/>
      <c r="KW1" s="109"/>
      <c r="KX1" s="220" t="s">
        <v>59</v>
      </c>
      <c r="KY1" s="221"/>
      <c r="KZ1" s="221"/>
      <c r="LA1" s="221"/>
      <c r="LB1" s="221"/>
      <c r="LC1" s="222"/>
      <c r="LD1" s="109"/>
      <c r="LE1" s="220" t="s">
        <v>60</v>
      </c>
      <c r="LF1" s="221"/>
      <c r="LG1" s="221"/>
      <c r="LH1" s="221"/>
      <c r="LI1" s="221"/>
      <c r="LJ1" s="222"/>
      <c r="LK1" s="109"/>
      <c r="LL1" s="220" t="s">
        <v>61</v>
      </c>
      <c r="LM1" s="221"/>
      <c r="LN1" s="221"/>
      <c r="LO1" s="221"/>
      <c r="LP1" s="221"/>
      <c r="LQ1" s="222"/>
      <c r="LR1" s="109"/>
      <c r="LS1" s="220" t="s">
        <v>62</v>
      </c>
      <c r="LT1" s="221"/>
      <c r="LU1" s="221"/>
      <c r="LV1" s="221"/>
      <c r="LW1" s="221"/>
      <c r="LX1" s="222"/>
      <c r="LY1" s="109"/>
      <c r="LZ1" s="220" t="s">
        <v>63</v>
      </c>
      <c r="MA1" s="221"/>
      <c r="MB1" s="221"/>
      <c r="MC1" s="221"/>
      <c r="MD1" s="221"/>
      <c r="ME1" s="222"/>
      <c r="MF1" s="109"/>
      <c r="MG1" s="220" t="s">
        <v>64</v>
      </c>
      <c r="MH1" s="221"/>
      <c r="MI1" s="221"/>
      <c r="MJ1" s="221"/>
      <c r="MK1" s="221"/>
      <c r="ML1" s="222"/>
      <c r="MM1" s="109"/>
      <c r="MN1" s="220" t="s">
        <v>65</v>
      </c>
      <c r="MO1" s="221"/>
      <c r="MP1" s="221"/>
      <c r="MQ1" s="221"/>
      <c r="MR1" s="221"/>
      <c r="MS1" s="222"/>
      <c r="MT1" s="109"/>
      <c r="MU1" s="220" t="s">
        <v>66</v>
      </c>
      <c r="MV1" s="221"/>
      <c r="MW1" s="221"/>
      <c r="MX1" s="221"/>
      <c r="MY1" s="221"/>
      <c r="MZ1" s="222"/>
    </row>
    <row r="2" spans="1:416" x14ac:dyDescent="0.3">
      <c r="A2" t="s">
        <v>107</v>
      </c>
      <c r="B2" s="3" t="s">
        <v>67</v>
      </c>
      <c r="C2" s="3" t="s">
        <v>68</v>
      </c>
      <c r="D2" s="3" t="s">
        <v>69</v>
      </c>
      <c r="E2" s="3" t="s">
        <v>70</v>
      </c>
      <c r="F2" s="3" t="s">
        <v>71</v>
      </c>
      <c r="G2" s="3" t="s">
        <v>72</v>
      </c>
      <c r="H2" s="109"/>
      <c r="I2" s="3" t="s">
        <v>67</v>
      </c>
      <c r="J2" s="3" t="s">
        <v>68</v>
      </c>
      <c r="K2" s="3" t="s">
        <v>69</v>
      </c>
      <c r="L2" s="3" t="s">
        <v>70</v>
      </c>
      <c r="M2" s="3" t="s">
        <v>71</v>
      </c>
      <c r="N2" s="3" t="s">
        <v>72</v>
      </c>
      <c r="O2" s="109"/>
      <c r="P2" s="3" t="s">
        <v>67</v>
      </c>
      <c r="Q2" s="3" t="s">
        <v>68</v>
      </c>
      <c r="R2" s="3" t="s">
        <v>69</v>
      </c>
      <c r="S2" s="3" t="s">
        <v>70</v>
      </c>
      <c r="T2" s="3" t="s">
        <v>71</v>
      </c>
      <c r="U2" s="3" t="s">
        <v>72</v>
      </c>
      <c r="V2" s="109"/>
      <c r="W2" s="3" t="s">
        <v>67</v>
      </c>
      <c r="X2" s="3" t="s">
        <v>68</v>
      </c>
      <c r="Y2" s="3" t="s">
        <v>69</v>
      </c>
      <c r="Z2" s="3" t="s">
        <v>70</v>
      </c>
      <c r="AA2" s="3" t="s">
        <v>71</v>
      </c>
      <c r="AB2" s="3" t="s">
        <v>72</v>
      </c>
      <c r="AC2" s="109"/>
      <c r="AD2" s="3" t="s">
        <v>67</v>
      </c>
      <c r="AE2" s="3" t="s">
        <v>68</v>
      </c>
      <c r="AF2" s="3" t="s">
        <v>69</v>
      </c>
      <c r="AG2" s="3" t="s">
        <v>70</v>
      </c>
      <c r="AH2" s="3" t="s">
        <v>71</v>
      </c>
      <c r="AI2" s="3" t="s">
        <v>72</v>
      </c>
      <c r="AJ2" s="109"/>
      <c r="AK2" s="3" t="s">
        <v>67</v>
      </c>
      <c r="AL2" s="3" t="s">
        <v>68</v>
      </c>
      <c r="AM2" s="3" t="s">
        <v>69</v>
      </c>
      <c r="AN2" s="3" t="s">
        <v>70</v>
      </c>
      <c r="AO2" s="3" t="s">
        <v>71</v>
      </c>
      <c r="AP2" s="3" t="s">
        <v>72</v>
      </c>
      <c r="AQ2" s="109"/>
      <c r="AR2" s="3" t="s">
        <v>67</v>
      </c>
      <c r="AS2" s="3" t="s">
        <v>68</v>
      </c>
      <c r="AT2" s="3" t="s">
        <v>69</v>
      </c>
      <c r="AU2" s="3" t="s">
        <v>70</v>
      </c>
      <c r="AV2" s="3" t="s">
        <v>71</v>
      </c>
      <c r="AW2" s="3" t="s">
        <v>72</v>
      </c>
      <c r="AX2" s="109"/>
      <c r="AY2" s="3" t="s">
        <v>67</v>
      </c>
      <c r="AZ2" s="3" t="s">
        <v>68</v>
      </c>
      <c r="BA2" s="3" t="s">
        <v>69</v>
      </c>
      <c r="BB2" s="3" t="s">
        <v>70</v>
      </c>
      <c r="BC2" s="3" t="s">
        <v>71</v>
      </c>
      <c r="BD2" s="3" t="s">
        <v>72</v>
      </c>
      <c r="BE2" s="109"/>
      <c r="BF2" s="3" t="s">
        <v>67</v>
      </c>
      <c r="BG2" s="3" t="s">
        <v>68</v>
      </c>
      <c r="BH2" s="3" t="s">
        <v>69</v>
      </c>
      <c r="BI2" s="3" t="s">
        <v>70</v>
      </c>
      <c r="BJ2" s="3" t="s">
        <v>71</v>
      </c>
      <c r="BK2" s="3" t="s">
        <v>72</v>
      </c>
      <c r="BL2" s="109"/>
      <c r="BM2" s="3" t="s">
        <v>67</v>
      </c>
      <c r="BN2" s="3" t="s">
        <v>68</v>
      </c>
      <c r="BO2" s="3" t="s">
        <v>69</v>
      </c>
      <c r="BP2" s="3" t="s">
        <v>70</v>
      </c>
      <c r="BQ2" s="3" t="s">
        <v>71</v>
      </c>
      <c r="BR2" s="3" t="s">
        <v>72</v>
      </c>
      <c r="BS2" s="109"/>
      <c r="BT2" s="3" t="s">
        <v>67</v>
      </c>
      <c r="BU2" s="3" t="s">
        <v>68</v>
      </c>
      <c r="BV2" s="3" t="s">
        <v>69</v>
      </c>
      <c r="BW2" s="3" t="s">
        <v>70</v>
      </c>
      <c r="BX2" s="3" t="s">
        <v>71</v>
      </c>
      <c r="BY2" s="3" t="s">
        <v>72</v>
      </c>
      <c r="BZ2" s="110"/>
      <c r="CA2" s="3" t="s">
        <v>67</v>
      </c>
      <c r="CB2" s="3" t="s">
        <v>68</v>
      </c>
      <c r="CC2" s="3" t="s">
        <v>69</v>
      </c>
      <c r="CD2" s="3" t="s">
        <v>70</v>
      </c>
      <c r="CE2" s="3" t="s">
        <v>71</v>
      </c>
      <c r="CF2" s="3" t="s">
        <v>72</v>
      </c>
      <c r="CG2" s="110"/>
      <c r="CH2" s="3" t="s">
        <v>67</v>
      </c>
      <c r="CI2" s="3" t="s">
        <v>68</v>
      </c>
      <c r="CJ2" s="3" t="s">
        <v>69</v>
      </c>
      <c r="CK2" s="3" t="s">
        <v>70</v>
      </c>
      <c r="CL2" s="3" t="s">
        <v>71</v>
      </c>
      <c r="CM2" s="3" t="s">
        <v>72</v>
      </c>
      <c r="CN2" s="110"/>
      <c r="CO2" s="3" t="s">
        <v>67</v>
      </c>
      <c r="CP2" s="3" t="s">
        <v>68</v>
      </c>
      <c r="CQ2" s="3" t="s">
        <v>69</v>
      </c>
      <c r="CR2" s="3" t="s">
        <v>70</v>
      </c>
      <c r="CS2" s="3" t="s">
        <v>71</v>
      </c>
      <c r="CT2" s="3" t="s">
        <v>72</v>
      </c>
      <c r="CU2" s="110"/>
      <c r="CV2" s="3" t="s">
        <v>67</v>
      </c>
      <c r="CW2" s="3" t="s">
        <v>68</v>
      </c>
      <c r="CX2" s="3" t="s">
        <v>69</v>
      </c>
      <c r="CY2" s="3" t="s">
        <v>70</v>
      </c>
      <c r="CZ2" s="3" t="s">
        <v>71</v>
      </c>
      <c r="DA2" s="3" t="s">
        <v>72</v>
      </c>
      <c r="DB2" s="110"/>
      <c r="DC2" s="111" t="s">
        <v>67</v>
      </c>
      <c r="DD2" s="3" t="s">
        <v>68</v>
      </c>
      <c r="DE2" s="3" t="s">
        <v>69</v>
      </c>
      <c r="DF2" s="3" t="s">
        <v>70</v>
      </c>
      <c r="DG2" s="3" t="s">
        <v>71</v>
      </c>
      <c r="DH2" s="3" t="s">
        <v>72</v>
      </c>
      <c r="DI2" s="110"/>
      <c r="DJ2" s="3" t="s">
        <v>67</v>
      </c>
      <c r="DK2" s="3" t="s">
        <v>68</v>
      </c>
      <c r="DL2" s="3" t="s">
        <v>69</v>
      </c>
      <c r="DM2" s="3" t="s">
        <v>70</v>
      </c>
      <c r="DN2" s="3" t="s">
        <v>71</v>
      </c>
      <c r="DO2" s="3" t="s">
        <v>72</v>
      </c>
      <c r="DP2" s="110"/>
      <c r="DQ2" s="111" t="s">
        <v>67</v>
      </c>
      <c r="DR2" s="3" t="s">
        <v>68</v>
      </c>
      <c r="DS2" s="3" t="s">
        <v>69</v>
      </c>
      <c r="DT2" s="3" t="s">
        <v>70</v>
      </c>
      <c r="DU2" s="3" t="s">
        <v>71</v>
      </c>
      <c r="DV2" s="3" t="s">
        <v>72</v>
      </c>
      <c r="DW2" s="110"/>
      <c r="DX2" s="111" t="s">
        <v>67</v>
      </c>
      <c r="DY2" s="3" t="s">
        <v>68</v>
      </c>
      <c r="DZ2" s="3" t="s">
        <v>69</v>
      </c>
      <c r="EA2" s="3" t="s">
        <v>70</v>
      </c>
      <c r="EB2" s="3" t="s">
        <v>71</v>
      </c>
      <c r="EC2" s="3" t="s">
        <v>72</v>
      </c>
      <c r="ED2" s="110"/>
      <c r="EE2" s="3" t="s">
        <v>67</v>
      </c>
      <c r="EF2" s="3" t="s">
        <v>68</v>
      </c>
      <c r="EG2" s="3" t="s">
        <v>69</v>
      </c>
      <c r="EH2" s="3" t="s">
        <v>70</v>
      </c>
      <c r="EI2" s="3" t="s">
        <v>71</v>
      </c>
      <c r="EJ2" s="3" t="s">
        <v>72</v>
      </c>
      <c r="EK2" s="110"/>
      <c r="EL2" s="3" t="s">
        <v>67</v>
      </c>
      <c r="EM2" s="3" t="s">
        <v>68</v>
      </c>
      <c r="EN2" s="3" t="s">
        <v>69</v>
      </c>
      <c r="EO2" s="111" t="s">
        <v>70</v>
      </c>
      <c r="EP2" s="3" t="s">
        <v>71</v>
      </c>
      <c r="EQ2" s="3" t="s">
        <v>72</v>
      </c>
      <c r="ER2" s="110"/>
      <c r="ES2" s="3" t="s">
        <v>67</v>
      </c>
      <c r="ET2" s="3" t="s">
        <v>68</v>
      </c>
      <c r="EU2" s="3" t="s">
        <v>69</v>
      </c>
      <c r="EV2" s="3" t="s">
        <v>70</v>
      </c>
      <c r="EW2" s="3" t="s">
        <v>71</v>
      </c>
      <c r="EX2" s="3" t="s">
        <v>72</v>
      </c>
      <c r="EY2" s="110"/>
      <c r="EZ2" s="111" t="s">
        <v>67</v>
      </c>
      <c r="FA2" s="3" t="s">
        <v>68</v>
      </c>
      <c r="FB2" s="3" t="s">
        <v>69</v>
      </c>
      <c r="FC2" s="3" t="s">
        <v>70</v>
      </c>
      <c r="FD2" s="3" t="s">
        <v>71</v>
      </c>
      <c r="FE2" s="3" t="s">
        <v>72</v>
      </c>
      <c r="FF2" s="110"/>
      <c r="FG2" s="3" t="s">
        <v>67</v>
      </c>
      <c r="FH2" s="3" t="s">
        <v>68</v>
      </c>
      <c r="FI2" s="3" t="s">
        <v>69</v>
      </c>
      <c r="FJ2" s="3" t="s">
        <v>70</v>
      </c>
      <c r="FK2" s="3" t="s">
        <v>71</v>
      </c>
      <c r="FL2" s="3" t="s">
        <v>72</v>
      </c>
      <c r="FM2" s="110"/>
      <c r="FN2" s="3" t="s">
        <v>67</v>
      </c>
      <c r="FO2" s="3" t="s">
        <v>68</v>
      </c>
      <c r="FP2" s="3" t="s">
        <v>69</v>
      </c>
      <c r="FQ2" s="3" t="s">
        <v>70</v>
      </c>
      <c r="FR2" s="3" t="s">
        <v>71</v>
      </c>
      <c r="FS2" s="3" t="s">
        <v>72</v>
      </c>
      <c r="FT2" s="110"/>
      <c r="FU2" s="3" t="s">
        <v>67</v>
      </c>
      <c r="FV2" s="3" t="s">
        <v>68</v>
      </c>
      <c r="FW2" s="3" t="s">
        <v>69</v>
      </c>
      <c r="FX2" s="3" t="s">
        <v>70</v>
      </c>
      <c r="FY2" s="3" t="s">
        <v>71</v>
      </c>
      <c r="FZ2" s="3" t="s">
        <v>72</v>
      </c>
      <c r="GA2" s="110"/>
      <c r="GB2" s="3" t="s">
        <v>67</v>
      </c>
      <c r="GC2" s="3" t="s">
        <v>68</v>
      </c>
      <c r="GD2" s="3" t="s">
        <v>69</v>
      </c>
      <c r="GE2" s="3" t="s">
        <v>70</v>
      </c>
      <c r="GF2" s="3" t="s">
        <v>71</v>
      </c>
      <c r="GG2" s="3" t="s">
        <v>72</v>
      </c>
      <c r="GH2" s="112"/>
      <c r="GI2" s="3" t="s">
        <v>67</v>
      </c>
      <c r="GJ2" s="3" t="s">
        <v>68</v>
      </c>
      <c r="GK2" s="3" t="s">
        <v>69</v>
      </c>
      <c r="GL2" s="3" t="s">
        <v>70</v>
      </c>
      <c r="GM2" s="3" t="s">
        <v>71</v>
      </c>
      <c r="GN2" s="3" t="s">
        <v>72</v>
      </c>
      <c r="GO2" s="109"/>
      <c r="GP2" s="3" t="s">
        <v>67</v>
      </c>
      <c r="GQ2" s="3" t="s">
        <v>68</v>
      </c>
      <c r="GR2" s="3" t="s">
        <v>69</v>
      </c>
      <c r="GS2" s="3" t="s">
        <v>70</v>
      </c>
      <c r="GT2" s="3" t="s">
        <v>71</v>
      </c>
      <c r="GU2" s="3" t="s">
        <v>72</v>
      </c>
      <c r="GV2" s="109"/>
      <c r="GW2" s="3" t="s">
        <v>67</v>
      </c>
      <c r="GX2" s="3" t="s">
        <v>68</v>
      </c>
      <c r="GY2" s="3" t="s">
        <v>69</v>
      </c>
      <c r="GZ2" s="3" t="s">
        <v>70</v>
      </c>
      <c r="HA2" s="3" t="s">
        <v>71</v>
      </c>
      <c r="HB2" s="3" t="s">
        <v>72</v>
      </c>
      <c r="HC2" s="109"/>
      <c r="HD2" s="3" t="s">
        <v>67</v>
      </c>
      <c r="HE2" s="3" t="s">
        <v>68</v>
      </c>
      <c r="HF2" s="3" t="s">
        <v>69</v>
      </c>
      <c r="HG2" s="3" t="s">
        <v>70</v>
      </c>
      <c r="HH2" s="3" t="s">
        <v>71</v>
      </c>
      <c r="HI2" s="3" t="s">
        <v>72</v>
      </c>
      <c r="HJ2" s="109"/>
      <c r="HK2" s="3" t="s">
        <v>67</v>
      </c>
      <c r="HL2" s="3" t="s">
        <v>68</v>
      </c>
      <c r="HM2" s="3" t="s">
        <v>69</v>
      </c>
      <c r="HN2" s="3" t="s">
        <v>70</v>
      </c>
      <c r="HO2" s="3" t="s">
        <v>71</v>
      </c>
      <c r="HP2" s="3" t="s">
        <v>72</v>
      </c>
      <c r="HQ2" s="109"/>
      <c r="HR2" s="3" t="s">
        <v>67</v>
      </c>
      <c r="HS2" s="3" t="s">
        <v>68</v>
      </c>
      <c r="HT2" s="3" t="s">
        <v>69</v>
      </c>
      <c r="HU2" s="3" t="s">
        <v>70</v>
      </c>
      <c r="HV2" s="3" t="s">
        <v>71</v>
      </c>
      <c r="HW2" s="3" t="s">
        <v>72</v>
      </c>
      <c r="HX2" s="109"/>
      <c r="HY2" s="3" t="s">
        <v>67</v>
      </c>
      <c r="HZ2" s="3" t="s">
        <v>68</v>
      </c>
      <c r="IA2" s="3" t="s">
        <v>69</v>
      </c>
      <c r="IB2" s="3" t="s">
        <v>70</v>
      </c>
      <c r="IC2" s="3" t="s">
        <v>71</v>
      </c>
      <c r="ID2" s="3" t="s">
        <v>72</v>
      </c>
      <c r="IE2" s="109"/>
      <c r="IF2" s="3" t="s">
        <v>67</v>
      </c>
      <c r="IG2" s="3" t="s">
        <v>68</v>
      </c>
      <c r="IH2" s="3" t="s">
        <v>69</v>
      </c>
      <c r="II2" s="3" t="s">
        <v>70</v>
      </c>
      <c r="IJ2" s="3" t="s">
        <v>71</v>
      </c>
      <c r="IK2" s="3" t="s">
        <v>72</v>
      </c>
      <c r="IL2" s="109"/>
      <c r="IM2" s="3" t="s">
        <v>67</v>
      </c>
      <c r="IN2" s="3" t="s">
        <v>68</v>
      </c>
      <c r="IO2" s="3" t="s">
        <v>69</v>
      </c>
      <c r="IP2" s="3" t="s">
        <v>70</v>
      </c>
      <c r="IQ2" s="3" t="s">
        <v>71</v>
      </c>
      <c r="IR2" s="3" t="s">
        <v>72</v>
      </c>
      <c r="IS2" s="109"/>
      <c r="IT2" s="3" t="s">
        <v>67</v>
      </c>
      <c r="IU2" s="3" t="s">
        <v>68</v>
      </c>
      <c r="IV2" s="3" t="s">
        <v>69</v>
      </c>
      <c r="IW2" s="3" t="s">
        <v>70</v>
      </c>
      <c r="IX2" s="3" t="s">
        <v>71</v>
      </c>
      <c r="IY2" s="3" t="s">
        <v>72</v>
      </c>
      <c r="IZ2" s="109"/>
      <c r="JA2" s="3" t="s">
        <v>67</v>
      </c>
      <c r="JB2" s="3" t="s">
        <v>68</v>
      </c>
      <c r="JC2" s="3" t="s">
        <v>69</v>
      </c>
      <c r="JD2" s="3" t="s">
        <v>70</v>
      </c>
      <c r="JE2" s="3" t="s">
        <v>71</v>
      </c>
      <c r="JF2" s="3" t="s">
        <v>72</v>
      </c>
      <c r="JG2" s="109"/>
      <c r="JH2" s="3" t="s">
        <v>67</v>
      </c>
      <c r="JI2" s="3" t="s">
        <v>68</v>
      </c>
      <c r="JJ2" s="3" t="s">
        <v>69</v>
      </c>
      <c r="JK2" s="3" t="s">
        <v>70</v>
      </c>
      <c r="JL2" s="3" t="s">
        <v>71</v>
      </c>
      <c r="JM2" s="3" t="s">
        <v>72</v>
      </c>
      <c r="JN2" s="109"/>
      <c r="JO2" s="3" t="s">
        <v>67</v>
      </c>
      <c r="JP2" s="3" t="s">
        <v>68</v>
      </c>
      <c r="JQ2" s="3" t="s">
        <v>69</v>
      </c>
      <c r="JR2" s="3" t="s">
        <v>70</v>
      </c>
      <c r="JS2" s="3" t="s">
        <v>71</v>
      </c>
      <c r="JT2" s="3" t="s">
        <v>72</v>
      </c>
      <c r="JU2" s="109"/>
      <c r="JV2" s="3" t="s">
        <v>67</v>
      </c>
      <c r="JW2" s="3" t="s">
        <v>68</v>
      </c>
      <c r="JX2" s="3" t="s">
        <v>69</v>
      </c>
      <c r="JY2" s="3" t="s">
        <v>70</v>
      </c>
      <c r="JZ2" s="3" t="s">
        <v>71</v>
      </c>
      <c r="KA2" s="3" t="s">
        <v>72</v>
      </c>
      <c r="KB2" s="109"/>
      <c r="KC2" s="3" t="s">
        <v>67</v>
      </c>
      <c r="KD2" s="3" t="s">
        <v>68</v>
      </c>
      <c r="KE2" s="3" t="s">
        <v>69</v>
      </c>
      <c r="KF2" s="3" t="s">
        <v>70</v>
      </c>
      <c r="KG2" s="3" t="s">
        <v>71</v>
      </c>
      <c r="KH2" s="3" t="s">
        <v>72</v>
      </c>
      <c r="KI2" s="109"/>
      <c r="KJ2" s="3" t="s">
        <v>67</v>
      </c>
      <c r="KK2" s="3" t="s">
        <v>68</v>
      </c>
      <c r="KL2" s="3" t="s">
        <v>69</v>
      </c>
      <c r="KM2" s="3" t="s">
        <v>70</v>
      </c>
      <c r="KN2" s="3" t="s">
        <v>71</v>
      </c>
      <c r="KO2" s="3" t="s">
        <v>72</v>
      </c>
      <c r="KP2" s="109"/>
      <c r="KQ2" s="3" t="s">
        <v>67</v>
      </c>
      <c r="KR2" s="3" t="s">
        <v>68</v>
      </c>
      <c r="KS2" s="3" t="s">
        <v>69</v>
      </c>
      <c r="KT2" s="3" t="s">
        <v>70</v>
      </c>
      <c r="KU2" s="3" t="s">
        <v>71</v>
      </c>
      <c r="KV2" s="3" t="s">
        <v>72</v>
      </c>
      <c r="KW2" s="109"/>
      <c r="KX2" s="3" t="s">
        <v>67</v>
      </c>
      <c r="KY2" s="3" t="s">
        <v>68</v>
      </c>
      <c r="KZ2" s="3" t="s">
        <v>69</v>
      </c>
      <c r="LA2" s="3" t="s">
        <v>70</v>
      </c>
      <c r="LB2" s="3" t="s">
        <v>71</v>
      </c>
      <c r="LC2" s="3" t="s">
        <v>72</v>
      </c>
      <c r="LD2" s="109"/>
      <c r="LE2" s="3" t="s">
        <v>67</v>
      </c>
      <c r="LF2" s="3" t="s">
        <v>68</v>
      </c>
      <c r="LG2" s="3" t="s">
        <v>69</v>
      </c>
      <c r="LH2" s="3" t="s">
        <v>70</v>
      </c>
      <c r="LI2" s="3" t="s">
        <v>71</v>
      </c>
      <c r="LJ2" s="3" t="s">
        <v>72</v>
      </c>
      <c r="LK2" s="109"/>
      <c r="LL2" s="3" t="s">
        <v>67</v>
      </c>
      <c r="LM2" s="3" t="s">
        <v>68</v>
      </c>
      <c r="LN2" s="3" t="s">
        <v>69</v>
      </c>
      <c r="LO2" s="3" t="s">
        <v>70</v>
      </c>
      <c r="LP2" s="3" t="s">
        <v>71</v>
      </c>
      <c r="LQ2" s="3" t="s">
        <v>72</v>
      </c>
      <c r="LR2" s="109"/>
      <c r="LS2" s="3" t="s">
        <v>67</v>
      </c>
      <c r="LT2" s="3" t="s">
        <v>68</v>
      </c>
      <c r="LU2" s="3" t="s">
        <v>69</v>
      </c>
      <c r="LV2" s="3" t="s">
        <v>70</v>
      </c>
      <c r="LW2" s="3" t="s">
        <v>71</v>
      </c>
      <c r="LX2" s="3" t="s">
        <v>72</v>
      </c>
      <c r="LY2" s="109"/>
      <c r="LZ2" s="3" t="s">
        <v>67</v>
      </c>
      <c r="MA2" s="3" t="s">
        <v>68</v>
      </c>
      <c r="MB2" s="3" t="s">
        <v>69</v>
      </c>
      <c r="MC2" s="3" t="s">
        <v>70</v>
      </c>
      <c r="MD2" s="3" t="s">
        <v>71</v>
      </c>
      <c r="ME2" s="3" t="s">
        <v>72</v>
      </c>
      <c r="MF2" s="109"/>
      <c r="MG2" s="3" t="s">
        <v>67</v>
      </c>
      <c r="MH2" s="3" t="s">
        <v>68</v>
      </c>
      <c r="MI2" s="3" t="s">
        <v>69</v>
      </c>
      <c r="MJ2" s="3" t="s">
        <v>70</v>
      </c>
      <c r="MK2" s="3" t="s">
        <v>71</v>
      </c>
      <c r="ML2" s="3" t="s">
        <v>72</v>
      </c>
      <c r="MM2" s="109"/>
      <c r="MN2" s="3" t="s">
        <v>67</v>
      </c>
      <c r="MO2" s="3" t="s">
        <v>68</v>
      </c>
      <c r="MP2" s="3" t="s">
        <v>69</v>
      </c>
      <c r="MQ2" s="3" t="s">
        <v>70</v>
      </c>
      <c r="MR2" s="3" t="s">
        <v>71</v>
      </c>
      <c r="MS2" s="3" t="s">
        <v>72</v>
      </c>
      <c r="MT2" s="109"/>
      <c r="MU2" s="3" t="s">
        <v>67</v>
      </c>
      <c r="MV2" s="3" t="s">
        <v>68</v>
      </c>
      <c r="MW2" s="3" t="s">
        <v>69</v>
      </c>
      <c r="MX2" s="3" t="s">
        <v>70</v>
      </c>
      <c r="MY2" s="3" t="s">
        <v>71</v>
      </c>
      <c r="MZ2" s="3" t="s">
        <v>72</v>
      </c>
    </row>
    <row r="3" spans="1:416" s="120" customFormat="1" ht="15" thickBot="1" x14ac:dyDescent="0.35">
      <c r="A3" s="113"/>
      <c r="B3" s="114">
        <v>42737</v>
      </c>
      <c r="C3" s="115">
        <v>42738</v>
      </c>
      <c r="D3" s="115">
        <v>42739</v>
      </c>
      <c r="E3" s="115">
        <v>42740</v>
      </c>
      <c r="F3" s="115">
        <v>42741</v>
      </c>
      <c r="G3" s="115">
        <v>42742</v>
      </c>
      <c r="H3" s="116"/>
      <c r="I3" s="115">
        <v>42744</v>
      </c>
      <c r="J3" s="115">
        <v>42745</v>
      </c>
      <c r="K3" s="115">
        <v>42746</v>
      </c>
      <c r="L3" s="115">
        <v>42747</v>
      </c>
      <c r="M3" s="115">
        <v>42748</v>
      </c>
      <c r="N3" s="115">
        <v>42749</v>
      </c>
      <c r="O3" s="109"/>
      <c r="P3" s="115">
        <v>42751</v>
      </c>
      <c r="Q3" s="115">
        <v>42752</v>
      </c>
      <c r="R3" s="115">
        <v>42753</v>
      </c>
      <c r="S3" s="115">
        <v>42754</v>
      </c>
      <c r="T3" s="115">
        <v>42755</v>
      </c>
      <c r="U3" s="115">
        <v>42756</v>
      </c>
      <c r="V3" s="109"/>
      <c r="W3" s="115">
        <v>42758</v>
      </c>
      <c r="X3" s="115">
        <v>42759</v>
      </c>
      <c r="Y3" s="115">
        <v>42760</v>
      </c>
      <c r="Z3" s="115">
        <v>42761</v>
      </c>
      <c r="AA3" s="115">
        <v>42762</v>
      </c>
      <c r="AB3" s="115">
        <v>42763</v>
      </c>
      <c r="AC3" s="109"/>
      <c r="AD3" s="115">
        <v>42765</v>
      </c>
      <c r="AE3" s="115">
        <v>42766</v>
      </c>
      <c r="AF3" s="115">
        <v>42767</v>
      </c>
      <c r="AG3" s="115">
        <v>42768</v>
      </c>
      <c r="AH3" s="115">
        <v>42769</v>
      </c>
      <c r="AI3" s="115">
        <v>42770</v>
      </c>
      <c r="AJ3" s="109"/>
      <c r="AK3" s="115">
        <v>42772</v>
      </c>
      <c r="AL3" s="115">
        <v>42773</v>
      </c>
      <c r="AM3" s="115">
        <v>42774</v>
      </c>
      <c r="AN3" s="115">
        <v>42775</v>
      </c>
      <c r="AO3" s="115">
        <v>42776</v>
      </c>
      <c r="AP3" s="115">
        <v>42777</v>
      </c>
      <c r="AQ3" s="109"/>
      <c r="AR3" s="115">
        <v>42779</v>
      </c>
      <c r="AS3" s="115">
        <v>42780</v>
      </c>
      <c r="AT3" s="115">
        <v>42781</v>
      </c>
      <c r="AU3" s="115">
        <v>42782</v>
      </c>
      <c r="AV3" s="115">
        <v>42783</v>
      </c>
      <c r="AW3" s="115">
        <v>42784</v>
      </c>
      <c r="AX3" s="109"/>
      <c r="AY3" s="115">
        <v>42786</v>
      </c>
      <c r="AZ3" s="115">
        <v>42787</v>
      </c>
      <c r="BA3" s="115">
        <v>42788</v>
      </c>
      <c r="BB3" s="115">
        <v>42789</v>
      </c>
      <c r="BC3" s="115">
        <v>42790</v>
      </c>
      <c r="BD3" s="115">
        <v>42791</v>
      </c>
      <c r="BE3" s="109"/>
      <c r="BF3" s="115">
        <v>42793</v>
      </c>
      <c r="BG3" s="115">
        <v>42794</v>
      </c>
      <c r="BH3" s="115">
        <v>42795</v>
      </c>
      <c r="BI3" s="115">
        <v>42796</v>
      </c>
      <c r="BJ3" s="115">
        <v>42797</v>
      </c>
      <c r="BK3" s="115">
        <v>42798</v>
      </c>
      <c r="BL3" s="109"/>
      <c r="BM3" s="115">
        <v>42800</v>
      </c>
      <c r="BN3" s="115">
        <v>42801</v>
      </c>
      <c r="BO3" s="115">
        <v>42802</v>
      </c>
      <c r="BP3" s="115">
        <v>42803</v>
      </c>
      <c r="BQ3" s="115">
        <v>42804</v>
      </c>
      <c r="BR3" s="115">
        <v>42805</v>
      </c>
      <c r="BS3" s="109"/>
      <c r="BT3" s="115">
        <v>42807</v>
      </c>
      <c r="BU3" s="115">
        <v>42808</v>
      </c>
      <c r="BV3" s="115">
        <v>42809</v>
      </c>
      <c r="BW3" s="115">
        <v>42810</v>
      </c>
      <c r="BX3" s="115">
        <v>42811</v>
      </c>
      <c r="BY3" s="115">
        <v>42812</v>
      </c>
      <c r="BZ3" s="110"/>
      <c r="CA3" s="115">
        <v>42814</v>
      </c>
      <c r="CB3" s="115">
        <v>42815</v>
      </c>
      <c r="CC3" s="115">
        <v>42816</v>
      </c>
      <c r="CD3" s="115">
        <v>42817</v>
      </c>
      <c r="CE3" s="115">
        <v>42818</v>
      </c>
      <c r="CF3" s="115">
        <v>42819</v>
      </c>
      <c r="CG3" s="110"/>
      <c r="CH3" s="115">
        <v>42821</v>
      </c>
      <c r="CI3" s="115">
        <v>42822</v>
      </c>
      <c r="CJ3" s="115">
        <v>42823</v>
      </c>
      <c r="CK3" s="115">
        <v>42824</v>
      </c>
      <c r="CL3" s="115">
        <v>42825</v>
      </c>
      <c r="CM3" s="115">
        <v>42826</v>
      </c>
      <c r="CN3" s="110"/>
      <c r="CO3" s="117">
        <v>42828</v>
      </c>
      <c r="CP3" s="117">
        <v>42829</v>
      </c>
      <c r="CQ3" s="117">
        <v>42830</v>
      </c>
      <c r="CR3" s="117">
        <v>42831</v>
      </c>
      <c r="CS3" s="117">
        <v>42832</v>
      </c>
      <c r="CT3" s="117">
        <v>42833</v>
      </c>
      <c r="CU3" s="110"/>
      <c r="CV3" s="115">
        <v>42835</v>
      </c>
      <c r="CW3" s="115">
        <v>42836</v>
      </c>
      <c r="CX3" s="115">
        <v>42837</v>
      </c>
      <c r="CY3" s="115">
        <v>42838</v>
      </c>
      <c r="CZ3" s="115">
        <v>42839</v>
      </c>
      <c r="DA3" s="115">
        <v>42840</v>
      </c>
      <c r="DB3" s="110"/>
      <c r="DC3" s="118">
        <v>42842</v>
      </c>
      <c r="DD3" s="115">
        <v>42843</v>
      </c>
      <c r="DE3" s="115">
        <v>42844</v>
      </c>
      <c r="DF3" s="115">
        <v>42845</v>
      </c>
      <c r="DG3" s="115">
        <v>42846</v>
      </c>
      <c r="DH3" s="115">
        <v>42847</v>
      </c>
      <c r="DI3" s="110"/>
      <c r="DJ3" s="115">
        <v>42849</v>
      </c>
      <c r="DK3" s="115">
        <v>42850</v>
      </c>
      <c r="DL3" s="115">
        <v>42851</v>
      </c>
      <c r="DM3" s="115">
        <v>42852</v>
      </c>
      <c r="DN3" s="115">
        <v>42853</v>
      </c>
      <c r="DO3" s="115">
        <v>42854</v>
      </c>
      <c r="DP3" s="110"/>
      <c r="DQ3" s="118">
        <v>42856</v>
      </c>
      <c r="DR3" s="115">
        <v>42857</v>
      </c>
      <c r="DS3" s="115">
        <v>42858</v>
      </c>
      <c r="DT3" s="115">
        <v>42859</v>
      </c>
      <c r="DU3" s="115">
        <v>42860</v>
      </c>
      <c r="DV3" s="115">
        <v>42861</v>
      </c>
      <c r="DW3" s="110"/>
      <c r="DX3" s="118">
        <v>42863</v>
      </c>
      <c r="DY3" s="115">
        <v>42864</v>
      </c>
      <c r="DZ3" s="115">
        <v>42865</v>
      </c>
      <c r="EA3" s="115">
        <v>42866</v>
      </c>
      <c r="EB3" s="115">
        <v>42867</v>
      </c>
      <c r="EC3" s="115">
        <v>42868</v>
      </c>
      <c r="ED3" s="110"/>
      <c r="EE3" s="115">
        <v>42870</v>
      </c>
      <c r="EF3" s="115">
        <v>42871</v>
      </c>
      <c r="EG3" s="115">
        <v>42872</v>
      </c>
      <c r="EH3" s="115">
        <v>42873</v>
      </c>
      <c r="EI3" s="115">
        <v>42874</v>
      </c>
      <c r="EJ3" s="115">
        <v>42875</v>
      </c>
      <c r="EK3" s="110"/>
      <c r="EL3" s="115">
        <v>42877</v>
      </c>
      <c r="EM3" s="115">
        <v>42878</v>
      </c>
      <c r="EN3" s="115">
        <v>42879</v>
      </c>
      <c r="EO3" s="118">
        <v>42880</v>
      </c>
      <c r="EP3" s="115">
        <v>42881</v>
      </c>
      <c r="EQ3" s="115">
        <v>42882</v>
      </c>
      <c r="ER3" s="110"/>
      <c r="ES3" s="115">
        <v>42884</v>
      </c>
      <c r="ET3" s="115">
        <v>42885</v>
      </c>
      <c r="EU3" s="115">
        <v>42886</v>
      </c>
      <c r="EV3" s="115">
        <v>42887</v>
      </c>
      <c r="EW3" s="115">
        <v>42888</v>
      </c>
      <c r="EX3" s="115">
        <v>42889</v>
      </c>
      <c r="EY3" s="110"/>
      <c r="EZ3" s="118">
        <v>42891</v>
      </c>
      <c r="FA3" s="115">
        <v>42892</v>
      </c>
      <c r="FB3" s="115">
        <v>42893</v>
      </c>
      <c r="FC3" s="115">
        <v>42894</v>
      </c>
      <c r="FD3" s="115">
        <v>42895</v>
      </c>
      <c r="FE3" s="115">
        <v>42896</v>
      </c>
      <c r="FF3" s="110"/>
      <c r="FG3" s="115">
        <v>42898</v>
      </c>
      <c r="FH3" s="115">
        <v>42899</v>
      </c>
      <c r="FI3" s="115">
        <v>42900</v>
      </c>
      <c r="FJ3" s="115">
        <v>42901</v>
      </c>
      <c r="FK3" s="115">
        <v>42902</v>
      </c>
      <c r="FL3" s="115">
        <v>42903</v>
      </c>
      <c r="FM3" s="110"/>
      <c r="FN3" s="115">
        <v>42905</v>
      </c>
      <c r="FO3" s="115">
        <v>42906</v>
      </c>
      <c r="FP3" s="115">
        <v>42907</v>
      </c>
      <c r="FQ3" s="115">
        <v>42908</v>
      </c>
      <c r="FR3" s="115">
        <v>42909</v>
      </c>
      <c r="FS3" s="115">
        <v>42910</v>
      </c>
      <c r="FT3" s="119"/>
      <c r="FU3" s="115">
        <v>42912</v>
      </c>
      <c r="FV3" s="115">
        <v>42913</v>
      </c>
      <c r="FW3" s="115">
        <v>42914</v>
      </c>
      <c r="FX3" s="115">
        <v>42915</v>
      </c>
      <c r="FY3" s="115">
        <v>42916</v>
      </c>
      <c r="FZ3" s="115">
        <v>42917</v>
      </c>
      <c r="GA3" s="110"/>
      <c r="GB3" s="115">
        <v>42919</v>
      </c>
      <c r="GC3" s="115">
        <v>42920</v>
      </c>
      <c r="GD3" s="115">
        <v>42921</v>
      </c>
      <c r="GE3" s="115">
        <v>42922</v>
      </c>
      <c r="GF3" s="115">
        <v>42923</v>
      </c>
      <c r="GG3" s="115">
        <v>42924</v>
      </c>
      <c r="GH3" s="110"/>
      <c r="GI3" s="115">
        <v>42926</v>
      </c>
      <c r="GJ3" s="115">
        <v>42927</v>
      </c>
      <c r="GK3" s="115">
        <v>42928</v>
      </c>
      <c r="GL3" s="115">
        <v>42929</v>
      </c>
      <c r="GM3" s="115">
        <v>42930</v>
      </c>
      <c r="GN3" s="115">
        <v>42931</v>
      </c>
      <c r="GO3" s="109"/>
      <c r="GP3" s="115">
        <v>42933</v>
      </c>
      <c r="GQ3" s="115">
        <v>42934</v>
      </c>
      <c r="GR3" s="115">
        <v>42935</v>
      </c>
      <c r="GS3" s="115">
        <v>42936</v>
      </c>
      <c r="GT3" s="115">
        <v>42937</v>
      </c>
      <c r="GU3" s="115">
        <v>42938</v>
      </c>
      <c r="GV3" s="109"/>
      <c r="GW3" s="115">
        <v>42940</v>
      </c>
      <c r="GX3" s="115">
        <v>42941</v>
      </c>
      <c r="GY3" s="115">
        <v>42942</v>
      </c>
      <c r="GZ3" s="115">
        <v>42943</v>
      </c>
      <c r="HA3" s="115">
        <v>42944</v>
      </c>
      <c r="HB3" s="115">
        <v>42945</v>
      </c>
      <c r="HC3" s="109"/>
      <c r="HD3" s="115">
        <v>42947</v>
      </c>
      <c r="HE3" s="115">
        <v>42948</v>
      </c>
      <c r="HF3" s="115">
        <v>42949</v>
      </c>
      <c r="HG3" s="115">
        <v>42950</v>
      </c>
      <c r="HH3" s="115">
        <v>42951</v>
      </c>
      <c r="HI3" s="115">
        <v>42952</v>
      </c>
      <c r="HJ3" s="109"/>
      <c r="HK3" s="115">
        <v>42954</v>
      </c>
      <c r="HL3" s="115">
        <v>42955</v>
      </c>
      <c r="HM3" s="115">
        <v>42956</v>
      </c>
      <c r="HN3" s="115">
        <v>42957</v>
      </c>
      <c r="HO3" s="115">
        <v>42958</v>
      </c>
      <c r="HP3" s="115">
        <v>42959</v>
      </c>
      <c r="HQ3" s="109"/>
      <c r="HR3" s="115">
        <v>42961</v>
      </c>
      <c r="HS3" s="115">
        <v>42962</v>
      </c>
      <c r="HT3" s="115">
        <v>42963</v>
      </c>
      <c r="HU3" s="115">
        <v>42964</v>
      </c>
      <c r="HV3" s="115">
        <v>42965</v>
      </c>
      <c r="HW3" s="115">
        <v>42966</v>
      </c>
      <c r="HX3" s="109"/>
      <c r="HY3" s="115">
        <v>42968</v>
      </c>
      <c r="HZ3" s="115">
        <v>42969</v>
      </c>
      <c r="IA3" s="115">
        <v>42970</v>
      </c>
      <c r="IB3" s="115">
        <v>42971</v>
      </c>
      <c r="IC3" s="115">
        <v>42972</v>
      </c>
      <c r="ID3" s="115">
        <v>42973</v>
      </c>
      <c r="IE3" s="109"/>
      <c r="IF3" s="115">
        <v>42975</v>
      </c>
      <c r="IG3" s="115">
        <v>42976</v>
      </c>
      <c r="IH3" s="115">
        <v>42977</v>
      </c>
      <c r="II3" s="115">
        <v>42978</v>
      </c>
      <c r="IJ3" s="115">
        <v>42979</v>
      </c>
      <c r="IK3" s="115">
        <v>42980</v>
      </c>
      <c r="IL3" s="109"/>
      <c r="IM3" s="115">
        <v>42982</v>
      </c>
      <c r="IN3" s="115">
        <v>42983</v>
      </c>
      <c r="IO3" s="115">
        <v>42984</v>
      </c>
      <c r="IP3" s="115">
        <v>42985</v>
      </c>
      <c r="IQ3" s="115">
        <v>42986</v>
      </c>
      <c r="IR3" s="115">
        <v>42987</v>
      </c>
      <c r="IS3" s="109"/>
      <c r="IT3" s="115">
        <v>42989</v>
      </c>
      <c r="IU3" s="115">
        <v>42990</v>
      </c>
      <c r="IV3" s="115">
        <v>42991</v>
      </c>
      <c r="IW3" s="115">
        <v>42992</v>
      </c>
      <c r="IX3" s="115">
        <v>42993</v>
      </c>
      <c r="IY3" s="115">
        <v>42994</v>
      </c>
      <c r="IZ3" s="109"/>
      <c r="JA3" s="115">
        <v>42996</v>
      </c>
      <c r="JB3" s="115">
        <v>42997</v>
      </c>
      <c r="JC3" s="115">
        <v>42998</v>
      </c>
      <c r="JD3" s="115">
        <v>42999</v>
      </c>
      <c r="JE3" s="115">
        <v>43000</v>
      </c>
      <c r="JF3" s="115">
        <v>43001</v>
      </c>
      <c r="JG3" s="109"/>
      <c r="JH3" s="115">
        <v>43003</v>
      </c>
      <c r="JI3" s="115">
        <v>43004</v>
      </c>
      <c r="JJ3" s="115">
        <v>43005</v>
      </c>
      <c r="JK3" s="115">
        <v>43006</v>
      </c>
      <c r="JL3" s="115">
        <v>43007</v>
      </c>
      <c r="JM3" s="115">
        <v>43008</v>
      </c>
      <c r="JN3" s="109"/>
      <c r="JO3" s="115">
        <v>43010</v>
      </c>
      <c r="JP3" s="115">
        <v>43011</v>
      </c>
      <c r="JQ3" s="115">
        <v>43012</v>
      </c>
      <c r="JR3" s="115">
        <v>43013</v>
      </c>
      <c r="JS3" s="115">
        <v>43014</v>
      </c>
      <c r="JT3" s="115">
        <v>43015</v>
      </c>
      <c r="JU3" s="109"/>
      <c r="JV3" s="115">
        <v>43017</v>
      </c>
      <c r="JW3" s="115">
        <v>43018</v>
      </c>
      <c r="JX3" s="115">
        <v>43019</v>
      </c>
      <c r="JY3" s="115">
        <v>43020</v>
      </c>
      <c r="JZ3" s="115">
        <v>43021</v>
      </c>
      <c r="KA3" s="115">
        <v>43022</v>
      </c>
      <c r="KB3" s="109"/>
      <c r="KC3" s="115">
        <v>43024</v>
      </c>
      <c r="KD3" s="115">
        <v>43025</v>
      </c>
      <c r="KE3" s="115">
        <v>43026</v>
      </c>
      <c r="KF3" s="115">
        <v>43027</v>
      </c>
      <c r="KG3" s="115">
        <v>43028</v>
      </c>
      <c r="KH3" s="115">
        <v>43029</v>
      </c>
      <c r="KI3" s="109"/>
      <c r="KJ3" s="115">
        <v>43031</v>
      </c>
      <c r="KK3" s="115">
        <v>43032</v>
      </c>
      <c r="KL3" s="115">
        <v>43033</v>
      </c>
      <c r="KM3" s="115">
        <v>43034</v>
      </c>
      <c r="KN3" s="115">
        <v>43035</v>
      </c>
      <c r="KO3" s="115">
        <v>43036</v>
      </c>
      <c r="KP3" s="109"/>
      <c r="KQ3" s="115">
        <v>43038</v>
      </c>
      <c r="KR3" s="115">
        <v>43039</v>
      </c>
      <c r="KS3" s="115">
        <v>43040</v>
      </c>
      <c r="KT3" s="115">
        <v>43041</v>
      </c>
      <c r="KU3" s="115">
        <v>43042</v>
      </c>
      <c r="KV3" s="115">
        <v>43043</v>
      </c>
      <c r="KW3" s="109"/>
      <c r="KX3" s="115">
        <v>43045</v>
      </c>
      <c r="KY3" s="115">
        <v>43046</v>
      </c>
      <c r="KZ3" s="115">
        <v>43047</v>
      </c>
      <c r="LA3" s="115">
        <v>43048</v>
      </c>
      <c r="LB3" s="115">
        <v>43049</v>
      </c>
      <c r="LC3" s="115">
        <v>43050</v>
      </c>
      <c r="LD3" s="109"/>
      <c r="LE3" s="115">
        <v>43052</v>
      </c>
      <c r="LF3" s="115">
        <v>43053</v>
      </c>
      <c r="LG3" s="115">
        <v>43054</v>
      </c>
      <c r="LH3" s="115">
        <v>43055</v>
      </c>
      <c r="LI3" s="115">
        <v>43056</v>
      </c>
      <c r="LJ3" s="115">
        <v>43057</v>
      </c>
      <c r="LK3" s="109"/>
      <c r="LL3" s="115">
        <v>43059</v>
      </c>
      <c r="LM3" s="115">
        <v>43060</v>
      </c>
      <c r="LN3" s="115">
        <v>43061</v>
      </c>
      <c r="LO3" s="115">
        <v>43062</v>
      </c>
      <c r="LP3" s="115">
        <v>43063</v>
      </c>
      <c r="LQ3" s="115">
        <v>43064</v>
      </c>
      <c r="LR3" s="109"/>
      <c r="LS3" s="115">
        <v>43066</v>
      </c>
      <c r="LT3" s="115">
        <v>43067</v>
      </c>
      <c r="LU3" s="115">
        <v>43068</v>
      </c>
      <c r="LV3" s="115">
        <v>43069</v>
      </c>
      <c r="LW3" s="115">
        <v>43070</v>
      </c>
      <c r="LX3" s="115">
        <v>43071</v>
      </c>
      <c r="LY3" s="109"/>
      <c r="LZ3" s="115">
        <v>43073</v>
      </c>
      <c r="MA3" s="115">
        <v>43074</v>
      </c>
      <c r="MB3" s="115">
        <v>43075</v>
      </c>
      <c r="MC3" s="115">
        <v>43076</v>
      </c>
      <c r="MD3" s="115">
        <v>43077</v>
      </c>
      <c r="ME3" s="115">
        <v>43078</v>
      </c>
      <c r="MF3" s="109"/>
      <c r="MG3" s="115">
        <v>43080</v>
      </c>
      <c r="MH3" s="115">
        <v>43081</v>
      </c>
      <c r="MI3" s="115">
        <v>43082</v>
      </c>
      <c r="MJ3" s="115">
        <v>43083</v>
      </c>
      <c r="MK3" s="115">
        <v>43084</v>
      </c>
      <c r="ML3" s="115">
        <v>43085</v>
      </c>
      <c r="MM3" s="109"/>
      <c r="MN3" s="115">
        <v>43087</v>
      </c>
      <c r="MO3" s="115">
        <v>43088</v>
      </c>
      <c r="MP3" s="115">
        <v>43089</v>
      </c>
      <c r="MQ3" s="115">
        <v>43090</v>
      </c>
      <c r="MR3" s="115">
        <v>43091</v>
      </c>
      <c r="MS3" s="115">
        <v>43092</v>
      </c>
      <c r="MT3" s="109"/>
      <c r="MU3" s="115">
        <v>43094</v>
      </c>
      <c r="MV3" s="115">
        <v>43095</v>
      </c>
      <c r="MW3" s="115">
        <v>43096</v>
      </c>
      <c r="MX3" s="115">
        <v>43097</v>
      </c>
      <c r="MY3" s="115">
        <v>43098</v>
      </c>
      <c r="MZ3" s="115">
        <v>43099</v>
      </c>
      <c r="NA3" s="1"/>
    </row>
    <row r="4" spans="1:416" s="128" customFormat="1" ht="15.6" thickTop="1" thickBot="1" x14ac:dyDescent="0.35">
      <c r="A4" s="121" t="s">
        <v>80</v>
      </c>
      <c r="B4" s="122"/>
      <c r="C4" s="122"/>
      <c r="D4" s="122"/>
      <c r="E4" s="122"/>
      <c r="F4" s="122"/>
      <c r="G4" s="122"/>
      <c r="H4" s="123">
        <f t="shared" ref="H4:H14" si="0">SUM(B4:G4)</f>
        <v>0</v>
      </c>
      <c r="I4" s="122"/>
      <c r="J4" s="122"/>
      <c r="K4" s="122"/>
      <c r="L4" s="122"/>
      <c r="M4" s="122"/>
      <c r="N4" s="122"/>
      <c r="O4" s="123">
        <f t="shared" ref="O4:O14" si="1">SUM(I4:N4)</f>
        <v>0</v>
      </c>
      <c r="P4" s="122"/>
      <c r="Q4" s="122"/>
      <c r="R4" s="122"/>
      <c r="S4" s="122"/>
      <c r="T4" s="122"/>
      <c r="U4" s="122"/>
      <c r="V4" s="123">
        <f t="shared" ref="V4:V14" si="2">SUM(P4:U4)</f>
        <v>0</v>
      </c>
      <c r="W4" s="122"/>
      <c r="X4" s="122"/>
      <c r="Y4" s="122"/>
      <c r="Z4" s="122"/>
      <c r="AA4" s="122"/>
      <c r="AB4" s="122"/>
      <c r="AC4" s="123">
        <f t="shared" ref="AC4:AC14" si="3">SUM(W4:AB4)</f>
        <v>0</v>
      </c>
      <c r="AD4" s="122"/>
      <c r="AE4" s="122"/>
      <c r="AF4" s="122"/>
      <c r="AG4" s="122"/>
      <c r="AH4" s="122"/>
      <c r="AI4" s="122"/>
      <c r="AJ4" s="123">
        <f t="shared" ref="AJ4:AJ14" si="4">SUM(AD4:AI4)</f>
        <v>0</v>
      </c>
      <c r="AK4" s="122"/>
      <c r="AL4" s="122"/>
      <c r="AM4" s="122"/>
      <c r="AN4" s="122"/>
      <c r="AO4" s="122"/>
      <c r="AP4" s="122"/>
      <c r="AQ4" s="123">
        <f t="shared" ref="AQ4:AQ14" si="5">SUM(AK4:AP4)</f>
        <v>0</v>
      </c>
      <c r="AR4" s="122"/>
      <c r="AS4" s="122"/>
      <c r="AT4" s="122"/>
      <c r="AU4" s="122"/>
      <c r="AV4" s="122"/>
      <c r="AW4" s="122"/>
      <c r="AX4" s="123">
        <f t="shared" ref="AX4:AX14" si="6">SUM(AR4:AW4)</f>
        <v>0</v>
      </c>
      <c r="AY4" s="122"/>
      <c r="AZ4" s="122"/>
      <c r="BA4" s="122"/>
      <c r="BB4" s="122"/>
      <c r="BC4" s="122"/>
      <c r="BD4" s="122"/>
      <c r="BE4" s="123">
        <f t="shared" ref="BE4:BE14" si="7">SUM(AY4:BD4)</f>
        <v>0</v>
      </c>
      <c r="BF4" s="122"/>
      <c r="BG4" s="122"/>
      <c r="BH4" s="122"/>
      <c r="BI4" s="122"/>
      <c r="BJ4" s="122"/>
      <c r="BK4" s="122"/>
      <c r="BL4" s="123">
        <f t="shared" ref="BL4:BL14" si="8">SUM(BF4:BK4)</f>
        <v>0</v>
      </c>
      <c r="BM4" s="122"/>
      <c r="BN4" s="122"/>
      <c r="BO4" s="122"/>
      <c r="BP4" s="122"/>
      <c r="BQ4" s="122"/>
      <c r="BR4" s="122"/>
      <c r="BS4" s="123">
        <f t="shared" ref="BS4:BS14" si="9">SUM(BM4:BR4)</f>
        <v>0</v>
      </c>
      <c r="BT4" s="122"/>
      <c r="BU4" s="122"/>
      <c r="BV4" s="122"/>
      <c r="BW4" s="122"/>
      <c r="BX4" s="122"/>
      <c r="BY4" s="122"/>
      <c r="BZ4" s="123">
        <f t="shared" ref="BZ4:BZ13" si="10">SUM(BT4:BY4)</f>
        <v>0</v>
      </c>
      <c r="CA4" s="122"/>
      <c r="CB4" s="122"/>
      <c r="CC4" s="122"/>
      <c r="CD4" s="122"/>
      <c r="CE4" s="122"/>
      <c r="CF4" s="122"/>
      <c r="CG4" s="123">
        <f t="shared" ref="CG4:CG13" si="11">SUM(CA4:CF4)</f>
        <v>0</v>
      </c>
      <c r="CH4" s="122"/>
      <c r="CI4" s="122"/>
      <c r="CJ4" s="122"/>
      <c r="CK4" s="122"/>
      <c r="CL4" s="122"/>
      <c r="CM4" s="122"/>
      <c r="CN4" s="123">
        <f t="shared" ref="CN4:CN13" si="12">SUM(CH4:CM4)</f>
        <v>0</v>
      </c>
      <c r="CO4" s="122"/>
      <c r="CP4" s="122"/>
      <c r="CQ4" s="122"/>
      <c r="CR4" s="122"/>
      <c r="CS4" s="124">
        <v>1216</v>
      </c>
      <c r="CT4" s="124">
        <v>2885</v>
      </c>
      <c r="CU4" s="123">
        <f t="shared" ref="CU4:CU13" si="13">SUM(CO4:CT4)</f>
        <v>4101</v>
      </c>
      <c r="CV4" s="125">
        <v>5829</v>
      </c>
      <c r="CW4" s="124">
        <v>3790</v>
      </c>
      <c r="CX4" s="124">
        <v>6576</v>
      </c>
      <c r="CY4" s="124">
        <v>5008</v>
      </c>
      <c r="CZ4" s="124">
        <v>2021</v>
      </c>
      <c r="DA4" s="124">
        <v>6020</v>
      </c>
      <c r="DB4" s="123">
        <f t="shared" ref="DB4:DB13" si="14">SUM(CV4:DA4)</f>
        <v>29244</v>
      </c>
      <c r="DC4" s="126"/>
      <c r="DD4" s="124">
        <v>3009</v>
      </c>
      <c r="DE4" s="124">
        <v>6207</v>
      </c>
      <c r="DF4" s="124">
        <v>4982</v>
      </c>
      <c r="DG4" s="124">
        <v>1049</v>
      </c>
      <c r="DH4" s="124">
        <v>2548</v>
      </c>
      <c r="DI4" s="123">
        <f t="shared" ref="DI4:DI13" si="15">SUM(DC4:DH4)</f>
        <v>17795</v>
      </c>
      <c r="DJ4" s="125">
        <v>5014</v>
      </c>
      <c r="DK4" s="124">
        <v>3220</v>
      </c>
      <c r="DL4" s="124">
        <v>5703</v>
      </c>
      <c r="DM4" s="124">
        <v>4327</v>
      </c>
      <c r="DN4" s="124">
        <v>1712</v>
      </c>
      <c r="DO4" s="124">
        <v>5761</v>
      </c>
      <c r="DP4" s="123">
        <f t="shared" ref="DP4:DP13" si="16">SUM(DJ4:DO4)</f>
        <v>25737</v>
      </c>
      <c r="DQ4" s="126"/>
      <c r="DR4" s="124">
        <v>3402</v>
      </c>
      <c r="DS4" s="124">
        <v>7018</v>
      </c>
      <c r="DT4" s="124">
        <v>5441</v>
      </c>
      <c r="DU4" s="124">
        <v>2003</v>
      </c>
      <c r="DV4" s="124">
        <v>6088</v>
      </c>
      <c r="DW4" s="123">
        <f t="shared" ref="DW4:DW13" si="17">SUM(DQ4:DV4)</f>
        <v>23952</v>
      </c>
      <c r="DX4" s="126"/>
      <c r="DY4" s="124">
        <v>3400</v>
      </c>
      <c r="DZ4" s="124">
        <v>6524</v>
      </c>
      <c r="EA4" s="124">
        <v>5285</v>
      </c>
      <c r="EB4" s="124">
        <v>1071</v>
      </c>
      <c r="EC4" s="124">
        <v>2801</v>
      </c>
      <c r="ED4" s="123">
        <f t="shared" ref="ED4:ED13" si="18">SUM(DX4:EC4)</f>
        <v>19081</v>
      </c>
      <c r="EE4" s="125">
        <v>5337</v>
      </c>
      <c r="EF4" s="124">
        <v>3489</v>
      </c>
      <c r="EG4" s="124">
        <v>5416</v>
      </c>
      <c r="EH4" s="124">
        <v>4286</v>
      </c>
      <c r="EI4" s="124">
        <v>1143</v>
      </c>
      <c r="EJ4" s="124">
        <v>3338</v>
      </c>
      <c r="EK4" s="123">
        <f t="shared" ref="EK4:EK13" si="19">SUM(EE4:EJ4)</f>
        <v>23009</v>
      </c>
      <c r="EL4" s="125">
        <v>6273</v>
      </c>
      <c r="EM4" s="124">
        <v>3959</v>
      </c>
      <c r="EN4" s="124">
        <v>8002</v>
      </c>
      <c r="EO4" s="126"/>
      <c r="EP4" s="124">
        <v>1252</v>
      </c>
      <c r="EQ4" s="124">
        <v>3837</v>
      </c>
      <c r="ER4" s="123">
        <f t="shared" ref="ER4:ER13" si="20">SUM(EL4:EQ4)</f>
        <v>23323</v>
      </c>
      <c r="ES4" s="125">
        <v>6028</v>
      </c>
      <c r="ET4" s="124">
        <v>3973</v>
      </c>
      <c r="EU4" s="124">
        <v>5912</v>
      </c>
      <c r="EV4" s="124">
        <v>4740</v>
      </c>
      <c r="EW4" s="124">
        <v>1976</v>
      </c>
      <c r="EX4" s="124">
        <v>6081</v>
      </c>
      <c r="EY4" s="123">
        <f t="shared" ref="EY4:EY13" si="21">SUM(ES4:EX4)</f>
        <v>28710</v>
      </c>
      <c r="EZ4" s="126"/>
      <c r="FA4" s="124">
        <v>3091</v>
      </c>
      <c r="FB4" s="124">
        <v>6173</v>
      </c>
      <c r="FC4" s="124">
        <v>5242</v>
      </c>
      <c r="FD4" s="124">
        <v>1164</v>
      </c>
      <c r="FE4" s="124">
        <v>3024</v>
      </c>
      <c r="FF4" s="123">
        <f t="shared" ref="FF4:FF13" si="22">SUM(EZ4:FE4)</f>
        <v>18694</v>
      </c>
      <c r="FG4" s="4">
        <v>6017</v>
      </c>
      <c r="FH4" s="5">
        <v>3774</v>
      </c>
      <c r="FI4" s="5">
        <v>5772</v>
      </c>
      <c r="FJ4" s="124">
        <v>4711</v>
      </c>
      <c r="FK4" s="124">
        <v>1041</v>
      </c>
      <c r="FL4" s="124">
        <v>2906</v>
      </c>
      <c r="FM4" s="123">
        <f t="shared" ref="FM4:FM13" si="23">SUM(FG4:FL4)</f>
        <v>24221</v>
      </c>
      <c r="FN4" s="125">
        <v>5552</v>
      </c>
      <c r="FO4" s="124">
        <v>3585</v>
      </c>
      <c r="FP4" s="124">
        <v>6010</v>
      </c>
      <c r="FQ4" s="124">
        <v>4804</v>
      </c>
      <c r="FR4" s="124">
        <v>1138</v>
      </c>
      <c r="FS4" s="124">
        <v>2833</v>
      </c>
      <c r="FT4" s="123">
        <f t="shared" ref="FT4:FT13" si="24">SUM(FN4:FS4)</f>
        <v>23922</v>
      </c>
      <c r="FU4" s="4">
        <v>5581</v>
      </c>
      <c r="FV4" s="5">
        <v>3547</v>
      </c>
      <c r="FW4" s="5">
        <v>5698</v>
      </c>
      <c r="FX4" s="5">
        <v>4540</v>
      </c>
      <c r="FY4" s="5">
        <v>1100</v>
      </c>
      <c r="FZ4" s="124">
        <v>3441</v>
      </c>
      <c r="GA4" s="123">
        <f t="shared" ref="GA4:GA13" si="25">SUM(FU4:FZ4)</f>
        <v>23907</v>
      </c>
      <c r="GB4" s="125">
        <v>6108</v>
      </c>
      <c r="GC4" s="124">
        <v>4154</v>
      </c>
      <c r="GD4" s="124">
        <v>6065</v>
      </c>
      <c r="GE4" s="124">
        <v>5014</v>
      </c>
      <c r="GF4" s="124">
        <v>1352</v>
      </c>
      <c r="GG4" s="124">
        <v>4833</v>
      </c>
      <c r="GH4" s="123">
        <f t="shared" ref="GH4:GH13" si="26">SUM(GB4:GG4)</f>
        <v>27526</v>
      </c>
      <c r="GI4" s="124">
        <v>6736</v>
      </c>
      <c r="GJ4" s="124">
        <v>5209</v>
      </c>
      <c r="GK4" s="124">
        <v>8685</v>
      </c>
      <c r="GL4" s="124">
        <v>1435</v>
      </c>
      <c r="GM4" s="126"/>
      <c r="GN4" s="124">
        <v>3828</v>
      </c>
      <c r="GO4" s="123">
        <f t="shared" ref="GO4:GO13" si="27">SUM(GI4:GN4)</f>
        <v>25893</v>
      </c>
      <c r="GP4" s="124">
        <v>6578</v>
      </c>
      <c r="GQ4" s="124">
        <v>4179</v>
      </c>
      <c r="GR4" s="124">
        <v>7408</v>
      </c>
      <c r="GS4" s="124">
        <v>5141</v>
      </c>
      <c r="GT4" s="124">
        <v>1290</v>
      </c>
      <c r="GU4" s="124">
        <v>3594</v>
      </c>
      <c r="GV4" s="123">
        <f t="shared" ref="GV4:GV13" si="28">SUM(GP4:GU4)</f>
        <v>28190</v>
      </c>
      <c r="GW4" s="124">
        <v>6227</v>
      </c>
      <c r="GX4" s="124">
        <v>4013</v>
      </c>
      <c r="GY4" s="124">
        <v>7218</v>
      </c>
      <c r="GZ4" s="124">
        <v>5604</v>
      </c>
      <c r="HA4" s="124">
        <v>923</v>
      </c>
      <c r="HB4" s="124">
        <v>4088</v>
      </c>
      <c r="HC4" s="123">
        <f t="shared" ref="HC4:HC13" si="29">SUM(GW4:HB4)</f>
        <v>28073</v>
      </c>
      <c r="HD4" s="5">
        <v>6368</v>
      </c>
      <c r="HE4" s="5">
        <v>4850</v>
      </c>
      <c r="HF4" s="5">
        <v>8742</v>
      </c>
      <c r="HG4" s="5">
        <v>6019</v>
      </c>
      <c r="HH4" s="124">
        <v>1234</v>
      </c>
      <c r="HI4" s="124">
        <v>4394</v>
      </c>
      <c r="HJ4" s="123">
        <f t="shared" ref="HJ4:HJ13" si="30">SUM(HD4:HI4)</f>
        <v>31607</v>
      </c>
      <c r="HK4" s="124">
        <v>6955</v>
      </c>
      <c r="HL4" s="124">
        <v>5043</v>
      </c>
      <c r="HM4" s="124">
        <v>8407</v>
      </c>
      <c r="HN4" s="124">
        <v>6541</v>
      </c>
      <c r="HO4" s="124">
        <v>1644</v>
      </c>
      <c r="HP4" s="124">
        <v>7177</v>
      </c>
      <c r="HQ4" s="123">
        <f t="shared" ref="HQ4:HQ13" si="31">SUM(HK4:HP4)</f>
        <v>35767</v>
      </c>
      <c r="HR4" s="124">
        <v>6145</v>
      </c>
      <c r="HS4" s="126"/>
      <c r="HT4" s="124">
        <v>7397</v>
      </c>
      <c r="HU4" s="124">
        <v>6742</v>
      </c>
      <c r="HV4" s="124">
        <v>901</v>
      </c>
      <c r="HW4" s="124">
        <v>4052</v>
      </c>
      <c r="HX4" s="123">
        <f t="shared" ref="HX4:HX13" si="32">SUM(HR4:HW4)</f>
        <v>25237</v>
      </c>
      <c r="HY4" s="124">
        <v>6144</v>
      </c>
      <c r="HZ4" s="124">
        <v>4402</v>
      </c>
      <c r="IA4" s="124">
        <f>7072-57</f>
        <v>7015</v>
      </c>
      <c r="IB4" s="124">
        <v>5325</v>
      </c>
      <c r="IC4" s="124">
        <v>980</v>
      </c>
      <c r="ID4" s="124">
        <v>3331</v>
      </c>
      <c r="IE4" s="123">
        <f t="shared" ref="IE4:IE13" si="33">SUM(HY4:ID4)</f>
        <v>27197</v>
      </c>
      <c r="IF4" s="124">
        <v>5533</v>
      </c>
      <c r="IG4" s="124">
        <v>3709</v>
      </c>
      <c r="IH4" s="124">
        <v>5889</v>
      </c>
      <c r="II4" s="124">
        <v>4532</v>
      </c>
      <c r="IJ4" s="124">
        <v>1030</v>
      </c>
      <c r="IK4" s="124">
        <v>3322</v>
      </c>
      <c r="IL4" s="123">
        <f t="shared" ref="IL4:IL13" si="34">SUM(IF4:IK4)</f>
        <v>24015</v>
      </c>
      <c r="IM4" s="3">
        <v>5498</v>
      </c>
      <c r="IN4" s="3">
        <v>3519</v>
      </c>
      <c r="IO4" s="3">
        <v>4986</v>
      </c>
      <c r="IP4" s="3">
        <v>4352</v>
      </c>
      <c r="IQ4" s="3">
        <v>956</v>
      </c>
      <c r="IR4" s="3">
        <v>2707</v>
      </c>
      <c r="IS4" s="123">
        <f t="shared" ref="IS4:IS13" si="35">SUM(IM4:IR4)</f>
        <v>22018</v>
      </c>
      <c r="IT4" s="3">
        <v>5170</v>
      </c>
      <c r="IU4" s="3">
        <v>3021</v>
      </c>
      <c r="IV4" s="3">
        <v>5496</v>
      </c>
      <c r="IW4" s="3">
        <v>4292</v>
      </c>
      <c r="IX4" s="3">
        <v>910</v>
      </c>
      <c r="IY4" s="3">
        <v>2545</v>
      </c>
      <c r="IZ4" s="123">
        <f t="shared" ref="IZ4:IZ13" si="36">SUM(IT4:IY4)</f>
        <v>21434</v>
      </c>
      <c r="JA4" s="3">
        <v>5128</v>
      </c>
      <c r="JB4" s="3">
        <v>3013</v>
      </c>
      <c r="JC4" s="3">
        <v>4976</v>
      </c>
      <c r="JD4" s="3">
        <v>4271</v>
      </c>
      <c r="JE4" s="3">
        <v>817</v>
      </c>
      <c r="JF4" s="3">
        <v>2476</v>
      </c>
      <c r="JG4" s="123">
        <f t="shared" ref="JG4:JG13" si="37">SUM(JA4:JF4)</f>
        <v>20681</v>
      </c>
      <c r="JH4" s="3">
        <v>4943</v>
      </c>
      <c r="JI4" s="3">
        <v>2899</v>
      </c>
      <c r="JJ4" s="3">
        <v>4675</v>
      </c>
      <c r="JK4" s="3">
        <v>4173</v>
      </c>
      <c r="JL4" s="3">
        <v>846</v>
      </c>
      <c r="JM4" s="3">
        <v>2743</v>
      </c>
      <c r="JN4" s="123">
        <f t="shared" ref="JN4:JN13" si="38">SUM(JH4:JM4)</f>
        <v>20279</v>
      </c>
      <c r="JO4" s="3">
        <v>5056</v>
      </c>
      <c r="JP4" s="3">
        <v>3707</v>
      </c>
      <c r="JQ4" s="3">
        <v>5201</v>
      </c>
      <c r="JR4" s="3">
        <v>4176</v>
      </c>
      <c r="JS4" s="3">
        <v>952</v>
      </c>
      <c r="JT4" s="3">
        <v>2487</v>
      </c>
      <c r="JU4" s="123">
        <f t="shared" ref="JU4:JU13" si="39">SUM(JO4:JT4)</f>
        <v>21579</v>
      </c>
      <c r="JV4" s="3">
        <v>5096</v>
      </c>
      <c r="JW4" s="3">
        <v>3132</v>
      </c>
      <c r="JX4" s="3">
        <v>4867</v>
      </c>
      <c r="JY4" s="3">
        <v>4138</v>
      </c>
      <c r="JZ4" s="3">
        <v>791</v>
      </c>
      <c r="KA4" s="3">
        <v>2370</v>
      </c>
      <c r="KB4" s="123">
        <f t="shared" ref="KB4:KB13" si="40">SUM(JV4:KA4)</f>
        <v>20394</v>
      </c>
      <c r="KC4" s="3">
        <v>5020</v>
      </c>
      <c r="KD4" s="3">
        <v>3196</v>
      </c>
      <c r="KE4" s="3">
        <v>4586</v>
      </c>
      <c r="KF4" s="3">
        <v>4065</v>
      </c>
      <c r="KG4" s="3">
        <v>903</v>
      </c>
      <c r="KH4" s="3">
        <v>2435</v>
      </c>
      <c r="KI4" s="123">
        <f t="shared" ref="KI4:KI13" si="41">SUM(KC4:KH4)</f>
        <v>20205</v>
      </c>
      <c r="KJ4" s="3">
        <v>4749</v>
      </c>
      <c r="KK4" s="3">
        <v>3447</v>
      </c>
      <c r="KL4" s="3">
        <v>5251</v>
      </c>
      <c r="KM4" s="3">
        <v>4333</v>
      </c>
      <c r="KN4" s="3">
        <v>834</v>
      </c>
      <c r="KO4" s="3">
        <v>3711</v>
      </c>
      <c r="KP4" s="123">
        <f t="shared" ref="KP4:KP13" si="42">SUM(KJ4:KO4)</f>
        <v>22325</v>
      </c>
      <c r="KQ4" s="3">
        <v>6253</v>
      </c>
      <c r="KR4" s="3">
        <v>5551</v>
      </c>
      <c r="KS4" s="126"/>
      <c r="KT4" s="3">
        <v>4927</v>
      </c>
      <c r="KU4" s="3">
        <v>1093</v>
      </c>
      <c r="KV4" s="3">
        <v>3006</v>
      </c>
      <c r="KW4" s="123">
        <f t="shared" ref="KW4:KW13" si="43">SUM(KQ4:KV4)</f>
        <v>20830</v>
      </c>
      <c r="KX4" s="3">
        <v>6626</v>
      </c>
      <c r="KY4" s="3">
        <v>3725</v>
      </c>
      <c r="KZ4" s="3">
        <v>5229</v>
      </c>
      <c r="LA4" s="3">
        <v>4020</v>
      </c>
      <c r="LB4" s="3"/>
      <c r="LC4" s="126"/>
      <c r="LD4" s="123">
        <f t="shared" ref="LD4:LD13" si="44">SUM(KX4:LC4)</f>
        <v>19600</v>
      </c>
      <c r="LE4" s="3"/>
      <c r="LF4" s="3"/>
      <c r="LG4" s="3"/>
      <c r="LH4" s="3"/>
      <c r="LI4" s="3"/>
      <c r="LJ4" s="3"/>
      <c r="LK4" s="123">
        <f t="shared" ref="LK4:LK13" si="45">SUM(LE4:LJ4)</f>
        <v>0</v>
      </c>
      <c r="LL4" s="3"/>
      <c r="LM4" s="3"/>
      <c r="LN4" s="3"/>
      <c r="LO4" s="3"/>
      <c r="LP4" s="3"/>
      <c r="LQ4" s="3"/>
      <c r="LR4" s="123">
        <f t="shared" ref="LR4:LR13" si="46">SUM(LL4:LQ4)</f>
        <v>0</v>
      </c>
      <c r="LS4" s="3"/>
      <c r="LT4" s="3"/>
      <c r="LU4" s="3"/>
      <c r="LV4" s="3"/>
      <c r="LW4" s="3"/>
      <c r="LX4" s="3"/>
      <c r="LY4" s="123">
        <f t="shared" ref="LY4:LY13" si="47">SUM(LS4:LX4)</f>
        <v>0</v>
      </c>
      <c r="LZ4" s="3"/>
      <c r="MA4" s="3"/>
      <c r="MB4" s="3"/>
      <c r="MC4" s="3"/>
      <c r="MD4" s="3"/>
      <c r="ME4" s="3"/>
      <c r="MF4" s="123">
        <f t="shared" ref="MF4:MF13" si="48">SUM(LZ4:ME4)</f>
        <v>0</v>
      </c>
      <c r="MG4" s="3"/>
      <c r="MH4" s="3"/>
      <c r="MI4" s="3"/>
      <c r="MJ4" s="3"/>
      <c r="MK4" s="3"/>
      <c r="ML4" s="3"/>
      <c r="MM4" s="123">
        <f t="shared" ref="MM4:MM13" si="49">SUM(MG4:ML4)</f>
        <v>0</v>
      </c>
      <c r="MN4" s="3"/>
      <c r="MO4" s="3"/>
      <c r="MP4" s="3"/>
      <c r="MQ4" s="3"/>
      <c r="MR4" s="3"/>
      <c r="MS4" s="3"/>
      <c r="MT4" s="123">
        <f t="shared" ref="MT4:MT13" si="50">SUM(MN4:MS4)</f>
        <v>0</v>
      </c>
      <c r="MU4" s="126"/>
      <c r="MV4" s="3"/>
      <c r="MW4" s="3"/>
      <c r="MX4" s="3"/>
      <c r="MY4" s="3"/>
      <c r="MZ4" s="3"/>
      <c r="NA4" s="127">
        <f t="shared" ref="NA4:NA13" si="51">SUM(MU4:MZ4)</f>
        <v>0</v>
      </c>
    </row>
    <row r="5" spans="1:416" s="153" customFormat="1" ht="15" thickTop="1" x14ac:dyDescent="0.3">
      <c r="A5" s="121" t="s">
        <v>73</v>
      </c>
      <c r="B5" s="147"/>
      <c r="C5" s="147"/>
      <c r="D5" s="147"/>
      <c r="E5" s="147"/>
      <c r="F5" s="147"/>
      <c r="G5" s="147"/>
      <c r="H5" s="148">
        <f t="shared" si="0"/>
        <v>0</v>
      </c>
      <c r="I5" s="147"/>
      <c r="J5" s="147"/>
      <c r="K5" s="147"/>
      <c r="L5" s="147"/>
      <c r="M5" s="147"/>
      <c r="N5" s="147"/>
      <c r="O5" s="148">
        <f t="shared" si="1"/>
        <v>0</v>
      </c>
      <c r="P5" s="147"/>
      <c r="Q5" s="147"/>
      <c r="R5" s="147"/>
      <c r="S5" s="147"/>
      <c r="T5" s="147"/>
      <c r="U5" s="147"/>
      <c r="V5" s="148">
        <f t="shared" si="2"/>
        <v>0</v>
      </c>
      <c r="W5" s="147"/>
      <c r="X5" s="147"/>
      <c r="Y5" s="147"/>
      <c r="Z5" s="147"/>
      <c r="AA5" s="147"/>
      <c r="AB5" s="147"/>
      <c r="AC5" s="148">
        <f t="shared" si="3"/>
        <v>0</v>
      </c>
      <c r="AD5" s="147"/>
      <c r="AE5" s="147"/>
      <c r="AF5" s="147"/>
      <c r="AG5" s="147"/>
      <c r="AH5" s="147"/>
      <c r="AI5" s="147"/>
      <c r="AJ5" s="148">
        <f t="shared" si="4"/>
        <v>0</v>
      </c>
      <c r="AK5" s="147"/>
      <c r="AL5" s="147"/>
      <c r="AM5" s="147"/>
      <c r="AN5" s="147"/>
      <c r="AO5" s="147"/>
      <c r="AP5" s="147"/>
      <c r="AQ5" s="148">
        <f t="shared" si="5"/>
        <v>0</v>
      </c>
      <c r="AR5" s="147"/>
      <c r="AS5" s="147"/>
      <c r="AT5" s="147"/>
      <c r="AU5" s="147"/>
      <c r="AV5" s="147"/>
      <c r="AW5" s="147"/>
      <c r="AX5" s="148">
        <f t="shared" si="6"/>
        <v>0</v>
      </c>
      <c r="AY5" s="147"/>
      <c r="AZ5" s="147"/>
      <c r="BA5" s="147"/>
      <c r="BB5" s="147"/>
      <c r="BC5" s="147"/>
      <c r="BD5" s="147"/>
      <c r="BE5" s="148">
        <f t="shared" si="7"/>
        <v>0</v>
      </c>
      <c r="BF5" s="147"/>
      <c r="BG5" s="147"/>
      <c r="BH5" s="147"/>
      <c r="BI5" s="147"/>
      <c r="BJ5" s="147"/>
      <c r="BK5" s="147"/>
      <c r="BL5" s="148">
        <f t="shared" si="8"/>
        <v>0</v>
      </c>
      <c r="BM5" s="147"/>
      <c r="BN5" s="147"/>
      <c r="BO5" s="147"/>
      <c r="BP5" s="147"/>
      <c r="BQ5" s="147"/>
      <c r="BR5" s="147"/>
      <c r="BS5" s="148">
        <f t="shared" si="9"/>
        <v>0</v>
      </c>
      <c r="BT5" s="147"/>
      <c r="BU5" s="147"/>
      <c r="BV5" s="147"/>
      <c r="BW5" s="147"/>
      <c r="BX5" s="147"/>
      <c r="BY5" s="147"/>
      <c r="BZ5" s="148">
        <f t="shared" si="10"/>
        <v>0</v>
      </c>
      <c r="CA5" s="147"/>
      <c r="CB5" s="147"/>
      <c r="CC5" s="147"/>
      <c r="CD5" s="147"/>
      <c r="CE5" s="147"/>
      <c r="CF5" s="147"/>
      <c r="CG5" s="148"/>
      <c r="CH5" s="147"/>
      <c r="CI5" s="147"/>
      <c r="CJ5" s="147"/>
      <c r="CK5" s="147"/>
      <c r="CL5" s="147"/>
      <c r="CM5" s="147"/>
      <c r="CN5" s="148">
        <f t="shared" si="12"/>
        <v>0</v>
      </c>
      <c r="CO5" s="147"/>
      <c r="CP5" s="147"/>
      <c r="CQ5" s="147"/>
      <c r="CR5" s="147"/>
      <c r="CS5" s="149">
        <f>CS4/CU4</f>
        <v>0.29651304559863451</v>
      </c>
      <c r="CT5" s="149">
        <f>CT4/CU4</f>
        <v>0.70348695440136555</v>
      </c>
      <c r="CU5" s="148">
        <f t="shared" si="13"/>
        <v>1</v>
      </c>
      <c r="CV5" s="149">
        <f>CV4/DB4</f>
        <v>0.19932293803857201</v>
      </c>
      <c r="CW5" s="149">
        <f>CW4/DB4</f>
        <v>0.12959923403091234</v>
      </c>
      <c r="CX5" s="149">
        <f>CX4/DB4</f>
        <v>0.22486663931062781</v>
      </c>
      <c r="CY5" s="149">
        <f>CY4/DB4</f>
        <v>0.17124880317330052</v>
      </c>
      <c r="CZ5" s="149">
        <f>CZ4/DB4</f>
        <v>6.9108193133634255E-2</v>
      </c>
      <c r="DA5" s="149">
        <f>DA4/DB4</f>
        <v>0.20585419231295307</v>
      </c>
      <c r="DB5" s="148">
        <f t="shared" si="14"/>
        <v>1</v>
      </c>
      <c r="DC5" s="150"/>
      <c r="DD5" s="149">
        <f>DD4/DI4</f>
        <v>0.16909244169710594</v>
      </c>
      <c r="DE5" s="149">
        <f>DE4/DI4</f>
        <v>0.34880584433829726</v>
      </c>
      <c r="DF5" s="149">
        <f>DF4/DI4</f>
        <v>0.27996628266366957</v>
      </c>
      <c r="DG5" s="149">
        <f>DG4/DI4</f>
        <v>5.89491430177016E-2</v>
      </c>
      <c r="DH5" s="149">
        <f>DH4/DI4</f>
        <v>0.14318628828322563</v>
      </c>
      <c r="DI5" s="148">
        <f t="shared" si="15"/>
        <v>1</v>
      </c>
      <c r="DJ5" s="149">
        <f>DJ4/DP4</f>
        <v>0.19481680071492405</v>
      </c>
      <c r="DK5" s="149">
        <f>DK4/DP4</f>
        <v>0.12511170688114387</v>
      </c>
      <c r="DL5" s="149">
        <f>DL4/DP4</f>
        <v>0.22158759762210048</v>
      </c>
      <c r="DM5" s="149">
        <f>DM4/DP4</f>
        <v>0.1681237129424564</v>
      </c>
      <c r="DN5" s="149">
        <f>DN4/DP4</f>
        <v>6.6519019310719976E-2</v>
      </c>
      <c r="DO5" s="149">
        <f>DO4/DP4</f>
        <v>0.22384116252865524</v>
      </c>
      <c r="DP5" s="148">
        <f t="shared" si="16"/>
        <v>1</v>
      </c>
      <c r="DQ5" s="150"/>
      <c r="DR5" s="149">
        <f>DR4/DW4</f>
        <v>0.14203406813627253</v>
      </c>
      <c r="DS5" s="149">
        <f>DS4/DW4</f>
        <v>0.29300267201068803</v>
      </c>
      <c r="DT5" s="149">
        <f>DT4/DW4</f>
        <v>0.22716265865063459</v>
      </c>
      <c r="DU5" s="149">
        <f>DU4/DW4</f>
        <v>8.3625584502338007E-2</v>
      </c>
      <c r="DV5" s="149">
        <f>DV4/DW4</f>
        <v>0.25417501670006681</v>
      </c>
      <c r="DW5" s="148">
        <f t="shared" si="17"/>
        <v>1</v>
      </c>
      <c r="DX5" s="150"/>
      <c r="DY5" s="149">
        <f>DY4/ED4</f>
        <v>0.17818772601016719</v>
      </c>
      <c r="DZ5" s="149">
        <f>DZ4/ED4</f>
        <v>0.34191080132068552</v>
      </c>
      <c r="EA5" s="149">
        <f>EA4/ED4</f>
        <v>0.27697709763639222</v>
      </c>
      <c r="EB5" s="149">
        <f>EB4/ED4</f>
        <v>5.612913369320266E-2</v>
      </c>
      <c r="EC5" s="149">
        <f>EC4/ED4</f>
        <v>0.14679524133955243</v>
      </c>
      <c r="ED5" s="148">
        <f t="shared" si="18"/>
        <v>1</v>
      </c>
      <c r="EE5" s="149">
        <f>EE4/EK4</f>
        <v>0.23195271415533053</v>
      </c>
      <c r="EF5" s="149">
        <f>EF4/EK4</f>
        <v>0.15163631622408622</v>
      </c>
      <c r="EG5" s="149">
        <f>EG4/EK4</f>
        <v>0.23538615324438264</v>
      </c>
      <c r="EH5" s="149">
        <f>EH4/EK4</f>
        <v>0.18627493589464991</v>
      </c>
      <c r="EI5" s="149">
        <f>EI4/EK4</f>
        <v>4.9676213655526096E-2</v>
      </c>
      <c r="EJ5" s="149">
        <f>EJ4/EK4</f>
        <v>0.1450736668260246</v>
      </c>
      <c r="EK5" s="148">
        <f t="shared" si="19"/>
        <v>1</v>
      </c>
      <c r="EL5" s="149">
        <f>EL4/ER4</f>
        <v>0.26896196887192902</v>
      </c>
      <c r="EM5" s="149">
        <f>EM4/ER4</f>
        <v>0.1697466020666295</v>
      </c>
      <c r="EN5" s="149">
        <f>EN4/ER4</f>
        <v>0.34309479912532692</v>
      </c>
      <c r="EO5" s="150"/>
      <c r="EP5" s="149">
        <f>EP4/ER4</f>
        <v>5.3680915834155123E-2</v>
      </c>
      <c r="EQ5" s="149">
        <f>EQ4/ER4</f>
        <v>0.16451571410195945</v>
      </c>
      <c r="ER5" s="148">
        <f t="shared" si="20"/>
        <v>1</v>
      </c>
      <c r="ES5" s="151">
        <f>ES4/EY4</f>
        <v>0.2099616858237548</v>
      </c>
      <c r="ET5" s="151">
        <f>ET4/EY4</f>
        <v>0.13838383838383839</v>
      </c>
      <c r="EU5" s="151">
        <f>EU4/EY4</f>
        <v>0.20592128178335076</v>
      </c>
      <c r="EV5" s="151">
        <f>EV4/EY4</f>
        <v>0.16509926854754442</v>
      </c>
      <c r="EW5" s="151">
        <f>EW4/EY4</f>
        <v>6.8826192964123997E-2</v>
      </c>
      <c r="EX5" s="151">
        <f>EX4/EY4</f>
        <v>0.21180773249738766</v>
      </c>
      <c r="EY5" s="148">
        <f t="shared" si="21"/>
        <v>1</v>
      </c>
      <c r="EZ5" s="150"/>
      <c r="FA5" s="149">
        <f>FA4/FF4</f>
        <v>0.16534717021504225</v>
      </c>
      <c r="FB5" s="149">
        <f>FB4/FF4</f>
        <v>0.33021290253557289</v>
      </c>
      <c r="FC5" s="149">
        <f>FC4/FF4</f>
        <v>0.2804108270033166</v>
      </c>
      <c r="FD5" s="149">
        <f>FD4/FF4</f>
        <v>6.226596769016797E-2</v>
      </c>
      <c r="FE5" s="149">
        <f>FE4/FF4</f>
        <v>0.1617631325559003</v>
      </c>
      <c r="FF5" s="148">
        <f t="shared" si="22"/>
        <v>1</v>
      </c>
      <c r="FG5" s="149">
        <f>FG4/FM4</f>
        <v>0.24842079187481936</v>
      </c>
      <c r="FH5" s="149">
        <f>FH4/FM4</f>
        <v>0.15581520168448867</v>
      </c>
      <c r="FI5" s="149">
        <f>FI4/FM4</f>
        <v>0.23830560257627678</v>
      </c>
      <c r="FJ5" s="149">
        <f>FJ4/FM4</f>
        <v>0.19450063994054745</v>
      </c>
      <c r="FK5" s="149">
        <f>FK4/FM4</f>
        <v>4.297923289707279E-2</v>
      </c>
      <c r="FL5" s="149">
        <f>FL4/FM4</f>
        <v>0.11997853102679493</v>
      </c>
      <c r="FM5" s="148">
        <f t="shared" si="23"/>
        <v>1</v>
      </c>
      <c r="FN5" s="149">
        <f>FN4/FT4</f>
        <v>0.23208761809213277</v>
      </c>
      <c r="FO5" s="149">
        <f>FO4/FT4</f>
        <v>0.14986205166792074</v>
      </c>
      <c r="FP5" s="149">
        <f>FP4/FT4</f>
        <v>0.25123317448373883</v>
      </c>
      <c r="FQ5" s="149">
        <f>FQ4/FT4</f>
        <v>0.20081932948750106</v>
      </c>
      <c r="FR5" s="149">
        <f>FR4/FT4</f>
        <v>4.7571273304907617E-2</v>
      </c>
      <c r="FS5" s="149">
        <f>FS4/FT4</f>
        <v>0.11842655296379902</v>
      </c>
      <c r="FT5" s="148">
        <f t="shared" si="24"/>
        <v>1</v>
      </c>
      <c r="FU5" s="149">
        <f>FU4/GA4</f>
        <v>0.23344627096666248</v>
      </c>
      <c r="FV5" s="149">
        <f>FV4/GA4</f>
        <v>0.1483665871920358</v>
      </c>
      <c r="FW5" s="149">
        <f>FW4/GA4</f>
        <v>0.23834023507759233</v>
      </c>
      <c r="FX5" s="149">
        <f>FX4/GA4</f>
        <v>0.18990253900531226</v>
      </c>
      <c r="FY5" s="149">
        <f>FY4/GA4</f>
        <v>4.6011628393357595E-2</v>
      </c>
      <c r="FZ5" s="149">
        <f>FZ4/GA4</f>
        <v>0.14393273936503953</v>
      </c>
      <c r="GA5" s="148">
        <f t="shared" si="25"/>
        <v>1</v>
      </c>
      <c r="GB5" s="149">
        <f>GB4/GH4</f>
        <v>0.22189929521179974</v>
      </c>
      <c r="GC5" s="149">
        <f>GC4/GH4</f>
        <v>0.15091186514568045</v>
      </c>
      <c r="GD5" s="149">
        <f>GD4/GH4</f>
        <v>0.22033713579888106</v>
      </c>
      <c r="GE5" s="149">
        <f>GE4/GH4</f>
        <v>0.18215505340405436</v>
      </c>
      <c r="GF5" s="149">
        <f>GF4/GH4</f>
        <v>4.9117198285257575E-2</v>
      </c>
      <c r="GG5" s="149">
        <f>GG4/GH4</f>
        <v>0.17557945215432683</v>
      </c>
      <c r="GH5" s="148">
        <f t="shared" si="26"/>
        <v>1</v>
      </c>
      <c r="GI5" s="149">
        <f>GI4/GO4</f>
        <v>0.26014753022052295</v>
      </c>
      <c r="GJ5" s="149">
        <f>GJ4/GO4</f>
        <v>0.2011740624879311</v>
      </c>
      <c r="GK5" s="149">
        <f>GK4/GO4</f>
        <v>0.33541883906847408</v>
      </c>
      <c r="GL5" s="149">
        <f>GL4/GO4</f>
        <v>5.5420383887537172E-2</v>
      </c>
      <c r="GM5" s="150"/>
      <c r="GN5" s="149">
        <f>GN4/GO4</f>
        <v>0.1478391843355347</v>
      </c>
      <c r="GO5" s="148">
        <f t="shared" si="27"/>
        <v>1</v>
      </c>
      <c r="GP5" s="149">
        <f>GP4/GV4</f>
        <v>0.23334515785739623</v>
      </c>
      <c r="GQ5" s="149">
        <f>GQ4/GV4</f>
        <v>0.14824405817665839</v>
      </c>
      <c r="GR5" s="149">
        <f>GR4/GV4</f>
        <v>0.26278822277403335</v>
      </c>
      <c r="GS5" s="149">
        <f>GS4/GV4</f>
        <v>0.18236963462220646</v>
      </c>
      <c r="GT5" s="149">
        <f>GT4/GV4</f>
        <v>4.5760908123448032E-2</v>
      </c>
      <c r="GU5" s="149">
        <f>GU4/GV4</f>
        <v>0.12749201844625754</v>
      </c>
      <c r="GV5" s="148">
        <f t="shared" si="28"/>
        <v>1</v>
      </c>
      <c r="GW5" s="151">
        <f>GW4/HC4</f>
        <v>0.22181455491041213</v>
      </c>
      <c r="GX5" s="151">
        <f>GX4/HC4</f>
        <v>0.14294874078295872</v>
      </c>
      <c r="GY5" s="151">
        <f>GY4/HC4</f>
        <v>0.2571153777651124</v>
      </c>
      <c r="GZ5" s="151">
        <f>GZ4/HC4</f>
        <v>0.19962241299469241</v>
      </c>
      <c r="HA5" s="151">
        <f>HA4/HC4</f>
        <v>3.2878566594236457E-2</v>
      </c>
      <c r="HB5" s="151">
        <f>HB4/HC4</f>
        <v>0.14562034695258791</v>
      </c>
      <c r="HC5" s="148">
        <f t="shared" si="29"/>
        <v>1</v>
      </c>
      <c r="HD5" s="151">
        <f>HD4/HJ4</f>
        <v>0.20147435694624607</v>
      </c>
      <c r="HE5" s="151">
        <f>HE4/HJ4</f>
        <v>0.15344702122947448</v>
      </c>
      <c r="HF5" s="151">
        <f>HF4/HJ4</f>
        <v>0.27658430094599296</v>
      </c>
      <c r="HG5" s="151">
        <f>HG4/HJ4</f>
        <v>0.19043249912993956</v>
      </c>
      <c r="HH5" s="151">
        <f>HH4/HJ4</f>
        <v>3.9041984370550828E-2</v>
      </c>
      <c r="HI5" s="151">
        <f>HI4/HJ4</f>
        <v>0.13901983737779605</v>
      </c>
      <c r="HJ5" s="148">
        <f t="shared" si="30"/>
        <v>1</v>
      </c>
      <c r="HK5" s="151">
        <f>HK4/HQ4</f>
        <v>0.19445298739061145</v>
      </c>
      <c r="HL5" s="151">
        <f>HL4/HQ4</f>
        <v>0.1409958900662622</v>
      </c>
      <c r="HM5" s="151">
        <f>HM4/HQ4</f>
        <v>0.23504906757625743</v>
      </c>
      <c r="HN5" s="151">
        <f>HN4/HQ4</f>
        <v>0.18287807196577852</v>
      </c>
      <c r="HO5" s="151">
        <f>HO4/HQ4</f>
        <v>4.5964156904409095E-2</v>
      </c>
      <c r="HP5" s="151">
        <f>HP4/HQ4</f>
        <v>0.20065982609668129</v>
      </c>
      <c r="HQ5" s="148">
        <f t="shared" si="31"/>
        <v>1</v>
      </c>
      <c r="HR5" s="151">
        <f>HR4/HX4</f>
        <v>0.24349169869635853</v>
      </c>
      <c r="HS5" s="150"/>
      <c r="HT5" s="151">
        <f>HT4/HX4</f>
        <v>0.29310139873994534</v>
      </c>
      <c r="HU5" s="151">
        <f>HU4/HX4</f>
        <v>0.26714744224749376</v>
      </c>
      <c r="HV5" s="151">
        <f>HV4/HX4</f>
        <v>3.5701549312517337E-2</v>
      </c>
      <c r="HW5" s="151">
        <f>HW4/HX4</f>
        <v>0.16055791100368508</v>
      </c>
      <c r="HX5" s="148">
        <f t="shared" si="32"/>
        <v>1</v>
      </c>
      <c r="HY5" s="151">
        <f>HY4/IE4</f>
        <v>0.2259072691841012</v>
      </c>
      <c r="HZ5" s="151">
        <f>HZ4/IE4</f>
        <v>0.16185608706842666</v>
      </c>
      <c r="IA5" s="151">
        <f>IA4/IE4</f>
        <v>0.25793286024193846</v>
      </c>
      <c r="IB5" s="151">
        <f>IB4/IE4</f>
        <v>0.19579365371180646</v>
      </c>
      <c r="IC5" s="151">
        <f>IC4/IE4</f>
        <v>3.6033386035224477E-2</v>
      </c>
      <c r="ID5" s="151">
        <f>ID4/IE4</f>
        <v>0.12247674375850277</v>
      </c>
      <c r="IE5" s="148">
        <f t="shared" si="33"/>
        <v>1</v>
      </c>
      <c r="IF5" s="151">
        <f>IF4/IL4</f>
        <v>0.2303976681240891</v>
      </c>
      <c r="IG5" s="151">
        <f>IG4/IL4</f>
        <v>0.15444513845513222</v>
      </c>
      <c r="IH5" s="151">
        <f>IH4/IL4</f>
        <v>0.24522173641474079</v>
      </c>
      <c r="II5" s="151">
        <f>II4/IL4</f>
        <v>0.18871538621694775</v>
      </c>
      <c r="IJ5" s="151">
        <f>IJ4/IL4</f>
        <v>4.2889860503851761E-2</v>
      </c>
      <c r="IK5" s="151">
        <f>IK4/IL4</f>
        <v>0.1383302102852384</v>
      </c>
      <c r="IL5" s="148">
        <f t="shared" si="34"/>
        <v>1</v>
      </c>
      <c r="IM5" s="149">
        <f>IM4/IS4</f>
        <v>0.24970478699246071</v>
      </c>
      <c r="IN5" s="149">
        <f>IN4/IS4</f>
        <v>0.15982378054319193</v>
      </c>
      <c r="IO5" s="149">
        <f>IO4/IS4</f>
        <v>0.22645108547552004</v>
      </c>
      <c r="IP5" s="149">
        <f>IP4/IS4</f>
        <v>0.19765646289399583</v>
      </c>
      <c r="IQ5" s="149">
        <f>IQ4/IS4</f>
        <v>4.3419020801162687E-2</v>
      </c>
      <c r="IR5" s="149">
        <f>IR4/IS4</f>
        <v>0.12294486329366881</v>
      </c>
      <c r="IS5" s="148">
        <f t="shared" si="35"/>
        <v>1</v>
      </c>
      <c r="IT5" s="149">
        <f>IT4/IZ4</f>
        <v>0.2412055612578147</v>
      </c>
      <c r="IU5" s="149">
        <f>IU4/IZ4</f>
        <v>0.14094429411215825</v>
      </c>
      <c r="IV5" s="149">
        <f>IV4/IZ4</f>
        <v>0.25641504152281425</v>
      </c>
      <c r="IW5" s="149">
        <f>IW4/IZ4</f>
        <v>0.20024260520668097</v>
      </c>
      <c r="IX5" s="149">
        <f>IX4/IZ4</f>
        <v>4.2455911169170475E-2</v>
      </c>
      <c r="IY5" s="149">
        <f>IY4/IZ4</f>
        <v>0.11873658673136139</v>
      </c>
      <c r="IZ5" s="148">
        <f t="shared" si="36"/>
        <v>1</v>
      </c>
      <c r="JA5" s="149">
        <f>JA4/JG4</f>
        <v>0.24795706203761908</v>
      </c>
      <c r="JB5" s="149">
        <f>JB4/JG4</f>
        <v>0.14568928001547313</v>
      </c>
      <c r="JC5" s="149">
        <f>JC4/JG4</f>
        <v>0.24060732072917171</v>
      </c>
      <c r="JD5" s="149">
        <f>JD4/JG4</f>
        <v>0.20651806005512305</v>
      </c>
      <c r="JE5" s="149">
        <f>JE4/JG4</f>
        <v>3.9504859532904599E-2</v>
      </c>
      <c r="JF5" s="149">
        <f>JF4/JG4</f>
        <v>0.11972341762970842</v>
      </c>
      <c r="JG5" s="148">
        <f t="shared" si="37"/>
        <v>1</v>
      </c>
      <c r="JH5" s="149">
        <f>JH4/JN4</f>
        <v>0.2437496917993984</v>
      </c>
      <c r="JI5" s="149">
        <f>JI4/JN4</f>
        <v>0.14295576704965729</v>
      </c>
      <c r="JJ5" s="149">
        <f>JJ4/JN4</f>
        <v>0.2305340500024656</v>
      </c>
      <c r="JK5" s="149">
        <f>JK4/JN4</f>
        <v>0.20577937768134524</v>
      </c>
      <c r="JL5" s="149">
        <f>JL4/JN4</f>
        <v>4.1718033433601261E-2</v>
      </c>
      <c r="JM5" s="149">
        <f>JM4/JN4</f>
        <v>0.13526308003353221</v>
      </c>
      <c r="JN5" s="148">
        <f t="shared" si="38"/>
        <v>1</v>
      </c>
      <c r="JO5" s="149">
        <f>JO4/JU4</f>
        <v>0.2343018675564206</v>
      </c>
      <c r="JP5" s="149">
        <f>JP4/JU4</f>
        <v>0.17178738588442466</v>
      </c>
      <c r="JQ5" s="149">
        <f>JQ4/JU4</f>
        <v>0.24102136336252838</v>
      </c>
      <c r="JR5" s="149">
        <f>JR4/JU4</f>
        <v>0.19352147921590435</v>
      </c>
      <c r="JS5" s="149">
        <f>JS4/JU4</f>
        <v>4.4116965568376659E-2</v>
      </c>
      <c r="JT5" s="149">
        <f>JT4/JU4</f>
        <v>0.11525093841234534</v>
      </c>
      <c r="JU5" s="148">
        <f t="shared" si="39"/>
        <v>0.99999999999999989</v>
      </c>
      <c r="JV5" s="149">
        <f>JV4/KB4</f>
        <v>0.24987741492595861</v>
      </c>
      <c r="JW5" s="149">
        <f>JW4/KB4</f>
        <v>0.15357458075904679</v>
      </c>
      <c r="JX5" s="149">
        <f>JX4/KB4</f>
        <v>0.23864862214376778</v>
      </c>
      <c r="JY5" s="149">
        <f>JY4/KB4</f>
        <v>0.2029028145533</v>
      </c>
      <c r="JZ5" s="149">
        <f>JZ4/KB4</f>
        <v>3.8785917426694128E-2</v>
      </c>
      <c r="KA5" s="149">
        <f>KA4/KB4</f>
        <v>0.11621065019123271</v>
      </c>
      <c r="KB5" s="148">
        <f t="shared" si="40"/>
        <v>1</v>
      </c>
      <c r="KC5" s="149">
        <f>KC4/KI4</f>
        <v>0.24845335313041325</v>
      </c>
      <c r="KD5" s="149">
        <f>KD4/KI4</f>
        <v>0.15817866864637467</v>
      </c>
      <c r="KE5" s="149">
        <f>KE4/KI4</f>
        <v>0.22697352140559268</v>
      </c>
      <c r="KF5" s="149">
        <f>KF4/KI4</f>
        <v>0.2011878247958426</v>
      </c>
      <c r="KG5" s="149">
        <f>KG4/KI4</f>
        <v>4.4691907943578323E-2</v>
      </c>
      <c r="KH5" s="149">
        <f>KH4/KI4</f>
        <v>0.12051472407819847</v>
      </c>
      <c r="KI5" s="148">
        <f t="shared" si="41"/>
        <v>1</v>
      </c>
      <c r="KJ5" s="149">
        <f>KJ4/KP4</f>
        <v>0.21272116461366181</v>
      </c>
      <c r="KK5" s="149">
        <f>KK4/KP4</f>
        <v>0.15440089585666295</v>
      </c>
      <c r="KL5" s="149">
        <f>KL4/KP4</f>
        <v>0.23520716685330348</v>
      </c>
      <c r="KM5" s="149">
        <f>KM4/KP4</f>
        <v>0.19408734602463606</v>
      </c>
      <c r="KN5" s="149">
        <f>KN4/KP4</f>
        <v>3.7357222844344902E-2</v>
      </c>
      <c r="KO5" s="149">
        <f>KO4/KP4</f>
        <v>0.16622620380739081</v>
      </c>
      <c r="KP5" s="148">
        <f t="shared" si="42"/>
        <v>1</v>
      </c>
      <c r="KQ5" s="149">
        <f>KQ4/KW4</f>
        <v>0.30019203072491596</v>
      </c>
      <c r="KR5" s="149">
        <f>KR4/KW4</f>
        <v>0.26649063850216037</v>
      </c>
      <c r="KS5" s="150"/>
      <c r="KT5" s="149">
        <f>KT4/KW4</f>
        <v>0.23653384541526645</v>
      </c>
      <c r="KU5" s="149">
        <f>KU4/KW4</f>
        <v>5.2472395583293328E-2</v>
      </c>
      <c r="KV5" s="149">
        <f>KV4/KW4</f>
        <v>0.14431108977436391</v>
      </c>
      <c r="KW5" s="148">
        <f t="shared" si="43"/>
        <v>1</v>
      </c>
      <c r="KX5" s="149">
        <f>KX4/LD4</f>
        <v>0.33806122448979592</v>
      </c>
      <c r="KY5" s="149">
        <f>KY4/LD4</f>
        <v>0.19005102040816327</v>
      </c>
      <c r="KZ5" s="149">
        <f>KZ4/LD4</f>
        <v>0.26678571428571429</v>
      </c>
      <c r="LA5" s="149">
        <f>LA4/LD4</f>
        <v>0.20510204081632652</v>
      </c>
      <c r="LB5" s="149">
        <f>LB4/LD4</f>
        <v>0</v>
      </c>
      <c r="LC5" s="150"/>
      <c r="LD5" s="148">
        <f t="shared" si="44"/>
        <v>1</v>
      </c>
      <c r="LE5" s="149" t="e">
        <f>LE4/LK4</f>
        <v>#DIV/0!</v>
      </c>
      <c r="LF5" s="149" t="e">
        <f>LF4/LK4</f>
        <v>#DIV/0!</v>
      </c>
      <c r="LG5" s="149" t="e">
        <f>LG4/LK4</f>
        <v>#DIV/0!</v>
      </c>
      <c r="LH5" s="149" t="e">
        <f>LH4/LK4</f>
        <v>#DIV/0!</v>
      </c>
      <c r="LI5" s="149" t="e">
        <f>LI4/LK4</f>
        <v>#DIV/0!</v>
      </c>
      <c r="LJ5" s="149" t="e">
        <f>LJ4/LK4</f>
        <v>#DIV/0!</v>
      </c>
      <c r="LK5" s="148" t="e">
        <f t="shared" si="45"/>
        <v>#DIV/0!</v>
      </c>
      <c r="LL5" s="149" t="e">
        <f>LL4/LR4</f>
        <v>#DIV/0!</v>
      </c>
      <c r="LM5" s="149" t="e">
        <f>LM4/LR4</f>
        <v>#DIV/0!</v>
      </c>
      <c r="LN5" s="149" t="e">
        <f>LN4/LR4</f>
        <v>#DIV/0!</v>
      </c>
      <c r="LO5" s="149" t="e">
        <f>LO4/LR4</f>
        <v>#DIV/0!</v>
      </c>
      <c r="LP5" s="149" t="e">
        <f>LP4/LR4</f>
        <v>#DIV/0!</v>
      </c>
      <c r="LQ5" s="149" t="e">
        <f>LQ4/LR4</f>
        <v>#DIV/0!</v>
      </c>
      <c r="LR5" s="148" t="e">
        <f t="shared" si="46"/>
        <v>#DIV/0!</v>
      </c>
      <c r="LS5" s="149" t="e">
        <f>LS4/LY4</f>
        <v>#DIV/0!</v>
      </c>
      <c r="LT5" s="149" t="e">
        <f>LT4/LY4</f>
        <v>#DIV/0!</v>
      </c>
      <c r="LU5" s="149" t="e">
        <f>LU4/LY4</f>
        <v>#DIV/0!</v>
      </c>
      <c r="LV5" s="149" t="e">
        <f>LV4/LY4</f>
        <v>#DIV/0!</v>
      </c>
      <c r="LW5" s="149" t="e">
        <f>LW4/LY4</f>
        <v>#DIV/0!</v>
      </c>
      <c r="LX5" s="149" t="e">
        <f>LX4/LY4</f>
        <v>#DIV/0!</v>
      </c>
      <c r="LY5" s="148" t="e">
        <f t="shared" si="47"/>
        <v>#DIV/0!</v>
      </c>
      <c r="LZ5" s="149" t="e">
        <f>LZ4/MF4</f>
        <v>#DIV/0!</v>
      </c>
      <c r="MA5" s="149" t="e">
        <f>MA4/MF4</f>
        <v>#DIV/0!</v>
      </c>
      <c r="MB5" s="149" t="e">
        <f>MB4/MF4</f>
        <v>#DIV/0!</v>
      </c>
      <c r="MC5" s="149" t="e">
        <f>MC4/MF4</f>
        <v>#DIV/0!</v>
      </c>
      <c r="MD5" s="149" t="e">
        <f>MD4/MF4</f>
        <v>#DIV/0!</v>
      </c>
      <c r="ME5" s="149" t="e">
        <f>ME4/MF4</f>
        <v>#DIV/0!</v>
      </c>
      <c r="MF5" s="148" t="e">
        <f t="shared" si="48"/>
        <v>#DIV/0!</v>
      </c>
      <c r="MG5" s="149" t="e">
        <f>MG4/MM4</f>
        <v>#DIV/0!</v>
      </c>
      <c r="MH5" s="149" t="e">
        <f>MH4/MM4</f>
        <v>#DIV/0!</v>
      </c>
      <c r="MI5" s="149" t="e">
        <f>MI4/MM4</f>
        <v>#DIV/0!</v>
      </c>
      <c r="MJ5" s="149" t="e">
        <f>MJ4/MM4</f>
        <v>#DIV/0!</v>
      </c>
      <c r="MK5" s="149" t="e">
        <f>MK4/MM4</f>
        <v>#DIV/0!</v>
      </c>
      <c r="ML5" s="149" t="e">
        <f>ML4/MM4</f>
        <v>#DIV/0!</v>
      </c>
      <c r="MM5" s="148" t="e">
        <f t="shared" si="49"/>
        <v>#DIV/0!</v>
      </c>
      <c r="MN5" s="149" t="e">
        <f>MN4/MT4</f>
        <v>#DIV/0!</v>
      </c>
      <c r="MO5" s="149" t="e">
        <f>MO4/MT4</f>
        <v>#DIV/0!</v>
      </c>
      <c r="MP5" s="149" t="e">
        <f>MP4/MT4</f>
        <v>#DIV/0!</v>
      </c>
      <c r="MQ5" s="149" t="e">
        <f>MQ4/MT4</f>
        <v>#DIV/0!</v>
      </c>
      <c r="MR5" s="149" t="e">
        <f>MR4/MT4</f>
        <v>#DIV/0!</v>
      </c>
      <c r="MS5" s="149" t="e">
        <f>MS4/MT4</f>
        <v>#DIV/0!</v>
      </c>
      <c r="MT5" s="148" t="e">
        <f t="shared" si="50"/>
        <v>#DIV/0!</v>
      </c>
      <c r="MU5" s="150"/>
      <c r="MV5" s="149" t="e">
        <f>MV4/NA4</f>
        <v>#DIV/0!</v>
      </c>
      <c r="MW5" s="149" t="e">
        <f>MW4/NA4</f>
        <v>#DIV/0!</v>
      </c>
      <c r="MX5" s="149" t="e">
        <f>MX4/NA4</f>
        <v>#DIV/0!</v>
      </c>
      <c r="MY5" s="149" t="e">
        <f>MY4/NA4</f>
        <v>#DIV/0!</v>
      </c>
      <c r="MZ5" s="149" t="e">
        <f>MZ4/NA4</f>
        <v>#DIV/0!</v>
      </c>
      <c r="NA5" s="152" t="e">
        <f t="shared" si="51"/>
        <v>#DIV/0!</v>
      </c>
    </row>
    <row r="6" spans="1:416" s="128" customFormat="1" x14ac:dyDescent="0.3">
      <c r="A6" s="130" t="s">
        <v>74</v>
      </c>
      <c r="B6" s="131"/>
      <c r="C6" s="131"/>
      <c r="D6" s="131"/>
      <c r="E6" s="131"/>
      <c r="F6" s="131"/>
      <c r="G6" s="131"/>
      <c r="H6" s="132">
        <f t="shared" si="0"/>
        <v>0</v>
      </c>
      <c r="I6" s="131"/>
      <c r="J6" s="131"/>
      <c r="K6" s="131"/>
      <c r="L6" s="131"/>
      <c r="M6" s="131"/>
      <c r="N6" s="131"/>
      <c r="O6" s="132">
        <f t="shared" si="1"/>
        <v>0</v>
      </c>
      <c r="P6" s="131"/>
      <c r="Q6" s="131"/>
      <c r="R6" s="131"/>
      <c r="S6" s="131"/>
      <c r="T6" s="131"/>
      <c r="U6" s="131"/>
      <c r="V6" s="132">
        <f t="shared" si="2"/>
        <v>0</v>
      </c>
      <c r="W6" s="131"/>
      <c r="X6" s="131"/>
      <c r="Y6" s="131"/>
      <c r="Z6" s="131"/>
      <c r="AA6" s="131"/>
      <c r="AB6" s="131"/>
      <c r="AC6" s="132">
        <f t="shared" si="3"/>
        <v>0</v>
      </c>
      <c r="AD6" s="131"/>
      <c r="AE6" s="131"/>
      <c r="AF6" s="131"/>
      <c r="AG6" s="131"/>
      <c r="AH6" s="131"/>
      <c r="AI6" s="131"/>
      <c r="AJ6" s="132">
        <f t="shared" si="4"/>
        <v>0</v>
      </c>
      <c r="AK6" s="131"/>
      <c r="AL6" s="131"/>
      <c r="AM6" s="131"/>
      <c r="AN6" s="131"/>
      <c r="AO6" s="131"/>
      <c r="AP6" s="131"/>
      <c r="AQ6" s="132">
        <f t="shared" si="5"/>
        <v>0</v>
      </c>
      <c r="AR6" s="131"/>
      <c r="AS6" s="131"/>
      <c r="AT6" s="131"/>
      <c r="AU6" s="131"/>
      <c r="AV6" s="131"/>
      <c r="AW6" s="131"/>
      <c r="AX6" s="132">
        <f t="shared" si="6"/>
        <v>0</v>
      </c>
      <c r="AY6" s="131"/>
      <c r="AZ6" s="131"/>
      <c r="BA6" s="131"/>
      <c r="BB6" s="131"/>
      <c r="BC6" s="131"/>
      <c r="BD6" s="131"/>
      <c r="BE6" s="132">
        <f t="shared" si="7"/>
        <v>0</v>
      </c>
      <c r="BF6" s="131"/>
      <c r="BG6" s="131"/>
      <c r="BH6" s="131"/>
      <c r="BI6" s="131"/>
      <c r="BJ6" s="131"/>
      <c r="BK6" s="131"/>
      <c r="BL6" s="132">
        <f t="shared" si="8"/>
        <v>0</v>
      </c>
      <c r="BM6" s="131"/>
      <c r="BN6" s="131"/>
      <c r="BO6" s="131"/>
      <c r="BP6" s="131"/>
      <c r="BQ6" s="131"/>
      <c r="BR6" s="131"/>
      <c r="BS6" s="132">
        <f t="shared" si="9"/>
        <v>0</v>
      </c>
      <c r="BT6" s="131"/>
      <c r="BU6" s="131"/>
      <c r="BV6" s="131"/>
      <c r="BW6" s="131"/>
      <c r="BX6" s="131"/>
      <c r="BY6" s="131"/>
      <c r="BZ6" s="132">
        <f t="shared" si="10"/>
        <v>0</v>
      </c>
      <c r="CA6" s="131"/>
      <c r="CB6" s="131"/>
      <c r="CC6" s="131"/>
      <c r="CD6" s="131"/>
      <c r="CE6" s="131"/>
      <c r="CF6" s="131"/>
      <c r="CG6" s="132"/>
      <c r="CH6" s="131"/>
      <c r="CI6" s="131"/>
      <c r="CJ6" s="131"/>
      <c r="CK6" s="131"/>
      <c r="CL6" s="131"/>
      <c r="CM6" s="131"/>
      <c r="CN6" s="132">
        <f t="shared" si="12"/>
        <v>0</v>
      </c>
      <c r="CO6" s="131"/>
      <c r="CP6" s="131"/>
      <c r="CQ6" s="131"/>
      <c r="CR6" s="131"/>
      <c r="CS6" s="6">
        <v>26</v>
      </c>
      <c r="CT6" s="6">
        <v>69</v>
      </c>
      <c r="CU6" s="132">
        <f>SUM(CO6:CT6)</f>
        <v>95</v>
      </c>
      <c r="CV6" s="6">
        <v>107</v>
      </c>
      <c r="CW6" s="6">
        <v>68</v>
      </c>
      <c r="CX6" s="6">
        <v>127</v>
      </c>
      <c r="CY6" s="6">
        <v>95</v>
      </c>
      <c r="CZ6" s="6">
        <v>68</v>
      </c>
      <c r="DA6" s="6">
        <v>145</v>
      </c>
      <c r="DB6" s="132">
        <f>SUM(CV6:DA6)</f>
        <v>610</v>
      </c>
      <c r="DC6" s="133"/>
      <c r="DD6" s="6">
        <v>66</v>
      </c>
      <c r="DE6" s="6">
        <v>132</v>
      </c>
      <c r="DF6" s="6">
        <v>97</v>
      </c>
      <c r="DG6" s="6">
        <v>26</v>
      </c>
      <c r="DH6" s="6">
        <v>91</v>
      </c>
      <c r="DI6" s="132">
        <f>SUM(DC6:DH6)</f>
        <v>412</v>
      </c>
      <c r="DJ6" s="6">
        <v>106</v>
      </c>
      <c r="DK6" s="6">
        <v>66</v>
      </c>
      <c r="DL6" s="6">
        <v>135</v>
      </c>
      <c r="DM6" s="6">
        <v>94</v>
      </c>
      <c r="DN6" s="6">
        <v>59</v>
      </c>
      <c r="DO6" s="6">
        <v>149</v>
      </c>
      <c r="DP6" s="132">
        <f>SUM(DJ6:DO6)</f>
        <v>609</v>
      </c>
      <c r="DQ6" s="133"/>
      <c r="DR6" s="6">
        <v>62</v>
      </c>
      <c r="DS6" s="6">
        <v>132</v>
      </c>
      <c r="DT6" s="6">
        <v>97</v>
      </c>
      <c r="DU6" s="6">
        <v>60</v>
      </c>
      <c r="DV6" s="6">
        <v>146</v>
      </c>
      <c r="DW6" s="132">
        <f>SUM(DQ6:DV6)</f>
        <v>497</v>
      </c>
      <c r="DX6" s="133"/>
      <c r="DY6" s="6">
        <v>63</v>
      </c>
      <c r="DZ6" s="6">
        <v>133</v>
      </c>
      <c r="EA6" s="6">
        <v>98</v>
      </c>
      <c r="EB6" s="6">
        <v>26</v>
      </c>
      <c r="EC6" s="6">
        <v>90</v>
      </c>
      <c r="ED6" s="132">
        <f>SUM(DX6:EC6)</f>
        <v>410</v>
      </c>
      <c r="EE6" s="6">
        <v>108</v>
      </c>
      <c r="EF6" s="6">
        <v>64</v>
      </c>
      <c r="EG6" s="6">
        <v>133</v>
      </c>
      <c r="EH6" s="6">
        <v>98</v>
      </c>
      <c r="EI6" s="6">
        <v>25</v>
      </c>
      <c r="EJ6" s="6">
        <v>100</v>
      </c>
      <c r="EK6" s="132">
        <f>SUM(EE6:EJ6)</f>
        <v>528</v>
      </c>
      <c r="EL6" s="6">
        <v>109</v>
      </c>
      <c r="EM6" s="6">
        <v>112</v>
      </c>
      <c r="EN6" s="6">
        <v>155</v>
      </c>
      <c r="EO6" s="133"/>
      <c r="EP6" s="6">
        <v>26</v>
      </c>
      <c r="EQ6" s="6">
        <v>92</v>
      </c>
      <c r="ER6" s="132">
        <f>SUM(EL6:EQ6)</f>
        <v>494</v>
      </c>
      <c r="ES6" s="6">
        <v>103</v>
      </c>
      <c r="ET6" s="6">
        <v>65</v>
      </c>
      <c r="EU6" s="6">
        <v>133</v>
      </c>
      <c r="EV6" s="6">
        <v>97</v>
      </c>
      <c r="EW6" s="6">
        <v>63</v>
      </c>
      <c r="EX6" s="6">
        <v>150</v>
      </c>
      <c r="EY6" s="132">
        <f>SUM(ES6:EX6)</f>
        <v>611</v>
      </c>
      <c r="EZ6" s="133"/>
      <c r="FA6" s="6">
        <v>64</v>
      </c>
      <c r="FB6" s="6">
        <v>131</v>
      </c>
      <c r="FC6" s="6">
        <v>97</v>
      </c>
      <c r="FD6" s="6">
        <v>26</v>
      </c>
      <c r="FE6" s="6">
        <v>89</v>
      </c>
      <c r="FF6" s="132">
        <f>SUM(EZ6:FE6)</f>
        <v>407</v>
      </c>
      <c r="FG6" s="6">
        <v>103</v>
      </c>
      <c r="FH6" s="6">
        <v>65</v>
      </c>
      <c r="FI6" s="6">
        <v>130</v>
      </c>
      <c r="FJ6" s="6">
        <v>96</v>
      </c>
      <c r="FK6" s="6">
        <v>26</v>
      </c>
      <c r="FL6" s="6">
        <v>93</v>
      </c>
      <c r="FM6" s="132">
        <f>SUM(FG6:FL6)</f>
        <v>513</v>
      </c>
      <c r="FN6" s="6">
        <v>104</v>
      </c>
      <c r="FO6" s="6">
        <v>69</v>
      </c>
      <c r="FP6" s="6">
        <v>133</v>
      </c>
      <c r="FQ6" s="6">
        <v>94</v>
      </c>
      <c r="FR6" s="6">
        <v>26</v>
      </c>
      <c r="FS6" s="6">
        <v>89</v>
      </c>
      <c r="FT6" s="132">
        <f>SUM(FN6:FS6)</f>
        <v>515</v>
      </c>
      <c r="FU6" s="6">
        <v>104</v>
      </c>
      <c r="FV6" s="6">
        <v>68</v>
      </c>
      <c r="FW6" s="6">
        <v>129</v>
      </c>
      <c r="FX6" s="6">
        <v>97</v>
      </c>
      <c r="FY6" s="6">
        <v>24</v>
      </c>
      <c r="FZ6" s="6">
        <v>91</v>
      </c>
      <c r="GA6" s="132">
        <f>SUM(FU6:FZ6)</f>
        <v>513</v>
      </c>
      <c r="GB6" s="6">
        <v>106</v>
      </c>
      <c r="GC6" s="6">
        <v>68</v>
      </c>
      <c r="GD6" s="6">
        <v>132</v>
      </c>
      <c r="GE6" s="6">
        <v>97</v>
      </c>
      <c r="GF6" s="6">
        <v>28</v>
      </c>
      <c r="GG6" s="6">
        <v>112</v>
      </c>
      <c r="GH6" s="132">
        <f>SUM(GB6:GG6)</f>
        <v>543</v>
      </c>
      <c r="GI6" s="6">
        <v>110</v>
      </c>
      <c r="GJ6" s="6">
        <v>71</v>
      </c>
      <c r="GK6" s="6">
        <v>176</v>
      </c>
      <c r="GL6" s="6">
        <v>39</v>
      </c>
      <c r="GM6" s="133"/>
      <c r="GN6" s="6">
        <v>95</v>
      </c>
      <c r="GO6" s="132">
        <f>SUM(GI6:GN6)</f>
        <v>491</v>
      </c>
      <c r="GP6" s="134">
        <v>107</v>
      </c>
      <c r="GQ6" s="134">
        <v>63</v>
      </c>
      <c r="GR6" s="134">
        <v>133</v>
      </c>
      <c r="GS6" s="134">
        <v>94</v>
      </c>
      <c r="GT6" s="134">
        <v>30</v>
      </c>
      <c r="GU6" s="134">
        <v>94</v>
      </c>
      <c r="GV6" s="132">
        <f>SUM(GP6:GU6)</f>
        <v>521</v>
      </c>
      <c r="GW6" s="134">
        <v>109</v>
      </c>
      <c r="GX6" s="134">
        <v>66</v>
      </c>
      <c r="GY6" s="134">
        <v>132</v>
      </c>
      <c r="GZ6" s="134">
        <v>104</v>
      </c>
      <c r="HA6" s="134">
        <v>16</v>
      </c>
      <c r="HB6" s="134">
        <v>95</v>
      </c>
      <c r="HC6" s="132">
        <f>SUM(GW6:HB6)</f>
        <v>522</v>
      </c>
      <c r="HD6" s="134">
        <v>107</v>
      </c>
      <c r="HE6" s="134">
        <v>69</v>
      </c>
      <c r="HF6" s="134">
        <v>136</v>
      </c>
      <c r="HG6" s="134">
        <v>102</v>
      </c>
      <c r="HH6" s="134">
        <v>16</v>
      </c>
      <c r="HI6" s="134">
        <v>96</v>
      </c>
      <c r="HJ6" s="132">
        <f>SUM(HD6:HI6)</f>
        <v>526</v>
      </c>
      <c r="HK6" s="134">
        <v>108</v>
      </c>
      <c r="HL6" s="134">
        <v>70</v>
      </c>
      <c r="HM6" s="134">
        <v>133</v>
      </c>
      <c r="HN6" s="134">
        <v>103</v>
      </c>
      <c r="HO6" s="134">
        <v>19</v>
      </c>
      <c r="HP6" s="134">
        <v>158</v>
      </c>
      <c r="HQ6" s="132">
        <f>SUM(HK6:HP6)</f>
        <v>591</v>
      </c>
      <c r="HR6" s="134">
        <v>101</v>
      </c>
      <c r="HS6" s="133"/>
      <c r="HT6" s="134">
        <v>128</v>
      </c>
      <c r="HU6" s="134">
        <v>109</v>
      </c>
      <c r="HV6" s="134">
        <v>16</v>
      </c>
      <c r="HW6" s="134">
        <v>94</v>
      </c>
      <c r="HX6" s="132">
        <f>SUM(HR6:HW6)</f>
        <v>448</v>
      </c>
      <c r="HY6" s="134">
        <v>108</v>
      </c>
      <c r="HZ6" s="134">
        <v>68</v>
      </c>
      <c r="IA6" s="134">
        <v>133</v>
      </c>
      <c r="IB6" s="134">
        <v>102</v>
      </c>
      <c r="IC6" s="134">
        <v>16</v>
      </c>
      <c r="ID6" s="134">
        <v>92</v>
      </c>
      <c r="IE6" s="132">
        <f>SUM(HY6:ID6)</f>
        <v>519</v>
      </c>
      <c r="IF6" s="134">
        <v>103</v>
      </c>
      <c r="IG6" s="134">
        <v>67</v>
      </c>
      <c r="IH6" s="134">
        <v>128</v>
      </c>
      <c r="II6" s="134">
        <v>93</v>
      </c>
      <c r="IJ6" s="134">
        <v>25</v>
      </c>
      <c r="IK6" s="134">
        <v>90</v>
      </c>
      <c r="IL6" s="132">
        <f>SUM(IF6:IK6)</f>
        <v>506</v>
      </c>
      <c r="IM6" s="3">
        <v>106</v>
      </c>
      <c r="IN6" s="3">
        <v>66</v>
      </c>
      <c r="IO6" s="3">
        <v>127</v>
      </c>
      <c r="IP6" s="3">
        <v>93</v>
      </c>
      <c r="IQ6" s="3">
        <v>25</v>
      </c>
      <c r="IR6" s="3">
        <v>90</v>
      </c>
      <c r="IS6" s="132">
        <f>SUM(IM6:IR6)</f>
        <v>507</v>
      </c>
      <c r="IT6" s="3">
        <v>102</v>
      </c>
      <c r="IU6" s="3">
        <v>68</v>
      </c>
      <c r="IV6" s="3">
        <v>127</v>
      </c>
      <c r="IW6" s="3">
        <v>95</v>
      </c>
      <c r="IX6" s="3">
        <v>25</v>
      </c>
      <c r="IY6" s="3">
        <v>88</v>
      </c>
      <c r="IZ6" s="132">
        <f>SUM(IT6:IY6)</f>
        <v>505</v>
      </c>
      <c r="JA6" s="3">
        <v>105</v>
      </c>
      <c r="JB6" s="3">
        <v>66</v>
      </c>
      <c r="JC6" s="3">
        <v>128</v>
      </c>
      <c r="JD6" s="3">
        <v>96</v>
      </c>
      <c r="JE6" s="3">
        <v>25</v>
      </c>
      <c r="JF6" s="3">
        <v>87</v>
      </c>
      <c r="JG6" s="132">
        <f>SUM(JA6:JF6)</f>
        <v>507</v>
      </c>
      <c r="JH6" s="3">
        <v>105</v>
      </c>
      <c r="JI6" s="3">
        <v>67</v>
      </c>
      <c r="JJ6" s="3">
        <v>128</v>
      </c>
      <c r="JK6" s="3">
        <v>94</v>
      </c>
      <c r="JL6" s="3">
        <v>24</v>
      </c>
      <c r="JM6" s="3">
        <v>91</v>
      </c>
      <c r="JN6" s="132">
        <f>SUM(JH6:JM6)</f>
        <v>509</v>
      </c>
      <c r="JO6" s="3">
        <v>104</v>
      </c>
      <c r="JP6" s="3">
        <v>69</v>
      </c>
      <c r="JQ6" s="3">
        <v>128</v>
      </c>
      <c r="JR6" s="3">
        <v>97</v>
      </c>
      <c r="JS6" s="3">
        <v>28</v>
      </c>
      <c r="JT6" s="3">
        <v>89</v>
      </c>
      <c r="JU6" s="132">
        <f>SUM(JO6:JT6)</f>
        <v>515</v>
      </c>
      <c r="JV6" s="3">
        <v>104</v>
      </c>
      <c r="JW6" s="3">
        <v>67</v>
      </c>
      <c r="JX6" s="3">
        <v>124</v>
      </c>
      <c r="JY6" s="3">
        <v>94</v>
      </c>
      <c r="JZ6" s="3">
        <v>28</v>
      </c>
      <c r="KA6" s="3">
        <v>88</v>
      </c>
      <c r="KB6" s="132">
        <f>SUM(JV6:KA6)</f>
        <v>505</v>
      </c>
      <c r="KC6" s="3">
        <v>103</v>
      </c>
      <c r="KD6" s="3">
        <v>68</v>
      </c>
      <c r="KE6" s="3">
        <v>125</v>
      </c>
      <c r="KF6" s="3">
        <v>95</v>
      </c>
      <c r="KG6" s="3">
        <v>26</v>
      </c>
      <c r="KH6" s="3">
        <v>86</v>
      </c>
      <c r="KI6" s="132">
        <f>SUM(KC6:KH6)</f>
        <v>503</v>
      </c>
      <c r="KJ6" s="3">
        <v>101</v>
      </c>
      <c r="KK6" s="3">
        <v>145</v>
      </c>
      <c r="KL6" s="3">
        <v>126</v>
      </c>
      <c r="KM6" s="3">
        <v>94</v>
      </c>
      <c r="KN6" s="3">
        <v>26</v>
      </c>
      <c r="KO6" s="3">
        <v>111</v>
      </c>
      <c r="KP6" s="132">
        <f>SUM(KJ6:KO6)</f>
        <v>603</v>
      </c>
      <c r="KQ6" s="3">
        <v>139</v>
      </c>
      <c r="KR6" s="3">
        <v>132</v>
      </c>
      <c r="KS6" s="133"/>
      <c r="KT6" s="3">
        <v>97</v>
      </c>
      <c r="KU6" s="3">
        <v>28</v>
      </c>
      <c r="KV6" s="3">
        <v>89</v>
      </c>
      <c r="KW6" s="132">
        <f>SUM(KQ6:KV6)</f>
        <v>485</v>
      </c>
      <c r="KX6" s="3">
        <v>106</v>
      </c>
      <c r="KY6" s="3">
        <v>68</v>
      </c>
      <c r="KZ6" s="3">
        <v>128</v>
      </c>
      <c r="LA6" s="3">
        <v>114</v>
      </c>
      <c r="LB6" s="3"/>
      <c r="LC6" s="133"/>
      <c r="LD6" s="132">
        <f>SUM(KX6:LC6)</f>
        <v>416</v>
      </c>
      <c r="LE6" s="3"/>
      <c r="LF6" s="3"/>
      <c r="LG6" s="3"/>
      <c r="LH6" s="3"/>
      <c r="LI6" s="3"/>
      <c r="LJ6" s="3"/>
      <c r="LK6" s="132">
        <f>SUM(LE6:LJ6)</f>
        <v>0</v>
      </c>
      <c r="LL6" s="3"/>
      <c r="LM6" s="3"/>
      <c r="LN6" s="3"/>
      <c r="LO6" s="3"/>
      <c r="LP6" s="3"/>
      <c r="LQ6" s="3"/>
      <c r="LR6" s="132">
        <f>SUM(LL6:LQ6)</f>
        <v>0</v>
      </c>
      <c r="LS6" s="3"/>
      <c r="LT6" s="3"/>
      <c r="LU6" s="3"/>
      <c r="LV6" s="3"/>
      <c r="LW6" s="3"/>
      <c r="LX6" s="3"/>
      <c r="LY6" s="132">
        <f>SUM(LS6:LX6)</f>
        <v>0</v>
      </c>
      <c r="LZ6" s="3"/>
      <c r="MA6" s="3"/>
      <c r="MB6" s="3"/>
      <c r="MC6" s="3"/>
      <c r="MD6" s="3"/>
      <c r="ME6" s="3"/>
      <c r="MF6" s="132">
        <f>SUM(LZ6:ME6)</f>
        <v>0</v>
      </c>
      <c r="MG6" s="3"/>
      <c r="MH6" s="3"/>
      <c r="MI6" s="3"/>
      <c r="MJ6" s="3"/>
      <c r="MK6" s="3"/>
      <c r="ML6" s="3"/>
      <c r="MM6" s="132">
        <f>SUM(MG6:ML6)</f>
        <v>0</v>
      </c>
      <c r="MN6" s="3"/>
      <c r="MO6" s="3"/>
      <c r="MP6" s="3"/>
      <c r="MQ6" s="3"/>
      <c r="MR6" s="3"/>
      <c r="MS6" s="3"/>
      <c r="MT6" s="132">
        <f>SUM(MN6:MS6)</f>
        <v>0</v>
      </c>
      <c r="MU6" s="133"/>
      <c r="MV6" s="3"/>
      <c r="MW6" s="3"/>
      <c r="MX6" s="3"/>
      <c r="MY6" s="3"/>
      <c r="MZ6" s="3"/>
      <c r="NA6" s="135">
        <f>SUM(MU6:MZ6)</f>
        <v>0</v>
      </c>
    </row>
    <row r="7" spans="1:416" s="128" customFormat="1" ht="15" thickBot="1" x14ac:dyDescent="0.35">
      <c r="A7" s="136" t="s">
        <v>75</v>
      </c>
      <c r="B7" s="131"/>
      <c r="C7" s="131"/>
      <c r="D7" s="131"/>
      <c r="E7" s="131"/>
      <c r="F7" s="131"/>
      <c r="G7" s="131"/>
      <c r="H7" s="132">
        <f t="shared" si="0"/>
        <v>0</v>
      </c>
      <c r="I7" s="131"/>
      <c r="J7" s="131"/>
      <c r="K7" s="131"/>
      <c r="L7" s="131"/>
      <c r="M7" s="131"/>
      <c r="N7" s="131"/>
      <c r="O7" s="132">
        <f t="shared" si="1"/>
        <v>0</v>
      </c>
      <c r="P7" s="131"/>
      <c r="Q7" s="131"/>
      <c r="R7" s="131"/>
      <c r="S7" s="131"/>
      <c r="T7" s="131"/>
      <c r="U7" s="131"/>
      <c r="V7" s="132">
        <f t="shared" si="2"/>
        <v>0</v>
      </c>
      <c r="W7" s="131"/>
      <c r="X7" s="131"/>
      <c r="Y7" s="131"/>
      <c r="Z7" s="131"/>
      <c r="AA7" s="131"/>
      <c r="AB7" s="131"/>
      <c r="AC7" s="132">
        <f t="shared" si="3"/>
        <v>0</v>
      </c>
      <c r="AD7" s="131"/>
      <c r="AE7" s="131"/>
      <c r="AF7" s="131"/>
      <c r="AG7" s="131"/>
      <c r="AH7" s="131"/>
      <c r="AI7" s="131"/>
      <c r="AJ7" s="132">
        <f t="shared" si="4"/>
        <v>0</v>
      </c>
      <c r="AK7" s="131"/>
      <c r="AL7" s="131"/>
      <c r="AM7" s="131"/>
      <c r="AN7" s="131"/>
      <c r="AO7" s="131"/>
      <c r="AP7" s="131"/>
      <c r="AQ7" s="132">
        <f t="shared" si="5"/>
        <v>0</v>
      </c>
      <c r="AR7" s="131"/>
      <c r="AS7" s="131"/>
      <c r="AT7" s="131"/>
      <c r="AU7" s="131"/>
      <c r="AV7" s="131"/>
      <c r="AW7" s="131"/>
      <c r="AX7" s="132">
        <f t="shared" si="6"/>
        <v>0</v>
      </c>
      <c r="AY7" s="131"/>
      <c r="AZ7" s="131"/>
      <c r="BA7" s="131"/>
      <c r="BB7" s="131"/>
      <c r="BC7" s="131"/>
      <c r="BD7" s="131"/>
      <c r="BE7" s="132">
        <f t="shared" si="7"/>
        <v>0</v>
      </c>
      <c r="BF7" s="131"/>
      <c r="BG7" s="131"/>
      <c r="BH7" s="131"/>
      <c r="BI7" s="131"/>
      <c r="BJ7" s="131"/>
      <c r="BK7" s="131"/>
      <c r="BL7" s="132">
        <f t="shared" si="8"/>
        <v>0</v>
      </c>
      <c r="BM7" s="131"/>
      <c r="BN7" s="131"/>
      <c r="BO7" s="131"/>
      <c r="BP7" s="131"/>
      <c r="BQ7" s="131"/>
      <c r="BR7" s="131"/>
      <c r="BS7" s="132">
        <f t="shared" si="9"/>
        <v>0</v>
      </c>
      <c r="BT7" s="131"/>
      <c r="BU7" s="131"/>
      <c r="BV7" s="131"/>
      <c r="BW7" s="131"/>
      <c r="BX7" s="131"/>
      <c r="BY7" s="131"/>
      <c r="BZ7" s="132">
        <f t="shared" si="10"/>
        <v>0</v>
      </c>
      <c r="CA7" s="131"/>
      <c r="CB7" s="131"/>
      <c r="CC7" s="131"/>
      <c r="CD7" s="131"/>
      <c r="CE7" s="131"/>
      <c r="CF7" s="131"/>
      <c r="CG7" s="132">
        <f t="shared" si="11"/>
        <v>0</v>
      </c>
      <c r="CH7" s="131"/>
      <c r="CI7" s="131"/>
      <c r="CJ7" s="131"/>
      <c r="CK7" s="131"/>
      <c r="CL7" s="131"/>
      <c r="CM7" s="131"/>
      <c r="CN7" s="132">
        <f t="shared" si="12"/>
        <v>0</v>
      </c>
      <c r="CO7" s="131"/>
      <c r="CP7" s="131"/>
      <c r="CQ7" s="131"/>
      <c r="CR7" s="131"/>
      <c r="CS7" s="7">
        <f>+CS4/CS6</f>
        <v>46.769230769230766</v>
      </c>
      <c r="CT7" s="7">
        <f>+CT4/CT6</f>
        <v>41.811594202898547</v>
      </c>
      <c r="CU7" s="132">
        <f>CU4/CU6</f>
        <v>43.168421052631579</v>
      </c>
      <c r="CV7" s="7">
        <f t="shared" ref="CV7:DA7" si="52">+CV4/CV6</f>
        <v>54.476635514018689</v>
      </c>
      <c r="CW7" s="7">
        <f t="shared" si="52"/>
        <v>55.735294117647058</v>
      </c>
      <c r="CX7" s="7">
        <f t="shared" si="52"/>
        <v>51.779527559055119</v>
      </c>
      <c r="CY7" s="7">
        <f t="shared" si="52"/>
        <v>52.715789473684211</v>
      </c>
      <c r="CZ7" s="7">
        <f t="shared" si="52"/>
        <v>29.720588235294116</v>
      </c>
      <c r="DA7" s="7">
        <f t="shared" si="52"/>
        <v>41.517241379310342</v>
      </c>
      <c r="DB7" s="132">
        <f>DB4/DB6</f>
        <v>47.940983606557374</v>
      </c>
      <c r="DC7" s="133"/>
      <c r="DD7" s="7">
        <f>+DD4/DD6</f>
        <v>45.590909090909093</v>
      </c>
      <c r="DE7" s="7">
        <f>+DE4/DE6</f>
        <v>47.022727272727273</v>
      </c>
      <c r="DF7" s="7">
        <f>+DF4/DF6</f>
        <v>51.360824742268044</v>
      </c>
      <c r="DG7" s="7">
        <f>+DG4/DG6</f>
        <v>40.346153846153847</v>
      </c>
      <c r="DH7" s="7">
        <f>+DH4/DH6</f>
        <v>28</v>
      </c>
      <c r="DI7" s="132">
        <f>DI4/DI6</f>
        <v>43.191747572815537</v>
      </c>
      <c r="DJ7" s="7">
        <f t="shared" ref="DJ7:DO7" si="53">+DJ4/DJ6</f>
        <v>47.301886792452834</v>
      </c>
      <c r="DK7" s="7">
        <f t="shared" si="53"/>
        <v>48.787878787878789</v>
      </c>
      <c r="DL7" s="7">
        <f t="shared" si="53"/>
        <v>42.244444444444447</v>
      </c>
      <c r="DM7" s="7">
        <f t="shared" si="53"/>
        <v>46.031914893617021</v>
      </c>
      <c r="DN7" s="7">
        <f t="shared" si="53"/>
        <v>29.016949152542374</v>
      </c>
      <c r="DO7" s="7">
        <f t="shared" si="53"/>
        <v>38.664429530201339</v>
      </c>
      <c r="DP7" s="132">
        <f>DP4/DP6</f>
        <v>42.261083743842363</v>
      </c>
      <c r="DQ7" s="133"/>
      <c r="DR7" s="7">
        <f>+DR4/DR6</f>
        <v>54.87096774193548</v>
      </c>
      <c r="DS7" s="7">
        <f>+DS4/DS6</f>
        <v>53.166666666666664</v>
      </c>
      <c r="DT7" s="7">
        <f>+DT4/DT6</f>
        <v>56.092783505154642</v>
      </c>
      <c r="DU7" s="7">
        <f>+DU4/DU6</f>
        <v>33.383333333333333</v>
      </c>
      <c r="DV7" s="7">
        <f>+DV4/DV6</f>
        <v>41.698630136986303</v>
      </c>
      <c r="DW7" s="132">
        <f>DW4/DW6</f>
        <v>48.193158953722332</v>
      </c>
      <c r="DX7" s="133"/>
      <c r="DY7" s="7">
        <f>+DY4/DY6</f>
        <v>53.968253968253968</v>
      </c>
      <c r="DZ7" s="7">
        <f>+DZ4/DZ6</f>
        <v>49.05263157894737</v>
      </c>
      <c r="EA7" s="7">
        <f>+EA4/EA6</f>
        <v>53.928571428571431</v>
      </c>
      <c r="EB7" s="7">
        <f>+EB4/EB6</f>
        <v>41.192307692307693</v>
      </c>
      <c r="EC7" s="7">
        <f>+EC4/EC6</f>
        <v>31.122222222222224</v>
      </c>
      <c r="ED7" s="132">
        <f>ED4/ED6</f>
        <v>46.539024390243902</v>
      </c>
      <c r="EE7" s="7">
        <f t="shared" ref="EE7:EJ7" si="54">+EE4/EE6</f>
        <v>49.416666666666664</v>
      </c>
      <c r="EF7" s="7">
        <f t="shared" si="54"/>
        <v>54.515625</v>
      </c>
      <c r="EG7" s="7">
        <f t="shared" si="54"/>
        <v>40.721804511278194</v>
      </c>
      <c r="EH7" s="7">
        <f t="shared" si="54"/>
        <v>43.734693877551024</v>
      </c>
      <c r="EI7" s="7">
        <f t="shared" si="54"/>
        <v>45.72</v>
      </c>
      <c r="EJ7" s="7">
        <f t="shared" si="54"/>
        <v>33.380000000000003</v>
      </c>
      <c r="EK7" s="132">
        <f>EK4/EK6</f>
        <v>43.577651515151516</v>
      </c>
      <c r="EL7" s="7">
        <f>+EL4/EL6</f>
        <v>57.550458715596328</v>
      </c>
      <c r="EM7" s="7">
        <f>+EM4/EM6</f>
        <v>35.348214285714285</v>
      </c>
      <c r="EN7" s="7">
        <f>+EN4/EN6</f>
        <v>51.625806451612902</v>
      </c>
      <c r="EO7" s="133"/>
      <c r="EP7" s="7">
        <f>+EP4/EP6</f>
        <v>48.153846153846153</v>
      </c>
      <c r="EQ7" s="7">
        <f>+EQ4/EQ6</f>
        <v>41.706521739130437</v>
      </c>
      <c r="ER7" s="132">
        <f>ER4/ER6</f>
        <v>47.212550607287447</v>
      </c>
      <c r="ES7" s="7">
        <f t="shared" ref="ES7:EX7" si="55">+ES4/ES6</f>
        <v>58.524271844660191</v>
      </c>
      <c r="ET7" s="7">
        <f t="shared" si="55"/>
        <v>61.123076923076923</v>
      </c>
      <c r="EU7" s="7">
        <f t="shared" si="55"/>
        <v>44.451127819548873</v>
      </c>
      <c r="EV7" s="7">
        <f t="shared" si="55"/>
        <v>48.865979381443296</v>
      </c>
      <c r="EW7" s="7">
        <f t="shared" si="55"/>
        <v>31.365079365079364</v>
      </c>
      <c r="EX7" s="7">
        <f t="shared" si="55"/>
        <v>40.54</v>
      </c>
      <c r="EY7" s="132">
        <f>EY4/EY6</f>
        <v>46.988543371522098</v>
      </c>
      <c r="EZ7" s="133"/>
      <c r="FA7" s="7">
        <f>+FA4/FA6</f>
        <v>48.296875</v>
      </c>
      <c r="FB7" s="7">
        <f>+FB4/FB6</f>
        <v>47.122137404580151</v>
      </c>
      <c r="FC7" s="7">
        <f>+FC4/FC6</f>
        <v>54.041237113402062</v>
      </c>
      <c r="FD7" s="7">
        <f>+FD4/FD6</f>
        <v>44.769230769230766</v>
      </c>
      <c r="FE7" s="7">
        <f>+FE4/FE6</f>
        <v>33.977528089887642</v>
      </c>
      <c r="FF7" s="132">
        <f>FF4/FF6</f>
        <v>45.931203931203932</v>
      </c>
      <c r="FG7" s="7">
        <f t="shared" ref="FG7:FL7" si="56">+FG4/FG6</f>
        <v>58.417475728155338</v>
      </c>
      <c r="FH7" s="7">
        <f t="shared" si="56"/>
        <v>58.061538461538461</v>
      </c>
      <c r="FI7" s="7">
        <f t="shared" si="56"/>
        <v>44.4</v>
      </c>
      <c r="FJ7" s="7">
        <f t="shared" si="56"/>
        <v>49.072916666666664</v>
      </c>
      <c r="FK7" s="7">
        <f t="shared" si="56"/>
        <v>40.03846153846154</v>
      </c>
      <c r="FL7" s="7">
        <f t="shared" si="56"/>
        <v>31.247311827956988</v>
      </c>
      <c r="FM7" s="132">
        <f>FM4/FM6</f>
        <v>47.214424951267056</v>
      </c>
      <c r="FN7" s="7">
        <f t="shared" ref="FN7:FS7" si="57">+FN4/FN6</f>
        <v>53.384615384615387</v>
      </c>
      <c r="FO7" s="7">
        <f t="shared" si="57"/>
        <v>51.956521739130437</v>
      </c>
      <c r="FP7" s="7">
        <f t="shared" si="57"/>
        <v>45.18796992481203</v>
      </c>
      <c r="FQ7" s="7">
        <f t="shared" si="57"/>
        <v>51.106382978723403</v>
      </c>
      <c r="FR7" s="7">
        <f t="shared" si="57"/>
        <v>43.769230769230766</v>
      </c>
      <c r="FS7" s="7">
        <f t="shared" si="57"/>
        <v>31.831460674157302</v>
      </c>
      <c r="FT7" s="132">
        <f>FT4/FT6</f>
        <v>46.450485436893203</v>
      </c>
      <c r="FU7" s="7">
        <f t="shared" ref="FU7:FZ7" si="58">+FU4/FU6</f>
        <v>53.66346153846154</v>
      </c>
      <c r="FV7" s="7">
        <f t="shared" si="58"/>
        <v>52.161764705882355</v>
      </c>
      <c r="FW7" s="7">
        <f t="shared" si="58"/>
        <v>44.170542635658911</v>
      </c>
      <c r="FX7" s="7">
        <f t="shared" si="58"/>
        <v>46.804123711340203</v>
      </c>
      <c r="FY7" s="7">
        <f t="shared" si="58"/>
        <v>45.833333333333336</v>
      </c>
      <c r="FZ7" s="7">
        <f t="shared" si="58"/>
        <v>37.81318681318681</v>
      </c>
      <c r="GA7" s="132">
        <f>GA4/GA6</f>
        <v>46.602339181286553</v>
      </c>
      <c r="GB7" s="7">
        <f t="shared" ref="GB7:GG7" si="59">+GB4/GB6</f>
        <v>57.622641509433961</v>
      </c>
      <c r="GC7" s="7">
        <f t="shared" si="59"/>
        <v>61.088235294117645</v>
      </c>
      <c r="GD7" s="7">
        <f t="shared" si="59"/>
        <v>45.946969696969695</v>
      </c>
      <c r="GE7" s="7">
        <f t="shared" si="59"/>
        <v>51.690721649484537</v>
      </c>
      <c r="GF7" s="7">
        <f t="shared" si="59"/>
        <v>48.285714285714285</v>
      </c>
      <c r="GG7" s="7">
        <f t="shared" si="59"/>
        <v>43.151785714285715</v>
      </c>
      <c r="GH7" s="132">
        <f>GH4/GH6</f>
        <v>50.692449355432778</v>
      </c>
      <c r="GI7" s="7">
        <f>+GI4/GI6</f>
        <v>61.236363636363635</v>
      </c>
      <c r="GJ7" s="7">
        <f>+GJ4/GJ6</f>
        <v>73.366197183098592</v>
      </c>
      <c r="GK7" s="7">
        <f>+GK4/GK6</f>
        <v>49.346590909090907</v>
      </c>
      <c r="GL7" s="7">
        <f>+GL4/GL6</f>
        <v>36.794871794871796</v>
      </c>
      <c r="GM7" s="133"/>
      <c r="GN7" s="7">
        <f>+GN4/GN6</f>
        <v>40.294736842105266</v>
      </c>
      <c r="GO7" s="132">
        <f>GO4/GO6</f>
        <v>52.735234215885946</v>
      </c>
      <c r="GP7" s="7">
        <f t="shared" ref="GP7:GU7" si="60">+GP4/GP6</f>
        <v>61.476635514018689</v>
      </c>
      <c r="GQ7" s="7">
        <f t="shared" si="60"/>
        <v>66.333333333333329</v>
      </c>
      <c r="GR7" s="7">
        <f t="shared" si="60"/>
        <v>55.699248120300751</v>
      </c>
      <c r="GS7" s="7">
        <f t="shared" si="60"/>
        <v>54.691489361702125</v>
      </c>
      <c r="GT7" s="7">
        <f t="shared" si="60"/>
        <v>43</v>
      </c>
      <c r="GU7" s="7">
        <f t="shared" si="60"/>
        <v>38.234042553191486</v>
      </c>
      <c r="GV7" s="132">
        <f>GV4/GV6</f>
        <v>54.107485604606524</v>
      </c>
      <c r="GW7" s="7">
        <f t="shared" ref="GW7:HB7" si="61">+GW4/GW6</f>
        <v>57.128440366972477</v>
      </c>
      <c r="GX7" s="7">
        <f t="shared" si="61"/>
        <v>60.803030303030305</v>
      </c>
      <c r="GY7" s="7">
        <f t="shared" si="61"/>
        <v>54.68181818181818</v>
      </c>
      <c r="GZ7" s="7">
        <f t="shared" si="61"/>
        <v>53.884615384615387</v>
      </c>
      <c r="HA7" s="7">
        <f t="shared" si="61"/>
        <v>57.6875</v>
      </c>
      <c r="HB7" s="7">
        <f t="shared" si="61"/>
        <v>43.031578947368423</v>
      </c>
      <c r="HC7" s="132">
        <f>HC4/HC6</f>
        <v>53.779693486590041</v>
      </c>
      <c r="HD7" s="7">
        <f t="shared" ref="HD7:HI7" si="62">+HD4/HD6</f>
        <v>59.514018691588788</v>
      </c>
      <c r="HE7" s="7">
        <f t="shared" si="62"/>
        <v>70.289855072463766</v>
      </c>
      <c r="HF7" s="7">
        <f t="shared" si="62"/>
        <v>64.279411764705884</v>
      </c>
      <c r="HG7" s="7">
        <f t="shared" si="62"/>
        <v>59.009803921568626</v>
      </c>
      <c r="HH7" s="7">
        <f t="shared" si="62"/>
        <v>77.125</v>
      </c>
      <c r="HI7" s="7">
        <f t="shared" si="62"/>
        <v>45.770833333333336</v>
      </c>
      <c r="HJ7" s="132">
        <f>HJ4/HJ6</f>
        <v>60.089353612167301</v>
      </c>
      <c r="HK7" s="7">
        <f t="shared" ref="HK7:HP7" si="63">+HK4/HK6</f>
        <v>64.398148148148152</v>
      </c>
      <c r="HL7" s="7">
        <f t="shared" si="63"/>
        <v>72.042857142857144</v>
      </c>
      <c r="HM7" s="7">
        <f t="shared" si="63"/>
        <v>63.210526315789473</v>
      </c>
      <c r="HN7" s="7">
        <f t="shared" si="63"/>
        <v>63.504854368932037</v>
      </c>
      <c r="HO7" s="7">
        <f t="shared" si="63"/>
        <v>86.526315789473685</v>
      </c>
      <c r="HP7" s="7">
        <f t="shared" si="63"/>
        <v>45.424050632911396</v>
      </c>
      <c r="HQ7" s="132">
        <f>HQ4/HQ6</f>
        <v>60.519458544839253</v>
      </c>
      <c r="HR7" s="7">
        <f t="shared" ref="HR7:HW7" si="64">+HR4/HR6</f>
        <v>60.841584158415841</v>
      </c>
      <c r="HS7" s="133"/>
      <c r="HT7" s="7">
        <f t="shared" si="64"/>
        <v>57.7890625</v>
      </c>
      <c r="HU7" s="7">
        <f t="shared" si="64"/>
        <v>61.853211009174309</v>
      </c>
      <c r="HV7" s="7">
        <f t="shared" si="64"/>
        <v>56.3125</v>
      </c>
      <c r="HW7" s="7">
        <f t="shared" si="64"/>
        <v>43.106382978723403</v>
      </c>
      <c r="HX7" s="132">
        <f>HX4/HX6</f>
        <v>56.332589285714285</v>
      </c>
      <c r="HY7" s="7">
        <f t="shared" ref="HY7:ID7" si="65">+HY4/HY6</f>
        <v>56.888888888888886</v>
      </c>
      <c r="HZ7" s="7">
        <f t="shared" si="65"/>
        <v>64.735294117647058</v>
      </c>
      <c r="IA7" s="7">
        <f t="shared" si="65"/>
        <v>52.744360902255636</v>
      </c>
      <c r="IB7" s="7">
        <f t="shared" si="65"/>
        <v>52.205882352941174</v>
      </c>
      <c r="IC7" s="7">
        <f t="shared" si="65"/>
        <v>61.25</v>
      </c>
      <c r="ID7" s="7">
        <f t="shared" si="65"/>
        <v>36.206521739130437</v>
      </c>
      <c r="IE7" s="132">
        <f>IE4/IE6</f>
        <v>52.402697495183041</v>
      </c>
      <c r="IF7" s="7">
        <f t="shared" ref="IF7:IK7" si="66">+IF4/IF6</f>
        <v>53.71844660194175</v>
      </c>
      <c r="IG7" s="7">
        <f t="shared" si="66"/>
        <v>55.35820895522388</v>
      </c>
      <c r="IH7" s="7">
        <f t="shared" si="66"/>
        <v>46.0078125</v>
      </c>
      <c r="II7" s="7">
        <f t="shared" si="66"/>
        <v>48.731182795698928</v>
      </c>
      <c r="IJ7" s="7">
        <f t="shared" si="66"/>
        <v>41.2</v>
      </c>
      <c r="IK7" s="7">
        <f t="shared" si="66"/>
        <v>36.911111111111111</v>
      </c>
      <c r="IL7" s="132">
        <f>IL4/IL6</f>
        <v>47.460474308300398</v>
      </c>
      <c r="IM7" s="7">
        <f t="shared" ref="IM7:IR7" si="67">+IM4/IM6</f>
        <v>51.867924528301884</v>
      </c>
      <c r="IN7" s="7">
        <f t="shared" si="67"/>
        <v>53.31818181818182</v>
      </c>
      <c r="IO7" s="7">
        <f t="shared" si="67"/>
        <v>39.259842519685037</v>
      </c>
      <c r="IP7" s="7">
        <f t="shared" si="67"/>
        <v>46.795698924731184</v>
      </c>
      <c r="IQ7" s="7">
        <f t="shared" si="67"/>
        <v>38.24</v>
      </c>
      <c r="IR7" s="7">
        <f t="shared" si="67"/>
        <v>30.077777777777779</v>
      </c>
      <c r="IS7" s="132">
        <f>IS4/IS6</f>
        <v>43.42800788954635</v>
      </c>
      <c r="IT7" s="7">
        <f t="shared" ref="IT7:IY7" si="68">+IT4/IT6</f>
        <v>50.686274509803923</v>
      </c>
      <c r="IU7" s="7">
        <f t="shared" si="68"/>
        <v>44.426470588235297</v>
      </c>
      <c r="IV7" s="7">
        <f t="shared" si="68"/>
        <v>43.275590551181104</v>
      </c>
      <c r="IW7" s="7">
        <f t="shared" si="68"/>
        <v>45.178947368421049</v>
      </c>
      <c r="IX7" s="7">
        <f t="shared" si="68"/>
        <v>36.4</v>
      </c>
      <c r="IY7" s="7">
        <f t="shared" si="68"/>
        <v>28.920454545454547</v>
      </c>
      <c r="IZ7" s="132">
        <f>IZ4/IZ6</f>
        <v>42.443564356435644</v>
      </c>
      <c r="JA7" s="7">
        <f t="shared" ref="JA7:JF7" si="69">+JA4/JA6</f>
        <v>48.838095238095235</v>
      </c>
      <c r="JB7" s="7">
        <f t="shared" si="69"/>
        <v>45.651515151515149</v>
      </c>
      <c r="JC7" s="7">
        <f t="shared" si="69"/>
        <v>38.875</v>
      </c>
      <c r="JD7" s="7">
        <f t="shared" si="69"/>
        <v>44.489583333333336</v>
      </c>
      <c r="JE7" s="7">
        <f t="shared" si="69"/>
        <v>32.68</v>
      </c>
      <c r="JF7" s="7">
        <f t="shared" si="69"/>
        <v>28.459770114942529</v>
      </c>
      <c r="JG7" s="132">
        <f>JG4/JG6</f>
        <v>40.790927021696255</v>
      </c>
      <c r="JH7" s="7">
        <f t="shared" ref="JH7:JM7" si="70">+JH4/JH6</f>
        <v>47.076190476190476</v>
      </c>
      <c r="JI7" s="7">
        <f t="shared" si="70"/>
        <v>43.268656716417908</v>
      </c>
      <c r="JJ7" s="7">
        <f t="shared" si="70"/>
        <v>36.5234375</v>
      </c>
      <c r="JK7" s="7">
        <f t="shared" si="70"/>
        <v>44.393617021276597</v>
      </c>
      <c r="JL7" s="7">
        <f t="shared" si="70"/>
        <v>35.25</v>
      </c>
      <c r="JM7" s="7">
        <f t="shared" si="70"/>
        <v>30.142857142857142</v>
      </c>
      <c r="JN7" s="132">
        <f>JN4/JN6</f>
        <v>39.840864440078583</v>
      </c>
      <c r="JO7" s="7">
        <f t="shared" ref="JO7:JT7" si="71">+JO4/JO6</f>
        <v>48.615384615384613</v>
      </c>
      <c r="JP7" s="7">
        <f t="shared" si="71"/>
        <v>53.724637681159422</v>
      </c>
      <c r="JQ7" s="7">
        <f t="shared" si="71"/>
        <v>40.6328125</v>
      </c>
      <c r="JR7" s="7">
        <f t="shared" si="71"/>
        <v>43.051546391752581</v>
      </c>
      <c r="JS7" s="7">
        <f t="shared" si="71"/>
        <v>34</v>
      </c>
      <c r="JT7" s="7">
        <f t="shared" si="71"/>
        <v>27.943820224719101</v>
      </c>
      <c r="JU7" s="132">
        <f>JU4/JU6</f>
        <v>41.900970873786406</v>
      </c>
      <c r="JV7" s="7">
        <f t="shared" ref="JV7:KA7" si="72">+JV4/JV6</f>
        <v>49</v>
      </c>
      <c r="JW7" s="7">
        <f t="shared" si="72"/>
        <v>46.746268656716417</v>
      </c>
      <c r="JX7" s="7">
        <f t="shared" si="72"/>
        <v>39.25</v>
      </c>
      <c r="JY7" s="7">
        <f t="shared" si="72"/>
        <v>44.021276595744681</v>
      </c>
      <c r="JZ7" s="7">
        <f t="shared" si="72"/>
        <v>28.25</v>
      </c>
      <c r="KA7" s="7">
        <f t="shared" si="72"/>
        <v>26.931818181818183</v>
      </c>
      <c r="KB7" s="132">
        <f>KB4/KB6</f>
        <v>40.384158415841583</v>
      </c>
      <c r="KC7" s="7">
        <f t="shared" ref="KC7:KH7" si="73">+KC4/KC6</f>
        <v>48.737864077669904</v>
      </c>
      <c r="KD7" s="7">
        <f t="shared" si="73"/>
        <v>47</v>
      </c>
      <c r="KE7" s="7">
        <f t="shared" si="73"/>
        <v>36.688000000000002</v>
      </c>
      <c r="KF7" s="7">
        <f t="shared" si="73"/>
        <v>42.789473684210527</v>
      </c>
      <c r="KG7" s="7">
        <f t="shared" si="73"/>
        <v>34.730769230769234</v>
      </c>
      <c r="KH7" s="7">
        <f t="shared" si="73"/>
        <v>28.313953488372093</v>
      </c>
      <c r="KI7" s="132">
        <f>KI4/KI6</f>
        <v>40.168986083499007</v>
      </c>
      <c r="KJ7" s="7">
        <f t="shared" ref="KJ7:KO7" si="74">+KJ4/KJ6</f>
        <v>47.019801980198018</v>
      </c>
      <c r="KK7" s="7">
        <f t="shared" si="74"/>
        <v>23.77241379310345</v>
      </c>
      <c r="KL7" s="7">
        <f t="shared" si="74"/>
        <v>41.674603174603178</v>
      </c>
      <c r="KM7" s="7">
        <f t="shared" si="74"/>
        <v>46.095744680851062</v>
      </c>
      <c r="KN7" s="7">
        <f t="shared" si="74"/>
        <v>32.07692307692308</v>
      </c>
      <c r="KO7" s="7">
        <f t="shared" si="74"/>
        <v>33.432432432432435</v>
      </c>
      <c r="KP7" s="132">
        <f>KP4/KP6</f>
        <v>37.023217247097847</v>
      </c>
      <c r="KQ7" s="7">
        <f t="shared" ref="KQ7:KV7" si="75">+KQ4/KQ6</f>
        <v>44.985611510791365</v>
      </c>
      <c r="KR7" s="7">
        <f t="shared" si="75"/>
        <v>42.053030303030305</v>
      </c>
      <c r="KS7" s="133"/>
      <c r="KT7" s="7">
        <f t="shared" si="75"/>
        <v>50.793814432989691</v>
      </c>
      <c r="KU7" s="7">
        <f t="shared" si="75"/>
        <v>39.035714285714285</v>
      </c>
      <c r="KV7" s="7">
        <f t="shared" si="75"/>
        <v>33.775280898876403</v>
      </c>
      <c r="KW7" s="132">
        <f>KW4/KW6</f>
        <v>42.948453608247419</v>
      </c>
      <c r="KX7" s="7">
        <f>+KX4/KX6</f>
        <v>62.509433962264154</v>
      </c>
      <c r="KY7" s="7">
        <f>+KY4/KY6</f>
        <v>54.779411764705884</v>
      </c>
      <c r="KZ7" s="7">
        <f>+KZ4/KZ6</f>
        <v>40.8515625</v>
      </c>
      <c r="LA7" s="7">
        <f>+LA4/LA6</f>
        <v>35.263157894736842</v>
      </c>
      <c r="LB7" s="7" t="e">
        <f>+LB4/LB6</f>
        <v>#DIV/0!</v>
      </c>
      <c r="LC7" s="133"/>
      <c r="LD7" s="132">
        <f>LD4/LD6</f>
        <v>47.115384615384613</v>
      </c>
      <c r="LE7" s="7" t="e">
        <f t="shared" ref="LE7:LJ7" si="76">+LE4/LE6</f>
        <v>#DIV/0!</v>
      </c>
      <c r="LF7" s="7" t="e">
        <f t="shared" si="76"/>
        <v>#DIV/0!</v>
      </c>
      <c r="LG7" s="7" t="e">
        <f t="shared" si="76"/>
        <v>#DIV/0!</v>
      </c>
      <c r="LH7" s="7" t="e">
        <f t="shared" si="76"/>
        <v>#DIV/0!</v>
      </c>
      <c r="LI7" s="7" t="e">
        <f t="shared" si="76"/>
        <v>#DIV/0!</v>
      </c>
      <c r="LJ7" s="7" t="e">
        <f t="shared" si="76"/>
        <v>#DIV/0!</v>
      </c>
      <c r="LK7" s="132" t="e">
        <f>LK4/LK6</f>
        <v>#DIV/0!</v>
      </c>
      <c r="LL7" s="7" t="e">
        <f t="shared" ref="LL7:LQ7" si="77">+LL4/LL6</f>
        <v>#DIV/0!</v>
      </c>
      <c r="LM7" s="7" t="e">
        <f t="shared" si="77"/>
        <v>#DIV/0!</v>
      </c>
      <c r="LN7" s="7" t="e">
        <f t="shared" si="77"/>
        <v>#DIV/0!</v>
      </c>
      <c r="LO7" s="7" t="e">
        <f t="shared" si="77"/>
        <v>#DIV/0!</v>
      </c>
      <c r="LP7" s="7" t="e">
        <f t="shared" si="77"/>
        <v>#DIV/0!</v>
      </c>
      <c r="LQ7" s="7" t="e">
        <f t="shared" si="77"/>
        <v>#DIV/0!</v>
      </c>
      <c r="LR7" s="132" t="e">
        <f>LR4/LR6</f>
        <v>#DIV/0!</v>
      </c>
      <c r="LS7" s="7" t="e">
        <f t="shared" ref="LS7:LX7" si="78">+LS4/LS6</f>
        <v>#DIV/0!</v>
      </c>
      <c r="LT7" s="7" t="e">
        <f t="shared" si="78"/>
        <v>#DIV/0!</v>
      </c>
      <c r="LU7" s="7" t="e">
        <f t="shared" si="78"/>
        <v>#DIV/0!</v>
      </c>
      <c r="LV7" s="7" t="e">
        <f t="shared" si="78"/>
        <v>#DIV/0!</v>
      </c>
      <c r="LW7" s="7" t="e">
        <f t="shared" si="78"/>
        <v>#DIV/0!</v>
      </c>
      <c r="LX7" s="7" t="e">
        <f t="shared" si="78"/>
        <v>#DIV/0!</v>
      </c>
      <c r="LY7" s="132" t="e">
        <f>LY4/LY6</f>
        <v>#DIV/0!</v>
      </c>
      <c r="LZ7" s="7" t="e">
        <f t="shared" ref="LZ7:ME7" si="79">+LZ4/LZ6</f>
        <v>#DIV/0!</v>
      </c>
      <c r="MA7" s="7" t="e">
        <f t="shared" si="79"/>
        <v>#DIV/0!</v>
      </c>
      <c r="MB7" s="7" t="e">
        <f t="shared" si="79"/>
        <v>#DIV/0!</v>
      </c>
      <c r="MC7" s="7" t="e">
        <f t="shared" si="79"/>
        <v>#DIV/0!</v>
      </c>
      <c r="MD7" s="7" t="e">
        <f t="shared" si="79"/>
        <v>#DIV/0!</v>
      </c>
      <c r="ME7" s="7" t="e">
        <f t="shared" si="79"/>
        <v>#DIV/0!</v>
      </c>
      <c r="MF7" s="132" t="e">
        <f>MF4/MF6</f>
        <v>#DIV/0!</v>
      </c>
      <c r="MG7" s="7" t="e">
        <f t="shared" ref="MG7:ML7" si="80">+MG4/MG6</f>
        <v>#DIV/0!</v>
      </c>
      <c r="MH7" s="7" t="e">
        <f t="shared" si="80"/>
        <v>#DIV/0!</v>
      </c>
      <c r="MI7" s="7" t="e">
        <f t="shared" si="80"/>
        <v>#DIV/0!</v>
      </c>
      <c r="MJ7" s="7" t="e">
        <f t="shared" si="80"/>
        <v>#DIV/0!</v>
      </c>
      <c r="MK7" s="7" t="e">
        <f t="shared" si="80"/>
        <v>#DIV/0!</v>
      </c>
      <c r="ML7" s="7" t="e">
        <f t="shared" si="80"/>
        <v>#DIV/0!</v>
      </c>
      <c r="MM7" s="132" t="e">
        <f>MM4/MM6</f>
        <v>#DIV/0!</v>
      </c>
      <c r="MN7" s="7" t="e">
        <f t="shared" ref="MN7:MS7" si="81">+MN4/MN6</f>
        <v>#DIV/0!</v>
      </c>
      <c r="MO7" s="7" t="e">
        <f t="shared" si="81"/>
        <v>#DIV/0!</v>
      </c>
      <c r="MP7" s="7" t="e">
        <f t="shared" si="81"/>
        <v>#DIV/0!</v>
      </c>
      <c r="MQ7" s="7" t="e">
        <f t="shared" si="81"/>
        <v>#DIV/0!</v>
      </c>
      <c r="MR7" s="7" t="e">
        <f t="shared" si="81"/>
        <v>#DIV/0!</v>
      </c>
      <c r="MS7" s="7" t="e">
        <f t="shared" si="81"/>
        <v>#DIV/0!</v>
      </c>
      <c r="MT7" s="132" t="e">
        <f>MT4/MT6</f>
        <v>#DIV/0!</v>
      </c>
      <c r="MU7" s="133"/>
      <c r="MV7" s="7" t="e">
        <f>+MV4/MV6</f>
        <v>#DIV/0!</v>
      </c>
      <c r="MW7" s="7" t="e">
        <f>+MW4/MW6</f>
        <v>#DIV/0!</v>
      </c>
      <c r="MX7" s="7" t="e">
        <f>+MX4/MX6</f>
        <v>#DIV/0!</v>
      </c>
      <c r="MY7" s="7" t="e">
        <f>+MY4/MY6</f>
        <v>#DIV/0!</v>
      </c>
      <c r="MZ7" s="7" t="e">
        <f>+MZ4/MZ6</f>
        <v>#DIV/0!</v>
      </c>
      <c r="NA7" s="135" t="e">
        <f>NA4/NA6</f>
        <v>#DIV/0!</v>
      </c>
    </row>
    <row r="8" spans="1:416" s="120" customFormat="1" ht="15" thickTop="1" x14ac:dyDescent="0.3">
      <c r="A8" s="121" t="s">
        <v>115</v>
      </c>
      <c r="B8" s="8">
        <v>7097</v>
      </c>
      <c r="C8" s="8">
        <v>14539</v>
      </c>
      <c r="D8" s="8">
        <v>13065</v>
      </c>
      <c r="E8" s="8">
        <v>5705</v>
      </c>
      <c r="F8" s="8">
        <v>10706</v>
      </c>
      <c r="G8" s="8">
        <v>12783</v>
      </c>
      <c r="H8" s="123">
        <f>SUM(B8:G8)</f>
        <v>63895</v>
      </c>
      <c r="I8" s="8">
        <v>10047</v>
      </c>
      <c r="J8" s="8">
        <v>16949</v>
      </c>
      <c r="K8" s="8">
        <v>14285</v>
      </c>
      <c r="L8" s="8">
        <v>4402</v>
      </c>
      <c r="M8" s="8">
        <v>9210</v>
      </c>
      <c r="N8" s="8">
        <v>10818</v>
      </c>
      <c r="O8" s="123">
        <f t="shared" si="1"/>
        <v>65711</v>
      </c>
      <c r="P8" s="8">
        <v>7610</v>
      </c>
      <c r="Q8" s="8">
        <v>14696</v>
      </c>
      <c r="R8" s="8">
        <v>13340</v>
      </c>
      <c r="S8" s="8">
        <v>4217</v>
      </c>
      <c r="T8" s="8">
        <v>7428</v>
      </c>
      <c r="U8" s="8">
        <v>9246</v>
      </c>
      <c r="V8" s="123">
        <f t="shared" si="2"/>
        <v>56537</v>
      </c>
      <c r="W8" s="8">
        <v>7048</v>
      </c>
      <c r="X8" s="8">
        <v>13747</v>
      </c>
      <c r="Y8" s="8">
        <v>11843</v>
      </c>
      <c r="Z8" s="8">
        <v>4077</v>
      </c>
      <c r="AA8" s="8">
        <v>9132</v>
      </c>
      <c r="AB8" s="8">
        <v>10568</v>
      </c>
      <c r="AC8" s="123">
        <f t="shared" si="3"/>
        <v>56415</v>
      </c>
      <c r="AD8" s="8">
        <v>8107</v>
      </c>
      <c r="AE8" s="8">
        <v>14148</v>
      </c>
      <c r="AF8" s="8">
        <v>12117</v>
      </c>
      <c r="AG8" s="8">
        <v>5516</v>
      </c>
      <c r="AH8" s="8">
        <v>11033</v>
      </c>
      <c r="AI8" s="8">
        <v>11848</v>
      </c>
      <c r="AJ8" s="123">
        <f t="shared" si="4"/>
        <v>62769</v>
      </c>
      <c r="AK8" s="8">
        <v>7850</v>
      </c>
      <c r="AL8" s="8">
        <v>16856</v>
      </c>
      <c r="AM8" s="8">
        <v>14648</v>
      </c>
      <c r="AN8" s="8">
        <v>5080</v>
      </c>
      <c r="AO8" s="8">
        <v>11348</v>
      </c>
      <c r="AP8" s="8">
        <v>13713</v>
      </c>
      <c r="AQ8" s="123">
        <f t="shared" si="5"/>
        <v>69495</v>
      </c>
      <c r="AR8" s="8">
        <v>8748</v>
      </c>
      <c r="AS8" s="8">
        <v>16223</v>
      </c>
      <c r="AT8" s="8">
        <v>12871</v>
      </c>
      <c r="AU8" s="8">
        <v>4946</v>
      </c>
      <c r="AV8" s="8">
        <v>8571</v>
      </c>
      <c r="AW8" s="8">
        <v>10373</v>
      </c>
      <c r="AX8" s="123">
        <f t="shared" si="6"/>
        <v>61732</v>
      </c>
      <c r="AY8" s="8">
        <v>7129</v>
      </c>
      <c r="AZ8" s="8">
        <v>14472</v>
      </c>
      <c r="BA8" s="8">
        <v>13024</v>
      </c>
      <c r="BB8" s="8">
        <v>4474</v>
      </c>
      <c r="BC8" s="8">
        <v>8830</v>
      </c>
      <c r="BD8" s="8">
        <v>11648</v>
      </c>
      <c r="BE8" s="123">
        <f t="shared" si="7"/>
        <v>59577</v>
      </c>
      <c r="BF8" s="8">
        <v>7997</v>
      </c>
      <c r="BG8" s="8">
        <v>15616</v>
      </c>
      <c r="BH8" s="8">
        <v>14552</v>
      </c>
      <c r="BI8" s="8">
        <v>4853</v>
      </c>
      <c r="BJ8" s="8">
        <v>10935</v>
      </c>
      <c r="BK8" s="8">
        <v>12063</v>
      </c>
      <c r="BL8" s="123">
        <f t="shared" si="8"/>
        <v>66016</v>
      </c>
      <c r="BM8" s="8">
        <v>9099</v>
      </c>
      <c r="BN8" s="8">
        <v>17053</v>
      </c>
      <c r="BO8" s="8">
        <v>16006</v>
      </c>
      <c r="BP8" s="8">
        <v>4716</v>
      </c>
      <c r="BQ8" s="8">
        <v>11494</v>
      </c>
      <c r="BR8" s="8">
        <v>13058</v>
      </c>
      <c r="BS8" s="123">
        <f t="shared" si="9"/>
        <v>71426</v>
      </c>
      <c r="BT8" s="8">
        <v>8757</v>
      </c>
      <c r="BU8" s="8">
        <v>16158</v>
      </c>
      <c r="BV8" s="8">
        <v>14275</v>
      </c>
      <c r="BW8" s="8">
        <v>4588</v>
      </c>
      <c r="BX8" s="8">
        <v>8941</v>
      </c>
      <c r="BY8" s="8">
        <v>11037</v>
      </c>
      <c r="BZ8" s="123">
        <f t="shared" si="10"/>
        <v>63756</v>
      </c>
      <c r="CA8" s="8">
        <v>7729</v>
      </c>
      <c r="CB8" s="8">
        <v>15494</v>
      </c>
      <c r="CC8" s="8">
        <v>12363</v>
      </c>
      <c r="CD8" s="8">
        <v>4213</v>
      </c>
      <c r="CE8" s="8">
        <v>8839</v>
      </c>
      <c r="CF8" s="8">
        <v>10865</v>
      </c>
      <c r="CG8" s="123">
        <f t="shared" si="11"/>
        <v>59503</v>
      </c>
      <c r="CH8" s="8">
        <v>6958</v>
      </c>
      <c r="CI8" s="8">
        <v>14692</v>
      </c>
      <c r="CJ8" s="8">
        <v>13121</v>
      </c>
      <c r="CK8" s="8">
        <v>4338</v>
      </c>
      <c r="CL8" s="8">
        <v>9037</v>
      </c>
      <c r="CM8" s="8">
        <v>12448</v>
      </c>
      <c r="CN8" s="123">
        <f t="shared" si="12"/>
        <v>60594</v>
      </c>
      <c r="CO8" s="8">
        <v>8325</v>
      </c>
      <c r="CP8" s="8">
        <v>16634</v>
      </c>
      <c r="CQ8" s="8">
        <v>14581</v>
      </c>
      <c r="CR8" s="8">
        <v>5144</v>
      </c>
      <c r="CS8" s="8">
        <v>12665</v>
      </c>
      <c r="CT8" s="8">
        <v>16354</v>
      </c>
      <c r="CU8" s="123">
        <f t="shared" si="13"/>
        <v>73703</v>
      </c>
      <c r="CV8" s="8">
        <v>9365</v>
      </c>
      <c r="CW8" s="8">
        <v>18426</v>
      </c>
      <c r="CX8" s="8">
        <v>16102</v>
      </c>
      <c r="CY8" s="8">
        <v>5517</v>
      </c>
      <c r="CZ8" s="8">
        <v>11060</v>
      </c>
      <c r="DA8" s="8">
        <v>15189</v>
      </c>
      <c r="DB8" s="123">
        <f t="shared" si="14"/>
        <v>75659</v>
      </c>
      <c r="DC8" s="137"/>
      <c r="DD8" s="8">
        <v>12889</v>
      </c>
      <c r="DE8" s="8">
        <v>15131</v>
      </c>
      <c r="DF8" s="8">
        <v>4856</v>
      </c>
      <c r="DG8" s="8">
        <v>10359</v>
      </c>
      <c r="DH8" s="8">
        <v>9926</v>
      </c>
      <c r="DI8" s="123">
        <f t="shared" si="15"/>
        <v>53161</v>
      </c>
      <c r="DJ8" s="8">
        <v>9139</v>
      </c>
      <c r="DK8" s="8">
        <v>14694</v>
      </c>
      <c r="DL8" s="8">
        <v>13000</v>
      </c>
      <c r="DM8" s="8">
        <v>4650</v>
      </c>
      <c r="DN8" s="8">
        <v>10536</v>
      </c>
      <c r="DO8" s="8">
        <v>15990</v>
      </c>
      <c r="DP8" s="123">
        <f t="shared" si="16"/>
        <v>68009</v>
      </c>
      <c r="DQ8" s="137"/>
      <c r="DR8" s="8">
        <v>15247</v>
      </c>
      <c r="DS8" s="8">
        <v>19312</v>
      </c>
      <c r="DT8" s="8">
        <v>5513</v>
      </c>
      <c r="DU8" s="8">
        <v>14725</v>
      </c>
      <c r="DV8" s="8">
        <v>17342</v>
      </c>
      <c r="DW8" s="123">
        <f t="shared" si="17"/>
        <v>72139</v>
      </c>
      <c r="DX8" s="137"/>
      <c r="DY8" s="8">
        <v>15970</v>
      </c>
      <c r="DZ8" s="8">
        <v>16569</v>
      </c>
      <c r="EA8" s="8">
        <v>5284</v>
      </c>
      <c r="EB8" s="8">
        <v>12449</v>
      </c>
      <c r="EC8" s="8">
        <v>14364</v>
      </c>
      <c r="ED8" s="123">
        <f t="shared" si="18"/>
        <v>64636</v>
      </c>
      <c r="EE8" s="8">
        <v>9584</v>
      </c>
      <c r="EF8" s="8">
        <v>16943</v>
      </c>
      <c r="EG8" s="8">
        <v>13778</v>
      </c>
      <c r="EH8" s="8">
        <v>4521</v>
      </c>
      <c r="EI8" s="8">
        <v>10179</v>
      </c>
      <c r="EJ8" s="8">
        <v>11968</v>
      </c>
      <c r="EK8" s="123">
        <f t="shared" si="19"/>
        <v>66973</v>
      </c>
      <c r="EL8" s="8">
        <v>8997</v>
      </c>
      <c r="EM8" s="8">
        <v>15487</v>
      </c>
      <c r="EN8" s="8">
        <v>12705</v>
      </c>
      <c r="EO8" s="137"/>
      <c r="EP8" s="8">
        <v>8283</v>
      </c>
      <c r="EQ8" s="8">
        <v>12880</v>
      </c>
      <c r="ER8" s="123">
        <f t="shared" si="20"/>
        <v>58352</v>
      </c>
      <c r="ES8" s="8">
        <v>8679</v>
      </c>
      <c r="ET8" s="8">
        <v>17855</v>
      </c>
      <c r="EU8" s="8">
        <v>13881</v>
      </c>
      <c r="EV8" s="8">
        <v>4873</v>
      </c>
      <c r="EW8" s="8">
        <v>12600</v>
      </c>
      <c r="EX8" s="8">
        <v>17939</v>
      </c>
      <c r="EY8" s="123">
        <f t="shared" si="21"/>
        <v>75827</v>
      </c>
      <c r="EZ8" s="137"/>
      <c r="FA8" s="8">
        <v>14045</v>
      </c>
      <c r="FB8" s="8">
        <v>16117</v>
      </c>
      <c r="FC8" s="8">
        <v>5703</v>
      </c>
      <c r="FD8" s="8">
        <v>13101</v>
      </c>
      <c r="FE8" s="8">
        <v>14314</v>
      </c>
      <c r="FF8" s="123">
        <f t="shared" si="22"/>
        <v>63280</v>
      </c>
      <c r="FG8" s="8">
        <v>9437</v>
      </c>
      <c r="FH8" s="8">
        <f>18318</f>
        <v>18318</v>
      </c>
      <c r="FI8" s="8">
        <v>15391</v>
      </c>
      <c r="FJ8" s="8">
        <v>5161</v>
      </c>
      <c r="FK8" s="8">
        <v>11184</v>
      </c>
      <c r="FL8" s="8">
        <v>12241</v>
      </c>
      <c r="FM8" s="123">
        <f t="shared" si="23"/>
        <v>71732</v>
      </c>
      <c r="FN8" s="8">
        <v>8223</v>
      </c>
      <c r="FO8" s="8">
        <v>15988</v>
      </c>
      <c r="FP8" s="8">
        <v>15068</v>
      </c>
      <c r="FQ8" s="8">
        <v>4867</v>
      </c>
      <c r="FR8" s="8">
        <v>9646</v>
      </c>
      <c r="FS8" s="8">
        <v>11327</v>
      </c>
      <c r="FT8" s="123">
        <f t="shared" si="24"/>
        <v>65119</v>
      </c>
      <c r="FU8" s="8">
        <v>7070</v>
      </c>
      <c r="FV8" s="8">
        <v>14802</v>
      </c>
      <c r="FW8" s="8">
        <v>12152</v>
      </c>
      <c r="FX8" s="8">
        <v>4334</v>
      </c>
      <c r="FY8" s="8">
        <v>9816</v>
      </c>
      <c r="FZ8" s="8">
        <v>12326</v>
      </c>
      <c r="GA8" s="123">
        <f t="shared" si="25"/>
        <v>60500</v>
      </c>
      <c r="GB8" s="8">
        <v>8112</v>
      </c>
      <c r="GC8" s="8">
        <v>16964</v>
      </c>
      <c r="GD8" s="8">
        <v>15070</v>
      </c>
      <c r="GE8" s="8">
        <v>4826</v>
      </c>
      <c r="GF8" s="8">
        <v>12062</v>
      </c>
      <c r="GG8" s="8">
        <v>14015</v>
      </c>
      <c r="GH8" s="123">
        <f t="shared" si="26"/>
        <v>71049</v>
      </c>
      <c r="GI8" s="8">
        <v>10261</v>
      </c>
      <c r="GJ8" s="8">
        <v>17278</v>
      </c>
      <c r="GK8" s="8">
        <v>16452</v>
      </c>
      <c r="GL8" s="8">
        <v>11669</v>
      </c>
      <c r="GM8" s="137"/>
      <c r="GN8" s="8">
        <v>12044</v>
      </c>
      <c r="GO8" s="123">
        <f t="shared" si="27"/>
        <v>67704</v>
      </c>
      <c r="GP8" s="8">
        <v>6192</v>
      </c>
      <c r="GQ8" s="8">
        <v>15372</v>
      </c>
      <c r="GR8" s="8">
        <v>12997</v>
      </c>
      <c r="GS8" s="8">
        <v>5275</v>
      </c>
      <c r="GT8" s="8">
        <v>9026</v>
      </c>
      <c r="GU8" s="8">
        <v>11030</v>
      </c>
      <c r="GV8" s="123">
        <f t="shared" si="28"/>
        <v>59892</v>
      </c>
      <c r="GW8" s="8">
        <v>6572</v>
      </c>
      <c r="GX8" s="8">
        <v>14520</v>
      </c>
      <c r="GY8" s="8">
        <v>12568</v>
      </c>
      <c r="GZ8" s="8">
        <v>4934</v>
      </c>
      <c r="HA8" s="8">
        <v>7722</v>
      </c>
      <c r="HB8" s="8">
        <v>11335</v>
      </c>
      <c r="HC8" s="123">
        <f t="shared" si="29"/>
        <v>57651</v>
      </c>
      <c r="HD8" s="8">
        <v>7758</v>
      </c>
      <c r="HE8" s="8">
        <v>16073</v>
      </c>
      <c r="HF8" s="8">
        <v>13833</v>
      </c>
      <c r="HG8" s="8">
        <v>6801</v>
      </c>
      <c r="HH8" s="8">
        <v>9410</v>
      </c>
      <c r="HI8" s="8">
        <v>13988</v>
      </c>
      <c r="HJ8" s="123">
        <f t="shared" si="30"/>
        <v>67863</v>
      </c>
      <c r="HK8" s="8">
        <v>8319</v>
      </c>
      <c r="HL8" s="8">
        <v>17831</v>
      </c>
      <c r="HM8" s="8">
        <v>14340</v>
      </c>
      <c r="HN8" s="8">
        <v>6850</v>
      </c>
      <c r="HO8" s="8">
        <v>8436</v>
      </c>
      <c r="HP8" s="8">
        <v>13646</v>
      </c>
      <c r="HQ8" s="123">
        <f t="shared" si="31"/>
        <v>69422</v>
      </c>
      <c r="HR8" s="8">
        <v>18736</v>
      </c>
      <c r="HS8" s="137"/>
      <c r="HT8" s="8">
        <v>11204</v>
      </c>
      <c r="HU8" s="8">
        <v>6259</v>
      </c>
      <c r="HV8" s="8">
        <v>7561</v>
      </c>
      <c r="HW8" s="8">
        <v>12652</v>
      </c>
      <c r="HX8" s="123">
        <f t="shared" si="32"/>
        <v>56412</v>
      </c>
      <c r="HY8" s="8">
        <v>6762</v>
      </c>
      <c r="HZ8" s="8">
        <v>14613</v>
      </c>
      <c r="IA8" s="8">
        <v>12420</v>
      </c>
      <c r="IB8" s="8">
        <v>6002</v>
      </c>
      <c r="IC8" s="8">
        <v>8097</v>
      </c>
      <c r="ID8" s="8">
        <v>10920</v>
      </c>
      <c r="IE8" s="123">
        <f t="shared" si="33"/>
        <v>58814</v>
      </c>
      <c r="IF8" s="8">
        <v>5932</v>
      </c>
      <c r="IG8" s="8">
        <v>14331</v>
      </c>
      <c r="IH8" s="8">
        <v>13117</v>
      </c>
      <c r="II8" s="8">
        <v>4056</v>
      </c>
      <c r="IJ8" s="8">
        <v>11223</v>
      </c>
      <c r="IK8" s="8">
        <v>13693</v>
      </c>
      <c r="IL8" s="123">
        <f t="shared" si="34"/>
        <v>62352</v>
      </c>
      <c r="IM8" s="8">
        <v>9412</v>
      </c>
      <c r="IN8" s="8">
        <v>15544</v>
      </c>
      <c r="IO8" s="8">
        <v>13895</v>
      </c>
      <c r="IP8" s="8">
        <v>5109</v>
      </c>
      <c r="IQ8" s="8">
        <v>11459</v>
      </c>
      <c r="IR8" s="8">
        <v>11373</v>
      </c>
      <c r="IS8" s="123">
        <f t="shared" si="35"/>
        <v>66792</v>
      </c>
      <c r="IT8" s="8">
        <v>8703</v>
      </c>
      <c r="IU8" s="8">
        <v>15621</v>
      </c>
      <c r="IV8" s="8">
        <v>13907</v>
      </c>
      <c r="IW8" s="8">
        <v>4115</v>
      </c>
      <c r="IX8" s="8">
        <v>9360</v>
      </c>
      <c r="IY8" s="8">
        <v>12103</v>
      </c>
      <c r="IZ8" s="123">
        <f t="shared" si="36"/>
        <v>63809</v>
      </c>
      <c r="JA8" s="8">
        <v>6880</v>
      </c>
      <c r="JB8" s="8">
        <v>15769</v>
      </c>
      <c r="JC8" s="8">
        <v>13404</v>
      </c>
      <c r="JD8" s="8">
        <v>4244</v>
      </c>
      <c r="JE8" s="8">
        <v>8851</v>
      </c>
      <c r="JF8" s="8">
        <v>11062</v>
      </c>
      <c r="JG8" s="123">
        <f t="shared" si="37"/>
        <v>60210</v>
      </c>
      <c r="JH8" s="8">
        <v>7199</v>
      </c>
      <c r="JI8" s="8">
        <v>14540</v>
      </c>
      <c r="JJ8" s="8">
        <v>12811</v>
      </c>
      <c r="JK8" s="8">
        <v>4203</v>
      </c>
      <c r="JL8" s="8">
        <v>9345</v>
      </c>
      <c r="JM8" s="8">
        <v>10208</v>
      </c>
      <c r="JN8" s="123">
        <f t="shared" si="38"/>
        <v>58306</v>
      </c>
      <c r="JO8" s="8">
        <v>6893</v>
      </c>
      <c r="JP8" s="8">
        <v>16545</v>
      </c>
      <c r="JQ8" s="8">
        <v>14025</v>
      </c>
      <c r="JR8" s="8">
        <v>4534</v>
      </c>
      <c r="JS8" s="8">
        <v>10098</v>
      </c>
      <c r="JT8" s="8">
        <v>12845</v>
      </c>
      <c r="JU8" s="123">
        <f t="shared" si="39"/>
        <v>64940</v>
      </c>
      <c r="JV8" s="8">
        <v>7671</v>
      </c>
      <c r="JW8" s="8">
        <v>16568</v>
      </c>
      <c r="JX8" s="8">
        <v>13824</v>
      </c>
      <c r="JY8" s="8">
        <v>4749</v>
      </c>
      <c r="JZ8" s="8">
        <v>9535</v>
      </c>
      <c r="KA8" s="8">
        <v>12292</v>
      </c>
      <c r="KB8" s="123">
        <f t="shared" si="40"/>
        <v>64639</v>
      </c>
      <c r="KC8" s="8">
        <v>7873</v>
      </c>
      <c r="KD8" s="8">
        <v>13663</v>
      </c>
      <c r="KE8" s="8">
        <v>12588</v>
      </c>
      <c r="KF8" s="8">
        <v>4554</v>
      </c>
      <c r="KG8" s="8">
        <v>9408</v>
      </c>
      <c r="KH8" s="8">
        <v>11470</v>
      </c>
      <c r="KI8" s="123">
        <f t="shared" si="41"/>
        <v>59556</v>
      </c>
      <c r="KJ8" s="8">
        <v>6442</v>
      </c>
      <c r="KK8" s="8">
        <v>13422</v>
      </c>
      <c r="KL8" s="8">
        <v>12768</v>
      </c>
      <c r="KM8" s="8">
        <v>4953</v>
      </c>
      <c r="KN8" s="8">
        <v>8453</v>
      </c>
      <c r="KO8" s="8">
        <v>14166</v>
      </c>
      <c r="KP8" s="123">
        <f t="shared" si="42"/>
        <v>60204</v>
      </c>
      <c r="KQ8" s="8">
        <v>11457</v>
      </c>
      <c r="KR8" s="8">
        <v>18027</v>
      </c>
      <c r="KS8" s="137"/>
      <c r="KT8" s="8">
        <v>4276</v>
      </c>
      <c r="KU8" s="8">
        <v>12409</v>
      </c>
      <c r="KV8" s="8">
        <v>12745</v>
      </c>
      <c r="KW8" s="123">
        <f t="shared" si="43"/>
        <v>58914</v>
      </c>
      <c r="KX8" s="8">
        <v>8733</v>
      </c>
      <c r="KY8" s="8">
        <v>17264</v>
      </c>
      <c r="KZ8" s="8">
        <v>17255</v>
      </c>
      <c r="LA8" s="8">
        <v>10930</v>
      </c>
      <c r="LB8" s="8"/>
      <c r="LC8" s="137"/>
      <c r="LD8" s="123">
        <f t="shared" si="44"/>
        <v>54182</v>
      </c>
      <c r="LE8" s="8"/>
      <c r="LF8" s="8"/>
      <c r="LG8" s="8"/>
      <c r="LH8" s="8"/>
      <c r="LI8" s="8"/>
      <c r="LJ8" s="8"/>
      <c r="LK8" s="123">
        <f t="shared" si="45"/>
        <v>0</v>
      </c>
      <c r="LL8" s="8"/>
      <c r="LM8" s="8"/>
      <c r="LN8" s="8"/>
      <c r="LO8" s="8"/>
      <c r="LP8" s="8"/>
      <c r="LQ8" s="8"/>
      <c r="LR8" s="123">
        <f t="shared" si="46"/>
        <v>0</v>
      </c>
      <c r="LS8" s="8"/>
      <c r="LT8" s="8"/>
      <c r="LU8" s="8"/>
      <c r="LV8" s="8"/>
      <c r="LW8" s="8"/>
      <c r="LX8" s="8"/>
      <c r="LY8" s="123">
        <f t="shared" si="47"/>
        <v>0</v>
      </c>
      <c r="LZ8" s="8"/>
      <c r="MA8" s="8"/>
      <c r="MB8" s="8"/>
      <c r="MC8" s="8"/>
      <c r="MD8" s="8"/>
      <c r="ME8" s="8"/>
      <c r="MF8" s="123">
        <f t="shared" si="48"/>
        <v>0</v>
      </c>
      <c r="MG8" s="8"/>
      <c r="MH8" s="8"/>
      <c r="MI8" s="8"/>
      <c r="MJ8" s="8"/>
      <c r="MK8" s="8"/>
      <c r="ML8" s="8"/>
      <c r="MM8" s="123">
        <f t="shared" si="49"/>
        <v>0</v>
      </c>
      <c r="MN8" s="8"/>
      <c r="MO8" s="8"/>
      <c r="MP8" s="8"/>
      <c r="MQ8" s="8"/>
      <c r="MR8" s="8"/>
      <c r="MS8" s="8"/>
      <c r="MT8" s="123">
        <f t="shared" si="50"/>
        <v>0</v>
      </c>
      <c r="MU8" s="137"/>
      <c r="MV8" s="8"/>
      <c r="MW8" s="8"/>
      <c r="MX8" s="8"/>
      <c r="MY8" s="8"/>
      <c r="MZ8" s="8"/>
      <c r="NA8" s="127">
        <f t="shared" si="51"/>
        <v>0</v>
      </c>
    </row>
    <row r="9" spans="1:416" s="153" customFormat="1" x14ac:dyDescent="0.3">
      <c r="A9" s="129" t="s">
        <v>73</v>
      </c>
      <c r="B9" s="149">
        <f>B8/H8</f>
        <v>0.11107285390093122</v>
      </c>
      <c r="C9" s="149">
        <f>C8/H8</f>
        <v>0.227545191329525</v>
      </c>
      <c r="D9" s="149">
        <f>D8/H8</f>
        <v>0.20447609359104782</v>
      </c>
      <c r="E9" s="149">
        <f>E8/H8</f>
        <v>8.9287111667579619E-2</v>
      </c>
      <c r="F9" s="149">
        <f>F8/H8</f>
        <v>0.16755614680334924</v>
      </c>
      <c r="G9" s="149">
        <f>G8/H8</f>
        <v>0.20006260270756709</v>
      </c>
      <c r="H9" s="148">
        <f t="shared" si="0"/>
        <v>1</v>
      </c>
      <c r="I9" s="149">
        <f>I8/O8</f>
        <v>0.15289677527354628</v>
      </c>
      <c r="J9" s="149">
        <f>J8/O8</f>
        <v>0.25793246184048335</v>
      </c>
      <c r="K9" s="149">
        <f>K8/O8</f>
        <v>0.21739130434782608</v>
      </c>
      <c r="L9" s="149">
        <f>L8/O8</f>
        <v>6.6990306037040981E-2</v>
      </c>
      <c r="M9" s="149">
        <f>M8/O8</f>
        <v>0.14015918187213708</v>
      </c>
      <c r="N9" s="149">
        <f>N8/O8</f>
        <v>0.16462997062896623</v>
      </c>
      <c r="O9" s="148">
        <f t="shared" si="1"/>
        <v>1</v>
      </c>
      <c r="P9" s="149">
        <f>P8/V8</f>
        <v>0.13460211896634064</v>
      </c>
      <c r="Q9" s="149">
        <f>Q8/V8</f>
        <v>0.25993597113394767</v>
      </c>
      <c r="R9" s="149">
        <f>R8/V8</f>
        <v>0.23595167766241576</v>
      </c>
      <c r="S9" s="149">
        <f>S8/V8</f>
        <v>7.4588322691334877E-2</v>
      </c>
      <c r="T9" s="149">
        <f>T8/V8</f>
        <v>0.13138298813166599</v>
      </c>
      <c r="U9" s="149">
        <f>U8/V8</f>
        <v>0.16353892141429507</v>
      </c>
      <c r="V9" s="148">
        <f t="shared" si="2"/>
        <v>1</v>
      </c>
      <c r="W9" s="149">
        <f>W8/AC8</f>
        <v>0.12493131259416822</v>
      </c>
      <c r="X9" s="149">
        <f>X8/AC8</f>
        <v>0.2436763272179385</v>
      </c>
      <c r="Y9" s="149">
        <f>Y8/AC8</f>
        <v>0.20992643800407693</v>
      </c>
      <c r="Z9" s="149">
        <f>Z8/AC8</f>
        <v>7.2268013826110075E-2</v>
      </c>
      <c r="AA9" s="149">
        <f>AA8/AC8</f>
        <v>0.16187184259505449</v>
      </c>
      <c r="AB9" s="149">
        <f>AB8/AC8</f>
        <v>0.18732606576265179</v>
      </c>
      <c r="AC9" s="148">
        <f t="shared" si="3"/>
        <v>0.99999999999999989</v>
      </c>
      <c r="AD9" s="149">
        <f>AD8/AJ8</f>
        <v>0.12915611209354935</v>
      </c>
      <c r="AE9" s="149">
        <f>AE8/AJ8</f>
        <v>0.22539788749223344</v>
      </c>
      <c r="AF9" s="149">
        <f>AF8/AJ8</f>
        <v>0.19304115088658413</v>
      </c>
      <c r="AG9" s="149">
        <f>AG8/AJ8</f>
        <v>8.787777406044385E-2</v>
      </c>
      <c r="AH9" s="149">
        <f>AH8/AJ8</f>
        <v>0.17577147955200817</v>
      </c>
      <c r="AI9" s="149">
        <f>AI8/AJ8</f>
        <v>0.18875559591518107</v>
      </c>
      <c r="AJ9" s="148">
        <f>SUM(AD9:AI9)</f>
        <v>1</v>
      </c>
      <c r="AK9" s="149">
        <f>AK8/AQ8</f>
        <v>0.11295776674580905</v>
      </c>
      <c r="AL9" s="149">
        <f>AL8/AQ8</f>
        <v>0.24254982372832579</v>
      </c>
      <c r="AM9" s="149">
        <f>AM8/AQ8</f>
        <v>0.21077775379523706</v>
      </c>
      <c r="AN9" s="149">
        <f>AN8/AQ8</f>
        <v>7.3098784085185983E-2</v>
      </c>
      <c r="AO9" s="149">
        <f>AO8/AQ8</f>
        <v>0.16329232318871861</v>
      </c>
      <c r="AP9" s="149">
        <f>AP8/AQ8</f>
        <v>0.19732354845672351</v>
      </c>
      <c r="AQ9" s="148">
        <f t="shared" si="5"/>
        <v>1</v>
      </c>
      <c r="AR9" s="149">
        <f>AR8/AX8</f>
        <v>0.14170932417546817</v>
      </c>
      <c r="AS9" s="149">
        <f>AS8/AX8</f>
        <v>0.26279725264044579</v>
      </c>
      <c r="AT9" s="149">
        <f>AT8/AX8</f>
        <v>0.20849802371541501</v>
      </c>
      <c r="AU9" s="149">
        <f>AU8/AX8</f>
        <v>8.0120520961575847E-2</v>
      </c>
      <c r="AV9" s="149">
        <f>AV8/AX8</f>
        <v>0.1388420916218493</v>
      </c>
      <c r="AW9" s="149">
        <f>AW8/AX8</f>
        <v>0.16803278688524589</v>
      </c>
      <c r="AX9" s="148">
        <f t="shared" si="6"/>
        <v>1</v>
      </c>
      <c r="AY9" s="149">
        <f>AY8/BE8</f>
        <v>0.11966027158131494</v>
      </c>
      <c r="AZ9" s="149">
        <f>AZ8/BE8</f>
        <v>0.24291253336018934</v>
      </c>
      <c r="BA9" s="149">
        <f>BA8/BE8</f>
        <v>0.21860785202343186</v>
      </c>
      <c r="BB9" s="149">
        <f>BB8/BE8</f>
        <v>7.5096094130285174E-2</v>
      </c>
      <c r="BC9" s="149">
        <f>BC8/BE8</f>
        <v>0.1482115581516357</v>
      </c>
      <c r="BD9" s="149">
        <f>BD8/BE8</f>
        <v>0.19551169075314298</v>
      </c>
      <c r="BE9" s="148">
        <f t="shared" si="7"/>
        <v>1</v>
      </c>
      <c r="BF9" s="149">
        <f>BF8/BL8</f>
        <v>0.1211373000484731</v>
      </c>
      <c r="BG9" s="149">
        <f>BG8/BL8</f>
        <v>0.23654871546291809</v>
      </c>
      <c r="BH9" s="149">
        <f>BH8/BL8</f>
        <v>0.22043141056713525</v>
      </c>
      <c r="BI9" s="149">
        <f>BI8/BL8</f>
        <v>7.351248182258846E-2</v>
      </c>
      <c r="BJ9" s="149">
        <f>BJ8/BL8</f>
        <v>0.16564166262724189</v>
      </c>
      <c r="BK9" s="149">
        <f>BK8/BL8</f>
        <v>0.18272842947164325</v>
      </c>
      <c r="BL9" s="148">
        <f t="shared" si="8"/>
        <v>1</v>
      </c>
      <c r="BM9" s="149">
        <f>BM8/BS8</f>
        <v>0.12739058606109821</v>
      </c>
      <c r="BN9" s="149">
        <f>BN8/BS8</f>
        <v>0.23875059502142076</v>
      </c>
      <c r="BO9" s="149">
        <f>BO8/BS8</f>
        <v>0.22409206731442333</v>
      </c>
      <c r="BP9" s="149">
        <f>BP8/BS8</f>
        <v>6.6026376949570184E-2</v>
      </c>
      <c r="BQ9" s="149">
        <f>BQ8/BS8</f>
        <v>0.16092179318455466</v>
      </c>
      <c r="BR9" s="149">
        <f>BR8/BS8</f>
        <v>0.18281858146893287</v>
      </c>
      <c r="BS9" s="148">
        <f t="shared" si="9"/>
        <v>1</v>
      </c>
      <c r="BT9" s="149">
        <f>BT8/BZ8</f>
        <v>0.13735177865612649</v>
      </c>
      <c r="BU9" s="149">
        <f>BU8/BZ8</f>
        <v>0.2534349708262752</v>
      </c>
      <c r="BV9" s="149">
        <f>BV8/BZ8</f>
        <v>0.22390049563962608</v>
      </c>
      <c r="BW9" s="149">
        <f>BW8/BZ8</f>
        <v>7.1961854570550224E-2</v>
      </c>
      <c r="BX9" s="149">
        <f>BX8/BZ8</f>
        <v>0.14023778154212937</v>
      </c>
      <c r="BY9" s="149">
        <f>BY8/BZ8</f>
        <v>0.17311311876529267</v>
      </c>
      <c r="BZ9" s="148">
        <f t="shared" si="10"/>
        <v>1</v>
      </c>
      <c r="CA9" s="149">
        <f>CA8/CG8</f>
        <v>0.12989261045661563</v>
      </c>
      <c r="CB9" s="149">
        <f>CB8/CG8</f>
        <v>0.26039023242525589</v>
      </c>
      <c r="CC9" s="149">
        <f>CC8/CG8</f>
        <v>0.20777103675444936</v>
      </c>
      <c r="CD9" s="149">
        <f>CD8/CG8</f>
        <v>7.0803152782212664E-2</v>
      </c>
      <c r="CE9" s="149">
        <f>CE8/CG8</f>
        <v>0.14854713207737424</v>
      </c>
      <c r="CF9" s="149">
        <f>CF8/CG8</f>
        <v>0.18259583550409222</v>
      </c>
      <c r="CG9" s="148">
        <f t="shared" si="11"/>
        <v>0.99999999999999989</v>
      </c>
      <c r="CH9" s="149">
        <f>CH8/CN8</f>
        <v>0.11482985114037693</v>
      </c>
      <c r="CI9" s="149">
        <f>CI8/CN8</f>
        <v>0.24246625078390599</v>
      </c>
      <c r="CJ9" s="149">
        <f>CJ8/CN8</f>
        <v>0.21653959137868437</v>
      </c>
      <c r="CK9" s="149">
        <f>CK8/CN8</f>
        <v>7.1591246658084959E-2</v>
      </c>
      <c r="CL9" s="149">
        <f>CL8/CN8</f>
        <v>0.14914017889560022</v>
      </c>
      <c r="CM9" s="149">
        <f>CM8/CN8</f>
        <v>0.20543288114334754</v>
      </c>
      <c r="CN9" s="148">
        <f t="shared" si="12"/>
        <v>0.99999999999999989</v>
      </c>
      <c r="CO9" s="149">
        <f>CO8/CU8</f>
        <v>0.1129533397555052</v>
      </c>
      <c r="CP9" s="149">
        <f>CP8/CU8</f>
        <v>0.22568959201118</v>
      </c>
      <c r="CQ9" s="149">
        <f>CQ8/CU8</f>
        <v>0.19783455218919174</v>
      </c>
      <c r="CR9" s="149">
        <f>CR8/CU8</f>
        <v>6.9793631195473729E-2</v>
      </c>
      <c r="CS9" s="149">
        <f>CS8/CU8</f>
        <v>0.17183832408450131</v>
      </c>
      <c r="CT9" s="149">
        <f>CT8/CU8</f>
        <v>0.22189056076414801</v>
      </c>
      <c r="CU9" s="148">
        <f t="shared" si="13"/>
        <v>1</v>
      </c>
      <c r="CV9" s="149">
        <f>CV8/DB8</f>
        <v>0.12377906131458254</v>
      </c>
      <c r="CW9" s="149">
        <f>CW8/DB8</f>
        <v>0.24354009437079527</v>
      </c>
      <c r="CX9" s="149">
        <f>CX8/DB8</f>
        <v>0.21282332571141568</v>
      </c>
      <c r="CY9" s="149">
        <f>CY8/DB8</f>
        <v>7.2919282570480706E-2</v>
      </c>
      <c r="CZ9" s="149">
        <f>CZ8/DB8</f>
        <v>0.14618221229463779</v>
      </c>
      <c r="DA9" s="149">
        <f>DA8/DB8</f>
        <v>0.20075602373808801</v>
      </c>
      <c r="DB9" s="148">
        <f t="shared" si="14"/>
        <v>1</v>
      </c>
      <c r="DC9" s="150"/>
      <c r="DD9" s="149">
        <f>DD8/DI8</f>
        <v>0.24245217358589943</v>
      </c>
      <c r="DE9" s="149">
        <f>DE8/DI8</f>
        <v>0.2846259475931604</v>
      </c>
      <c r="DF9" s="149">
        <f>DF8/DI8</f>
        <v>9.1345159045164687E-2</v>
      </c>
      <c r="DG9" s="149">
        <f>DG8/DI8</f>
        <v>0.19486089426459247</v>
      </c>
      <c r="DH9" s="149">
        <f>DH8/DI8</f>
        <v>0.18671582551118301</v>
      </c>
      <c r="DI9" s="148">
        <f t="shared" si="15"/>
        <v>1</v>
      </c>
      <c r="DJ9" s="149">
        <f>DJ8/DP8</f>
        <v>0.13437927333147084</v>
      </c>
      <c r="DK9" s="149">
        <f>DK8/DP8</f>
        <v>0.21605963916540458</v>
      </c>
      <c r="DL9" s="149">
        <f>DL8/DP8</f>
        <v>0.19115117116852182</v>
      </c>
      <c r="DM9" s="149">
        <f>DM8/DP8</f>
        <v>6.8373303533355884E-2</v>
      </c>
      <c r="DN9" s="149">
        <f>DN8/DP8</f>
        <v>0.15492067226396505</v>
      </c>
      <c r="DO9" s="149">
        <f>DO8/DP8</f>
        <v>0.23511594053728183</v>
      </c>
      <c r="DP9" s="148">
        <f t="shared" si="16"/>
        <v>1</v>
      </c>
      <c r="DQ9" s="150"/>
      <c r="DR9" s="149">
        <f>DR8/DW8</f>
        <v>0.21135585466945758</v>
      </c>
      <c r="DS9" s="149">
        <f>DS8/DW8</f>
        <v>0.2677054020710018</v>
      </c>
      <c r="DT9" s="149">
        <f>DT8/DW8</f>
        <v>7.6421907705956554E-2</v>
      </c>
      <c r="DU9" s="149">
        <f>DU8/DW8</f>
        <v>0.20411982422822605</v>
      </c>
      <c r="DV9" s="149">
        <f>DV8/DW8</f>
        <v>0.24039701132535798</v>
      </c>
      <c r="DW9" s="148">
        <f t="shared" si="17"/>
        <v>1</v>
      </c>
      <c r="DX9" s="150"/>
      <c r="DY9" s="149">
        <f>DY8/ED8</f>
        <v>0.24707593291664087</v>
      </c>
      <c r="DZ9" s="149">
        <f>DZ8/ED8</f>
        <v>0.25634321430781609</v>
      </c>
      <c r="EA9" s="149">
        <f>EA8/ED8</f>
        <v>8.1750108298780863E-2</v>
      </c>
      <c r="EB9" s="149">
        <f>EB8/ED8</f>
        <v>0.19260164614146916</v>
      </c>
      <c r="EC9" s="149">
        <f>EC8/ED8</f>
        <v>0.22222909833529303</v>
      </c>
      <c r="ED9" s="148">
        <f t="shared" si="18"/>
        <v>0.99999999999999989</v>
      </c>
      <c r="EE9" s="149">
        <f>EE8/EK8</f>
        <v>0.14310244426858584</v>
      </c>
      <c r="EF9" s="149">
        <f>EF8/EK8</f>
        <v>0.25298254520478403</v>
      </c>
      <c r="EG9" s="149">
        <f>EG8/EK8</f>
        <v>0.2057246950263539</v>
      </c>
      <c r="EH9" s="149">
        <f>EH8/EK8</f>
        <v>6.7504815373359409E-2</v>
      </c>
      <c r="EI9" s="149">
        <f>EI8/EK8</f>
        <v>0.15198662147432548</v>
      </c>
      <c r="EJ9" s="149">
        <f>EJ8/EK8</f>
        <v>0.17869887865259135</v>
      </c>
      <c r="EK9" s="148">
        <f t="shared" si="19"/>
        <v>1</v>
      </c>
      <c r="EL9" s="149">
        <f>EL8/ER8</f>
        <v>0.15418494653139567</v>
      </c>
      <c r="EM9" s="149">
        <f>EM8/ER8</f>
        <v>0.26540649849191117</v>
      </c>
      <c r="EN9" s="149">
        <f>EN8/ER8</f>
        <v>0.21773032629558542</v>
      </c>
      <c r="EO9" s="150"/>
      <c r="EP9" s="149">
        <f>EP8/ER8</f>
        <v>0.14194886207842061</v>
      </c>
      <c r="EQ9" s="149">
        <f>EQ8/ER8</f>
        <v>0.22072936660268713</v>
      </c>
      <c r="ER9" s="148">
        <f t="shared" si="20"/>
        <v>1</v>
      </c>
      <c r="ES9" s="149">
        <f>ES8/EY8</f>
        <v>0.11445791077056985</v>
      </c>
      <c r="ET9" s="149">
        <f>ET8/EY8</f>
        <v>0.23547021509488705</v>
      </c>
      <c r="EU9" s="149">
        <f>EU8/EY8</f>
        <v>0.18306144249409842</v>
      </c>
      <c r="EV9" s="149">
        <f>EV8/EY8</f>
        <v>6.4264707821752143E-2</v>
      </c>
      <c r="EW9" s="149">
        <f>EW8/EY8</f>
        <v>0.16616772389782003</v>
      </c>
      <c r="EX9" s="149">
        <f>EX8/EY8</f>
        <v>0.2365779999208725</v>
      </c>
      <c r="EY9" s="148">
        <f t="shared" si="21"/>
        <v>1.0000000000000002</v>
      </c>
      <c r="EZ9" s="150"/>
      <c r="FA9" s="149">
        <f>FA8/FF8</f>
        <v>0.22195006321112515</v>
      </c>
      <c r="FB9" s="149">
        <f>FB8/FF8</f>
        <v>0.25469342604298356</v>
      </c>
      <c r="FC9" s="149">
        <f>FC8/FF8</f>
        <v>9.0123261694058154E-2</v>
      </c>
      <c r="FD9" s="149">
        <f>FD8/FF8</f>
        <v>0.20703223767383058</v>
      </c>
      <c r="FE9" s="149">
        <f>FE8/FF8</f>
        <v>0.22620101137800253</v>
      </c>
      <c r="FF9" s="148">
        <f t="shared" si="22"/>
        <v>1</v>
      </c>
      <c r="FG9" s="149">
        <f>FG8/FM8</f>
        <v>0.13155913678692913</v>
      </c>
      <c r="FH9" s="149">
        <f>FH8/FM8</f>
        <v>0.25536720013383146</v>
      </c>
      <c r="FI9" s="149">
        <f>FI8/FM8</f>
        <v>0.21456253833714381</v>
      </c>
      <c r="FJ9" s="149">
        <f>FJ8/FM8</f>
        <v>7.1948363352478673E-2</v>
      </c>
      <c r="FK9" s="149">
        <f>FK8/FM8</f>
        <v>0.15591367869291251</v>
      </c>
      <c r="FL9" s="149">
        <f>FL8/FM8</f>
        <v>0.1706490826967044</v>
      </c>
      <c r="FM9" s="148">
        <f t="shared" si="23"/>
        <v>1</v>
      </c>
      <c r="FN9" s="149">
        <f>FN8/FT8</f>
        <v>0.12627650916015296</v>
      </c>
      <c r="FO9" s="149">
        <f>FO8/FT8</f>
        <v>0.24551974078226016</v>
      </c>
      <c r="FP9" s="149">
        <f>FP8/FT8</f>
        <v>0.23139175970146961</v>
      </c>
      <c r="FQ9" s="149">
        <f>FQ8/FT8</f>
        <v>7.4740091217616975E-2</v>
      </c>
      <c r="FR9" s="149">
        <f>FR8/FT8</f>
        <v>0.14812881033185399</v>
      </c>
      <c r="FS9" s="149">
        <f>FS8/FT8</f>
        <v>0.1739430888066463</v>
      </c>
      <c r="FT9" s="148">
        <f t="shared" si="24"/>
        <v>1</v>
      </c>
      <c r="FU9" s="149">
        <f>FU8/GA8</f>
        <v>0.11685950413223141</v>
      </c>
      <c r="FV9" s="149">
        <f>FV8/GA8</f>
        <v>0.24466115702479338</v>
      </c>
      <c r="FW9" s="149">
        <f>FW8/GA8</f>
        <v>0.20085950413223141</v>
      </c>
      <c r="FX9" s="149">
        <f>FX8/GA8</f>
        <v>7.1636363636363637E-2</v>
      </c>
      <c r="FY9" s="149">
        <f>FY8/GA8</f>
        <v>0.16224793388429751</v>
      </c>
      <c r="FZ9" s="149">
        <f>FZ8/GA8</f>
        <v>0.20373553719008264</v>
      </c>
      <c r="GA9" s="148">
        <f t="shared" si="25"/>
        <v>0.99999999999999989</v>
      </c>
      <c r="GB9" s="149">
        <f>GB8/GH8</f>
        <v>0.11417472448591817</v>
      </c>
      <c r="GC9" s="149">
        <f>GC8/GH8</f>
        <v>0.23876479612661683</v>
      </c>
      <c r="GD9" s="149">
        <f>GD8/GH8</f>
        <v>0.21210713732775971</v>
      </c>
      <c r="GE9" s="149">
        <f>GE8/GH8</f>
        <v>6.7924953201311769E-2</v>
      </c>
      <c r="GF9" s="149">
        <f>GF8/GH8</f>
        <v>0.16977015862292222</v>
      </c>
      <c r="GG9" s="149">
        <f>GG8/GH8</f>
        <v>0.19725823023547129</v>
      </c>
      <c r="GH9" s="148">
        <f t="shared" si="26"/>
        <v>0.99999999999999989</v>
      </c>
      <c r="GI9" s="149">
        <f>GI8/GO8</f>
        <v>0.15155677655677655</v>
      </c>
      <c r="GJ9" s="149">
        <f>GJ8/GO8</f>
        <v>0.25519910197329554</v>
      </c>
      <c r="GK9" s="149">
        <f>GK8/GO8</f>
        <v>0.24299893654732366</v>
      </c>
      <c r="GL9" s="149">
        <f>GL8/GO8</f>
        <v>0.17235318444995865</v>
      </c>
      <c r="GM9" s="150"/>
      <c r="GN9" s="149">
        <f>GN8/GO8</f>
        <v>0.17789200047264564</v>
      </c>
      <c r="GO9" s="148">
        <f t="shared" si="27"/>
        <v>1</v>
      </c>
      <c r="GP9" s="149">
        <f>GP8/GV8</f>
        <v>0.10338609497094771</v>
      </c>
      <c r="GQ9" s="149">
        <f>GQ8/GV8</f>
        <v>0.25666199158485276</v>
      </c>
      <c r="GR9" s="149">
        <f>GR8/GV8</f>
        <v>0.21700727977025311</v>
      </c>
      <c r="GS9" s="149">
        <f>GS8/GV8</f>
        <v>8.8075202030321251E-2</v>
      </c>
      <c r="GT9" s="149">
        <f>GT8/GV8</f>
        <v>0.15070460161624258</v>
      </c>
      <c r="GU9" s="149">
        <f>GU8/GV8</f>
        <v>0.18416483002738263</v>
      </c>
      <c r="GV9" s="148">
        <f t="shared" si="28"/>
        <v>1</v>
      </c>
      <c r="GW9" s="149">
        <f>GW8/HC8</f>
        <v>0.11399628800888102</v>
      </c>
      <c r="GX9" s="149">
        <f>GX8/HC8</f>
        <v>0.25186033199771035</v>
      </c>
      <c r="GY9" s="149">
        <f>GY8/HC8</f>
        <v>0.21800142235173717</v>
      </c>
      <c r="GZ9" s="149">
        <f>GZ8/HC8</f>
        <v>8.5583944771122786E-2</v>
      </c>
      <c r="HA9" s="149">
        <f>HA8/HC8</f>
        <v>0.13394390383514596</v>
      </c>
      <c r="HB9" s="149">
        <f>HB8/HC8</f>
        <v>0.19661410903540269</v>
      </c>
      <c r="HC9" s="148">
        <f t="shared" si="29"/>
        <v>0.99999999999999989</v>
      </c>
      <c r="HD9" s="149">
        <f>HD8/HJ8</f>
        <v>0.11431855355642986</v>
      </c>
      <c r="HE9" s="149">
        <f>HE8/HJ8</f>
        <v>0.23684481971029869</v>
      </c>
      <c r="HF9" s="149">
        <f>HF8/HJ8</f>
        <v>0.20383714247822821</v>
      </c>
      <c r="HG9" s="149">
        <f>HG8/HJ8</f>
        <v>0.10021661288183546</v>
      </c>
      <c r="HH9" s="149">
        <f>HH8/HJ8</f>
        <v>0.13866171551508186</v>
      </c>
      <c r="HI9" s="149">
        <f>HI8/HJ8</f>
        <v>0.20612115585812593</v>
      </c>
      <c r="HJ9" s="148">
        <f t="shared" si="30"/>
        <v>1</v>
      </c>
      <c r="HK9" s="149">
        <f>HK8/HQ8</f>
        <v>0.11983232980899426</v>
      </c>
      <c r="HL9" s="149">
        <f>HL8/HQ8</f>
        <v>0.25684941373051773</v>
      </c>
      <c r="HM9" s="149">
        <f>HM8/HQ8</f>
        <v>0.20656276108438248</v>
      </c>
      <c r="HN9" s="149">
        <f>HN8/HQ8</f>
        <v>9.8671890755092043E-2</v>
      </c>
      <c r="HO9" s="149">
        <f>HO8/HQ8</f>
        <v>0.1215176745124024</v>
      </c>
      <c r="HP9" s="149">
        <f>HP8/HQ8</f>
        <v>0.19656593010861109</v>
      </c>
      <c r="HQ9" s="148">
        <f t="shared" si="31"/>
        <v>1</v>
      </c>
      <c r="HR9" s="149">
        <f>HR8/HX8</f>
        <v>0.33212791604623132</v>
      </c>
      <c r="HS9" s="150"/>
      <c r="HT9" s="149">
        <f>HT8/HX8</f>
        <v>0.19861022477487059</v>
      </c>
      <c r="HU9" s="149">
        <f>HU8/HX8</f>
        <v>0.1109515705878182</v>
      </c>
      <c r="HV9" s="149">
        <f>HV8/HX8</f>
        <v>0.13403176629086011</v>
      </c>
      <c r="HW9" s="149">
        <f>HW8/HX8</f>
        <v>0.2242785223002198</v>
      </c>
      <c r="HX9" s="148">
        <f t="shared" si="32"/>
        <v>1</v>
      </c>
      <c r="HY9" s="149">
        <f>HY8/IE8</f>
        <v>0.11497262556534159</v>
      </c>
      <c r="HZ9" s="149">
        <f>HZ8/IE8</f>
        <v>0.24846125072261707</v>
      </c>
      <c r="IA9" s="149">
        <f>IA8/IE8</f>
        <v>0.21117421022205599</v>
      </c>
      <c r="IB9" s="149">
        <f>IB8/IE8</f>
        <v>0.10205053218621417</v>
      </c>
      <c r="IC9" s="149">
        <f>IC8/IE8</f>
        <v>0.13767130275104567</v>
      </c>
      <c r="ID9" s="149">
        <f>ID8/IE8</f>
        <v>0.18567007855272555</v>
      </c>
      <c r="IE9" s="148">
        <f t="shared" si="33"/>
        <v>1</v>
      </c>
      <c r="IF9" s="149">
        <f>IF8/IL8</f>
        <v>9.5137285091095716E-2</v>
      </c>
      <c r="IG9" s="149">
        <f>IG8/IL8</f>
        <v>0.22984026173979985</v>
      </c>
      <c r="IH9" s="149">
        <f>IH8/IL8</f>
        <v>0.21037015653066463</v>
      </c>
      <c r="II9" s="149">
        <f>II8/IL8</f>
        <v>6.505003849114703E-2</v>
      </c>
      <c r="IJ9" s="149">
        <f>IJ8/IL8</f>
        <v>0.17999422632794457</v>
      </c>
      <c r="IK9" s="149">
        <f>IK8/IL8</f>
        <v>0.21960803181934821</v>
      </c>
      <c r="IL9" s="148">
        <f t="shared" si="34"/>
        <v>1</v>
      </c>
      <c r="IM9" s="149">
        <f>IM8/IS8</f>
        <v>0.14091507965025751</v>
      </c>
      <c r="IN9" s="149">
        <f>IN8/IS8</f>
        <v>0.23272248173433943</v>
      </c>
      <c r="IO9" s="149">
        <f>IO8/IS8</f>
        <v>0.20803389627500299</v>
      </c>
      <c r="IP9" s="149">
        <f>IP8/IS8</f>
        <v>7.6491196550485085E-2</v>
      </c>
      <c r="IQ9" s="149">
        <f>IQ8/IS8</f>
        <v>0.1715624625703677</v>
      </c>
      <c r="IR9" s="149">
        <f>IR8/IS8</f>
        <v>0.17027488321954726</v>
      </c>
      <c r="IS9" s="148">
        <f t="shared" si="35"/>
        <v>1</v>
      </c>
      <c r="IT9" s="149">
        <f>IT8/IZ8</f>
        <v>0.13639141813850711</v>
      </c>
      <c r="IU9" s="149">
        <f>IU8/IZ8</f>
        <v>0.24480872604178094</v>
      </c>
      <c r="IV9" s="149">
        <f>IV8/IZ8</f>
        <v>0.21794731150778104</v>
      </c>
      <c r="IW9" s="149">
        <f>IW8/IZ8</f>
        <v>6.4489335360215644E-2</v>
      </c>
      <c r="IX9" s="149">
        <f>IX8/IZ8</f>
        <v>0.14668777131752575</v>
      </c>
      <c r="IY9" s="149">
        <f>IY8/IZ8</f>
        <v>0.18967543763418954</v>
      </c>
      <c r="IZ9" s="148">
        <f t="shared" si="36"/>
        <v>1</v>
      </c>
      <c r="JA9" s="149">
        <f>JA8/JG8</f>
        <v>0.11426673310081382</v>
      </c>
      <c r="JB9" s="149">
        <f>JB8/JG8</f>
        <v>0.26190001660853679</v>
      </c>
      <c r="JC9" s="149">
        <f>JC8/JG8</f>
        <v>0.22262082710513204</v>
      </c>
      <c r="JD9" s="149">
        <f>JD8/JG8</f>
        <v>7.0486630127885738E-2</v>
      </c>
      <c r="JE9" s="149">
        <f>JE8/JG8</f>
        <v>0.14700215910978243</v>
      </c>
      <c r="JF9" s="149">
        <f>JF8/JG8</f>
        <v>0.18372363394784919</v>
      </c>
      <c r="JG9" s="148">
        <f t="shared" si="37"/>
        <v>0.99999999999999989</v>
      </c>
      <c r="JH9" s="149">
        <f>JH8/JN8</f>
        <v>0.12346928274963126</v>
      </c>
      <c r="JI9" s="149">
        <f>JI8/JN8</f>
        <v>0.24937399238500327</v>
      </c>
      <c r="JJ9" s="149">
        <f>JJ8/JN8</f>
        <v>0.21972009741707543</v>
      </c>
      <c r="JK9" s="149">
        <f>JK8/JN8</f>
        <v>7.2085205639213806E-2</v>
      </c>
      <c r="JL9" s="149">
        <f>JL8/JN8</f>
        <v>0.16027510033272732</v>
      </c>
      <c r="JM9" s="149">
        <f>JM8/JN8</f>
        <v>0.17507632147634891</v>
      </c>
      <c r="JN9" s="148">
        <f t="shared" si="38"/>
        <v>1</v>
      </c>
      <c r="JO9" s="149">
        <f>JO8/JU8</f>
        <v>0.10614413304588852</v>
      </c>
      <c r="JP9" s="149">
        <f>JP8/JU8</f>
        <v>0.25477363720357254</v>
      </c>
      <c r="JQ9" s="149">
        <f>JQ8/JU8</f>
        <v>0.21596858638743455</v>
      </c>
      <c r="JR9" s="149">
        <f>JR8/JU8</f>
        <v>6.9818293809670459E-2</v>
      </c>
      <c r="JS9" s="149">
        <f>JS8/JU8</f>
        <v>0.15549738219895287</v>
      </c>
      <c r="JT9" s="149">
        <f>JT8/JU8</f>
        <v>0.19779796735448105</v>
      </c>
      <c r="JU9" s="148">
        <f t="shared" si="39"/>
        <v>0.99999999999999989</v>
      </c>
      <c r="JV9" s="149">
        <f>JV8/KB8</f>
        <v>0.11867448444437569</v>
      </c>
      <c r="JW9" s="149">
        <f>JW8/KB8</f>
        <v>0.25631584647039712</v>
      </c>
      <c r="JX9" s="149">
        <f>JX8/KB8</f>
        <v>0.21386469468896488</v>
      </c>
      <c r="JY9" s="149">
        <f>JY8/KB8</f>
        <v>7.3469577190241192E-2</v>
      </c>
      <c r="JZ9" s="149">
        <f>JZ8/KB8</f>
        <v>0.1475115642259317</v>
      </c>
      <c r="KA9" s="149">
        <f>KA8/KB8</f>
        <v>0.19016383298008943</v>
      </c>
      <c r="KB9" s="148">
        <f t="shared" si="40"/>
        <v>1</v>
      </c>
      <c r="KC9" s="149">
        <f>KC8/KI8</f>
        <v>0.13219490899321648</v>
      </c>
      <c r="KD9" s="149">
        <f>KD8/KI8</f>
        <v>0.22941433272886022</v>
      </c>
      <c r="KE9" s="149">
        <f>KE8/KI8</f>
        <v>0.21136409429780376</v>
      </c>
      <c r="KF9" s="149">
        <f>KF8/KI8</f>
        <v>7.6465847269796494E-2</v>
      </c>
      <c r="KG9" s="149">
        <f>KG8/KI8</f>
        <v>0.15796897038081806</v>
      </c>
      <c r="KH9" s="149">
        <f>KH8/KI8</f>
        <v>0.19259184632950499</v>
      </c>
      <c r="KI9" s="148">
        <f t="shared" si="41"/>
        <v>0.99999999999999989</v>
      </c>
      <c r="KJ9" s="149">
        <f>KJ8/KP8</f>
        <v>0.10700285695302637</v>
      </c>
      <c r="KK9" s="149">
        <f>KK8/KP8</f>
        <v>0.22294199720948774</v>
      </c>
      <c r="KL9" s="149">
        <f>KL8/KP8</f>
        <v>0.21207893163244967</v>
      </c>
      <c r="KM9" s="149">
        <f>KM8/KP8</f>
        <v>8.2270281044448876E-2</v>
      </c>
      <c r="KN9" s="149">
        <f>KN8/KP8</f>
        <v>0.14040595309281775</v>
      </c>
      <c r="KO9" s="149">
        <f>KO8/KP8</f>
        <v>0.23529998006776959</v>
      </c>
      <c r="KP9" s="148">
        <f t="shared" si="42"/>
        <v>1</v>
      </c>
      <c r="KQ9" s="149">
        <f>KQ8/KW8</f>
        <v>0.19446990528567065</v>
      </c>
      <c r="KR9" s="149">
        <f>KR8/KW8</f>
        <v>0.30598838985640087</v>
      </c>
      <c r="KS9" s="150"/>
      <c r="KT9" s="149">
        <f>KT8/KW8</f>
        <v>7.2580371388804021E-2</v>
      </c>
      <c r="KU9" s="149">
        <f>KU8/KW8</f>
        <v>0.21062905251722849</v>
      </c>
      <c r="KV9" s="149">
        <f>KV8/KW8</f>
        <v>0.21633228095189599</v>
      </c>
      <c r="KW9" s="148">
        <f t="shared" si="43"/>
        <v>1</v>
      </c>
      <c r="KX9" s="149">
        <f>KX8/LD8</f>
        <v>0.16117898933225056</v>
      </c>
      <c r="KY9" s="149">
        <f>KY8/LD8</f>
        <v>0.31862980325569379</v>
      </c>
      <c r="KZ9" s="149">
        <f>KZ8/LD8</f>
        <v>0.31846369643054889</v>
      </c>
      <c r="LA9" s="149">
        <f>LA8/LD8</f>
        <v>0.20172751098150676</v>
      </c>
      <c r="LB9" s="149">
        <f>LB8/LD8</f>
        <v>0</v>
      </c>
      <c r="LC9" s="150"/>
      <c r="LD9" s="148">
        <f t="shared" si="44"/>
        <v>1</v>
      </c>
      <c r="LE9" s="149" t="e">
        <f>LE8/LK8</f>
        <v>#DIV/0!</v>
      </c>
      <c r="LF9" s="149" t="e">
        <f>LF8/LK8</f>
        <v>#DIV/0!</v>
      </c>
      <c r="LG9" s="149" t="e">
        <f>LG8/LK8</f>
        <v>#DIV/0!</v>
      </c>
      <c r="LH9" s="149" t="e">
        <f>LH8/LK8</f>
        <v>#DIV/0!</v>
      </c>
      <c r="LI9" s="149" t="e">
        <f>LI8/LK8</f>
        <v>#DIV/0!</v>
      </c>
      <c r="LJ9" s="149" t="e">
        <f>LJ8/LK8</f>
        <v>#DIV/0!</v>
      </c>
      <c r="LK9" s="148" t="e">
        <f t="shared" si="45"/>
        <v>#DIV/0!</v>
      </c>
      <c r="LL9" s="149" t="e">
        <f>LL8/LR8</f>
        <v>#DIV/0!</v>
      </c>
      <c r="LM9" s="149" t="e">
        <f>LM8/LR8</f>
        <v>#DIV/0!</v>
      </c>
      <c r="LN9" s="149" t="e">
        <f>LN8/LR8</f>
        <v>#DIV/0!</v>
      </c>
      <c r="LO9" s="149" t="e">
        <f>LO8/LR8</f>
        <v>#DIV/0!</v>
      </c>
      <c r="LP9" s="149" t="e">
        <f>LP8/LR8</f>
        <v>#DIV/0!</v>
      </c>
      <c r="LQ9" s="149" t="e">
        <f>LQ8/LR8</f>
        <v>#DIV/0!</v>
      </c>
      <c r="LR9" s="148" t="e">
        <f t="shared" si="46"/>
        <v>#DIV/0!</v>
      </c>
      <c r="LS9" s="149" t="e">
        <f>LS8/LY8</f>
        <v>#DIV/0!</v>
      </c>
      <c r="LT9" s="149" t="e">
        <f>LT8/LY8</f>
        <v>#DIV/0!</v>
      </c>
      <c r="LU9" s="149" t="e">
        <f>LU8/LY8</f>
        <v>#DIV/0!</v>
      </c>
      <c r="LV9" s="149" t="e">
        <f>LV8/LY8</f>
        <v>#DIV/0!</v>
      </c>
      <c r="LW9" s="149" t="e">
        <f>LW8/LY8</f>
        <v>#DIV/0!</v>
      </c>
      <c r="LX9" s="149" t="e">
        <f>LX8/LY8</f>
        <v>#DIV/0!</v>
      </c>
      <c r="LY9" s="148" t="e">
        <f t="shared" si="47"/>
        <v>#DIV/0!</v>
      </c>
      <c r="LZ9" s="149" t="e">
        <f>LZ8/MF8</f>
        <v>#DIV/0!</v>
      </c>
      <c r="MA9" s="149" t="e">
        <f>MA8/MF8</f>
        <v>#DIV/0!</v>
      </c>
      <c r="MB9" s="149" t="e">
        <f>MB8/MF8</f>
        <v>#DIV/0!</v>
      </c>
      <c r="MC9" s="149" t="e">
        <f>MC8/MF8</f>
        <v>#DIV/0!</v>
      </c>
      <c r="MD9" s="149" t="e">
        <f>MD8/MF8</f>
        <v>#DIV/0!</v>
      </c>
      <c r="ME9" s="149" t="e">
        <f>ME8/MF8</f>
        <v>#DIV/0!</v>
      </c>
      <c r="MF9" s="148" t="e">
        <f t="shared" si="48"/>
        <v>#DIV/0!</v>
      </c>
      <c r="MG9" s="149" t="e">
        <f>MG8/MM8</f>
        <v>#DIV/0!</v>
      </c>
      <c r="MH9" s="149" t="e">
        <f>MH8/MM8</f>
        <v>#DIV/0!</v>
      </c>
      <c r="MI9" s="149" t="e">
        <f>MI8/MM8</f>
        <v>#DIV/0!</v>
      </c>
      <c r="MJ9" s="149" t="e">
        <f>MJ8/MM8</f>
        <v>#DIV/0!</v>
      </c>
      <c r="MK9" s="149" t="e">
        <f>MK8/MM8</f>
        <v>#DIV/0!</v>
      </c>
      <c r="ML9" s="149" t="e">
        <f>ML8/MM8</f>
        <v>#DIV/0!</v>
      </c>
      <c r="MM9" s="148" t="e">
        <f t="shared" si="49"/>
        <v>#DIV/0!</v>
      </c>
      <c r="MN9" s="149" t="e">
        <f>MN8/MT8</f>
        <v>#DIV/0!</v>
      </c>
      <c r="MO9" s="149" t="e">
        <f>MO8/MT8</f>
        <v>#DIV/0!</v>
      </c>
      <c r="MP9" s="149" t="e">
        <f>MP8/MT8</f>
        <v>#DIV/0!</v>
      </c>
      <c r="MQ9" s="149" t="e">
        <f>MQ8/MT8</f>
        <v>#DIV/0!</v>
      </c>
      <c r="MR9" s="149" t="e">
        <f>MR8/MT8</f>
        <v>#DIV/0!</v>
      </c>
      <c r="MS9" s="149" t="e">
        <f>MS8/MT8</f>
        <v>#DIV/0!</v>
      </c>
      <c r="MT9" s="148" t="e">
        <f t="shared" si="50"/>
        <v>#DIV/0!</v>
      </c>
      <c r="MU9" s="150"/>
      <c r="MV9" s="149" t="e">
        <f>MV8/NA8</f>
        <v>#DIV/0!</v>
      </c>
      <c r="MW9" s="149" t="e">
        <f>MW8/NA8</f>
        <v>#DIV/0!</v>
      </c>
      <c r="MX9" s="149" t="e">
        <f>MX8/NA8</f>
        <v>#DIV/0!</v>
      </c>
      <c r="MY9" s="149" t="e">
        <f>MY8/NA8</f>
        <v>#DIV/0!</v>
      </c>
      <c r="MZ9" s="149" t="e">
        <f>MZ8/NA8</f>
        <v>#DIV/0!</v>
      </c>
      <c r="NA9" s="152" t="e">
        <f t="shared" si="51"/>
        <v>#DIV/0!</v>
      </c>
    </row>
    <row r="10" spans="1:416" s="120" customFormat="1" x14ac:dyDescent="0.3">
      <c r="A10" s="130" t="s">
        <v>74</v>
      </c>
      <c r="B10" s="6">
        <v>18</v>
      </c>
      <c r="C10" s="6">
        <v>28</v>
      </c>
      <c r="D10" s="6">
        <v>25</v>
      </c>
      <c r="E10" s="6">
        <v>13</v>
      </c>
      <c r="F10" s="6">
        <v>15</v>
      </c>
      <c r="G10" s="6">
        <v>28</v>
      </c>
      <c r="H10" s="132">
        <f t="shared" si="0"/>
        <v>127</v>
      </c>
      <c r="I10" s="6">
        <v>19</v>
      </c>
      <c r="J10" s="6">
        <v>29</v>
      </c>
      <c r="K10" s="6">
        <v>27</v>
      </c>
      <c r="L10" s="6">
        <v>12</v>
      </c>
      <c r="M10" s="6">
        <v>22</v>
      </c>
      <c r="N10" s="6">
        <v>28</v>
      </c>
      <c r="O10" s="132">
        <f t="shared" si="1"/>
        <v>137</v>
      </c>
      <c r="P10" s="6">
        <v>19</v>
      </c>
      <c r="Q10" s="6">
        <v>29</v>
      </c>
      <c r="R10" s="6">
        <v>27</v>
      </c>
      <c r="S10" s="6">
        <v>11</v>
      </c>
      <c r="T10" s="6">
        <v>21</v>
      </c>
      <c r="U10" s="6">
        <v>28</v>
      </c>
      <c r="V10" s="132">
        <f t="shared" si="2"/>
        <v>135</v>
      </c>
      <c r="W10" s="6">
        <v>19</v>
      </c>
      <c r="X10" s="6">
        <v>29</v>
      </c>
      <c r="Y10" s="6">
        <v>26</v>
      </c>
      <c r="Z10" s="6">
        <v>11</v>
      </c>
      <c r="AA10" s="6">
        <v>22</v>
      </c>
      <c r="AB10" s="6">
        <v>28</v>
      </c>
      <c r="AC10" s="132">
        <f t="shared" si="3"/>
        <v>135</v>
      </c>
      <c r="AD10" s="6">
        <v>19</v>
      </c>
      <c r="AE10" s="6">
        <v>27</v>
      </c>
      <c r="AF10" s="6">
        <v>26</v>
      </c>
      <c r="AG10" s="6">
        <v>12</v>
      </c>
      <c r="AH10" s="6">
        <v>22</v>
      </c>
      <c r="AI10" s="6">
        <v>28</v>
      </c>
      <c r="AJ10" s="132">
        <f t="shared" si="4"/>
        <v>134</v>
      </c>
      <c r="AK10" s="6">
        <v>19</v>
      </c>
      <c r="AL10" s="6">
        <v>29</v>
      </c>
      <c r="AM10" s="6">
        <v>27</v>
      </c>
      <c r="AN10" s="6">
        <v>11</v>
      </c>
      <c r="AO10" s="6">
        <v>22</v>
      </c>
      <c r="AP10" s="6">
        <v>28</v>
      </c>
      <c r="AQ10" s="132">
        <f t="shared" si="5"/>
        <v>136</v>
      </c>
      <c r="AR10" s="6">
        <v>19</v>
      </c>
      <c r="AS10" s="6">
        <v>29</v>
      </c>
      <c r="AT10" s="6">
        <v>26</v>
      </c>
      <c r="AU10" s="6">
        <v>12</v>
      </c>
      <c r="AV10" s="6">
        <v>22</v>
      </c>
      <c r="AW10" s="6">
        <v>27</v>
      </c>
      <c r="AX10" s="132">
        <f t="shared" si="6"/>
        <v>135</v>
      </c>
      <c r="AY10" s="6">
        <v>19</v>
      </c>
      <c r="AZ10" s="6">
        <v>29</v>
      </c>
      <c r="BA10" s="6">
        <v>26</v>
      </c>
      <c r="BB10" s="6">
        <v>11</v>
      </c>
      <c r="BC10" s="6">
        <v>22</v>
      </c>
      <c r="BD10" s="6">
        <v>27</v>
      </c>
      <c r="BE10" s="132">
        <f t="shared" si="7"/>
        <v>134</v>
      </c>
      <c r="BF10" s="6">
        <v>19</v>
      </c>
      <c r="BG10" s="6">
        <v>29</v>
      </c>
      <c r="BH10" s="6">
        <v>27</v>
      </c>
      <c r="BI10" s="6">
        <v>11</v>
      </c>
      <c r="BJ10" s="6">
        <v>22</v>
      </c>
      <c r="BK10" s="6">
        <v>27</v>
      </c>
      <c r="BL10" s="132">
        <f t="shared" si="8"/>
        <v>135</v>
      </c>
      <c r="BM10" s="6">
        <v>19</v>
      </c>
      <c r="BN10" s="6">
        <v>29</v>
      </c>
      <c r="BO10" s="6">
        <v>27</v>
      </c>
      <c r="BP10" s="6">
        <v>11</v>
      </c>
      <c r="BQ10" s="6">
        <v>22</v>
      </c>
      <c r="BR10" s="6">
        <v>28</v>
      </c>
      <c r="BS10" s="132">
        <f t="shared" si="9"/>
        <v>136</v>
      </c>
      <c r="BT10" s="6">
        <v>19</v>
      </c>
      <c r="BU10" s="6">
        <v>29</v>
      </c>
      <c r="BV10" s="6">
        <v>27</v>
      </c>
      <c r="BW10" s="6">
        <v>11</v>
      </c>
      <c r="BX10" s="6">
        <v>22</v>
      </c>
      <c r="BY10" s="6">
        <v>28</v>
      </c>
      <c r="BZ10" s="132">
        <f>SUM(BT10:BY10)</f>
        <v>136</v>
      </c>
      <c r="CA10" s="6">
        <v>19</v>
      </c>
      <c r="CB10" s="6">
        <v>29</v>
      </c>
      <c r="CC10" s="6">
        <v>27</v>
      </c>
      <c r="CD10" s="6">
        <v>11</v>
      </c>
      <c r="CE10" s="6">
        <v>22</v>
      </c>
      <c r="CF10" s="6">
        <v>28</v>
      </c>
      <c r="CG10" s="132">
        <f>SUM(CA10:CF10)</f>
        <v>136</v>
      </c>
      <c r="CH10" s="6">
        <v>18</v>
      </c>
      <c r="CI10" s="6">
        <v>29</v>
      </c>
      <c r="CJ10" s="6">
        <v>27</v>
      </c>
      <c r="CK10" s="6">
        <v>10</v>
      </c>
      <c r="CL10" s="6">
        <v>22</v>
      </c>
      <c r="CM10" s="6">
        <v>28</v>
      </c>
      <c r="CN10" s="132">
        <f>SUM(CH10:CM10)</f>
        <v>134</v>
      </c>
      <c r="CO10" s="6">
        <v>19</v>
      </c>
      <c r="CP10" s="6">
        <v>29</v>
      </c>
      <c r="CQ10" s="6">
        <v>25</v>
      </c>
      <c r="CR10" s="6">
        <v>11</v>
      </c>
      <c r="CS10" s="6">
        <v>22</v>
      </c>
      <c r="CT10" s="6">
        <v>27</v>
      </c>
      <c r="CU10" s="132">
        <f>SUM(CO10:CT10)</f>
        <v>133</v>
      </c>
      <c r="CV10" s="6">
        <v>19</v>
      </c>
      <c r="CW10" s="6">
        <v>28</v>
      </c>
      <c r="CX10" s="6">
        <v>26</v>
      </c>
      <c r="CY10" s="6">
        <v>12</v>
      </c>
      <c r="CZ10" s="6">
        <v>28</v>
      </c>
      <c r="DA10" s="6">
        <v>35</v>
      </c>
      <c r="DB10" s="132">
        <f>SUM(CV10:DA10)</f>
        <v>148</v>
      </c>
      <c r="DC10" s="111"/>
      <c r="DD10" s="6">
        <v>25</v>
      </c>
      <c r="DE10" s="6">
        <v>31</v>
      </c>
      <c r="DF10" s="6">
        <v>11</v>
      </c>
      <c r="DG10" s="6">
        <v>22</v>
      </c>
      <c r="DH10" s="6">
        <v>26</v>
      </c>
      <c r="DI10" s="132">
        <f>SUM(DC10:DH10)</f>
        <v>115</v>
      </c>
      <c r="DJ10" s="6">
        <v>20</v>
      </c>
      <c r="DK10" s="6">
        <v>29</v>
      </c>
      <c r="DL10" s="6">
        <v>24</v>
      </c>
      <c r="DM10" s="6">
        <v>11</v>
      </c>
      <c r="DN10" s="6">
        <v>28</v>
      </c>
      <c r="DO10" s="6">
        <v>33</v>
      </c>
      <c r="DP10" s="132">
        <f>SUM(DJ10:DO10)</f>
        <v>145</v>
      </c>
      <c r="DQ10" s="111"/>
      <c r="DR10" s="6">
        <v>25</v>
      </c>
      <c r="DS10" s="6">
        <v>30</v>
      </c>
      <c r="DT10" s="6">
        <v>11</v>
      </c>
      <c r="DU10" s="6">
        <v>30</v>
      </c>
      <c r="DV10" s="6">
        <v>37</v>
      </c>
      <c r="DW10" s="132">
        <f>SUM(DQ10:DV10)</f>
        <v>133</v>
      </c>
      <c r="DX10" s="111"/>
      <c r="DY10" s="6">
        <v>25</v>
      </c>
      <c r="DZ10" s="6">
        <v>30</v>
      </c>
      <c r="EA10" s="6">
        <v>11</v>
      </c>
      <c r="EB10" s="6">
        <v>21</v>
      </c>
      <c r="EC10" s="6">
        <v>27</v>
      </c>
      <c r="ED10" s="132">
        <f>SUM(DX10:EC10)</f>
        <v>114</v>
      </c>
      <c r="EE10" s="6">
        <v>19</v>
      </c>
      <c r="EF10" s="6">
        <v>29</v>
      </c>
      <c r="EG10" s="6">
        <v>26</v>
      </c>
      <c r="EH10" s="6">
        <v>11</v>
      </c>
      <c r="EI10" s="6">
        <v>22</v>
      </c>
      <c r="EJ10" s="6">
        <v>26</v>
      </c>
      <c r="EK10" s="132">
        <f>SUM(EE10:EJ10)</f>
        <v>133</v>
      </c>
      <c r="EL10" s="6">
        <v>18</v>
      </c>
      <c r="EM10" s="6">
        <v>34</v>
      </c>
      <c r="EN10" s="6">
        <v>27</v>
      </c>
      <c r="EO10" s="111"/>
      <c r="EP10" s="6">
        <v>22</v>
      </c>
      <c r="EQ10" s="6">
        <v>27</v>
      </c>
      <c r="ER10" s="132">
        <f>SUM(EL10:EQ10)</f>
        <v>128</v>
      </c>
      <c r="ES10" s="6">
        <v>19</v>
      </c>
      <c r="ET10" s="6">
        <v>29</v>
      </c>
      <c r="EU10" s="6">
        <v>26</v>
      </c>
      <c r="EV10" s="6">
        <v>11</v>
      </c>
      <c r="EW10" s="6">
        <v>27</v>
      </c>
      <c r="EX10" s="6">
        <v>38</v>
      </c>
      <c r="EY10" s="132">
        <f>SUM(ES10:EX10)</f>
        <v>150</v>
      </c>
      <c r="EZ10" s="111"/>
      <c r="FA10" s="6">
        <v>25</v>
      </c>
      <c r="FB10" s="6">
        <v>31</v>
      </c>
      <c r="FC10" s="6">
        <v>11</v>
      </c>
      <c r="FD10" s="6">
        <v>22</v>
      </c>
      <c r="FE10" s="6">
        <v>28</v>
      </c>
      <c r="FF10" s="132">
        <f>SUM(EZ10:FE10)</f>
        <v>117</v>
      </c>
      <c r="FG10" s="6">
        <v>18</v>
      </c>
      <c r="FH10" s="6">
        <v>30</v>
      </c>
      <c r="FI10" s="6">
        <v>27</v>
      </c>
      <c r="FJ10" s="6">
        <v>11</v>
      </c>
      <c r="FK10" s="6">
        <v>24</v>
      </c>
      <c r="FL10" s="6">
        <v>28</v>
      </c>
      <c r="FM10" s="132">
        <f>SUM(FG10:FL10)</f>
        <v>138</v>
      </c>
      <c r="FN10" s="6">
        <v>18</v>
      </c>
      <c r="FO10" s="6">
        <v>30</v>
      </c>
      <c r="FP10" s="6">
        <v>28</v>
      </c>
      <c r="FQ10" s="6">
        <v>11</v>
      </c>
      <c r="FR10" s="6">
        <v>21</v>
      </c>
      <c r="FS10" s="6">
        <v>26</v>
      </c>
      <c r="FT10" s="132">
        <f>SUM(FN10:FS10)</f>
        <v>134</v>
      </c>
      <c r="FU10" s="6">
        <v>17</v>
      </c>
      <c r="FV10" s="6">
        <v>30</v>
      </c>
      <c r="FW10" s="6">
        <v>29</v>
      </c>
      <c r="FX10" s="6">
        <v>13</v>
      </c>
      <c r="FY10" s="6">
        <v>22</v>
      </c>
      <c r="FZ10" s="6">
        <v>27</v>
      </c>
      <c r="GA10" s="132">
        <f>SUM(FU10:FZ10)</f>
        <v>138</v>
      </c>
      <c r="GB10" s="6">
        <v>19</v>
      </c>
      <c r="GC10" s="6">
        <v>30</v>
      </c>
      <c r="GD10" s="6">
        <v>27</v>
      </c>
      <c r="GE10" s="6">
        <v>11</v>
      </c>
      <c r="GF10" s="6">
        <v>22</v>
      </c>
      <c r="GG10" s="6">
        <v>28</v>
      </c>
      <c r="GH10" s="132">
        <f>SUM(GB10:GG10)</f>
        <v>137</v>
      </c>
      <c r="GI10" s="6">
        <v>17</v>
      </c>
      <c r="GJ10" s="6">
        <v>30</v>
      </c>
      <c r="GK10" s="6">
        <v>33</v>
      </c>
      <c r="GL10" s="6">
        <v>27</v>
      </c>
      <c r="GM10" s="111"/>
      <c r="GN10" s="6">
        <v>28</v>
      </c>
      <c r="GO10" s="132">
        <f>SUM(GI10:GN10)</f>
        <v>135</v>
      </c>
      <c r="GP10" s="3">
        <v>17</v>
      </c>
      <c r="GQ10" s="3">
        <v>30</v>
      </c>
      <c r="GR10" s="3">
        <v>26</v>
      </c>
      <c r="GS10" s="3">
        <v>12</v>
      </c>
      <c r="GT10" s="3">
        <v>22</v>
      </c>
      <c r="GU10" s="3">
        <v>28</v>
      </c>
      <c r="GV10" s="132">
        <f>SUM(GP10:GU10)</f>
        <v>135</v>
      </c>
      <c r="GW10" s="3">
        <v>17</v>
      </c>
      <c r="GX10" s="3">
        <v>30</v>
      </c>
      <c r="GY10" s="3">
        <v>27</v>
      </c>
      <c r="GZ10" s="3">
        <v>12</v>
      </c>
      <c r="HA10" s="3">
        <v>20</v>
      </c>
      <c r="HB10" s="3">
        <v>28</v>
      </c>
      <c r="HC10" s="132">
        <f>SUM(GW10:HB10)</f>
        <v>134</v>
      </c>
      <c r="HD10" s="3">
        <v>18</v>
      </c>
      <c r="HE10" s="3">
        <v>30</v>
      </c>
      <c r="HF10" s="3">
        <v>27</v>
      </c>
      <c r="HG10" s="3">
        <v>13</v>
      </c>
      <c r="HH10" s="3">
        <v>20</v>
      </c>
      <c r="HI10" s="3">
        <v>28</v>
      </c>
      <c r="HJ10" s="132">
        <f>SUM(HD10:HI10)</f>
        <v>136</v>
      </c>
      <c r="HK10" s="3">
        <v>17</v>
      </c>
      <c r="HL10" s="3">
        <v>30</v>
      </c>
      <c r="HM10" s="3">
        <v>27</v>
      </c>
      <c r="HN10" s="3">
        <v>14</v>
      </c>
      <c r="HO10" s="3">
        <v>20</v>
      </c>
      <c r="HP10" s="3">
        <v>37</v>
      </c>
      <c r="HQ10" s="132">
        <f>SUM(HK10:HP10)</f>
        <v>145</v>
      </c>
      <c r="HR10" s="3">
        <v>38</v>
      </c>
      <c r="HS10" s="111"/>
      <c r="HT10" s="3">
        <v>26</v>
      </c>
      <c r="HU10" s="3">
        <v>26</v>
      </c>
      <c r="HV10" s="3">
        <v>20</v>
      </c>
      <c r="HW10" s="3">
        <v>28</v>
      </c>
      <c r="HX10" s="132">
        <f>SUM(HR10:HW10)</f>
        <v>138</v>
      </c>
      <c r="HY10" s="3">
        <v>17</v>
      </c>
      <c r="HZ10" s="3">
        <v>31</v>
      </c>
      <c r="IA10" s="3">
        <v>27</v>
      </c>
      <c r="IB10" s="3">
        <v>14</v>
      </c>
      <c r="IC10" s="3">
        <v>20</v>
      </c>
      <c r="ID10" s="3">
        <v>28</v>
      </c>
      <c r="IE10" s="132">
        <f>SUM(HY10:ID10)</f>
        <v>137</v>
      </c>
      <c r="IF10" s="3">
        <v>17</v>
      </c>
      <c r="IG10" s="3">
        <v>31</v>
      </c>
      <c r="IH10" s="3">
        <v>26</v>
      </c>
      <c r="II10" s="3">
        <v>10</v>
      </c>
      <c r="IJ10" s="3">
        <v>22</v>
      </c>
      <c r="IK10" s="3">
        <v>26</v>
      </c>
      <c r="IL10" s="132">
        <f>SUM(IF10:IK10)</f>
        <v>132</v>
      </c>
      <c r="IM10" s="3">
        <v>18</v>
      </c>
      <c r="IN10" s="3">
        <v>29</v>
      </c>
      <c r="IO10" s="3">
        <v>27</v>
      </c>
      <c r="IP10" s="3">
        <v>11</v>
      </c>
      <c r="IQ10" s="3">
        <v>22</v>
      </c>
      <c r="IR10" s="3">
        <v>25</v>
      </c>
      <c r="IS10" s="132">
        <f>SUM(IM10:IR10)</f>
        <v>132</v>
      </c>
      <c r="IT10" s="3">
        <v>19</v>
      </c>
      <c r="IU10" s="3">
        <v>27</v>
      </c>
      <c r="IV10" s="3">
        <v>27</v>
      </c>
      <c r="IW10" s="3">
        <v>11</v>
      </c>
      <c r="IX10" s="3">
        <v>22</v>
      </c>
      <c r="IY10" s="3">
        <v>27</v>
      </c>
      <c r="IZ10" s="132">
        <f>SUM(IT10:IY10)</f>
        <v>133</v>
      </c>
      <c r="JA10" s="3">
        <v>18</v>
      </c>
      <c r="JB10" s="3">
        <v>29</v>
      </c>
      <c r="JC10" s="3">
        <v>27</v>
      </c>
      <c r="JD10" s="3">
        <v>11</v>
      </c>
      <c r="JE10" s="3">
        <v>21</v>
      </c>
      <c r="JF10" s="3">
        <v>27</v>
      </c>
      <c r="JG10" s="132">
        <f>SUM(JA10:JF10)</f>
        <v>133</v>
      </c>
      <c r="JH10" s="3">
        <v>18</v>
      </c>
      <c r="JI10" s="3">
        <v>27</v>
      </c>
      <c r="JJ10" s="3">
        <v>27</v>
      </c>
      <c r="JK10" s="3">
        <v>11</v>
      </c>
      <c r="JL10" s="3">
        <v>21</v>
      </c>
      <c r="JM10" s="3">
        <v>26</v>
      </c>
      <c r="JN10" s="132">
        <f>SUM(JH10:JM10)</f>
        <v>130</v>
      </c>
      <c r="JO10" s="3">
        <v>17</v>
      </c>
      <c r="JP10" s="3">
        <v>29</v>
      </c>
      <c r="JQ10" s="3">
        <v>27</v>
      </c>
      <c r="JR10" s="3">
        <v>11</v>
      </c>
      <c r="JS10" s="3">
        <v>22</v>
      </c>
      <c r="JT10" s="3">
        <v>27</v>
      </c>
      <c r="JU10" s="132">
        <f>SUM(JO10:JT10)</f>
        <v>133</v>
      </c>
      <c r="JV10" s="3">
        <v>18</v>
      </c>
      <c r="JW10" s="3">
        <v>28</v>
      </c>
      <c r="JX10" s="3">
        <v>27</v>
      </c>
      <c r="JY10" s="3">
        <v>11</v>
      </c>
      <c r="JZ10" s="3">
        <v>22</v>
      </c>
      <c r="KA10" s="3">
        <v>27</v>
      </c>
      <c r="KB10" s="132">
        <f>SUM(JV10:KA10)</f>
        <v>133</v>
      </c>
      <c r="KC10" s="3">
        <v>18</v>
      </c>
      <c r="KD10" s="3">
        <v>28</v>
      </c>
      <c r="KE10" s="3">
        <v>27</v>
      </c>
      <c r="KF10" s="3">
        <v>11</v>
      </c>
      <c r="KG10" s="3">
        <v>22</v>
      </c>
      <c r="KH10" s="3">
        <v>27</v>
      </c>
      <c r="KI10" s="132">
        <f>SUM(KC10:KH10)</f>
        <v>133</v>
      </c>
      <c r="KJ10" s="3">
        <v>18</v>
      </c>
      <c r="KK10" s="3">
        <v>28</v>
      </c>
      <c r="KL10" s="3">
        <v>27</v>
      </c>
      <c r="KM10" s="3">
        <v>11</v>
      </c>
      <c r="KN10" s="3">
        <v>22</v>
      </c>
      <c r="KO10" s="3">
        <v>31</v>
      </c>
      <c r="KP10" s="132">
        <f>SUM(KJ10:KO10)</f>
        <v>137</v>
      </c>
      <c r="KQ10" s="3">
        <v>32</v>
      </c>
      <c r="KR10" s="3">
        <v>39</v>
      </c>
      <c r="KS10" s="111"/>
      <c r="KT10" s="3">
        <v>12</v>
      </c>
      <c r="KU10" s="3">
        <v>17</v>
      </c>
      <c r="KV10" s="3">
        <v>29</v>
      </c>
      <c r="KW10" s="132">
        <f>SUM(KQ10:KV10)</f>
        <v>129</v>
      </c>
      <c r="KX10" s="3">
        <v>18</v>
      </c>
      <c r="KY10" s="3">
        <v>28</v>
      </c>
      <c r="KZ10" s="3">
        <v>27</v>
      </c>
      <c r="LA10" s="3">
        <v>23</v>
      </c>
      <c r="LB10" s="3"/>
      <c r="LC10" s="111"/>
      <c r="LD10" s="132">
        <f>SUM(KX10:LC10)</f>
        <v>96</v>
      </c>
      <c r="LE10" s="3"/>
      <c r="LF10" s="3"/>
      <c r="LG10" s="3"/>
      <c r="LH10" s="3"/>
      <c r="LI10" s="3"/>
      <c r="LJ10" s="3"/>
      <c r="LK10" s="132">
        <f>SUM(LE10:LJ10)</f>
        <v>0</v>
      </c>
      <c r="LL10" s="3"/>
      <c r="LM10" s="3"/>
      <c r="LN10" s="3"/>
      <c r="LO10" s="3"/>
      <c r="LP10" s="3"/>
      <c r="LQ10" s="3"/>
      <c r="LR10" s="132">
        <f>SUM(LL10:LQ10)</f>
        <v>0</v>
      </c>
      <c r="LS10" s="3"/>
      <c r="LT10" s="3"/>
      <c r="LU10" s="3"/>
      <c r="LV10" s="3"/>
      <c r="LW10" s="3"/>
      <c r="LX10" s="3"/>
      <c r="LY10" s="132">
        <f>SUM(LS10:LX10)</f>
        <v>0</v>
      </c>
      <c r="LZ10" s="3"/>
      <c r="MA10" s="3"/>
      <c r="MB10" s="3"/>
      <c r="MC10" s="3"/>
      <c r="MD10" s="3"/>
      <c r="ME10" s="3"/>
      <c r="MF10" s="132">
        <f>SUM(LZ10:ME10)</f>
        <v>0</v>
      </c>
      <c r="MG10" s="3"/>
      <c r="MH10" s="3"/>
      <c r="MI10" s="3"/>
      <c r="MJ10" s="3"/>
      <c r="MK10" s="3"/>
      <c r="ML10" s="3"/>
      <c r="MM10" s="132">
        <f>SUM(MG10:ML10)</f>
        <v>0</v>
      </c>
      <c r="MN10" s="3"/>
      <c r="MO10" s="3"/>
      <c r="MP10" s="3"/>
      <c r="MQ10" s="3"/>
      <c r="MR10" s="3"/>
      <c r="MS10" s="3"/>
      <c r="MT10" s="132">
        <f>SUM(MN10:MS10)</f>
        <v>0</v>
      </c>
      <c r="MU10" s="111"/>
      <c r="MV10" s="3"/>
      <c r="MW10" s="3"/>
      <c r="MX10" s="3"/>
      <c r="MY10" s="3"/>
      <c r="MZ10" s="3"/>
      <c r="NA10" s="135">
        <f>SUM(MU10:MZ10)</f>
        <v>0</v>
      </c>
      <c r="NK10" s="10"/>
      <c r="NL10" s="10"/>
      <c r="NM10" s="10"/>
      <c r="NN10" s="10"/>
      <c r="NO10" s="10"/>
      <c r="NP10" s="10"/>
      <c r="NQ10" s="10"/>
      <c r="NR10" s="10"/>
      <c r="NS10" s="10"/>
      <c r="NT10" s="10"/>
      <c r="NU10" s="10"/>
      <c r="NV10" s="10"/>
      <c r="NW10" s="10"/>
      <c r="NX10" s="10"/>
    </row>
    <row r="11" spans="1:416" s="120" customFormat="1" ht="15" thickBot="1" x14ac:dyDescent="0.35">
      <c r="A11" s="138" t="s">
        <v>75</v>
      </c>
      <c r="B11" s="7">
        <f t="shared" ref="B11:G11" si="82">+B8/B10</f>
        <v>394.27777777777777</v>
      </c>
      <c r="C11" s="7">
        <f t="shared" si="82"/>
        <v>519.25</v>
      </c>
      <c r="D11" s="7">
        <f t="shared" si="82"/>
        <v>522.6</v>
      </c>
      <c r="E11" s="7">
        <f t="shared" si="82"/>
        <v>438.84615384615387</v>
      </c>
      <c r="F11" s="7">
        <f t="shared" si="82"/>
        <v>713.73333333333335</v>
      </c>
      <c r="G11" s="7">
        <f t="shared" si="82"/>
        <v>456.53571428571428</v>
      </c>
      <c r="H11" s="132">
        <f>H8/H10</f>
        <v>503.11023622047242</v>
      </c>
      <c r="I11" s="7">
        <f t="shared" ref="I11:N11" si="83">+I8/I10</f>
        <v>528.78947368421052</v>
      </c>
      <c r="J11" s="7">
        <f t="shared" si="83"/>
        <v>584.44827586206895</v>
      </c>
      <c r="K11" s="7">
        <f t="shared" si="83"/>
        <v>529.07407407407402</v>
      </c>
      <c r="L11" s="7">
        <f t="shared" si="83"/>
        <v>366.83333333333331</v>
      </c>
      <c r="M11" s="7">
        <f t="shared" si="83"/>
        <v>418.63636363636363</v>
      </c>
      <c r="N11" s="7">
        <f t="shared" si="83"/>
        <v>386.35714285714283</v>
      </c>
      <c r="O11" s="132">
        <f>O8/O10</f>
        <v>479.64233576642334</v>
      </c>
      <c r="P11" s="7">
        <f t="shared" ref="P11:U11" si="84">+P8/P10</f>
        <v>400.5263157894737</v>
      </c>
      <c r="Q11" s="7">
        <f t="shared" si="84"/>
        <v>506.75862068965517</v>
      </c>
      <c r="R11" s="7">
        <f t="shared" si="84"/>
        <v>494.07407407407408</v>
      </c>
      <c r="S11" s="7">
        <f t="shared" si="84"/>
        <v>383.36363636363637</v>
      </c>
      <c r="T11" s="7">
        <f t="shared" si="84"/>
        <v>353.71428571428572</v>
      </c>
      <c r="U11" s="7">
        <f t="shared" si="84"/>
        <v>330.21428571428572</v>
      </c>
      <c r="V11" s="132">
        <f>V8/V10</f>
        <v>418.7925925925926</v>
      </c>
      <c r="W11" s="7">
        <f t="shared" ref="W11:AB11" si="85">+W8/W10</f>
        <v>370.94736842105266</v>
      </c>
      <c r="X11" s="7">
        <f t="shared" si="85"/>
        <v>474.0344827586207</v>
      </c>
      <c r="Y11" s="7">
        <f t="shared" si="85"/>
        <v>455.5</v>
      </c>
      <c r="Z11" s="7">
        <f t="shared" si="85"/>
        <v>370.63636363636363</v>
      </c>
      <c r="AA11" s="7">
        <f t="shared" si="85"/>
        <v>415.09090909090907</v>
      </c>
      <c r="AB11" s="7">
        <f t="shared" si="85"/>
        <v>377.42857142857144</v>
      </c>
      <c r="AC11" s="132">
        <f>AC8/AC10</f>
        <v>417.88888888888891</v>
      </c>
      <c r="AD11" s="7">
        <f t="shared" ref="AD11:AI11" si="86">+AD8/AD10</f>
        <v>426.68421052631578</v>
      </c>
      <c r="AE11" s="7">
        <f t="shared" si="86"/>
        <v>524</v>
      </c>
      <c r="AF11" s="7">
        <f t="shared" si="86"/>
        <v>466.03846153846155</v>
      </c>
      <c r="AG11" s="7">
        <f t="shared" si="86"/>
        <v>459.66666666666669</v>
      </c>
      <c r="AH11" s="7">
        <f t="shared" si="86"/>
        <v>501.5</v>
      </c>
      <c r="AI11" s="7">
        <f t="shared" si="86"/>
        <v>423.14285714285717</v>
      </c>
      <c r="AJ11" s="132">
        <f>AJ8/AJ10</f>
        <v>468.42537313432837</v>
      </c>
      <c r="AK11" s="7">
        <f t="shared" ref="AK11:AP11" si="87">+AK8/AK10</f>
        <v>413.15789473684208</v>
      </c>
      <c r="AL11" s="7">
        <f t="shared" si="87"/>
        <v>581.24137931034488</v>
      </c>
      <c r="AM11" s="7">
        <f t="shared" si="87"/>
        <v>542.51851851851848</v>
      </c>
      <c r="AN11" s="7">
        <f t="shared" si="87"/>
        <v>461.81818181818181</v>
      </c>
      <c r="AO11" s="7">
        <f t="shared" si="87"/>
        <v>515.81818181818187</v>
      </c>
      <c r="AP11" s="7">
        <f t="shared" si="87"/>
        <v>489.75</v>
      </c>
      <c r="AQ11" s="132">
        <f>AQ8/AQ10</f>
        <v>510.99264705882354</v>
      </c>
      <c r="AR11" s="7">
        <f t="shared" ref="AR11:AW11" si="88">+AR8/AR10</f>
        <v>460.42105263157896</v>
      </c>
      <c r="AS11" s="7">
        <f t="shared" si="88"/>
        <v>559.41379310344826</v>
      </c>
      <c r="AT11" s="7">
        <f t="shared" si="88"/>
        <v>495.03846153846155</v>
      </c>
      <c r="AU11" s="7">
        <f t="shared" si="88"/>
        <v>412.16666666666669</v>
      </c>
      <c r="AV11" s="7">
        <f t="shared" si="88"/>
        <v>389.59090909090907</v>
      </c>
      <c r="AW11" s="7">
        <f t="shared" si="88"/>
        <v>384.18518518518516</v>
      </c>
      <c r="AX11" s="132">
        <f>AX8/AX10</f>
        <v>457.27407407407406</v>
      </c>
      <c r="AY11" s="7">
        <f t="shared" ref="AY11:BD11" si="89">+AY8/AY10</f>
        <v>375.21052631578948</v>
      </c>
      <c r="AZ11" s="7">
        <f t="shared" si="89"/>
        <v>499.0344827586207</v>
      </c>
      <c r="BA11" s="7">
        <f t="shared" si="89"/>
        <v>500.92307692307691</v>
      </c>
      <c r="BB11" s="7">
        <f t="shared" si="89"/>
        <v>406.72727272727275</v>
      </c>
      <c r="BC11" s="7">
        <f t="shared" si="89"/>
        <v>401.36363636363637</v>
      </c>
      <c r="BD11" s="7">
        <f t="shared" si="89"/>
        <v>431.40740740740739</v>
      </c>
      <c r="BE11" s="132">
        <f>BE8/BE10</f>
        <v>444.6044776119403</v>
      </c>
      <c r="BF11" s="7">
        <f t="shared" ref="BF11:BK11" si="90">+BF8/BF10</f>
        <v>420.89473684210526</v>
      </c>
      <c r="BG11" s="7">
        <f t="shared" si="90"/>
        <v>538.48275862068965</v>
      </c>
      <c r="BH11" s="7">
        <f t="shared" si="90"/>
        <v>538.96296296296293</v>
      </c>
      <c r="BI11" s="7">
        <f t="shared" si="90"/>
        <v>441.18181818181819</v>
      </c>
      <c r="BJ11" s="7">
        <f t="shared" si="90"/>
        <v>497.04545454545456</v>
      </c>
      <c r="BK11" s="7">
        <f t="shared" si="90"/>
        <v>446.77777777777777</v>
      </c>
      <c r="BL11" s="132">
        <f>BL8/BL10</f>
        <v>489.00740740740741</v>
      </c>
      <c r="BM11" s="7">
        <f t="shared" ref="BM11:BR11" si="91">+BM8/BM10</f>
        <v>478.89473684210526</v>
      </c>
      <c r="BN11" s="7">
        <f t="shared" si="91"/>
        <v>588.0344827586207</v>
      </c>
      <c r="BO11" s="7">
        <f t="shared" si="91"/>
        <v>592.81481481481478</v>
      </c>
      <c r="BP11" s="7">
        <f t="shared" si="91"/>
        <v>428.72727272727275</v>
      </c>
      <c r="BQ11" s="7">
        <f t="shared" si="91"/>
        <v>522.4545454545455</v>
      </c>
      <c r="BR11" s="7">
        <f t="shared" si="91"/>
        <v>466.35714285714283</v>
      </c>
      <c r="BS11" s="132">
        <f>BS8/BS10</f>
        <v>525.19117647058829</v>
      </c>
      <c r="BT11" s="7">
        <f t="shared" ref="BT11:BY11" si="92">+BT8/BT10</f>
        <v>460.89473684210526</v>
      </c>
      <c r="BU11" s="7">
        <f t="shared" si="92"/>
        <v>557.17241379310349</v>
      </c>
      <c r="BV11" s="7">
        <f t="shared" si="92"/>
        <v>528.7037037037037</v>
      </c>
      <c r="BW11" s="7">
        <f t="shared" si="92"/>
        <v>417.09090909090907</v>
      </c>
      <c r="BX11" s="7">
        <f t="shared" si="92"/>
        <v>406.40909090909093</v>
      </c>
      <c r="BY11" s="7">
        <f t="shared" si="92"/>
        <v>394.17857142857144</v>
      </c>
      <c r="BZ11" s="132">
        <f>BZ8/BZ10</f>
        <v>468.79411764705884</v>
      </c>
      <c r="CA11" s="7">
        <f t="shared" ref="CA11:CF11" si="93">+CA8/CA10</f>
        <v>406.78947368421052</v>
      </c>
      <c r="CB11" s="7">
        <f t="shared" si="93"/>
        <v>534.27586206896547</v>
      </c>
      <c r="CC11" s="7">
        <f t="shared" si="93"/>
        <v>457.88888888888891</v>
      </c>
      <c r="CD11" s="7">
        <f t="shared" si="93"/>
        <v>383</v>
      </c>
      <c r="CE11" s="7">
        <f t="shared" si="93"/>
        <v>401.77272727272725</v>
      </c>
      <c r="CF11" s="7">
        <f t="shared" si="93"/>
        <v>388.03571428571428</v>
      </c>
      <c r="CG11" s="132">
        <f>CG8/CG10</f>
        <v>437.52205882352939</v>
      </c>
      <c r="CH11" s="7">
        <f t="shared" ref="CH11:CM11" si="94">+CH8/CH10</f>
        <v>386.55555555555554</v>
      </c>
      <c r="CI11" s="7">
        <f t="shared" si="94"/>
        <v>506.62068965517244</v>
      </c>
      <c r="CJ11" s="7">
        <f t="shared" si="94"/>
        <v>485.96296296296299</v>
      </c>
      <c r="CK11" s="7">
        <f t="shared" si="94"/>
        <v>433.8</v>
      </c>
      <c r="CL11" s="7">
        <f t="shared" si="94"/>
        <v>410.77272727272725</v>
      </c>
      <c r="CM11" s="7">
        <f t="shared" si="94"/>
        <v>444.57142857142856</v>
      </c>
      <c r="CN11" s="132">
        <f>CN8/CN10</f>
        <v>452.19402985074629</v>
      </c>
      <c r="CO11" s="7">
        <f t="shared" ref="CO11:CT11" si="95">+CO8/CO10</f>
        <v>438.15789473684208</v>
      </c>
      <c r="CP11" s="7">
        <f t="shared" si="95"/>
        <v>573.58620689655174</v>
      </c>
      <c r="CQ11" s="7">
        <f t="shared" si="95"/>
        <v>583.24</v>
      </c>
      <c r="CR11" s="7">
        <f t="shared" si="95"/>
        <v>467.63636363636363</v>
      </c>
      <c r="CS11" s="7">
        <f t="shared" si="95"/>
        <v>575.68181818181813</v>
      </c>
      <c r="CT11" s="7">
        <f t="shared" si="95"/>
        <v>605.7037037037037</v>
      </c>
      <c r="CU11" s="132">
        <f>CU8/CU10</f>
        <v>554.15789473684208</v>
      </c>
      <c r="CV11" s="7">
        <f t="shared" ref="CV11:DA11" si="96">+CV8/CV10</f>
        <v>492.89473684210526</v>
      </c>
      <c r="CW11" s="7">
        <f t="shared" si="96"/>
        <v>658.07142857142856</v>
      </c>
      <c r="CX11" s="7">
        <f t="shared" si="96"/>
        <v>619.30769230769226</v>
      </c>
      <c r="CY11" s="7">
        <f t="shared" si="96"/>
        <v>459.75</v>
      </c>
      <c r="CZ11" s="7">
        <f t="shared" si="96"/>
        <v>395</v>
      </c>
      <c r="DA11" s="7">
        <f t="shared" si="96"/>
        <v>433.97142857142859</v>
      </c>
      <c r="DB11" s="132">
        <f>DB8/DB10</f>
        <v>511.20945945945948</v>
      </c>
      <c r="DC11" s="111"/>
      <c r="DD11" s="7">
        <f>+DD8/DD10</f>
        <v>515.55999999999995</v>
      </c>
      <c r="DE11" s="7">
        <f>+DE8/DE10</f>
        <v>488.09677419354841</v>
      </c>
      <c r="DF11" s="7">
        <f>+DF8/DF10</f>
        <v>441.45454545454544</v>
      </c>
      <c r="DG11" s="7">
        <f>+DG8/DG10</f>
        <v>470.86363636363637</v>
      </c>
      <c r="DH11" s="7">
        <f>+DH8/DH10</f>
        <v>381.76923076923077</v>
      </c>
      <c r="DI11" s="132">
        <f>DI8/DI10</f>
        <v>462.26956521739129</v>
      </c>
      <c r="DJ11" s="7">
        <f t="shared" ref="DJ11:DO11" si="97">+DJ8/DJ10</f>
        <v>456.95</v>
      </c>
      <c r="DK11" s="7">
        <f t="shared" si="97"/>
        <v>506.68965517241378</v>
      </c>
      <c r="DL11" s="7">
        <f t="shared" si="97"/>
        <v>541.66666666666663</v>
      </c>
      <c r="DM11" s="7">
        <f t="shared" si="97"/>
        <v>422.72727272727275</v>
      </c>
      <c r="DN11" s="7">
        <f t="shared" si="97"/>
        <v>376.28571428571428</v>
      </c>
      <c r="DO11" s="7">
        <f t="shared" si="97"/>
        <v>484.54545454545456</v>
      </c>
      <c r="DP11" s="132">
        <f>DP8/DP10</f>
        <v>469.02758620689656</v>
      </c>
      <c r="DQ11" s="111"/>
      <c r="DR11" s="7">
        <f>+DR8/DR10</f>
        <v>609.88</v>
      </c>
      <c r="DS11" s="7">
        <f>+DS8/DS10</f>
        <v>643.73333333333335</v>
      </c>
      <c r="DT11" s="7">
        <f>+DT8/DT10</f>
        <v>501.18181818181819</v>
      </c>
      <c r="DU11" s="7">
        <f>+DU8/DU10</f>
        <v>490.83333333333331</v>
      </c>
      <c r="DV11" s="7">
        <f>+DV8/DV10</f>
        <v>468.70270270270271</v>
      </c>
      <c r="DW11" s="132">
        <f>DW8/DW10</f>
        <v>542.3984962406015</v>
      </c>
      <c r="DX11" s="111"/>
      <c r="DY11" s="7">
        <f>+DY8/DY10</f>
        <v>638.79999999999995</v>
      </c>
      <c r="DZ11" s="7">
        <f>+DZ8/DZ10</f>
        <v>552.29999999999995</v>
      </c>
      <c r="EA11" s="7">
        <f>+EA8/EA10</f>
        <v>480.36363636363637</v>
      </c>
      <c r="EB11" s="7">
        <f>+EB8/EB10</f>
        <v>592.80952380952385</v>
      </c>
      <c r="EC11" s="7">
        <f>+EC8/EC10</f>
        <v>532</v>
      </c>
      <c r="ED11" s="132">
        <f>ED8/ED10</f>
        <v>566.98245614035091</v>
      </c>
      <c r="EE11" s="7">
        <f t="shared" ref="EE11:EJ11" si="98">+EE8/EE10</f>
        <v>504.42105263157896</v>
      </c>
      <c r="EF11" s="7">
        <f t="shared" si="98"/>
        <v>584.24137931034488</v>
      </c>
      <c r="EG11" s="7">
        <f t="shared" si="98"/>
        <v>529.92307692307691</v>
      </c>
      <c r="EH11" s="7">
        <f t="shared" si="98"/>
        <v>411</v>
      </c>
      <c r="EI11" s="7">
        <f t="shared" si="98"/>
        <v>462.68181818181819</v>
      </c>
      <c r="EJ11" s="7">
        <f t="shared" si="98"/>
        <v>460.30769230769232</v>
      </c>
      <c r="EK11" s="132">
        <f>EK8/EK10</f>
        <v>503.55639097744358</v>
      </c>
      <c r="EL11" s="7">
        <f>+EL8/EL10</f>
        <v>499.83333333333331</v>
      </c>
      <c r="EM11" s="7">
        <f>+EM8/EM10</f>
        <v>455.5</v>
      </c>
      <c r="EN11" s="7">
        <f>+EN8/EN10</f>
        <v>470.55555555555554</v>
      </c>
      <c r="EO11" s="111"/>
      <c r="EP11" s="7">
        <f>+EP8/EP10</f>
        <v>376.5</v>
      </c>
      <c r="EQ11" s="7">
        <f>+EQ8/EQ10</f>
        <v>477.03703703703701</v>
      </c>
      <c r="ER11" s="132">
        <f>ER8/ER10</f>
        <v>455.875</v>
      </c>
      <c r="ES11" s="7">
        <f t="shared" ref="ES11:EX11" si="99">+ES8/ES10</f>
        <v>456.78947368421052</v>
      </c>
      <c r="ET11" s="7">
        <f t="shared" si="99"/>
        <v>615.68965517241384</v>
      </c>
      <c r="EU11" s="7">
        <f t="shared" si="99"/>
        <v>533.88461538461536</v>
      </c>
      <c r="EV11" s="7">
        <f t="shared" si="99"/>
        <v>443</v>
      </c>
      <c r="EW11" s="7">
        <f t="shared" si="99"/>
        <v>466.66666666666669</v>
      </c>
      <c r="EX11" s="7">
        <f t="shared" si="99"/>
        <v>472.07894736842104</v>
      </c>
      <c r="EY11" s="132">
        <f>EY8/EY10</f>
        <v>505.51333333333332</v>
      </c>
      <c r="EZ11" s="111"/>
      <c r="FA11" s="7">
        <f>+FA8/FA10</f>
        <v>561.79999999999995</v>
      </c>
      <c r="FB11" s="7">
        <f>+FB8/FB10</f>
        <v>519.90322580645159</v>
      </c>
      <c r="FC11" s="7">
        <f>+FC8/FC10</f>
        <v>518.4545454545455</v>
      </c>
      <c r="FD11" s="7">
        <f>+FD8/FD10</f>
        <v>595.5</v>
      </c>
      <c r="FE11" s="7">
        <f>+FE8/FE10</f>
        <v>511.21428571428572</v>
      </c>
      <c r="FF11" s="132">
        <f>FF8/FF10</f>
        <v>540.85470085470081</v>
      </c>
      <c r="FG11" s="7">
        <f t="shared" ref="FG11:FL11" si="100">+FG8/FG10</f>
        <v>524.27777777777783</v>
      </c>
      <c r="FH11" s="7">
        <f t="shared" si="100"/>
        <v>610.6</v>
      </c>
      <c r="FI11" s="7">
        <f t="shared" si="100"/>
        <v>570.03703703703707</v>
      </c>
      <c r="FJ11" s="7">
        <f t="shared" si="100"/>
        <v>469.18181818181819</v>
      </c>
      <c r="FK11" s="7">
        <f t="shared" si="100"/>
        <v>466</v>
      </c>
      <c r="FL11" s="7">
        <f t="shared" si="100"/>
        <v>437.17857142857144</v>
      </c>
      <c r="FM11" s="132">
        <f>FM8/FM10</f>
        <v>519.79710144927537</v>
      </c>
      <c r="FN11" s="7">
        <f t="shared" ref="FN11:FS11" si="101">+FN8/FN10</f>
        <v>456.83333333333331</v>
      </c>
      <c r="FO11" s="7">
        <f t="shared" si="101"/>
        <v>532.93333333333328</v>
      </c>
      <c r="FP11" s="7">
        <f t="shared" si="101"/>
        <v>538.14285714285711</v>
      </c>
      <c r="FQ11" s="7">
        <f t="shared" si="101"/>
        <v>442.45454545454544</v>
      </c>
      <c r="FR11" s="7">
        <f t="shared" si="101"/>
        <v>459.33333333333331</v>
      </c>
      <c r="FS11" s="7">
        <f t="shared" si="101"/>
        <v>435.65384615384613</v>
      </c>
      <c r="FT11" s="132">
        <f>FT8/FT10</f>
        <v>485.96268656716416</v>
      </c>
      <c r="FU11" s="7">
        <f t="shared" ref="FU11:FZ11" si="102">+FU8/FU10</f>
        <v>415.88235294117646</v>
      </c>
      <c r="FV11" s="7">
        <f t="shared" si="102"/>
        <v>493.4</v>
      </c>
      <c r="FW11" s="7">
        <f t="shared" si="102"/>
        <v>419.0344827586207</v>
      </c>
      <c r="FX11" s="7">
        <f t="shared" si="102"/>
        <v>333.38461538461536</v>
      </c>
      <c r="FY11" s="7">
        <f t="shared" si="102"/>
        <v>446.18181818181819</v>
      </c>
      <c r="FZ11" s="7">
        <f t="shared" si="102"/>
        <v>456.51851851851853</v>
      </c>
      <c r="GA11" s="132">
        <f>GA8/GA10</f>
        <v>438.40579710144925</v>
      </c>
      <c r="GB11" s="7">
        <f t="shared" ref="GB11:GG11" si="103">+GB8/GB10</f>
        <v>426.94736842105266</v>
      </c>
      <c r="GC11" s="7">
        <f t="shared" si="103"/>
        <v>565.4666666666667</v>
      </c>
      <c r="GD11" s="7">
        <f t="shared" si="103"/>
        <v>558.14814814814815</v>
      </c>
      <c r="GE11" s="7">
        <f t="shared" si="103"/>
        <v>438.72727272727275</v>
      </c>
      <c r="GF11" s="7">
        <f t="shared" si="103"/>
        <v>548.27272727272725</v>
      </c>
      <c r="GG11" s="7">
        <f t="shared" si="103"/>
        <v>500.53571428571428</v>
      </c>
      <c r="GH11" s="132">
        <f>GH8/GH10</f>
        <v>518.60583941605842</v>
      </c>
      <c r="GI11" s="7">
        <f>+GI8/GI10</f>
        <v>603.58823529411768</v>
      </c>
      <c r="GJ11" s="7">
        <f>+GJ8/GJ10</f>
        <v>575.93333333333328</v>
      </c>
      <c r="GK11" s="7">
        <f>+GK8/GK10</f>
        <v>498.54545454545456</v>
      </c>
      <c r="GL11" s="7">
        <f>+GL8/GL10</f>
        <v>432.18518518518516</v>
      </c>
      <c r="GM11" s="111"/>
      <c r="GN11" s="7">
        <f>+GN8/GN10</f>
        <v>430.14285714285717</v>
      </c>
      <c r="GO11" s="132">
        <f>GO8/GO10</f>
        <v>501.51111111111112</v>
      </c>
      <c r="GP11" s="7">
        <f t="shared" ref="GP11:GU11" si="104">+GP8/GP10</f>
        <v>364.23529411764707</v>
      </c>
      <c r="GQ11" s="7">
        <f t="shared" si="104"/>
        <v>512.4</v>
      </c>
      <c r="GR11" s="7">
        <f t="shared" si="104"/>
        <v>499.88461538461536</v>
      </c>
      <c r="GS11" s="7">
        <f t="shared" si="104"/>
        <v>439.58333333333331</v>
      </c>
      <c r="GT11" s="7">
        <f t="shared" si="104"/>
        <v>410.27272727272725</v>
      </c>
      <c r="GU11" s="7">
        <f t="shared" si="104"/>
        <v>393.92857142857144</v>
      </c>
      <c r="GV11" s="132">
        <f>GV8/GV10</f>
        <v>443.64444444444445</v>
      </c>
      <c r="GW11" s="7">
        <f t="shared" ref="GW11:HB11" si="105">+GW8/GW10</f>
        <v>386.58823529411762</v>
      </c>
      <c r="GX11" s="7">
        <f t="shared" si="105"/>
        <v>484</v>
      </c>
      <c r="GY11" s="7">
        <f t="shared" si="105"/>
        <v>465.48148148148147</v>
      </c>
      <c r="GZ11" s="7">
        <f t="shared" si="105"/>
        <v>411.16666666666669</v>
      </c>
      <c r="HA11" s="7">
        <f t="shared" si="105"/>
        <v>386.1</v>
      </c>
      <c r="HB11" s="7">
        <f t="shared" si="105"/>
        <v>404.82142857142856</v>
      </c>
      <c r="HC11" s="132">
        <f>HC8/HC10</f>
        <v>430.23134328358208</v>
      </c>
      <c r="HD11" s="7">
        <f t="shared" ref="HD11:HI11" si="106">+HD8/HD10</f>
        <v>431</v>
      </c>
      <c r="HE11" s="7">
        <f t="shared" si="106"/>
        <v>535.76666666666665</v>
      </c>
      <c r="HF11" s="7">
        <f t="shared" si="106"/>
        <v>512.33333333333337</v>
      </c>
      <c r="HG11" s="7">
        <f t="shared" si="106"/>
        <v>523.15384615384619</v>
      </c>
      <c r="HH11" s="7">
        <f t="shared" si="106"/>
        <v>470.5</v>
      </c>
      <c r="HI11" s="7">
        <f t="shared" si="106"/>
        <v>499.57142857142856</v>
      </c>
      <c r="HJ11" s="132">
        <f>HJ8/HJ10</f>
        <v>498.99264705882354</v>
      </c>
      <c r="HK11" s="7">
        <f t="shared" ref="HK11:HP11" si="107">+HK8/HK10</f>
        <v>489.35294117647061</v>
      </c>
      <c r="HL11" s="7">
        <f t="shared" si="107"/>
        <v>594.36666666666667</v>
      </c>
      <c r="HM11" s="7">
        <f t="shared" si="107"/>
        <v>531.11111111111109</v>
      </c>
      <c r="HN11" s="7">
        <f t="shared" si="107"/>
        <v>489.28571428571428</v>
      </c>
      <c r="HO11" s="7">
        <f t="shared" si="107"/>
        <v>421.8</v>
      </c>
      <c r="HP11" s="7">
        <f t="shared" si="107"/>
        <v>368.81081081081084</v>
      </c>
      <c r="HQ11" s="132">
        <f>HQ8/HQ10</f>
        <v>478.77241379310345</v>
      </c>
      <c r="HR11" s="7">
        <f t="shared" ref="HR11:HW11" si="108">+HR8/HR10</f>
        <v>493.05263157894734</v>
      </c>
      <c r="HS11" s="111"/>
      <c r="HT11" s="7">
        <f t="shared" si="108"/>
        <v>430.92307692307691</v>
      </c>
      <c r="HU11" s="7">
        <f t="shared" si="108"/>
        <v>240.73076923076923</v>
      </c>
      <c r="HV11" s="7">
        <f t="shared" si="108"/>
        <v>378.05</v>
      </c>
      <c r="HW11" s="7">
        <f t="shared" si="108"/>
        <v>451.85714285714283</v>
      </c>
      <c r="HX11" s="132">
        <f>HX8/HX10</f>
        <v>408.78260869565219</v>
      </c>
      <c r="HY11" s="7">
        <f t="shared" ref="HY11:ID11" si="109">+HY8/HY10</f>
        <v>397.76470588235293</v>
      </c>
      <c r="HZ11" s="7">
        <f t="shared" si="109"/>
        <v>471.38709677419354</v>
      </c>
      <c r="IA11" s="7">
        <f t="shared" si="109"/>
        <v>460</v>
      </c>
      <c r="IB11" s="7">
        <f t="shared" si="109"/>
        <v>428.71428571428572</v>
      </c>
      <c r="IC11" s="7">
        <f t="shared" si="109"/>
        <v>404.85</v>
      </c>
      <c r="ID11" s="7">
        <f t="shared" si="109"/>
        <v>390</v>
      </c>
      <c r="IE11" s="132">
        <f>IE8/IE10</f>
        <v>429.29927007299273</v>
      </c>
      <c r="IF11" s="7">
        <f t="shared" ref="IF11:IK11" si="110">+IF8/IF10</f>
        <v>348.94117647058823</v>
      </c>
      <c r="IG11" s="7">
        <f t="shared" si="110"/>
        <v>462.29032258064518</v>
      </c>
      <c r="IH11" s="7">
        <f t="shared" si="110"/>
        <v>504.5</v>
      </c>
      <c r="II11" s="7">
        <f t="shared" si="110"/>
        <v>405.6</v>
      </c>
      <c r="IJ11" s="7">
        <f t="shared" si="110"/>
        <v>510.13636363636363</v>
      </c>
      <c r="IK11" s="7">
        <f t="shared" si="110"/>
        <v>526.65384615384619</v>
      </c>
      <c r="IL11" s="132">
        <f>IL8/IL10</f>
        <v>472.36363636363637</v>
      </c>
      <c r="IM11" s="7">
        <f t="shared" ref="IM11:IR11" si="111">+IM8/IM10</f>
        <v>522.88888888888891</v>
      </c>
      <c r="IN11" s="7">
        <f t="shared" si="111"/>
        <v>536</v>
      </c>
      <c r="IO11" s="7">
        <f t="shared" si="111"/>
        <v>514.62962962962968</v>
      </c>
      <c r="IP11" s="7">
        <f t="shared" si="111"/>
        <v>464.45454545454544</v>
      </c>
      <c r="IQ11" s="7">
        <f t="shared" si="111"/>
        <v>520.86363636363637</v>
      </c>
      <c r="IR11" s="7">
        <f t="shared" si="111"/>
        <v>454.92</v>
      </c>
      <c r="IS11" s="132">
        <f>IS8/IS10</f>
        <v>506</v>
      </c>
      <c r="IT11" s="7">
        <f t="shared" ref="IT11:IY11" si="112">+IT8/IT10</f>
        <v>458.05263157894734</v>
      </c>
      <c r="IU11" s="7">
        <f t="shared" si="112"/>
        <v>578.55555555555554</v>
      </c>
      <c r="IV11" s="7">
        <f t="shared" si="112"/>
        <v>515.07407407407402</v>
      </c>
      <c r="IW11" s="7">
        <f t="shared" si="112"/>
        <v>374.09090909090907</v>
      </c>
      <c r="IX11" s="7">
        <f t="shared" si="112"/>
        <v>425.45454545454544</v>
      </c>
      <c r="IY11" s="7">
        <f t="shared" si="112"/>
        <v>448.25925925925924</v>
      </c>
      <c r="IZ11" s="132">
        <f>IZ8/IZ10</f>
        <v>479.76691729323306</v>
      </c>
      <c r="JA11" s="7">
        <f t="shared" ref="JA11:JF11" si="113">+JA8/JA10</f>
        <v>382.22222222222223</v>
      </c>
      <c r="JB11" s="7">
        <f t="shared" si="113"/>
        <v>543.75862068965512</v>
      </c>
      <c r="JC11" s="7">
        <f t="shared" si="113"/>
        <v>496.44444444444446</v>
      </c>
      <c r="JD11" s="7">
        <f t="shared" si="113"/>
        <v>385.81818181818181</v>
      </c>
      <c r="JE11" s="7">
        <f t="shared" si="113"/>
        <v>421.47619047619048</v>
      </c>
      <c r="JF11" s="7">
        <f t="shared" si="113"/>
        <v>409.7037037037037</v>
      </c>
      <c r="JG11" s="132">
        <f>JG8/JG10</f>
        <v>452.70676691729324</v>
      </c>
      <c r="JH11" s="7">
        <f t="shared" ref="JH11:JM11" si="114">+JH8/JH10</f>
        <v>399.94444444444446</v>
      </c>
      <c r="JI11" s="7">
        <f t="shared" si="114"/>
        <v>538.51851851851848</v>
      </c>
      <c r="JJ11" s="7">
        <f t="shared" si="114"/>
        <v>474.48148148148147</v>
      </c>
      <c r="JK11" s="7">
        <f t="shared" si="114"/>
        <v>382.09090909090907</v>
      </c>
      <c r="JL11" s="7">
        <f t="shared" si="114"/>
        <v>445</v>
      </c>
      <c r="JM11" s="7">
        <f t="shared" si="114"/>
        <v>392.61538461538464</v>
      </c>
      <c r="JN11" s="132">
        <f>JN8/JN10</f>
        <v>448.50769230769231</v>
      </c>
      <c r="JO11" s="7">
        <f t="shared" ref="JO11:JT11" si="115">+JO8/JO10</f>
        <v>405.47058823529414</v>
      </c>
      <c r="JP11" s="7">
        <f t="shared" si="115"/>
        <v>570.51724137931035</v>
      </c>
      <c r="JQ11" s="7">
        <f t="shared" si="115"/>
        <v>519.44444444444446</v>
      </c>
      <c r="JR11" s="7">
        <f t="shared" si="115"/>
        <v>412.18181818181819</v>
      </c>
      <c r="JS11" s="7">
        <f t="shared" si="115"/>
        <v>459</v>
      </c>
      <c r="JT11" s="7">
        <f t="shared" si="115"/>
        <v>475.74074074074076</v>
      </c>
      <c r="JU11" s="132">
        <f>JU8/JU10</f>
        <v>488.27067669172931</v>
      </c>
      <c r="JV11" s="7">
        <f t="shared" ref="JV11:KA11" si="116">+JV8/JV10</f>
        <v>426.16666666666669</v>
      </c>
      <c r="JW11" s="7">
        <f t="shared" si="116"/>
        <v>591.71428571428567</v>
      </c>
      <c r="JX11" s="7">
        <f t="shared" si="116"/>
        <v>512</v>
      </c>
      <c r="JY11" s="7">
        <f t="shared" si="116"/>
        <v>431.72727272727275</v>
      </c>
      <c r="JZ11" s="7">
        <f t="shared" si="116"/>
        <v>433.40909090909093</v>
      </c>
      <c r="KA11" s="7">
        <f t="shared" si="116"/>
        <v>455.25925925925924</v>
      </c>
      <c r="KB11" s="132">
        <f>KB8/KB10</f>
        <v>486.00751879699249</v>
      </c>
      <c r="KC11" s="7">
        <f t="shared" ref="KC11:KH11" si="117">+KC8/KC10</f>
        <v>437.38888888888891</v>
      </c>
      <c r="KD11" s="7">
        <f t="shared" si="117"/>
        <v>487.96428571428572</v>
      </c>
      <c r="KE11" s="7">
        <f t="shared" si="117"/>
        <v>466.22222222222223</v>
      </c>
      <c r="KF11" s="7">
        <f t="shared" si="117"/>
        <v>414</v>
      </c>
      <c r="KG11" s="7">
        <f t="shared" si="117"/>
        <v>427.63636363636363</v>
      </c>
      <c r="KH11" s="7">
        <f t="shared" si="117"/>
        <v>424.81481481481484</v>
      </c>
      <c r="KI11" s="132">
        <f>KI8/KI10</f>
        <v>447.78947368421052</v>
      </c>
      <c r="KJ11" s="7">
        <f t="shared" ref="KJ11:KO11" si="118">+KJ8/KJ10</f>
        <v>357.88888888888891</v>
      </c>
      <c r="KK11" s="7">
        <f t="shared" si="118"/>
        <v>479.35714285714283</v>
      </c>
      <c r="KL11" s="7">
        <f t="shared" si="118"/>
        <v>472.88888888888891</v>
      </c>
      <c r="KM11" s="7">
        <f t="shared" si="118"/>
        <v>450.27272727272725</v>
      </c>
      <c r="KN11" s="7">
        <f t="shared" si="118"/>
        <v>384.22727272727275</v>
      </c>
      <c r="KO11" s="7">
        <f t="shared" si="118"/>
        <v>456.96774193548384</v>
      </c>
      <c r="KP11" s="132">
        <f>KP8/KP10</f>
        <v>439.44525547445255</v>
      </c>
      <c r="KQ11" s="7">
        <f t="shared" ref="KQ11:KV11" si="119">+KQ8/KQ10</f>
        <v>358.03125</v>
      </c>
      <c r="KR11" s="7">
        <f t="shared" si="119"/>
        <v>462.23076923076923</v>
      </c>
      <c r="KS11" s="111"/>
      <c r="KT11" s="7">
        <f t="shared" si="119"/>
        <v>356.33333333333331</v>
      </c>
      <c r="KU11" s="7">
        <f t="shared" si="119"/>
        <v>729.94117647058829</v>
      </c>
      <c r="KV11" s="7">
        <f t="shared" si="119"/>
        <v>439.48275862068965</v>
      </c>
      <c r="KW11" s="132">
        <f>KW8/KW10</f>
        <v>456.69767441860466</v>
      </c>
      <c r="KX11" s="7">
        <f>+KX8/KX10</f>
        <v>485.16666666666669</v>
      </c>
      <c r="KY11" s="7">
        <f>+KY8/KY10</f>
        <v>616.57142857142856</v>
      </c>
      <c r="KZ11" s="7">
        <f>+KZ8/KZ10</f>
        <v>639.07407407407402</v>
      </c>
      <c r="LA11" s="7">
        <f>+LA8/LA10</f>
        <v>475.21739130434781</v>
      </c>
      <c r="LB11" s="7" t="e">
        <f>+LB8/LB10</f>
        <v>#DIV/0!</v>
      </c>
      <c r="LC11" s="111"/>
      <c r="LD11" s="132">
        <f>LD8/LD10</f>
        <v>564.39583333333337</v>
      </c>
      <c r="LE11" s="7" t="e">
        <f t="shared" ref="LE11:LJ11" si="120">+LE8/LE10</f>
        <v>#DIV/0!</v>
      </c>
      <c r="LF11" s="7" t="e">
        <f t="shared" si="120"/>
        <v>#DIV/0!</v>
      </c>
      <c r="LG11" s="7" t="e">
        <f t="shared" si="120"/>
        <v>#DIV/0!</v>
      </c>
      <c r="LH11" s="7" t="e">
        <f t="shared" si="120"/>
        <v>#DIV/0!</v>
      </c>
      <c r="LI11" s="7" t="e">
        <f t="shared" si="120"/>
        <v>#DIV/0!</v>
      </c>
      <c r="LJ11" s="7" t="e">
        <f t="shared" si="120"/>
        <v>#DIV/0!</v>
      </c>
      <c r="LK11" s="132" t="e">
        <f>LK8/LK10</f>
        <v>#DIV/0!</v>
      </c>
      <c r="LL11" s="7" t="e">
        <f t="shared" ref="LL11:LQ11" si="121">+LL8/LL10</f>
        <v>#DIV/0!</v>
      </c>
      <c r="LM11" s="7" t="e">
        <f t="shared" si="121"/>
        <v>#DIV/0!</v>
      </c>
      <c r="LN11" s="7" t="e">
        <f t="shared" si="121"/>
        <v>#DIV/0!</v>
      </c>
      <c r="LO11" s="7" t="e">
        <f t="shared" si="121"/>
        <v>#DIV/0!</v>
      </c>
      <c r="LP11" s="7" t="e">
        <f t="shared" si="121"/>
        <v>#DIV/0!</v>
      </c>
      <c r="LQ11" s="7" t="e">
        <f t="shared" si="121"/>
        <v>#DIV/0!</v>
      </c>
      <c r="LR11" s="132" t="e">
        <f>LR8/LR10</f>
        <v>#DIV/0!</v>
      </c>
      <c r="LS11" s="7" t="e">
        <f t="shared" ref="LS11:LX11" si="122">+LS8/LS10</f>
        <v>#DIV/0!</v>
      </c>
      <c r="LT11" s="7" t="e">
        <f t="shared" si="122"/>
        <v>#DIV/0!</v>
      </c>
      <c r="LU11" s="7" t="e">
        <f t="shared" si="122"/>
        <v>#DIV/0!</v>
      </c>
      <c r="LV11" s="7" t="e">
        <f t="shared" si="122"/>
        <v>#DIV/0!</v>
      </c>
      <c r="LW11" s="7" t="e">
        <f t="shared" si="122"/>
        <v>#DIV/0!</v>
      </c>
      <c r="LX11" s="7" t="e">
        <f t="shared" si="122"/>
        <v>#DIV/0!</v>
      </c>
      <c r="LY11" s="132" t="e">
        <f>LY8/LY10</f>
        <v>#DIV/0!</v>
      </c>
      <c r="LZ11" s="7" t="e">
        <f t="shared" ref="LZ11:ME11" si="123">+LZ8/LZ10</f>
        <v>#DIV/0!</v>
      </c>
      <c r="MA11" s="7" t="e">
        <f t="shared" si="123"/>
        <v>#DIV/0!</v>
      </c>
      <c r="MB11" s="7" t="e">
        <f t="shared" si="123"/>
        <v>#DIV/0!</v>
      </c>
      <c r="MC11" s="7" t="e">
        <f t="shared" si="123"/>
        <v>#DIV/0!</v>
      </c>
      <c r="MD11" s="7" t="e">
        <f t="shared" si="123"/>
        <v>#DIV/0!</v>
      </c>
      <c r="ME11" s="7" t="e">
        <f t="shared" si="123"/>
        <v>#DIV/0!</v>
      </c>
      <c r="MF11" s="132" t="e">
        <f>MF8/MF10</f>
        <v>#DIV/0!</v>
      </c>
      <c r="MG11" s="7" t="e">
        <f t="shared" ref="MG11:ML11" si="124">+MG8/MG10</f>
        <v>#DIV/0!</v>
      </c>
      <c r="MH11" s="7" t="e">
        <f t="shared" si="124"/>
        <v>#DIV/0!</v>
      </c>
      <c r="MI11" s="7" t="e">
        <f t="shared" si="124"/>
        <v>#DIV/0!</v>
      </c>
      <c r="MJ11" s="7" t="e">
        <f t="shared" si="124"/>
        <v>#DIV/0!</v>
      </c>
      <c r="MK11" s="7" t="e">
        <f t="shared" si="124"/>
        <v>#DIV/0!</v>
      </c>
      <c r="ML11" s="7" t="e">
        <f t="shared" si="124"/>
        <v>#DIV/0!</v>
      </c>
      <c r="MM11" s="132" t="e">
        <f>MM8/MM10</f>
        <v>#DIV/0!</v>
      </c>
      <c r="MN11" s="7" t="e">
        <f t="shared" ref="MN11:MS11" si="125">+MN8/MN10</f>
        <v>#DIV/0!</v>
      </c>
      <c r="MO11" s="7" t="e">
        <f t="shared" si="125"/>
        <v>#DIV/0!</v>
      </c>
      <c r="MP11" s="7" t="e">
        <f t="shared" si="125"/>
        <v>#DIV/0!</v>
      </c>
      <c r="MQ11" s="7" t="e">
        <f t="shared" si="125"/>
        <v>#DIV/0!</v>
      </c>
      <c r="MR11" s="7" t="e">
        <f t="shared" si="125"/>
        <v>#DIV/0!</v>
      </c>
      <c r="MS11" s="7" t="e">
        <f t="shared" si="125"/>
        <v>#DIV/0!</v>
      </c>
      <c r="MT11" s="132" t="e">
        <f>MT8/MT10</f>
        <v>#DIV/0!</v>
      </c>
      <c r="MU11" s="111"/>
      <c r="MV11" s="7" t="e">
        <f>+MV8/MV10</f>
        <v>#DIV/0!</v>
      </c>
      <c r="MW11" s="7" t="e">
        <f>+MW8/MW10</f>
        <v>#DIV/0!</v>
      </c>
      <c r="MX11" s="7" t="e">
        <f>+MX8/MX10</f>
        <v>#DIV/0!</v>
      </c>
      <c r="MY11" s="7" t="e">
        <f>+MY8/MY10</f>
        <v>#DIV/0!</v>
      </c>
      <c r="MZ11" s="7" t="e">
        <f>+MZ8/MZ10</f>
        <v>#DIV/0!</v>
      </c>
      <c r="NA11" s="135" t="e">
        <f>NA8/NA10</f>
        <v>#DIV/0!</v>
      </c>
      <c r="NK11" s="10"/>
      <c r="NL11" s="10"/>
      <c r="NM11" s="10"/>
      <c r="NN11" s="10"/>
      <c r="NO11" s="10"/>
      <c r="NP11" s="10"/>
      <c r="NQ11" s="10"/>
      <c r="NR11" s="10"/>
      <c r="NS11" s="10"/>
      <c r="NT11" s="10"/>
      <c r="NU11" s="10"/>
      <c r="NV11" s="10"/>
      <c r="NW11" s="10"/>
      <c r="NX11" s="10"/>
    </row>
    <row r="12" spans="1:416" s="120" customFormat="1" ht="15" thickTop="1" x14ac:dyDescent="0.3">
      <c r="A12" s="121" t="s">
        <v>108</v>
      </c>
      <c r="B12" s="9">
        <v>11458</v>
      </c>
      <c r="C12" s="9">
        <v>16365</v>
      </c>
      <c r="D12" s="8">
        <v>13513</v>
      </c>
      <c r="E12" s="8">
        <v>12803</v>
      </c>
      <c r="F12" s="8">
        <v>13200</v>
      </c>
      <c r="G12" s="8">
        <v>2700</v>
      </c>
      <c r="H12" s="123">
        <f t="shared" si="0"/>
        <v>70039</v>
      </c>
      <c r="I12" s="8">
        <v>15380</v>
      </c>
      <c r="J12" s="8">
        <v>17388</v>
      </c>
      <c r="K12" s="8">
        <v>13099</v>
      </c>
      <c r="L12" s="8">
        <v>11406</v>
      </c>
      <c r="M12" s="8">
        <v>12068</v>
      </c>
      <c r="N12" s="8">
        <v>2272</v>
      </c>
      <c r="O12" s="123">
        <f t="shared" si="1"/>
        <v>71613</v>
      </c>
      <c r="P12" s="9">
        <v>14324</v>
      </c>
      <c r="Q12" s="9">
        <v>18006</v>
      </c>
      <c r="R12" s="9">
        <v>13155</v>
      </c>
      <c r="S12" s="9">
        <v>11660</v>
      </c>
      <c r="T12" s="9">
        <v>12567</v>
      </c>
      <c r="U12" s="9">
        <v>2277</v>
      </c>
      <c r="V12" s="123">
        <f t="shared" si="2"/>
        <v>71989</v>
      </c>
      <c r="W12" s="9">
        <v>15318</v>
      </c>
      <c r="X12" s="9">
        <v>15970</v>
      </c>
      <c r="Y12" s="9">
        <v>12913</v>
      </c>
      <c r="Z12" s="9">
        <v>10693</v>
      </c>
      <c r="AA12" s="9">
        <v>10792</v>
      </c>
      <c r="AB12" s="9">
        <v>2270</v>
      </c>
      <c r="AC12" s="123">
        <f t="shared" si="3"/>
        <v>67956</v>
      </c>
      <c r="AD12" s="9">
        <v>13159</v>
      </c>
      <c r="AE12" s="9">
        <v>16106</v>
      </c>
      <c r="AF12" s="9">
        <v>13324</v>
      </c>
      <c r="AG12" s="9">
        <v>10592</v>
      </c>
      <c r="AH12" s="9">
        <v>11257</v>
      </c>
      <c r="AI12" s="9">
        <v>2213</v>
      </c>
      <c r="AJ12" s="123">
        <f t="shared" si="4"/>
        <v>66651</v>
      </c>
      <c r="AK12" s="9">
        <v>14687</v>
      </c>
      <c r="AL12" s="9">
        <v>15584</v>
      </c>
      <c r="AM12" s="9">
        <v>12081</v>
      </c>
      <c r="AN12" s="9">
        <v>10518</v>
      </c>
      <c r="AO12" s="9">
        <v>11284</v>
      </c>
      <c r="AP12" s="9">
        <v>2240</v>
      </c>
      <c r="AQ12" s="123">
        <f t="shared" si="5"/>
        <v>66394</v>
      </c>
      <c r="AR12" s="8">
        <v>13151</v>
      </c>
      <c r="AS12" s="8">
        <v>15789</v>
      </c>
      <c r="AT12" s="8">
        <v>13145</v>
      </c>
      <c r="AU12" s="8">
        <v>10727</v>
      </c>
      <c r="AV12" s="8">
        <v>11325</v>
      </c>
      <c r="AW12" s="8">
        <v>2201</v>
      </c>
      <c r="AX12" s="123">
        <f t="shared" si="6"/>
        <v>66338</v>
      </c>
      <c r="AY12" s="8">
        <v>12815</v>
      </c>
      <c r="AZ12" s="8">
        <v>15132</v>
      </c>
      <c r="BA12" s="8">
        <v>11061</v>
      </c>
      <c r="BB12" s="8">
        <v>9701</v>
      </c>
      <c r="BC12" s="8">
        <v>10924</v>
      </c>
      <c r="BD12" s="8">
        <v>1963</v>
      </c>
      <c r="BE12" s="123">
        <f t="shared" si="7"/>
        <v>61596</v>
      </c>
      <c r="BF12" s="8">
        <v>12696</v>
      </c>
      <c r="BG12" s="8">
        <v>15190</v>
      </c>
      <c r="BH12" s="8">
        <v>11557</v>
      </c>
      <c r="BI12" s="8">
        <v>10823</v>
      </c>
      <c r="BJ12" s="8">
        <v>10673</v>
      </c>
      <c r="BK12" s="8">
        <v>2030</v>
      </c>
      <c r="BL12" s="123">
        <f t="shared" si="8"/>
        <v>62969</v>
      </c>
      <c r="BM12" s="8">
        <v>13647</v>
      </c>
      <c r="BN12" s="8">
        <v>15623</v>
      </c>
      <c r="BO12" s="8">
        <v>12300</v>
      </c>
      <c r="BP12" s="8">
        <v>10173</v>
      </c>
      <c r="BQ12" s="8">
        <v>11055</v>
      </c>
      <c r="BR12" s="8">
        <v>1756</v>
      </c>
      <c r="BS12" s="123">
        <f t="shared" si="9"/>
        <v>64554</v>
      </c>
      <c r="BT12" s="8">
        <v>13326</v>
      </c>
      <c r="BU12" s="8">
        <v>15189</v>
      </c>
      <c r="BV12" s="8">
        <v>11912</v>
      </c>
      <c r="BW12" s="8">
        <v>8573</v>
      </c>
      <c r="BX12" s="8">
        <v>11081</v>
      </c>
      <c r="BY12" s="8">
        <v>1846</v>
      </c>
      <c r="BZ12" s="123">
        <f>SUM(BT12:BY12)</f>
        <v>61927</v>
      </c>
      <c r="CA12" s="8">
        <v>12209</v>
      </c>
      <c r="CB12" s="8">
        <v>14580</v>
      </c>
      <c r="CC12" s="8">
        <v>11026</v>
      </c>
      <c r="CD12" s="8">
        <v>8301</v>
      </c>
      <c r="CE12" s="8">
        <v>10265</v>
      </c>
      <c r="CF12" s="8">
        <v>1704</v>
      </c>
      <c r="CG12" s="123">
        <f>SUM(CA12:CF12)</f>
        <v>58085</v>
      </c>
      <c r="CH12" s="8">
        <v>12615</v>
      </c>
      <c r="CI12" s="8">
        <v>14876</v>
      </c>
      <c r="CJ12" s="8">
        <v>10336</v>
      </c>
      <c r="CK12" s="8">
        <v>7490</v>
      </c>
      <c r="CL12" s="8">
        <v>11104</v>
      </c>
      <c r="CM12" s="8">
        <v>1754</v>
      </c>
      <c r="CN12" s="123">
        <f>SUM(CH12:CM12)</f>
        <v>58175</v>
      </c>
      <c r="CO12" s="8">
        <v>12657</v>
      </c>
      <c r="CP12" s="8">
        <v>14801</v>
      </c>
      <c r="CQ12" s="8">
        <v>10491</v>
      </c>
      <c r="CR12" s="8">
        <v>8340</v>
      </c>
      <c r="CS12" s="8">
        <v>10897</v>
      </c>
      <c r="CT12" s="8">
        <v>2000</v>
      </c>
      <c r="CU12" s="123">
        <f>SUM(CO12:CT12)</f>
        <v>59186</v>
      </c>
      <c r="CV12" s="8">
        <v>14501</v>
      </c>
      <c r="CW12" s="8">
        <v>16616</v>
      </c>
      <c r="CX12" s="8">
        <v>12340</v>
      </c>
      <c r="CY12" s="8">
        <v>9075</v>
      </c>
      <c r="CZ12" s="8">
        <v>18052</v>
      </c>
      <c r="DA12" s="8">
        <v>3744</v>
      </c>
      <c r="DB12" s="123">
        <f>SUM(CV12:DA12)</f>
        <v>74328</v>
      </c>
      <c r="DC12" s="137"/>
      <c r="DD12" s="8">
        <v>12425</v>
      </c>
      <c r="DE12" s="8">
        <v>9812</v>
      </c>
      <c r="DF12" s="8">
        <v>8208</v>
      </c>
      <c r="DG12" s="8">
        <v>10734</v>
      </c>
      <c r="DH12" s="8">
        <v>2053</v>
      </c>
      <c r="DI12" s="123">
        <f>SUM(DC12:DH12)</f>
        <v>43232</v>
      </c>
      <c r="DJ12" s="8">
        <v>13797</v>
      </c>
      <c r="DK12" s="8">
        <v>14479</v>
      </c>
      <c r="DL12" s="8">
        <v>9414</v>
      </c>
      <c r="DM12" s="8">
        <v>9668</v>
      </c>
      <c r="DN12" s="8">
        <v>15586</v>
      </c>
      <c r="DO12" s="8">
        <v>3948</v>
      </c>
      <c r="DP12" s="123">
        <f>SUM(DJ12:DO12)</f>
        <v>66892</v>
      </c>
      <c r="DQ12" s="137"/>
      <c r="DR12" s="8">
        <v>14138</v>
      </c>
      <c r="DS12" s="8">
        <v>11473</v>
      </c>
      <c r="DT12" s="8">
        <v>11367</v>
      </c>
      <c r="DU12" s="8">
        <v>20599</v>
      </c>
      <c r="DV12" s="8">
        <v>4593</v>
      </c>
      <c r="DW12" s="123">
        <f>SUM(DQ12:DV12)</f>
        <v>62170</v>
      </c>
      <c r="DX12" s="137"/>
      <c r="DY12" s="8">
        <v>16069</v>
      </c>
      <c r="DZ12" s="8">
        <v>11339</v>
      </c>
      <c r="EA12" s="8">
        <v>9165</v>
      </c>
      <c r="EB12" s="8">
        <v>12262</v>
      </c>
      <c r="EC12" s="8">
        <v>2235</v>
      </c>
      <c r="ED12" s="123">
        <f>SUM(DX12:EC12)</f>
        <v>51070</v>
      </c>
      <c r="EE12" s="8">
        <v>15145</v>
      </c>
      <c r="EF12" s="8">
        <v>16391</v>
      </c>
      <c r="EG12" s="8">
        <v>11133</v>
      </c>
      <c r="EH12" s="8">
        <v>8736</v>
      </c>
      <c r="EI12" s="8">
        <v>11115</v>
      </c>
      <c r="EJ12" s="8">
        <v>4045</v>
      </c>
      <c r="EK12" s="123">
        <f>SUM(EE12:EJ12)</f>
        <v>66565</v>
      </c>
      <c r="EL12" s="8">
        <v>14273</v>
      </c>
      <c r="EM12" s="8">
        <v>16513</v>
      </c>
      <c r="EN12" s="8">
        <v>8284</v>
      </c>
      <c r="EO12" s="137"/>
      <c r="EP12" s="8">
        <v>11863</v>
      </c>
      <c r="EQ12" s="8">
        <v>1863</v>
      </c>
      <c r="ER12" s="123">
        <f>SUM(EL12:EQ12)</f>
        <v>52796</v>
      </c>
      <c r="ES12" s="8">
        <v>13222</v>
      </c>
      <c r="ET12" s="8">
        <v>17176</v>
      </c>
      <c r="EU12" s="8">
        <v>14365</v>
      </c>
      <c r="EV12" s="8">
        <v>10444</v>
      </c>
      <c r="EW12" s="8">
        <v>17602</v>
      </c>
      <c r="EX12" s="8">
        <v>3945</v>
      </c>
      <c r="EY12" s="123">
        <f>SUM(ES12:EX12)</f>
        <v>76754</v>
      </c>
      <c r="EZ12" s="137"/>
      <c r="FA12" s="8">
        <v>16009</v>
      </c>
      <c r="FB12" s="8">
        <v>10708</v>
      </c>
      <c r="FC12" s="8">
        <v>9796</v>
      </c>
      <c r="FD12" s="8">
        <v>11758</v>
      </c>
      <c r="FE12" s="8">
        <v>2605</v>
      </c>
      <c r="FF12" s="123">
        <f>SUM(EZ12:FE12)</f>
        <v>50876</v>
      </c>
      <c r="FG12" s="8">
        <v>15922</v>
      </c>
      <c r="FH12" s="8">
        <v>16009</v>
      </c>
      <c r="FI12" s="8">
        <v>11991</v>
      </c>
      <c r="FJ12" s="8">
        <v>9074</v>
      </c>
      <c r="FK12" s="8">
        <v>10763</v>
      </c>
      <c r="FL12" s="8">
        <v>1955</v>
      </c>
      <c r="FM12" s="123">
        <f>SUM(FG12:FL12)</f>
        <v>65714</v>
      </c>
      <c r="FN12" s="8">
        <v>13829</v>
      </c>
      <c r="FO12" s="8">
        <v>16087</v>
      </c>
      <c r="FP12" s="8">
        <v>10954</v>
      </c>
      <c r="FQ12" s="8">
        <v>7878</v>
      </c>
      <c r="FR12" s="8">
        <v>10559</v>
      </c>
      <c r="FS12" s="8">
        <v>1824</v>
      </c>
      <c r="FT12" s="123">
        <f>SUM(FN12:FS12)</f>
        <v>61131</v>
      </c>
      <c r="FU12" s="8">
        <v>12429</v>
      </c>
      <c r="FV12" s="8">
        <v>15327</v>
      </c>
      <c r="FW12" s="8">
        <v>10292</v>
      </c>
      <c r="FX12" s="8">
        <v>8510</v>
      </c>
      <c r="FY12" s="8">
        <v>10459</v>
      </c>
      <c r="FZ12" s="8">
        <v>2051</v>
      </c>
      <c r="GA12" s="123">
        <f>SUM(FU12:FZ12)</f>
        <v>59068</v>
      </c>
      <c r="GB12" s="8">
        <v>12841</v>
      </c>
      <c r="GC12" s="8">
        <v>12290</v>
      </c>
      <c r="GD12" s="8">
        <v>13145</v>
      </c>
      <c r="GE12" s="8">
        <v>9266</v>
      </c>
      <c r="GF12" s="8">
        <v>12725</v>
      </c>
      <c r="GG12" s="8">
        <v>2050</v>
      </c>
      <c r="GH12" s="123">
        <f>SUM(GB12:GG12)</f>
        <v>62317</v>
      </c>
      <c r="GI12" s="8">
        <v>17322</v>
      </c>
      <c r="GJ12" s="8">
        <v>21199</v>
      </c>
      <c r="GK12" s="8">
        <v>12881</v>
      </c>
      <c r="GL12" s="8">
        <v>10739</v>
      </c>
      <c r="GM12" s="137"/>
      <c r="GN12" s="8">
        <v>3590</v>
      </c>
      <c r="GO12" s="123">
        <f>SUM(GI12:GN12)</f>
        <v>65731</v>
      </c>
      <c r="GP12" s="8">
        <v>14597</v>
      </c>
      <c r="GQ12" s="8">
        <v>17627</v>
      </c>
      <c r="GR12" s="8">
        <v>15680</v>
      </c>
      <c r="GS12" s="8">
        <v>10454</v>
      </c>
      <c r="GT12" s="8">
        <v>14625</v>
      </c>
      <c r="GU12" s="8">
        <v>2528</v>
      </c>
      <c r="GV12" s="123">
        <f>SUM(GP12:GU12)</f>
        <v>75511</v>
      </c>
      <c r="GW12" s="8">
        <v>16030</v>
      </c>
      <c r="GX12" s="8">
        <v>18756</v>
      </c>
      <c r="GY12" s="8">
        <v>14962</v>
      </c>
      <c r="GZ12" s="8">
        <v>7496</v>
      </c>
      <c r="HA12" s="8">
        <v>13160</v>
      </c>
      <c r="HB12" s="8">
        <v>2551</v>
      </c>
      <c r="HC12" s="123">
        <f>SUM(GW12:HB12)</f>
        <v>72955</v>
      </c>
      <c r="HD12" s="8">
        <v>14924</v>
      </c>
      <c r="HE12" s="8">
        <v>19866</v>
      </c>
      <c r="HF12" s="8">
        <v>16952</v>
      </c>
      <c r="HG12" s="8">
        <v>8416</v>
      </c>
      <c r="HH12" s="8">
        <v>13442</v>
      </c>
      <c r="HI12" s="8">
        <v>2622</v>
      </c>
      <c r="HJ12" s="123">
        <f>SUM(HD12:HI12)</f>
        <v>76222</v>
      </c>
      <c r="HK12" s="8">
        <v>17347</v>
      </c>
      <c r="HL12" s="8">
        <v>21705</v>
      </c>
      <c r="HM12" s="8">
        <v>17922</v>
      </c>
      <c r="HN12" s="8">
        <v>10677</v>
      </c>
      <c r="HO12" s="8">
        <v>13264</v>
      </c>
      <c r="HP12" s="8">
        <v>6704</v>
      </c>
      <c r="HQ12" s="123">
        <f>SUM(HK12:HP12)</f>
        <v>87619</v>
      </c>
      <c r="HR12" s="8">
        <v>17441</v>
      </c>
      <c r="HS12" s="137"/>
      <c r="HT12" s="8">
        <v>21729</v>
      </c>
      <c r="HU12" s="8">
        <v>7275</v>
      </c>
      <c r="HV12" s="8">
        <v>13515</v>
      </c>
      <c r="HW12" s="8">
        <v>3346</v>
      </c>
      <c r="HX12" s="123">
        <f>SUM(HR12:HW12)</f>
        <v>63306</v>
      </c>
      <c r="HY12" s="8">
        <v>17055</v>
      </c>
      <c r="HZ12" s="8">
        <v>21689</v>
      </c>
      <c r="IA12" s="8">
        <f>16064-1-358</f>
        <v>15705</v>
      </c>
      <c r="IB12" s="8">
        <v>8014</v>
      </c>
      <c r="IC12" s="8">
        <v>12872</v>
      </c>
      <c r="ID12" s="8">
        <v>2601</v>
      </c>
      <c r="IE12" s="123">
        <f>SUM(HY12:ID12)</f>
        <v>77936</v>
      </c>
      <c r="IF12" s="8">
        <v>12513</v>
      </c>
      <c r="IG12" s="8">
        <v>16703</v>
      </c>
      <c r="IH12" s="8">
        <v>12813</v>
      </c>
      <c r="II12" s="8">
        <v>9877</v>
      </c>
      <c r="IJ12" s="8">
        <v>13260</v>
      </c>
      <c r="IK12" s="8">
        <v>2614</v>
      </c>
      <c r="IL12" s="123">
        <f>SUM(IF12:IK12)</f>
        <v>67780</v>
      </c>
      <c r="IM12" s="8">
        <v>17294</v>
      </c>
      <c r="IN12" s="8">
        <v>19110</v>
      </c>
      <c r="IO12" s="8">
        <v>15564</v>
      </c>
      <c r="IP12" s="8">
        <v>12927</v>
      </c>
      <c r="IQ12" s="8">
        <v>14577</v>
      </c>
      <c r="IR12" s="8">
        <v>2613</v>
      </c>
      <c r="IS12" s="123">
        <f>SUM(IM12:IR12)</f>
        <v>82085</v>
      </c>
      <c r="IT12" s="8">
        <v>18057</v>
      </c>
      <c r="IU12" s="8">
        <v>20943</v>
      </c>
      <c r="IV12" s="8">
        <v>13843</v>
      </c>
      <c r="IW12" s="8">
        <v>10636</v>
      </c>
      <c r="IX12" s="8">
        <v>13142</v>
      </c>
      <c r="IY12" s="8">
        <v>2482</v>
      </c>
      <c r="IZ12" s="123">
        <f>SUM(IT12:IY12)</f>
        <v>79103</v>
      </c>
      <c r="JA12" s="8">
        <v>14280</v>
      </c>
      <c r="JB12" s="8">
        <v>16272</v>
      </c>
      <c r="JC12" s="8">
        <v>12639</v>
      </c>
      <c r="JD12" s="8">
        <v>8964</v>
      </c>
      <c r="JE12" s="8">
        <v>11438</v>
      </c>
      <c r="JF12" s="8">
        <v>2716</v>
      </c>
      <c r="JG12" s="123">
        <f>SUM(JA12:JF12)</f>
        <v>66309</v>
      </c>
      <c r="JH12" s="8">
        <v>13757</v>
      </c>
      <c r="JI12" s="8">
        <v>15298</v>
      </c>
      <c r="JJ12" s="8">
        <v>12490</v>
      </c>
      <c r="JK12" s="8">
        <v>8907</v>
      </c>
      <c r="JL12" s="8">
        <v>11269</v>
      </c>
      <c r="JM12" s="8">
        <v>2524</v>
      </c>
      <c r="JN12" s="123">
        <f>SUM(JH12:JM12)</f>
        <v>64245</v>
      </c>
      <c r="JO12" s="8">
        <v>14739</v>
      </c>
      <c r="JP12" s="8">
        <v>16709</v>
      </c>
      <c r="JQ12" s="8">
        <v>12276</v>
      </c>
      <c r="JR12" s="8">
        <v>10012</v>
      </c>
      <c r="JS12" s="8">
        <v>11703</v>
      </c>
      <c r="JT12" s="8">
        <v>2598</v>
      </c>
      <c r="JU12" s="123">
        <f>SUM(JO12:JT12)</f>
        <v>68037</v>
      </c>
      <c r="JV12" s="8">
        <v>14379</v>
      </c>
      <c r="JW12" s="8">
        <v>17302</v>
      </c>
      <c r="JX12" s="8">
        <v>12881</v>
      </c>
      <c r="JY12" s="8">
        <v>9937</v>
      </c>
      <c r="JZ12" s="8">
        <v>10585</v>
      </c>
      <c r="KA12" s="8">
        <v>2300</v>
      </c>
      <c r="KB12" s="123">
        <f>SUM(JV12:KA12)</f>
        <v>67384</v>
      </c>
      <c r="KC12" s="8">
        <v>13857</v>
      </c>
      <c r="KD12" s="8">
        <v>15279</v>
      </c>
      <c r="KE12" s="8">
        <v>11057</v>
      </c>
      <c r="KF12" s="8">
        <v>8925</v>
      </c>
      <c r="KG12" s="8">
        <v>11321</v>
      </c>
      <c r="KH12" s="8">
        <v>2179</v>
      </c>
      <c r="KI12" s="123">
        <f>SUM(KC12:KH12)</f>
        <v>62618</v>
      </c>
      <c r="KJ12" s="8">
        <v>13088</v>
      </c>
      <c r="KK12" s="8">
        <v>14394</v>
      </c>
      <c r="KL12" s="8">
        <v>10611</v>
      </c>
      <c r="KM12" s="8">
        <v>8021</v>
      </c>
      <c r="KN12" s="8">
        <v>10417</v>
      </c>
      <c r="KO12" s="8">
        <v>5539</v>
      </c>
      <c r="KP12" s="123">
        <f>SUM(KJ12:KO12)</f>
        <v>62070</v>
      </c>
      <c r="KQ12" s="8">
        <v>12394</v>
      </c>
      <c r="KR12" s="8">
        <v>15040</v>
      </c>
      <c r="KS12" s="137"/>
      <c r="KT12" s="8">
        <v>8416</v>
      </c>
      <c r="KU12" s="8">
        <v>11968</v>
      </c>
      <c r="KV12" s="8">
        <v>2774</v>
      </c>
      <c r="KW12" s="123">
        <f>SUM(KQ12:KV12)</f>
        <v>50592</v>
      </c>
      <c r="KX12" s="8">
        <v>17691</v>
      </c>
      <c r="KY12" s="8">
        <v>20259</v>
      </c>
      <c r="KZ12" s="8">
        <v>9865</v>
      </c>
      <c r="LA12" s="8">
        <v>11483</v>
      </c>
      <c r="LB12" s="8"/>
      <c r="LC12" s="137"/>
      <c r="LD12" s="123">
        <f>SUM(KX12:LC12)</f>
        <v>59298</v>
      </c>
      <c r="LE12" s="8"/>
      <c r="LF12" s="8"/>
      <c r="LG12" s="8"/>
      <c r="LH12" s="8"/>
      <c r="LI12" s="8"/>
      <c r="LJ12" s="8"/>
      <c r="LK12" s="123">
        <f>SUM(LE12:LJ12)</f>
        <v>0</v>
      </c>
      <c r="LL12" s="8"/>
      <c r="LM12" s="8"/>
      <c r="LN12" s="8"/>
      <c r="LO12" s="8"/>
      <c r="LP12" s="8"/>
      <c r="LQ12" s="8"/>
      <c r="LR12" s="123">
        <f>SUM(LL12:LQ12)</f>
        <v>0</v>
      </c>
      <c r="LS12" s="8"/>
      <c r="LT12" s="8"/>
      <c r="LU12" s="8"/>
      <c r="LV12" s="8"/>
      <c r="LW12" s="8"/>
      <c r="LX12" s="8"/>
      <c r="LY12" s="123">
        <f>SUM(LS12:LX12)</f>
        <v>0</v>
      </c>
      <c r="LZ12" s="8"/>
      <c r="MA12" s="8"/>
      <c r="MB12" s="8"/>
      <c r="MC12" s="8"/>
      <c r="MD12" s="8"/>
      <c r="ME12" s="8"/>
      <c r="MF12" s="123">
        <f>SUM(LZ12:ME12)</f>
        <v>0</v>
      </c>
      <c r="MG12" s="8"/>
      <c r="MH12" s="8"/>
      <c r="MI12" s="8"/>
      <c r="MJ12" s="8"/>
      <c r="MK12" s="8"/>
      <c r="ML12" s="8"/>
      <c r="MM12" s="123">
        <f>SUM(MG12:ML12)</f>
        <v>0</v>
      </c>
      <c r="MN12" s="8"/>
      <c r="MO12" s="8"/>
      <c r="MP12" s="8"/>
      <c r="MQ12" s="8"/>
      <c r="MR12" s="8"/>
      <c r="MS12" s="8"/>
      <c r="MT12" s="123">
        <f>SUM(MN12:MS12)</f>
        <v>0</v>
      </c>
      <c r="MU12" s="137"/>
      <c r="MV12" s="8"/>
      <c r="MW12" s="8"/>
      <c r="MX12" s="8"/>
      <c r="MY12" s="8"/>
      <c r="MZ12" s="8"/>
      <c r="NA12" s="127">
        <f>SUM(MU12:MZ12)</f>
        <v>0</v>
      </c>
      <c r="NK12" s="10"/>
      <c r="NL12" s="10"/>
      <c r="NM12" s="10"/>
      <c r="NN12" s="10"/>
      <c r="NO12" s="10"/>
      <c r="NP12" s="10"/>
      <c r="NQ12" s="10"/>
      <c r="NR12" s="10"/>
      <c r="NS12" s="10"/>
      <c r="NT12" s="10"/>
      <c r="NU12" s="10"/>
      <c r="NV12" s="10"/>
      <c r="NW12" s="10"/>
      <c r="NX12" s="10"/>
    </row>
    <row r="13" spans="1:416" s="153" customFormat="1" x14ac:dyDescent="0.3">
      <c r="A13" s="129" t="s">
        <v>73</v>
      </c>
      <c r="B13" s="149">
        <f>B12/H12</f>
        <v>0.16359456874027328</v>
      </c>
      <c r="C13" s="149">
        <f>C12/H12</f>
        <v>0.23365553477348336</v>
      </c>
      <c r="D13" s="149">
        <f>D12/H12</f>
        <v>0.1929353645825897</v>
      </c>
      <c r="E13" s="149">
        <f>E12/H12</f>
        <v>0.18279815531346821</v>
      </c>
      <c r="F13" s="149">
        <f>F12/H12</f>
        <v>0.18846642584845585</v>
      </c>
      <c r="G13" s="149">
        <f>G12/H12</f>
        <v>3.8549950741729608E-2</v>
      </c>
      <c r="H13" s="148">
        <f>SUM(B13:G13)</f>
        <v>1</v>
      </c>
      <c r="I13" s="149">
        <f>I12/O12</f>
        <v>0.21476547554215017</v>
      </c>
      <c r="J13" s="149">
        <f>J12/O12</f>
        <v>0.2428050772904361</v>
      </c>
      <c r="K13" s="149">
        <f>K12/O12</f>
        <v>0.1829137167832656</v>
      </c>
      <c r="L13" s="149">
        <f>L12/O12</f>
        <v>0.15927275773951657</v>
      </c>
      <c r="M13" s="149">
        <f>M12/O12</f>
        <v>0.1685168893915909</v>
      </c>
      <c r="N13" s="149">
        <f>N12/O12</f>
        <v>3.1726083253040646E-2</v>
      </c>
      <c r="O13" s="148">
        <f t="shared" si="1"/>
        <v>1</v>
      </c>
      <c r="P13" s="149">
        <f>P12/V12</f>
        <v>0.19897484337884955</v>
      </c>
      <c r="Q13" s="149">
        <f>Q12/V12</f>
        <v>0.25012154634735861</v>
      </c>
      <c r="R13" s="149">
        <f>R12/V12</f>
        <v>0.18273625137173735</v>
      </c>
      <c r="S13" s="149">
        <f>S12/V12</f>
        <v>0.16196918973732097</v>
      </c>
      <c r="T13" s="149">
        <f>T12/V12</f>
        <v>0.17456833682923781</v>
      </c>
      <c r="U13" s="149">
        <f>U12/V12</f>
        <v>3.1629832335495697E-2</v>
      </c>
      <c r="V13" s="148">
        <f t="shared" si="2"/>
        <v>0.99999999999999989</v>
      </c>
      <c r="W13" s="149">
        <f>W12/AC12</f>
        <v>0.2254105597739714</v>
      </c>
      <c r="X13" s="149">
        <f>X12/AC12</f>
        <v>0.2350050032373889</v>
      </c>
      <c r="Y13" s="149">
        <f>Y12/AC12</f>
        <v>0.19002001294955559</v>
      </c>
      <c r="Z13" s="149">
        <f>Z12/AC12</f>
        <v>0.15735181588086408</v>
      </c>
      <c r="AA13" s="149">
        <f>AA12/AC12</f>
        <v>0.15880864088527871</v>
      </c>
      <c r="AB13" s="149">
        <f>AB12/AC12</f>
        <v>3.3403967272941315E-2</v>
      </c>
      <c r="AC13" s="148">
        <f t="shared" si="3"/>
        <v>1</v>
      </c>
      <c r="AD13" s="149">
        <f>AD12/AJ12</f>
        <v>0.19743139637814885</v>
      </c>
      <c r="AE13" s="149">
        <f>AE12/AJ12</f>
        <v>0.24164678699494382</v>
      </c>
      <c r="AF13" s="149">
        <f>AF12/AJ12</f>
        <v>0.19990697813986286</v>
      </c>
      <c r="AG13" s="149">
        <f>AG12/AJ12</f>
        <v>0.1589173455762104</v>
      </c>
      <c r="AH13" s="149">
        <f>AH12/AJ12</f>
        <v>0.16889469025220927</v>
      </c>
      <c r="AI13" s="149">
        <f>AI12/AJ12</f>
        <v>3.3202802658624776E-2</v>
      </c>
      <c r="AJ13" s="148">
        <f t="shared" si="4"/>
        <v>1</v>
      </c>
      <c r="AK13" s="149">
        <f>AK12/AQ12</f>
        <v>0.22120974786878334</v>
      </c>
      <c r="AL13" s="149">
        <f>AL12/AQ12</f>
        <v>0.23472000481971261</v>
      </c>
      <c r="AM13" s="149">
        <f>AM12/AQ12</f>
        <v>0.18195921318191402</v>
      </c>
      <c r="AN13" s="149">
        <f>AN12/AQ12</f>
        <v>0.15841792933096363</v>
      </c>
      <c r="AO13" s="149">
        <f>AO12/AQ12</f>
        <v>0.16995511642618308</v>
      </c>
      <c r="AP13" s="149">
        <f>AP12/AQ12</f>
        <v>3.3737988372443295E-2</v>
      </c>
      <c r="AQ13" s="148">
        <f t="shared" si="5"/>
        <v>1</v>
      </c>
      <c r="AR13" s="149">
        <f>AR12/AX12</f>
        <v>0.1982423347101209</v>
      </c>
      <c r="AS13" s="149">
        <f>AS12/AX12</f>
        <v>0.23800838131990715</v>
      </c>
      <c r="AT13" s="149">
        <f>AT12/AX12</f>
        <v>0.19815188881184237</v>
      </c>
      <c r="AU13" s="149">
        <f>AU12/AX12</f>
        <v>0.16170219180560161</v>
      </c>
      <c r="AV13" s="149">
        <f>AV12/AX12</f>
        <v>0.17071663300069342</v>
      </c>
      <c r="AW13" s="149">
        <f>AW12/AX12</f>
        <v>3.3178570351834545E-2</v>
      </c>
      <c r="AX13" s="148">
        <f t="shared" si="6"/>
        <v>1</v>
      </c>
      <c r="AY13" s="149">
        <f>AY12/BE12</f>
        <v>0.20804922397558284</v>
      </c>
      <c r="AZ13" s="149">
        <f>AZ12/BE12</f>
        <v>0.24566530294174946</v>
      </c>
      <c r="BA13" s="149">
        <f>BA12/BE12</f>
        <v>0.17957334891876095</v>
      </c>
      <c r="BB13" s="149">
        <f>BB12/BE12</f>
        <v>0.15749399311643614</v>
      </c>
      <c r="BC13" s="149">
        <f>BC12/BE12</f>
        <v>0.1773491785180856</v>
      </c>
      <c r="BD13" s="149">
        <f>BD12/BE12</f>
        <v>3.1868952529385028E-2</v>
      </c>
      <c r="BE13" s="148">
        <f t="shared" si="7"/>
        <v>1</v>
      </c>
      <c r="BF13" s="149">
        <f>BF12/BL12</f>
        <v>0.20162302085153011</v>
      </c>
      <c r="BG13" s="149">
        <f>BG12/BL12</f>
        <v>0.24122981149454492</v>
      </c>
      <c r="BH13" s="149">
        <f>BH12/BL12</f>
        <v>0.18353475519700169</v>
      </c>
      <c r="BI13" s="149">
        <f>BI12/BL12</f>
        <v>0.17187822579364448</v>
      </c>
      <c r="BJ13" s="149">
        <f>BJ12/BL12</f>
        <v>0.16949610125617368</v>
      </c>
      <c r="BK13" s="149">
        <f>BK12/BL12</f>
        <v>3.2238085407105085E-2</v>
      </c>
      <c r="BL13" s="148">
        <f t="shared" si="8"/>
        <v>0.99999999999999978</v>
      </c>
      <c r="BM13" s="149">
        <f>BM12/BS12</f>
        <v>0.21140440561390464</v>
      </c>
      <c r="BN13" s="149">
        <f>BN12/BS12</f>
        <v>0.24201443752517271</v>
      </c>
      <c r="BO13" s="149">
        <f>BO12/BS12</f>
        <v>0.19053815410354122</v>
      </c>
      <c r="BP13" s="149">
        <f>BP12/BS12</f>
        <v>0.15758899525978251</v>
      </c>
      <c r="BQ13" s="149">
        <f>BQ12/BS12</f>
        <v>0.17125197509062182</v>
      </c>
      <c r="BR13" s="149">
        <f>BR12/BS12</f>
        <v>2.7202032406977106E-2</v>
      </c>
      <c r="BS13" s="148">
        <f t="shared" si="9"/>
        <v>1</v>
      </c>
      <c r="BT13" s="149">
        <f>BT12/BZ12</f>
        <v>0.2151888513895393</v>
      </c>
      <c r="BU13" s="149">
        <f>BU12/BZ12</f>
        <v>0.24527265974453794</v>
      </c>
      <c r="BV13" s="149">
        <f>BV12/BZ12</f>
        <v>0.19235551536486509</v>
      </c>
      <c r="BW13" s="149">
        <f>BW12/BZ12</f>
        <v>0.13843719217788686</v>
      </c>
      <c r="BX13" s="149">
        <f>BX12/BZ12</f>
        <v>0.17893648973791723</v>
      </c>
      <c r="BY13" s="149">
        <f>BY12/BZ12</f>
        <v>2.9809291585253604E-2</v>
      </c>
      <c r="BZ13" s="148">
        <f t="shared" si="10"/>
        <v>1</v>
      </c>
      <c r="CA13" s="149">
        <f>CA12/CG12</f>
        <v>0.21019196005853491</v>
      </c>
      <c r="CB13" s="149">
        <f>CB12/CG12</f>
        <v>0.25101144873891712</v>
      </c>
      <c r="CC13" s="149">
        <f>CC12/CG12</f>
        <v>0.18982525609021261</v>
      </c>
      <c r="CD13" s="149">
        <f>CD12/CG12</f>
        <v>0.14291125075320651</v>
      </c>
      <c r="CE13" s="149">
        <f>CE12/CG12</f>
        <v>0.17672376689334596</v>
      </c>
      <c r="CF13" s="149">
        <f>CF12/CG12</f>
        <v>2.9336317465782906E-2</v>
      </c>
      <c r="CG13" s="148">
        <f t="shared" si="11"/>
        <v>1</v>
      </c>
      <c r="CH13" s="149">
        <f>CH12/CN12</f>
        <v>0.21684572410829395</v>
      </c>
      <c r="CI13" s="149">
        <f>CI12/CN12</f>
        <v>0.25571121615814352</v>
      </c>
      <c r="CJ13" s="149">
        <f>CJ12/CN12</f>
        <v>0.17767082079931243</v>
      </c>
      <c r="CK13" s="149">
        <f>CK12/CN12</f>
        <v>0.12874946282767513</v>
      </c>
      <c r="CL13" s="149">
        <f>CL12/CN12</f>
        <v>0.19087236785560807</v>
      </c>
      <c r="CM13" s="149">
        <f>CM12/CN12</f>
        <v>3.0150408250966911E-2</v>
      </c>
      <c r="CN13" s="148">
        <f t="shared" si="12"/>
        <v>1</v>
      </c>
      <c r="CO13" s="149">
        <f>CO12/CU12</f>
        <v>0.21385124860608928</v>
      </c>
      <c r="CP13" s="149">
        <f>CP12/CU12</f>
        <v>0.25007603149393437</v>
      </c>
      <c r="CQ13" s="149">
        <f>CQ12/CU12</f>
        <v>0.17725475619234279</v>
      </c>
      <c r="CR13" s="149">
        <f>CR12/CU12</f>
        <v>0.14091170209171089</v>
      </c>
      <c r="CS13" s="149">
        <f>CS12/CU12</f>
        <v>0.18411448653397763</v>
      </c>
      <c r="CT13" s="149">
        <f>CT12/CU12</f>
        <v>3.3791775081945058E-2</v>
      </c>
      <c r="CU13" s="148">
        <f t="shared" si="13"/>
        <v>1</v>
      </c>
      <c r="CV13" s="149">
        <f>CV12/DB12</f>
        <v>0.19509471531589712</v>
      </c>
      <c r="CW13" s="149">
        <f>CW12/DB12</f>
        <v>0.22354967172532558</v>
      </c>
      <c r="CX13" s="149">
        <f>CX12/DB12</f>
        <v>0.16602088042191368</v>
      </c>
      <c r="CY13" s="149">
        <f>CY12/DB12</f>
        <v>0.12209396189861156</v>
      </c>
      <c r="CZ13" s="149">
        <f>CZ12/DB12</f>
        <v>0.2428694435475191</v>
      </c>
      <c r="DA13" s="149">
        <f>DA12/DB12</f>
        <v>5.037132709073297E-2</v>
      </c>
      <c r="DB13" s="148">
        <f t="shared" si="14"/>
        <v>1</v>
      </c>
      <c r="DC13" s="150"/>
      <c r="DD13" s="149">
        <f>DD12/DI12</f>
        <v>0.28740284974093266</v>
      </c>
      <c r="DE13" s="149">
        <f>DE12/DI12</f>
        <v>0.22696150999259807</v>
      </c>
      <c r="DF13" s="149">
        <f>DF12/DI12</f>
        <v>0.18985936343449297</v>
      </c>
      <c r="DG13" s="149">
        <f>DG12/DI12</f>
        <v>0.24828830495928941</v>
      </c>
      <c r="DH13" s="149">
        <f>DH12/DI12</f>
        <v>4.7487971872686899E-2</v>
      </c>
      <c r="DI13" s="148">
        <f t="shared" si="15"/>
        <v>1</v>
      </c>
      <c r="DJ13" s="149">
        <f>DJ12/DP12</f>
        <v>0.20625784847216408</v>
      </c>
      <c r="DK13" s="149">
        <f>DK12/DP12</f>
        <v>0.21645338755008073</v>
      </c>
      <c r="DL13" s="149">
        <f>DL12/DP12</f>
        <v>0.14073431800514261</v>
      </c>
      <c r="DM13" s="149">
        <f>DM12/DP12</f>
        <v>0.14453148358548107</v>
      </c>
      <c r="DN13" s="149">
        <f>DN12/DP12</f>
        <v>0.23300245171320935</v>
      </c>
      <c r="DO13" s="149">
        <f>DO12/DP12</f>
        <v>5.9020510673922146E-2</v>
      </c>
      <c r="DP13" s="148">
        <f t="shared" si="16"/>
        <v>0.99999999999999989</v>
      </c>
      <c r="DQ13" s="150"/>
      <c r="DR13" s="149">
        <f>DR12/DW12</f>
        <v>0.22740871803120477</v>
      </c>
      <c r="DS13" s="149">
        <f>DS12/DW12</f>
        <v>0.18454238378639215</v>
      </c>
      <c r="DT13" s="149">
        <f>DT12/DW12</f>
        <v>0.18283738137365288</v>
      </c>
      <c r="DU13" s="149">
        <f>DU12/DW12</f>
        <v>0.33133344056618946</v>
      </c>
      <c r="DV13" s="149">
        <f>DV12/DW12</f>
        <v>7.3878076242560722E-2</v>
      </c>
      <c r="DW13" s="148">
        <f t="shared" si="17"/>
        <v>0.99999999999999989</v>
      </c>
      <c r="DX13" s="150"/>
      <c r="DY13" s="149">
        <f>DY12/ED12</f>
        <v>0.3146465635402389</v>
      </c>
      <c r="DZ13" s="149">
        <f>DZ12/ED12</f>
        <v>0.22202858821225768</v>
      </c>
      <c r="EA13" s="149">
        <f>EA12/ED12</f>
        <v>0.17945956530252594</v>
      </c>
      <c r="EB13" s="149">
        <f>EB12/ED12</f>
        <v>0.24010182102995889</v>
      </c>
      <c r="EC13" s="149">
        <f>EC12/ED12</f>
        <v>4.3763461915018599E-2</v>
      </c>
      <c r="ED13" s="148">
        <f t="shared" si="18"/>
        <v>1</v>
      </c>
      <c r="EE13" s="149">
        <f>EE12/EK12</f>
        <v>0.22752197100578381</v>
      </c>
      <c r="EF13" s="149">
        <f>EF12/EK12</f>
        <v>0.24624051678810185</v>
      </c>
      <c r="EG13" s="149">
        <f>EG12/EK12</f>
        <v>0.16725005633591228</v>
      </c>
      <c r="EH13" s="149">
        <f>EH12/EK12</f>
        <v>0.13124014121535341</v>
      </c>
      <c r="EI13" s="149">
        <f>EI12/EK12</f>
        <v>0.16697964395703449</v>
      </c>
      <c r="EJ13" s="149">
        <f>EJ12/EK12</f>
        <v>6.0767670697814163E-2</v>
      </c>
      <c r="EK13" s="148">
        <f t="shared" si="19"/>
        <v>1</v>
      </c>
      <c r="EL13" s="149">
        <f>EL12/ER12</f>
        <v>0.27034245018562014</v>
      </c>
      <c r="EM13" s="149">
        <f>EM12/ER12</f>
        <v>0.31276990681112204</v>
      </c>
      <c r="EN13" s="149">
        <f>EN12/ER12</f>
        <v>0.15690582619895446</v>
      </c>
      <c r="EO13" s="150"/>
      <c r="EP13" s="149">
        <f>EP12/ER12</f>
        <v>0.22469505265550421</v>
      </c>
      <c r="EQ13" s="149">
        <f>EQ12/ER12</f>
        <v>3.5286764148799152E-2</v>
      </c>
      <c r="ER13" s="148">
        <f t="shared" si="20"/>
        <v>1</v>
      </c>
      <c r="ES13" s="149">
        <f>ES12/EY12</f>
        <v>0.17226463767360659</v>
      </c>
      <c r="ET13" s="149">
        <f>ET12/EY12</f>
        <v>0.22377986815019413</v>
      </c>
      <c r="EU13" s="149">
        <f>EU12/EY12</f>
        <v>0.18715636970060193</v>
      </c>
      <c r="EV13" s="149">
        <f>EV12/EY12</f>
        <v>0.13607108424316647</v>
      </c>
      <c r="EW13" s="149">
        <f>EW12/EY12</f>
        <v>0.22933006748833937</v>
      </c>
      <c r="EX13" s="149">
        <f>EX12/EY12</f>
        <v>5.1397972744091511E-2</v>
      </c>
      <c r="EY13" s="148">
        <f t="shared" si="21"/>
        <v>1</v>
      </c>
      <c r="EZ13" s="150"/>
      <c r="FA13" s="149">
        <f>FA12/FF12</f>
        <v>0.31466703357182169</v>
      </c>
      <c r="FB13" s="149">
        <f>FB12/FF12</f>
        <v>0.21047252142464029</v>
      </c>
      <c r="FC13" s="149">
        <f>FC12/FF12</f>
        <v>0.19254658385093168</v>
      </c>
      <c r="FD13" s="149">
        <f>FD12/FF12</f>
        <v>0.23111093639437064</v>
      </c>
      <c r="FE13" s="149">
        <f>FE12/FF12</f>
        <v>5.1202924758235707E-2</v>
      </c>
      <c r="FF13" s="148">
        <f t="shared" si="22"/>
        <v>1</v>
      </c>
      <c r="FG13" s="149">
        <f>FG12/FM12</f>
        <v>0.24229235779285996</v>
      </c>
      <c r="FH13" s="149">
        <f>FH12/FM12</f>
        <v>0.24361627659250693</v>
      </c>
      <c r="FI13" s="149">
        <f>FI12/FM12</f>
        <v>0.1824725324892717</v>
      </c>
      <c r="FJ13" s="149">
        <f>FJ12/FM12</f>
        <v>0.13808320905743068</v>
      </c>
      <c r="FK13" s="149">
        <f>FK12/FM12</f>
        <v>0.16378549471954226</v>
      </c>
      <c r="FL13" s="149">
        <f>FL12/FM12</f>
        <v>2.9750129348388471E-2</v>
      </c>
      <c r="FM13" s="148">
        <f t="shared" si="23"/>
        <v>1</v>
      </c>
      <c r="FN13" s="149">
        <f>FN12/FT12</f>
        <v>0.22621910323731004</v>
      </c>
      <c r="FO13" s="149">
        <f>FO12/FT12</f>
        <v>0.263156172809213</v>
      </c>
      <c r="FP13" s="149">
        <f>FP12/FT12</f>
        <v>0.17918895486741587</v>
      </c>
      <c r="FQ13" s="149">
        <f>FQ12/FT12</f>
        <v>0.12887078568974825</v>
      </c>
      <c r="FR13" s="149">
        <f>FR12/FT12</f>
        <v>0.17272742143920433</v>
      </c>
      <c r="FS13" s="149">
        <f>FS12/FT12</f>
        <v>2.9837561957108506E-2</v>
      </c>
      <c r="FT13" s="148">
        <f t="shared" si="24"/>
        <v>1</v>
      </c>
      <c r="FU13" s="149">
        <f>FU12/GA12</f>
        <v>0.2104185007110449</v>
      </c>
      <c r="FV13" s="149">
        <f>FV12/GA12</f>
        <v>0.25948059863208506</v>
      </c>
      <c r="FW13" s="149">
        <f>FW12/GA12</f>
        <v>0.17423985914539175</v>
      </c>
      <c r="FX13" s="149">
        <f>FX12/GA12</f>
        <v>0.14407123992686396</v>
      </c>
      <c r="FY13" s="149">
        <f>FY12/GA12</f>
        <v>0.17706710909460283</v>
      </c>
      <c r="FZ13" s="149">
        <f>FZ12/GA12</f>
        <v>3.472269249001151E-2</v>
      </c>
      <c r="GA13" s="148">
        <f t="shared" si="25"/>
        <v>1</v>
      </c>
      <c r="GB13" s="149">
        <f>GB12/GH12</f>
        <v>0.20605934175265175</v>
      </c>
      <c r="GC13" s="149">
        <f>GC12/GH12</f>
        <v>0.19721745270151003</v>
      </c>
      <c r="GD13" s="149">
        <f>GD12/GH12</f>
        <v>0.2109376253670748</v>
      </c>
      <c r="GE13" s="149">
        <f>GE12/GH12</f>
        <v>0.14869136832645988</v>
      </c>
      <c r="GF13" s="149">
        <f>GF12/GH12</f>
        <v>0.2041978914260956</v>
      </c>
      <c r="GG13" s="149">
        <f>GG12/GH12</f>
        <v>3.2896320426207937E-2</v>
      </c>
      <c r="GH13" s="148">
        <f t="shared" si="26"/>
        <v>1</v>
      </c>
      <c r="GI13" s="149">
        <f>GI12/GO12</f>
        <v>0.26352862424122558</v>
      </c>
      <c r="GJ13" s="149">
        <f>GJ12/GO12</f>
        <v>0.32251144817513805</v>
      </c>
      <c r="GK13" s="149">
        <f>GK12/GO12</f>
        <v>0.19596537402443293</v>
      </c>
      <c r="GL13" s="149">
        <f>GL12/GO12</f>
        <v>0.16337801037562186</v>
      </c>
      <c r="GM13" s="150"/>
      <c r="GN13" s="149">
        <f>GN12/GO12</f>
        <v>5.461654318358157E-2</v>
      </c>
      <c r="GO13" s="148">
        <f t="shared" si="27"/>
        <v>1</v>
      </c>
      <c r="GP13" s="149">
        <f>GP12/GV12</f>
        <v>0.19330958403411425</v>
      </c>
      <c r="GQ13" s="149">
        <f>GQ12/GV12</f>
        <v>0.2334361881050443</v>
      </c>
      <c r="GR13" s="149">
        <f>GR12/GV12</f>
        <v>0.20765186529114962</v>
      </c>
      <c r="GS13" s="149">
        <f>GS12/GV12</f>
        <v>0.13844340559653559</v>
      </c>
      <c r="GT13" s="149">
        <f>GT12/GV12</f>
        <v>0.19368039093641987</v>
      </c>
      <c r="GU13" s="149">
        <f>GU12/GV12</f>
        <v>3.3478566036736372E-2</v>
      </c>
      <c r="GV13" s="148">
        <f t="shared" si="28"/>
        <v>1</v>
      </c>
      <c r="GW13" s="149">
        <f>GW12/HC12</f>
        <v>0.21972448769789596</v>
      </c>
      <c r="GX13" s="149">
        <f>GX12/HC12</f>
        <v>0.25708998697827429</v>
      </c>
      <c r="GY13" s="149">
        <f>GY12/HC12</f>
        <v>0.20508532657117401</v>
      </c>
      <c r="GZ13" s="149">
        <f>GZ12/HC12</f>
        <v>0.10274826948118704</v>
      </c>
      <c r="HA13" s="149">
        <f>HA12/HC12</f>
        <v>0.1803851689397574</v>
      </c>
      <c r="HB13" s="149">
        <f>HB12/HC12</f>
        <v>3.4966760331711332E-2</v>
      </c>
      <c r="HC13" s="148">
        <f t="shared" si="29"/>
        <v>1</v>
      </c>
      <c r="HD13" s="149">
        <f>HD12/HJ12</f>
        <v>0.19579648920259243</v>
      </c>
      <c r="HE13" s="149">
        <f>HE12/HJ12</f>
        <v>0.2606334129254021</v>
      </c>
      <c r="HF13" s="149">
        <f>HF12/HJ12</f>
        <v>0.22240298076670778</v>
      </c>
      <c r="HG13" s="149">
        <f>HG12/HJ12</f>
        <v>0.11041431607672325</v>
      </c>
      <c r="HH13" s="149">
        <f>HH12/HJ12</f>
        <v>0.17635328382881582</v>
      </c>
      <c r="HI13" s="149">
        <f>HI12/HJ12</f>
        <v>3.4399517199758603E-2</v>
      </c>
      <c r="HJ13" s="148">
        <f t="shared" si="30"/>
        <v>1</v>
      </c>
      <c r="HK13" s="149">
        <f>HK12/HQ12</f>
        <v>0.19798217281639827</v>
      </c>
      <c r="HL13" s="149">
        <f>HL12/HQ12</f>
        <v>0.2477202433262192</v>
      </c>
      <c r="HM13" s="149">
        <f>HM12/HQ12</f>
        <v>0.2045446763829763</v>
      </c>
      <c r="HN13" s="149">
        <f>HN12/HQ12</f>
        <v>0.12185713144409317</v>
      </c>
      <c r="HO13" s="149">
        <f>HO12/HQ12</f>
        <v>0.15138269096885379</v>
      </c>
      <c r="HP13" s="149">
        <f>HP12/HQ12</f>
        <v>7.6513085061459277E-2</v>
      </c>
      <c r="HQ13" s="148">
        <f t="shared" si="31"/>
        <v>1</v>
      </c>
      <c r="HR13" s="149">
        <f>HR12/HX12</f>
        <v>0.27550311186933307</v>
      </c>
      <c r="HS13" s="150"/>
      <c r="HT13" s="149">
        <f>HT12/HX12</f>
        <v>0.34323760780968626</v>
      </c>
      <c r="HU13" s="149">
        <f>HU12/HX12</f>
        <v>0.11491801724954981</v>
      </c>
      <c r="HV13" s="149">
        <f>HV12/HX12</f>
        <v>0.21348687328215335</v>
      </c>
      <c r="HW13" s="149">
        <f>HW12/HX12</f>
        <v>5.2854389789277478E-2</v>
      </c>
      <c r="HX13" s="148">
        <f t="shared" si="32"/>
        <v>1</v>
      </c>
      <c r="HY13" s="149">
        <f>HY12/IE12</f>
        <v>0.21883340176555122</v>
      </c>
      <c r="HZ13" s="149">
        <f>HZ12/IE12</f>
        <v>0.27829244508314516</v>
      </c>
      <c r="IA13" s="149">
        <f>IA12/IE12</f>
        <v>0.2015114966126052</v>
      </c>
      <c r="IB13" s="149">
        <f>IB12/IE12</f>
        <v>0.10282796140422912</v>
      </c>
      <c r="IC13" s="149">
        <f>IC12/IE12</f>
        <v>0.16516115787312666</v>
      </c>
      <c r="ID13" s="149">
        <f>ID12/IE12</f>
        <v>3.3373537261342637E-2</v>
      </c>
      <c r="IE13" s="148">
        <f t="shared" si="33"/>
        <v>1</v>
      </c>
      <c r="IF13" s="149">
        <f>IF12/IL12</f>
        <v>0.1846119799350841</v>
      </c>
      <c r="IG13" s="149">
        <f>IG12/IL12</f>
        <v>0.24642962525818826</v>
      </c>
      <c r="IH13" s="149">
        <f>IH12/IL12</f>
        <v>0.18903806432575981</v>
      </c>
      <c r="II13" s="149">
        <f>II12/IL12</f>
        <v>0.14572145175568013</v>
      </c>
      <c r="IJ13" s="149">
        <f>IJ12/IL12</f>
        <v>0.19563293006786664</v>
      </c>
      <c r="IK13" s="149">
        <f>IK12/IL12</f>
        <v>3.8565948657421065E-2</v>
      </c>
      <c r="IL13" s="148">
        <f t="shared" si="34"/>
        <v>1.0000000000000002</v>
      </c>
      <c r="IM13" s="149">
        <f>IM12/IS12</f>
        <v>0.21068404702442589</v>
      </c>
      <c r="IN13" s="149">
        <f>IN12/IS12</f>
        <v>0.23280745568617897</v>
      </c>
      <c r="IO13" s="149">
        <f>IO12/IS12</f>
        <v>0.18960833282572942</v>
      </c>
      <c r="IP13" s="149">
        <f>IP12/IS12</f>
        <v>0.1574830967899129</v>
      </c>
      <c r="IQ13" s="149">
        <f>IQ12/IS12</f>
        <v>0.17758421148809161</v>
      </c>
      <c r="IR13" s="149">
        <f>IR12/IS12</f>
        <v>3.1832856185661208E-2</v>
      </c>
      <c r="IS13" s="148">
        <f t="shared" si="35"/>
        <v>1</v>
      </c>
      <c r="IT13" s="149">
        <f>IT12/IZ12</f>
        <v>0.22827199979773208</v>
      </c>
      <c r="IU13" s="149">
        <f>IU12/IZ12</f>
        <v>0.26475607751918384</v>
      </c>
      <c r="IV13" s="149">
        <f>IV12/IZ12</f>
        <v>0.1749996839563607</v>
      </c>
      <c r="IW13" s="149">
        <f>IW12/IZ12</f>
        <v>0.13445760590622352</v>
      </c>
      <c r="IX13" s="149">
        <f>IX12/IZ12</f>
        <v>0.16613782031022845</v>
      </c>
      <c r="IY13" s="149">
        <f>IY12/IZ12</f>
        <v>3.1376812510271419E-2</v>
      </c>
      <c r="IZ13" s="148">
        <f t="shared" si="36"/>
        <v>0.99999999999999989</v>
      </c>
      <c r="JA13" s="149">
        <f>JA12/JG12</f>
        <v>0.2153553816224042</v>
      </c>
      <c r="JB13" s="149">
        <f>JB12/JG12</f>
        <v>0.24539655250418496</v>
      </c>
      <c r="JC13" s="149">
        <f>JC12/JG12</f>
        <v>0.19060760982672034</v>
      </c>
      <c r="JD13" s="149">
        <f>JD12/JG12</f>
        <v>0.13518526896801339</v>
      </c>
      <c r="JE13" s="149">
        <f>JE12/JG12</f>
        <v>0.17249543802500414</v>
      </c>
      <c r="JF13" s="149">
        <f>JF12/JG12</f>
        <v>4.0959749053672959E-2</v>
      </c>
      <c r="JG13" s="148">
        <f t="shared" si="37"/>
        <v>1</v>
      </c>
      <c r="JH13" s="149">
        <f>JH12/JN12</f>
        <v>0.21413339559498792</v>
      </c>
      <c r="JI13" s="149">
        <f>JI12/JN12</f>
        <v>0.23811969803097519</v>
      </c>
      <c r="JJ13" s="149">
        <f>JJ12/JN12</f>
        <v>0.19441201649933848</v>
      </c>
      <c r="JK13" s="149">
        <f>JK12/JN12</f>
        <v>0.13864113938827924</v>
      </c>
      <c r="JL13" s="149">
        <f>JL12/JN12</f>
        <v>0.17540664643162893</v>
      </c>
      <c r="JM13" s="149">
        <f>JM12/JN12</f>
        <v>3.9287104054790259E-2</v>
      </c>
      <c r="JN13" s="148">
        <f t="shared" si="38"/>
        <v>1</v>
      </c>
      <c r="JO13" s="149">
        <f>JO12/JU12</f>
        <v>0.21663212663697695</v>
      </c>
      <c r="JP13" s="149">
        <f>JP12/JU12</f>
        <v>0.24558696003645075</v>
      </c>
      <c r="JQ13" s="149">
        <f>JQ12/JU12</f>
        <v>0.18043123594514748</v>
      </c>
      <c r="JR13" s="149">
        <f>JR12/JU12</f>
        <v>0.14715522436321413</v>
      </c>
      <c r="JS13" s="149">
        <f>JS12/JU12</f>
        <v>0.17200934785484367</v>
      </c>
      <c r="JT13" s="149">
        <f>JT12/JU12</f>
        <v>3.8185105163366991E-2</v>
      </c>
      <c r="JU13" s="148">
        <f t="shared" si="39"/>
        <v>1</v>
      </c>
      <c r="JV13" s="149">
        <f>JV12/KB12</f>
        <v>0.21338893505876766</v>
      </c>
      <c r="JW13" s="149">
        <f>JW12/KB12</f>
        <v>0.25676718508844831</v>
      </c>
      <c r="JX13" s="149">
        <f>JX12/KB12</f>
        <v>0.19115813843048796</v>
      </c>
      <c r="JY13" s="149">
        <f>JY12/KB12</f>
        <v>0.14746824171910244</v>
      </c>
      <c r="JZ13" s="149">
        <f>JZ12/KB12</f>
        <v>0.15708476789742373</v>
      </c>
      <c r="KA13" s="149">
        <f>KA12/KB12</f>
        <v>3.4132731805769916E-2</v>
      </c>
      <c r="KB13" s="148">
        <f t="shared" si="40"/>
        <v>1</v>
      </c>
      <c r="KC13" s="149">
        <f>KC12/KI12</f>
        <v>0.22129419655690058</v>
      </c>
      <c r="KD13" s="149">
        <f>KD12/KI12</f>
        <v>0.24400332172857644</v>
      </c>
      <c r="KE13" s="149">
        <f>KE12/KI12</f>
        <v>0.17657861956625889</v>
      </c>
      <c r="KF13" s="149">
        <f>KF12/KI12</f>
        <v>0.14253090165767032</v>
      </c>
      <c r="KG13" s="149">
        <f>KG12/KI12</f>
        <v>0.1807946596825194</v>
      </c>
      <c r="KH13" s="149">
        <f>KH12/KI12</f>
        <v>3.4798300808074355E-2</v>
      </c>
      <c r="KI13" s="148">
        <f t="shared" si="41"/>
        <v>1</v>
      </c>
      <c r="KJ13" s="149">
        <f>KJ12/KP12</f>
        <v>0.21085870791042371</v>
      </c>
      <c r="KK13" s="149">
        <f>KK12/KP12</f>
        <v>0.2318994683421943</v>
      </c>
      <c r="KL13" s="149">
        <f>KL12/KP12</f>
        <v>0.17095215079748671</v>
      </c>
      <c r="KM13" s="149">
        <f>KM12/KP12</f>
        <v>0.12922506847108103</v>
      </c>
      <c r="KN13" s="149">
        <f>KN12/KP12</f>
        <v>0.16782664733365554</v>
      </c>
      <c r="KO13" s="149">
        <f>KO12/KP12</f>
        <v>8.9237957145158697E-2</v>
      </c>
      <c r="KP13" s="148">
        <f t="shared" si="42"/>
        <v>1</v>
      </c>
      <c r="KQ13" s="149">
        <f>KQ12/KW12</f>
        <v>0.24497944339025932</v>
      </c>
      <c r="KR13" s="149">
        <f>KR12/KW12</f>
        <v>0.29728020240354208</v>
      </c>
      <c r="KS13" s="150"/>
      <c r="KT13" s="149">
        <f>KT12/KW12</f>
        <v>0.16635041113219481</v>
      </c>
      <c r="KU13" s="149">
        <f>KU12/KW12</f>
        <v>0.23655913978494625</v>
      </c>
      <c r="KV13" s="149">
        <f>KV12/KW12</f>
        <v>5.483080328905756E-2</v>
      </c>
      <c r="KW13" s="148">
        <f t="shared" si="43"/>
        <v>1</v>
      </c>
      <c r="KX13" s="149">
        <f>KX12/LD12</f>
        <v>0.29834058484265913</v>
      </c>
      <c r="KY13" s="149">
        <f>KY12/LD12</f>
        <v>0.34164727309521398</v>
      </c>
      <c r="KZ13" s="149">
        <f>KZ12/LD12</f>
        <v>0.16636311511349455</v>
      </c>
      <c r="LA13" s="149">
        <f>LA12/LD12</f>
        <v>0.19364902694863234</v>
      </c>
      <c r="LB13" s="149">
        <f>LB12/LD12</f>
        <v>0</v>
      </c>
      <c r="LC13" s="150"/>
      <c r="LD13" s="148">
        <f t="shared" si="44"/>
        <v>1</v>
      </c>
      <c r="LE13" s="149" t="e">
        <f>LE12/LK12</f>
        <v>#DIV/0!</v>
      </c>
      <c r="LF13" s="149" t="e">
        <f>LF12/LK12</f>
        <v>#DIV/0!</v>
      </c>
      <c r="LG13" s="149" t="e">
        <f>LG12/LK12</f>
        <v>#DIV/0!</v>
      </c>
      <c r="LH13" s="149" t="e">
        <f>LH12/LK12</f>
        <v>#DIV/0!</v>
      </c>
      <c r="LI13" s="149" t="e">
        <f>LI12/LK12</f>
        <v>#DIV/0!</v>
      </c>
      <c r="LJ13" s="149" t="e">
        <f>LJ12/LK12</f>
        <v>#DIV/0!</v>
      </c>
      <c r="LK13" s="148" t="e">
        <f t="shared" si="45"/>
        <v>#DIV/0!</v>
      </c>
      <c r="LL13" s="149" t="e">
        <f>LL12/LR12</f>
        <v>#DIV/0!</v>
      </c>
      <c r="LM13" s="149" t="e">
        <f>LM12/LR12</f>
        <v>#DIV/0!</v>
      </c>
      <c r="LN13" s="149" t="e">
        <f>LN12/LR12</f>
        <v>#DIV/0!</v>
      </c>
      <c r="LO13" s="149" t="e">
        <f>LO12/LR12</f>
        <v>#DIV/0!</v>
      </c>
      <c r="LP13" s="149" t="e">
        <f>LP12/LR12</f>
        <v>#DIV/0!</v>
      </c>
      <c r="LQ13" s="149" t="e">
        <f>LQ12/LR12</f>
        <v>#DIV/0!</v>
      </c>
      <c r="LR13" s="148" t="e">
        <f t="shared" si="46"/>
        <v>#DIV/0!</v>
      </c>
      <c r="LS13" s="149" t="e">
        <f>LS12/LY12</f>
        <v>#DIV/0!</v>
      </c>
      <c r="LT13" s="149" t="e">
        <f>LT12/LY12</f>
        <v>#DIV/0!</v>
      </c>
      <c r="LU13" s="149" t="e">
        <f>LU12/LY12</f>
        <v>#DIV/0!</v>
      </c>
      <c r="LV13" s="149" t="e">
        <f>LV12/LY12</f>
        <v>#DIV/0!</v>
      </c>
      <c r="LW13" s="149" t="e">
        <f>LW12/LY12</f>
        <v>#DIV/0!</v>
      </c>
      <c r="LX13" s="149" t="e">
        <f>LX12/LY12</f>
        <v>#DIV/0!</v>
      </c>
      <c r="LY13" s="148" t="e">
        <f t="shared" si="47"/>
        <v>#DIV/0!</v>
      </c>
      <c r="LZ13" s="149" t="e">
        <f>LZ12/MF12</f>
        <v>#DIV/0!</v>
      </c>
      <c r="MA13" s="149" t="e">
        <f>MA12/MF12</f>
        <v>#DIV/0!</v>
      </c>
      <c r="MB13" s="149" t="e">
        <f>MB12/MF12</f>
        <v>#DIV/0!</v>
      </c>
      <c r="MC13" s="149" t="e">
        <f>MC12/MF12</f>
        <v>#DIV/0!</v>
      </c>
      <c r="MD13" s="149" t="e">
        <f>MD12/MF12</f>
        <v>#DIV/0!</v>
      </c>
      <c r="ME13" s="149" t="e">
        <f>ME12/MF12</f>
        <v>#DIV/0!</v>
      </c>
      <c r="MF13" s="148" t="e">
        <f t="shared" si="48"/>
        <v>#DIV/0!</v>
      </c>
      <c r="MG13" s="149" t="e">
        <f>MG12/MM12</f>
        <v>#DIV/0!</v>
      </c>
      <c r="MH13" s="149" t="e">
        <f>MH12/MM12</f>
        <v>#DIV/0!</v>
      </c>
      <c r="MI13" s="149" t="e">
        <f>MI12/MM12</f>
        <v>#DIV/0!</v>
      </c>
      <c r="MJ13" s="149" t="e">
        <f>MJ12/MM12</f>
        <v>#DIV/0!</v>
      </c>
      <c r="MK13" s="149" t="e">
        <f>MK12/MM12</f>
        <v>#DIV/0!</v>
      </c>
      <c r="ML13" s="149" t="e">
        <f>ML12/MM12</f>
        <v>#DIV/0!</v>
      </c>
      <c r="MM13" s="148" t="e">
        <f t="shared" si="49"/>
        <v>#DIV/0!</v>
      </c>
      <c r="MN13" s="149" t="e">
        <f>MN12/MT12</f>
        <v>#DIV/0!</v>
      </c>
      <c r="MO13" s="149" t="e">
        <f>MO12/MT12</f>
        <v>#DIV/0!</v>
      </c>
      <c r="MP13" s="149" t="e">
        <f>MP12/MT12</f>
        <v>#DIV/0!</v>
      </c>
      <c r="MQ13" s="149" t="e">
        <f>MQ12/MT12</f>
        <v>#DIV/0!</v>
      </c>
      <c r="MR13" s="149" t="e">
        <f>MR12/MT12</f>
        <v>#DIV/0!</v>
      </c>
      <c r="MS13" s="149" t="e">
        <f>MS12/MT12</f>
        <v>#DIV/0!</v>
      </c>
      <c r="MT13" s="148" t="e">
        <f t="shared" si="50"/>
        <v>#DIV/0!</v>
      </c>
      <c r="MU13" s="150"/>
      <c r="MV13" s="149" t="e">
        <f>MV12/NA12</f>
        <v>#DIV/0!</v>
      </c>
      <c r="MW13" s="149" t="e">
        <f>MW12/NA12</f>
        <v>#DIV/0!</v>
      </c>
      <c r="MX13" s="149" t="e">
        <f>MX12/NA12</f>
        <v>#DIV/0!</v>
      </c>
      <c r="MY13" s="149" t="e">
        <f>MY12/NA12</f>
        <v>#DIV/0!</v>
      </c>
      <c r="MZ13" s="149" t="e">
        <f>MZ12/NA12</f>
        <v>#DIV/0!</v>
      </c>
      <c r="NA13" s="152" t="e">
        <f t="shared" si="51"/>
        <v>#DIV/0!</v>
      </c>
      <c r="NK13" s="154"/>
      <c r="NL13" s="154"/>
      <c r="NM13" s="154"/>
      <c r="NN13" s="154"/>
      <c r="NO13" s="154"/>
      <c r="NP13" s="154"/>
      <c r="NQ13" s="154"/>
      <c r="NR13" s="154"/>
      <c r="NS13" s="154"/>
      <c r="NT13" s="154"/>
      <c r="NU13" s="154"/>
      <c r="NV13" s="154"/>
      <c r="NW13" s="154"/>
      <c r="NX13" s="154"/>
    </row>
    <row r="14" spans="1:416" x14ac:dyDescent="0.3">
      <c r="A14" s="130" t="s">
        <v>74</v>
      </c>
      <c r="B14" s="6">
        <v>119</v>
      </c>
      <c r="C14" s="6">
        <v>161</v>
      </c>
      <c r="D14" s="6">
        <v>93</v>
      </c>
      <c r="E14" s="6">
        <v>78</v>
      </c>
      <c r="F14" s="6">
        <v>100</v>
      </c>
      <c r="G14" s="6">
        <v>24</v>
      </c>
      <c r="H14" s="132">
        <f t="shared" si="0"/>
        <v>575</v>
      </c>
      <c r="I14" s="6">
        <v>121</v>
      </c>
      <c r="J14" s="6">
        <v>163</v>
      </c>
      <c r="K14" s="6">
        <v>94</v>
      </c>
      <c r="L14" s="6">
        <v>79</v>
      </c>
      <c r="M14" s="6">
        <v>101</v>
      </c>
      <c r="N14" s="6">
        <v>25</v>
      </c>
      <c r="O14" s="132">
        <f t="shared" si="1"/>
        <v>583</v>
      </c>
      <c r="P14" s="6">
        <v>123</v>
      </c>
      <c r="Q14" s="6">
        <v>168</v>
      </c>
      <c r="R14" s="6">
        <v>94</v>
      </c>
      <c r="S14" s="6">
        <v>78</v>
      </c>
      <c r="T14" s="6">
        <v>97</v>
      </c>
      <c r="U14" s="6">
        <v>23</v>
      </c>
      <c r="V14" s="132">
        <f t="shared" si="2"/>
        <v>583</v>
      </c>
      <c r="W14" s="6">
        <v>125</v>
      </c>
      <c r="X14" s="6">
        <v>166</v>
      </c>
      <c r="Y14" s="6">
        <v>97</v>
      </c>
      <c r="Z14" s="6">
        <v>78</v>
      </c>
      <c r="AA14" s="6">
        <v>100</v>
      </c>
      <c r="AB14" s="6">
        <v>23</v>
      </c>
      <c r="AC14" s="132">
        <f t="shared" si="3"/>
        <v>589</v>
      </c>
      <c r="AD14" s="6">
        <v>127</v>
      </c>
      <c r="AE14" s="6">
        <v>167</v>
      </c>
      <c r="AF14" s="6">
        <v>97</v>
      </c>
      <c r="AG14" s="6">
        <v>77</v>
      </c>
      <c r="AH14" s="6">
        <v>98</v>
      </c>
      <c r="AI14" s="6">
        <v>22</v>
      </c>
      <c r="AJ14" s="132">
        <f t="shared" si="4"/>
        <v>588</v>
      </c>
      <c r="AK14" s="6">
        <v>126</v>
      </c>
      <c r="AL14" s="6">
        <v>165</v>
      </c>
      <c r="AM14" s="6">
        <v>93</v>
      </c>
      <c r="AN14" s="6">
        <v>76</v>
      </c>
      <c r="AO14" s="6">
        <v>97</v>
      </c>
      <c r="AP14" s="6">
        <v>24</v>
      </c>
      <c r="AQ14" s="132">
        <f t="shared" si="5"/>
        <v>581</v>
      </c>
      <c r="AR14" s="6">
        <v>126</v>
      </c>
      <c r="AS14" s="6">
        <v>167</v>
      </c>
      <c r="AT14" s="6">
        <v>95</v>
      </c>
      <c r="AU14" s="6">
        <v>76</v>
      </c>
      <c r="AV14" s="6">
        <v>97</v>
      </c>
      <c r="AW14" s="6">
        <v>23</v>
      </c>
      <c r="AX14" s="132">
        <f t="shared" si="6"/>
        <v>584</v>
      </c>
      <c r="AY14" s="6">
        <v>124</v>
      </c>
      <c r="AZ14" s="6">
        <v>167</v>
      </c>
      <c r="BA14" s="6">
        <v>92</v>
      </c>
      <c r="BB14" s="6">
        <v>75</v>
      </c>
      <c r="BC14" s="6">
        <v>97</v>
      </c>
      <c r="BD14" s="6">
        <v>24</v>
      </c>
      <c r="BE14" s="132">
        <f t="shared" si="7"/>
        <v>579</v>
      </c>
      <c r="BF14" s="6">
        <v>125</v>
      </c>
      <c r="BG14" s="6">
        <v>165</v>
      </c>
      <c r="BH14" s="6">
        <v>95</v>
      </c>
      <c r="BI14" s="6">
        <v>76</v>
      </c>
      <c r="BJ14" s="6">
        <v>96</v>
      </c>
      <c r="BK14" s="6">
        <v>22</v>
      </c>
      <c r="BL14" s="132">
        <f t="shared" si="8"/>
        <v>579</v>
      </c>
      <c r="BM14" s="6">
        <v>126</v>
      </c>
      <c r="BN14" s="6">
        <v>164</v>
      </c>
      <c r="BO14" s="6">
        <v>93</v>
      </c>
      <c r="BP14" s="6">
        <v>78</v>
      </c>
      <c r="BQ14" s="6">
        <v>97</v>
      </c>
      <c r="BR14" s="6">
        <v>21</v>
      </c>
      <c r="BS14" s="132">
        <f t="shared" si="9"/>
        <v>579</v>
      </c>
      <c r="BT14" s="6">
        <v>126</v>
      </c>
      <c r="BU14" s="6">
        <v>167</v>
      </c>
      <c r="BV14" s="6">
        <v>90</v>
      </c>
      <c r="BW14" s="6">
        <v>62</v>
      </c>
      <c r="BX14" s="6">
        <v>97</v>
      </c>
      <c r="BY14" s="6">
        <v>20</v>
      </c>
      <c r="BZ14" s="132">
        <f>SUM(BT14:BY14)</f>
        <v>562</v>
      </c>
      <c r="CA14" s="6">
        <v>123</v>
      </c>
      <c r="CB14" s="6">
        <v>161</v>
      </c>
      <c r="CC14" s="6">
        <v>89</v>
      </c>
      <c r="CD14" s="6">
        <v>64</v>
      </c>
      <c r="CE14" s="6">
        <v>97</v>
      </c>
      <c r="CF14" s="6">
        <v>23</v>
      </c>
      <c r="CG14" s="132">
        <f>SUM(CA14:CF14)</f>
        <v>557</v>
      </c>
      <c r="CH14" s="6">
        <v>122</v>
      </c>
      <c r="CI14" s="6">
        <v>161</v>
      </c>
      <c r="CJ14" s="6">
        <v>86</v>
      </c>
      <c r="CK14" s="6">
        <v>63</v>
      </c>
      <c r="CL14" s="6">
        <v>97</v>
      </c>
      <c r="CM14" s="6">
        <v>22</v>
      </c>
      <c r="CN14" s="132">
        <f>SUM(CH14:CM14)</f>
        <v>551</v>
      </c>
      <c r="CO14" s="6">
        <v>122</v>
      </c>
      <c r="CP14" s="6">
        <v>160</v>
      </c>
      <c r="CQ14" s="6">
        <v>84</v>
      </c>
      <c r="CR14" s="6">
        <v>64</v>
      </c>
      <c r="CS14" s="6">
        <v>96</v>
      </c>
      <c r="CT14" s="6">
        <v>22</v>
      </c>
      <c r="CU14" s="132">
        <f>SUM(CO14:CT14)</f>
        <v>548</v>
      </c>
      <c r="CV14" s="6">
        <v>121</v>
      </c>
      <c r="CW14" s="6">
        <v>161</v>
      </c>
      <c r="CX14" s="6">
        <v>88</v>
      </c>
      <c r="CY14" s="6">
        <v>72</v>
      </c>
      <c r="CZ14" s="6">
        <v>180</v>
      </c>
      <c r="DA14" s="6">
        <v>47</v>
      </c>
      <c r="DB14" s="132">
        <f>SUM(CV14:DA14)</f>
        <v>669</v>
      </c>
      <c r="DC14" s="111"/>
      <c r="DD14" s="6">
        <v>183</v>
      </c>
      <c r="DE14" s="6">
        <v>91</v>
      </c>
      <c r="DF14" s="6">
        <v>64</v>
      </c>
      <c r="DG14" s="6">
        <v>110</v>
      </c>
      <c r="DH14" s="6">
        <v>21</v>
      </c>
      <c r="DI14" s="132">
        <f>SUM(DC14:DH14)</f>
        <v>469</v>
      </c>
      <c r="DJ14" s="6">
        <v>121</v>
      </c>
      <c r="DK14" s="6">
        <v>162</v>
      </c>
      <c r="DL14" s="6">
        <v>85</v>
      </c>
      <c r="DM14" s="6">
        <v>82</v>
      </c>
      <c r="DN14" s="6">
        <v>163</v>
      </c>
      <c r="DO14" s="6">
        <v>31</v>
      </c>
      <c r="DP14" s="132">
        <f>SUM(DJ14:DO14)</f>
        <v>644</v>
      </c>
      <c r="DQ14" s="111"/>
      <c r="DR14" s="6">
        <v>161</v>
      </c>
      <c r="DS14" s="6">
        <v>86</v>
      </c>
      <c r="DT14" s="6">
        <v>92</v>
      </c>
      <c r="DU14" s="6">
        <v>172</v>
      </c>
      <c r="DV14" s="6">
        <v>51</v>
      </c>
      <c r="DW14" s="132">
        <f>SUM(DQ14:DV14)</f>
        <v>562</v>
      </c>
      <c r="DX14" s="111"/>
      <c r="DY14" s="6">
        <v>172</v>
      </c>
      <c r="DZ14" s="6">
        <v>88</v>
      </c>
      <c r="EA14" s="6">
        <v>71</v>
      </c>
      <c r="EB14" s="6">
        <v>108</v>
      </c>
      <c r="EC14" s="6">
        <v>21</v>
      </c>
      <c r="ED14" s="132">
        <f>SUM(DX14:EC14)</f>
        <v>460</v>
      </c>
      <c r="EE14" s="6">
        <v>120</v>
      </c>
      <c r="EF14" s="6">
        <v>166</v>
      </c>
      <c r="EG14" s="6">
        <v>87</v>
      </c>
      <c r="EH14" s="6">
        <v>62</v>
      </c>
      <c r="EI14" s="6">
        <v>94</v>
      </c>
      <c r="EJ14" s="6">
        <v>45</v>
      </c>
      <c r="EK14" s="132">
        <f>SUM(EE14:EJ14)</f>
        <v>574</v>
      </c>
      <c r="EL14" s="6">
        <v>173</v>
      </c>
      <c r="EM14" s="6">
        <v>143</v>
      </c>
      <c r="EN14" s="6">
        <v>71</v>
      </c>
      <c r="EO14" s="111"/>
      <c r="EP14" s="6">
        <v>97</v>
      </c>
      <c r="EQ14" s="6">
        <v>22</v>
      </c>
      <c r="ER14" s="132">
        <f>SUM(EL14:EQ14)</f>
        <v>506</v>
      </c>
      <c r="ES14" s="6">
        <v>122</v>
      </c>
      <c r="ET14" s="6">
        <v>163</v>
      </c>
      <c r="EU14" s="6">
        <v>87</v>
      </c>
      <c r="EV14" s="6">
        <v>87</v>
      </c>
      <c r="EW14" s="6">
        <v>161</v>
      </c>
      <c r="EX14" s="6">
        <v>50</v>
      </c>
      <c r="EY14" s="132">
        <f>SUM(ES14:EX14)</f>
        <v>670</v>
      </c>
      <c r="EZ14" s="111"/>
      <c r="FA14" s="6">
        <v>172</v>
      </c>
      <c r="FB14" s="6">
        <v>89</v>
      </c>
      <c r="FC14" s="6">
        <v>70</v>
      </c>
      <c r="FD14" s="6">
        <v>105</v>
      </c>
      <c r="FE14" s="6">
        <v>21</v>
      </c>
      <c r="FF14" s="132">
        <f>SUM(EZ14:FE14)</f>
        <v>457</v>
      </c>
      <c r="FG14" s="6">
        <v>119</v>
      </c>
      <c r="FH14" s="6">
        <v>166</v>
      </c>
      <c r="FI14" s="6">
        <v>84</v>
      </c>
      <c r="FJ14" s="6">
        <v>65</v>
      </c>
      <c r="FK14" s="6">
        <v>94</v>
      </c>
      <c r="FL14" s="6">
        <v>20</v>
      </c>
      <c r="FM14" s="132">
        <f>SUM(FG14:FL14)</f>
        <v>548</v>
      </c>
      <c r="FN14" s="6">
        <v>133</v>
      </c>
      <c r="FO14" s="6">
        <v>162</v>
      </c>
      <c r="FP14" s="6">
        <v>86</v>
      </c>
      <c r="FQ14" s="6">
        <v>65</v>
      </c>
      <c r="FR14" s="6">
        <v>93</v>
      </c>
      <c r="FS14" s="6">
        <v>22</v>
      </c>
      <c r="FT14" s="132">
        <f>SUM(FN14:FS14)</f>
        <v>561</v>
      </c>
      <c r="FU14" s="6">
        <v>124</v>
      </c>
      <c r="FV14" s="6">
        <v>168</v>
      </c>
      <c r="FW14" s="6">
        <v>83</v>
      </c>
      <c r="FX14" s="6">
        <v>64</v>
      </c>
      <c r="FY14" s="6">
        <v>95</v>
      </c>
      <c r="FZ14" s="6">
        <v>21</v>
      </c>
      <c r="GA14" s="132">
        <f>SUM(FU14:FZ14)</f>
        <v>555</v>
      </c>
      <c r="GB14" s="6">
        <v>116</v>
      </c>
      <c r="GC14" s="6">
        <v>165</v>
      </c>
      <c r="GD14" s="6">
        <v>86</v>
      </c>
      <c r="GE14" s="6">
        <v>68</v>
      </c>
      <c r="GF14" s="6">
        <v>90</v>
      </c>
      <c r="GG14" s="6">
        <v>26</v>
      </c>
      <c r="GH14" s="132">
        <f>SUM(GB14:GG14)</f>
        <v>551</v>
      </c>
      <c r="GI14" s="6">
        <v>138</v>
      </c>
      <c r="GJ14" s="6">
        <v>213</v>
      </c>
      <c r="GK14" s="6">
        <v>91</v>
      </c>
      <c r="GL14" s="6">
        <v>94</v>
      </c>
      <c r="GM14" s="111"/>
      <c r="GN14" s="6">
        <v>33</v>
      </c>
      <c r="GO14" s="132">
        <f>SUM(GI14:GN14)</f>
        <v>569</v>
      </c>
      <c r="GP14" s="3">
        <v>124</v>
      </c>
      <c r="GQ14" s="3">
        <v>167</v>
      </c>
      <c r="GR14" s="3">
        <v>98</v>
      </c>
      <c r="GS14" s="3">
        <v>63</v>
      </c>
      <c r="GT14" s="3">
        <v>92</v>
      </c>
      <c r="GU14" s="3">
        <v>24</v>
      </c>
      <c r="GV14" s="132">
        <f>SUM(GP14:GU14)</f>
        <v>568</v>
      </c>
      <c r="GW14" s="3">
        <v>136</v>
      </c>
      <c r="GX14" s="3">
        <v>166</v>
      </c>
      <c r="GY14" s="3">
        <v>97</v>
      </c>
      <c r="GZ14" s="3">
        <v>54</v>
      </c>
      <c r="HA14" s="3">
        <v>94</v>
      </c>
      <c r="HB14" s="3">
        <v>23</v>
      </c>
      <c r="HC14" s="132">
        <f>SUM(GW14:HB14)</f>
        <v>570</v>
      </c>
      <c r="HD14" s="3">
        <v>123</v>
      </c>
      <c r="HE14" s="3">
        <v>166</v>
      </c>
      <c r="HF14" s="3">
        <v>99</v>
      </c>
      <c r="HG14" s="3">
        <v>47</v>
      </c>
      <c r="HH14" s="3">
        <v>93</v>
      </c>
      <c r="HI14" s="3">
        <v>24</v>
      </c>
      <c r="HJ14" s="132">
        <f>SUM(HD14:HI14)</f>
        <v>552</v>
      </c>
      <c r="HK14" s="3">
        <v>127</v>
      </c>
      <c r="HL14" s="3">
        <v>173</v>
      </c>
      <c r="HM14" s="3">
        <v>98</v>
      </c>
      <c r="HN14" s="3">
        <v>70</v>
      </c>
      <c r="HO14" s="3">
        <v>90</v>
      </c>
      <c r="HP14" s="3">
        <v>73</v>
      </c>
      <c r="HQ14" s="132">
        <f>SUM(HK14:HP14)</f>
        <v>631</v>
      </c>
      <c r="HR14" s="3">
        <v>179</v>
      </c>
      <c r="HS14" s="111"/>
      <c r="HT14" s="3">
        <v>138</v>
      </c>
      <c r="HU14" s="3">
        <v>47</v>
      </c>
      <c r="HV14" s="3">
        <v>96</v>
      </c>
      <c r="HW14" s="3">
        <v>23</v>
      </c>
      <c r="HX14" s="132">
        <f>SUM(HR14:HW14)</f>
        <v>483</v>
      </c>
      <c r="HY14" s="3">
        <v>119</v>
      </c>
      <c r="HZ14" s="3">
        <v>168</v>
      </c>
      <c r="IA14" s="3">
        <v>96</v>
      </c>
      <c r="IB14" s="3">
        <v>47</v>
      </c>
      <c r="IC14" s="3">
        <v>95</v>
      </c>
      <c r="ID14" s="3">
        <v>22</v>
      </c>
      <c r="IE14" s="132">
        <f>SUM(HY14:ID14)</f>
        <v>547</v>
      </c>
      <c r="IF14" s="3">
        <v>119</v>
      </c>
      <c r="IG14" s="3">
        <v>166</v>
      </c>
      <c r="IH14" s="3">
        <v>85</v>
      </c>
      <c r="II14" s="3">
        <v>64</v>
      </c>
      <c r="IJ14" s="3">
        <v>91</v>
      </c>
      <c r="IK14" s="3">
        <v>22</v>
      </c>
      <c r="IL14" s="132">
        <f>SUM(IF14:IK14)</f>
        <v>547</v>
      </c>
      <c r="IM14" s="3">
        <v>122</v>
      </c>
      <c r="IN14" s="3">
        <v>162</v>
      </c>
      <c r="IO14" s="3">
        <v>84</v>
      </c>
      <c r="IP14" s="3">
        <v>67</v>
      </c>
      <c r="IQ14" s="3">
        <v>93</v>
      </c>
      <c r="IR14" s="3">
        <v>22</v>
      </c>
      <c r="IS14" s="132">
        <f>SUM(IM14:IR14)</f>
        <v>550</v>
      </c>
      <c r="IT14" s="3">
        <v>123</v>
      </c>
      <c r="IU14" s="3">
        <v>165</v>
      </c>
      <c r="IV14" s="3">
        <v>85</v>
      </c>
      <c r="IW14" s="3">
        <v>64</v>
      </c>
      <c r="IX14" s="3">
        <v>94</v>
      </c>
      <c r="IY14" s="3">
        <v>22</v>
      </c>
      <c r="IZ14" s="132">
        <f>SUM(IT14:IY14)</f>
        <v>553</v>
      </c>
      <c r="JA14" s="3">
        <v>118</v>
      </c>
      <c r="JB14" s="3">
        <v>164</v>
      </c>
      <c r="JC14" s="3">
        <v>84</v>
      </c>
      <c r="JD14" s="3">
        <v>66</v>
      </c>
      <c r="JE14" s="3">
        <v>95</v>
      </c>
      <c r="JF14" s="3">
        <v>23</v>
      </c>
      <c r="JG14" s="132">
        <f>SUM(JA14:JF14)</f>
        <v>550</v>
      </c>
      <c r="JH14" s="3">
        <v>123</v>
      </c>
      <c r="JI14" s="3">
        <v>163</v>
      </c>
      <c r="JJ14" s="3">
        <v>84</v>
      </c>
      <c r="JK14" s="3">
        <v>65</v>
      </c>
      <c r="JL14" s="3">
        <v>94</v>
      </c>
      <c r="JM14" s="3">
        <v>25</v>
      </c>
      <c r="JN14" s="132">
        <f>SUM(JH14:JM14)</f>
        <v>554</v>
      </c>
      <c r="JO14" s="3">
        <v>121</v>
      </c>
      <c r="JP14" s="3">
        <v>165</v>
      </c>
      <c r="JQ14" s="3">
        <v>86</v>
      </c>
      <c r="JR14" s="3">
        <v>65</v>
      </c>
      <c r="JS14" s="3">
        <v>958</v>
      </c>
      <c r="JT14" s="3">
        <v>20</v>
      </c>
      <c r="JU14" s="132">
        <f>SUM(JO14:JT14)</f>
        <v>1415</v>
      </c>
      <c r="JV14" s="3">
        <v>121</v>
      </c>
      <c r="JW14" s="3">
        <v>164</v>
      </c>
      <c r="JX14" s="3">
        <v>85</v>
      </c>
      <c r="JY14" s="3">
        <v>68</v>
      </c>
      <c r="JZ14" s="3">
        <v>95</v>
      </c>
      <c r="KA14" s="3">
        <v>20</v>
      </c>
      <c r="KB14" s="132">
        <f>SUM(JV14:KA14)</f>
        <v>553</v>
      </c>
      <c r="KC14" s="3">
        <v>122</v>
      </c>
      <c r="KD14" s="3">
        <v>162</v>
      </c>
      <c r="KE14" s="3">
        <v>83</v>
      </c>
      <c r="KF14" s="3">
        <v>67</v>
      </c>
      <c r="KG14" s="3">
        <v>94</v>
      </c>
      <c r="KH14" s="3">
        <v>22</v>
      </c>
      <c r="KI14" s="132">
        <f>SUM(KC14:KH14)</f>
        <v>550</v>
      </c>
      <c r="KJ14" s="3">
        <v>119</v>
      </c>
      <c r="KK14" s="3">
        <v>162</v>
      </c>
      <c r="KL14" s="3">
        <v>85</v>
      </c>
      <c r="KM14" s="3">
        <v>68</v>
      </c>
      <c r="KN14" s="3">
        <v>96</v>
      </c>
      <c r="KO14" s="3">
        <v>74</v>
      </c>
      <c r="KP14" s="132">
        <f>SUM(KJ14:KO14)</f>
        <v>604</v>
      </c>
      <c r="KQ14" s="3">
        <v>156</v>
      </c>
      <c r="KR14" s="3">
        <v>125</v>
      </c>
      <c r="KS14" s="111"/>
      <c r="KT14" s="3">
        <v>66</v>
      </c>
      <c r="KU14" s="3">
        <v>95</v>
      </c>
      <c r="KV14" s="3">
        <v>22</v>
      </c>
      <c r="KW14" s="132">
        <f>SUM(KQ14:KV14)</f>
        <v>464</v>
      </c>
      <c r="KX14" s="3">
        <v>142</v>
      </c>
      <c r="KY14" s="3">
        <v>178</v>
      </c>
      <c r="KZ14" s="3">
        <v>82</v>
      </c>
      <c r="LA14" s="3">
        <v>98</v>
      </c>
      <c r="LB14" s="3"/>
      <c r="LC14" s="111"/>
      <c r="LD14" s="132">
        <f>SUM(KX14:LC14)</f>
        <v>500</v>
      </c>
      <c r="LE14" s="3"/>
      <c r="LF14" s="3"/>
      <c r="LG14" s="3"/>
      <c r="LH14" s="3"/>
      <c r="LI14" s="3"/>
      <c r="LJ14" s="3"/>
      <c r="LK14" s="132">
        <f>SUM(LE14:LJ14)</f>
        <v>0</v>
      </c>
      <c r="LL14" s="3"/>
      <c r="LM14" s="3"/>
      <c r="LN14" s="3"/>
      <c r="LO14" s="3"/>
      <c r="LP14" s="3"/>
      <c r="LQ14" s="3"/>
      <c r="LR14" s="132">
        <f>SUM(LL14:LQ14)</f>
        <v>0</v>
      </c>
      <c r="LS14" s="3"/>
      <c r="LT14" s="3"/>
      <c r="LU14" s="3"/>
      <c r="LV14" s="3"/>
      <c r="LW14" s="3"/>
      <c r="LX14" s="3"/>
      <c r="LY14" s="132">
        <f>SUM(LS14:LX14)</f>
        <v>0</v>
      </c>
      <c r="LZ14" s="3"/>
      <c r="MA14" s="3"/>
      <c r="MB14" s="3"/>
      <c r="MC14" s="3"/>
      <c r="MD14" s="3"/>
      <c r="ME14" s="3"/>
      <c r="MF14" s="132">
        <f>SUM(LZ14:ME14)</f>
        <v>0</v>
      </c>
      <c r="MG14" s="3"/>
      <c r="MH14" s="3"/>
      <c r="MI14" s="3"/>
      <c r="MJ14" s="3"/>
      <c r="MK14" s="3"/>
      <c r="ML14" s="3"/>
      <c r="MM14" s="132">
        <f>SUM(MG14:ML14)</f>
        <v>0</v>
      </c>
      <c r="MN14" s="3"/>
      <c r="MO14" s="3"/>
      <c r="MP14" s="3"/>
      <c r="MQ14" s="3"/>
      <c r="MR14" s="3"/>
      <c r="MS14" s="3"/>
      <c r="MT14" s="132">
        <f>SUM(MN14:MS14)</f>
        <v>0</v>
      </c>
      <c r="MU14" s="111"/>
      <c r="MV14" s="3"/>
      <c r="MW14" s="3"/>
      <c r="MX14" s="3"/>
      <c r="MY14" s="3"/>
      <c r="MZ14" s="3"/>
      <c r="NA14" s="132">
        <f>SUM(MU14:MZ14)</f>
        <v>0</v>
      </c>
      <c r="NB14" s="139"/>
      <c r="NK14" s="10"/>
      <c r="NL14" s="10"/>
      <c r="NM14" s="10"/>
      <c r="NN14" s="10"/>
      <c r="NO14" s="10"/>
      <c r="NP14" s="10"/>
      <c r="NQ14" s="10"/>
      <c r="NR14" s="10"/>
      <c r="NS14" s="10"/>
      <c r="NT14" s="10"/>
      <c r="NU14" s="10"/>
      <c r="NV14" s="10"/>
      <c r="NW14" s="10"/>
      <c r="NX14" s="10"/>
      <c r="OR14" s="10"/>
      <c r="OS14" s="10"/>
      <c r="OT14" s="10"/>
      <c r="OU14" s="10"/>
      <c r="OV14" s="10"/>
      <c r="OW14" s="10"/>
      <c r="OX14" s="10"/>
      <c r="OY14" s="10"/>
      <c r="OZ14" s="10"/>
    </row>
    <row r="15" spans="1:416" x14ac:dyDescent="0.3">
      <c r="A15" s="136" t="s">
        <v>75</v>
      </c>
      <c r="B15" s="7">
        <f>+B12/B14</f>
        <v>96.285714285714292</v>
      </c>
      <c r="C15" s="7">
        <f t="shared" ref="C15:G15" si="126">+C12/C14</f>
        <v>101.64596273291926</v>
      </c>
      <c r="D15" s="7">
        <f t="shared" si="126"/>
        <v>145.30107526881721</v>
      </c>
      <c r="E15" s="7">
        <f t="shared" si="126"/>
        <v>164.14102564102564</v>
      </c>
      <c r="F15" s="7">
        <f t="shared" si="126"/>
        <v>132</v>
      </c>
      <c r="G15" s="7">
        <f t="shared" si="126"/>
        <v>112.5</v>
      </c>
      <c r="H15" s="132">
        <f>H12/H14</f>
        <v>121.80695652173912</v>
      </c>
      <c r="I15" s="7">
        <f t="shared" ref="I15:N15" si="127">+I12/I14</f>
        <v>127.10743801652893</v>
      </c>
      <c r="J15" s="7">
        <f t="shared" si="127"/>
        <v>106.67484662576688</v>
      </c>
      <c r="K15" s="7">
        <f t="shared" si="127"/>
        <v>139.35106382978722</v>
      </c>
      <c r="L15" s="7">
        <f t="shared" si="127"/>
        <v>144.37974683544303</v>
      </c>
      <c r="M15" s="7">
        <f t="shared" si="127"/>
        <v>119.48514851485149</v>
      </c>
      <c r="N15" s="7">
        <f t="shared" si="127"/>
        <v>90.88</v>
      </c>
      <c r="O15" s="132">
        <f>O12/O14</f>
        <v>122.83533447684391</v>
      </c>
      <c r="P15" s="7">
        <f t="shared" ref="P15:U15" si="128">+P12/P14</f>
        <v>116.45528455284553</v>
      </c>
      <c r="Q15" s="7">
        <f t="shared" si="128"/>
        <v>107.17857142857143</v>
      </c>
      <c r="R15" s="7">
        <f t="shared" si="128"/>
        <v>139.94680851063831</v>
      </c>
      <c r="S15" s="7">
        <f t="shared" si="128"/>
        <v>149.48717948717947</v>
      </c>
      <c r="T15" s="7">
        <f t="shared" si="128"/>
        <v>129.55670103092783</v>
      </c>
      <c r="U15" s="7">
        <f t="shared" si="128"/>
        <v>99</v>
      </c>
      <c r="V15" s="132">
        <f>V12/V14</f>
        <v>123.48027444253859</v>
      </c>
      <c r="W15" s="7">
        <f t="shared" ref="W15:AB15" si="129">+W12/W14</f>
        <v>122.544</v>
      </c>
      <c r="X15" s="7">
        <f>+X12/X14</f>
        <v>96.204819277108427</v>
      </c>
      <c r="Y15" s="7">
        <f t="shared" si="129"/>
        <v>133.1237113402062</v>
      </c>
      <c r="Z15" s="7">
        <f t="shared" si="129"/>
        <v>137.08974358974359</v>
      </c>
      <c r="AA15" s="7">
        <f t="shared" si="129"/>
        <v>107.92</v>
      </c>
      <c r="AB15" s="7">
        <f t="shared" si="129"/>
        <v>98.695652173913047</v>
      </c>
      <c r="AC15" s="132">
        <f>AC12/AC14</f>
        <v>115.37521222410867</v>
      </c>
      <c r="AD15" s="7">
        <f t="shared" ref="AD15:AI15" si="130">+AD12/AD14</f>
        <v>103.61417322834646</v>
      </c>
      <c r="AE15" s="7">
        <f t="shared" si="130"/>
        <v>96.443113772455092</v>
      </c>
      <c r="AF15" s="7">
        <f t="shared" si="130"/>
        <v>137.36082474226805</v>
      </c>
      <c r="AG15" s="7">
        <f t="shared" si="130"/>
        <v>137.55844155844156</v>
      </c>
      <c r="AH15" s="7">
        <f t="shared" si="130"/>
        <v>114.86734693877551</v>
      </c>
      <c r="AI15" s="7">
        <f t="shared" si="130"/>
        <v>100.59090909090909</v>
      </c>
      <c r="AJ15" s="132">
        <f>AJ12/AJ14</f>
        <v>113.35204081632654</v>
      </c>
      <c r="AK15" s="7">
        <f t="shared" ref="AK15:AP15" si="131">+AK12/AK14</f>
        <v>116.56349206349206</v>
      </c>
      <c r="AL15" s="7">
        <f t="shared" si="131"/>
        <v>94.448484848484853</v>
      </c>
      <c r="AM15" s="7">
        <f t="shared" si="131"/>
        <v>129.90322580645162</v>
      </c>
      <c r="AN15" s="7">
        <f t="shared" si="131"/>
        <v>138.39473684210526</v>
      </c>
      <c r="AO15" s="7">
        <f t="shared" si="131"/>
        <v>116.32989690721649</v>
      </c>
      <c r="AP15" s="7">
        <f t="shared" si="131"/>
        <v>93.333333333333329</v>
      </c>
      <c r="AQ15" s="132">
        <f>AQ12/AQ14</f>
        <v>114.27538726333907</v>
      </c>
      <c r="AR15" s="7">
        <f t="shared" ref="AR15:AW15" si="132">+AR12/AR14</f>
        <v>104.37301587301587</v>
      </c>
      <c r="AS15" s="7">
        <f t="shared" si="132"/>
        <v>94.544910179640723</v>
      </c>
      <c r="AT15" s="7">
        <f t="shared" si="132"/>
        <v>138.36842105263159</v>
      </c>
      <c r="AU15" s="7">
        <f t="shared" si="132"/>
        <v>141.14473684210526</v>
      </c>
      <c r="AV15" s="7">
        <f t="shared" si="132"/>
        <v>116.75257731958763</v>
      </c>
      <c r="AW15" s="7">
        <f t="shared" si="132"/>
        <v>95.695652173913047</v>
      </c>
      <c r="AX15" s="132">
        <f>AX12/AX14</f>
        <v>113.59246575342466</v>
      </c>
      <c r="AY15" s="7">
        <f t="shared" ref="AY15:BD15" si="133">+AY12/AY14</f>
        <v>103.34677419354838</v>
      </c>
      <c r="AZ15" s="7">
        <f t="shared" si="133"/>
        <v>90.610778443113773</v>
      </c>
      <c r="BA15" s="7">
        <f t="shared" si="133"/>
        <v>120.22826086956522</v>
      </c>
      <c r="BB15" s="7">
        <f t="shared" si="133"/>
        <v>129.34666666666666</v>
      </c>
      <c r="BC15" s="7">
        <f t="shared" si="133"/>
        <v>112.61855670103093</v>
      </c>
      <c r="BD15" s="7">
        <f t="shared" si="133"/>
        <v>81.791666666666671</v>
      </c>
      <c r="BE15" s="132">
        <f>BE12/BE14</f>
        <v>106.38341968911917</v>
      </c>
      <c r="BF15" s="7">
        <f t="shared" ref="BF15:BK15" si="134">+BF12/BF14</f>
        <v>101.568</v>
      </c>
      <c r="BG15" s="7">
        <f t="shared" si="134"/>
        <v>92.060606060606062</v>
      </c>
      <c r="BH15" s="7">
        <f t="shared" si="134"/>
        <v>121.65263157894736</v>
      </c>
      <c r="BI15" s="7">
        <f t="shared" si="134"/>
        <v>142.40789473684211</v>
      </c>
      <c r="BJ15" s="7">
        <f t="shared" si="134"/>
        <v>111.17708333333333</v>
      </c>
      <c r="BK15" s="7">
        <f t="shared" si="134"/>
        <v>92.272727272727266</v>
      </c>
      <c r="BL15" s="132">
        <f>BL12/BL14</f>
        <v>108.75474956822107</v>
      </c>
      <c r="BM15" s="7">
        <f t="shared" ref="BM15:BR15" si="135">+BM12/BM14</f>
        <v>108.30952380952381</v>
      </c>
      <c r="BN15" s="7">
        <f t="shared" si="135"/>
        <v>95.262195121951223</v>
      </c>
      <c r="BO15" s="7">
        <f t="shared" si="135"/>
        <v>132.25806451612902</v>
      </c>
      <c r="BP15" s="7">
        <f t="shared" si="135"/>
        <v>130.42307692307693</v>
      </c>
      <c r="BQ15" s="7">
        <f t="shared" si="135"/>
        <v>113.96907216494846</v>
      </c>
      <c r="BR15" s="7">
        <f t="shared" si="135"/>
        <v>83.61904761904762</v>
      </c>
      <c r="BS15" s="132">
        <f>BS12/BS14</f>
        <v>111.49222797927462</v>
      </c>
      <c r="BT15" s="7">
        <f t="shared" ref="BT15:BY15" si="136">+BT12/BT14</f>
        <v>105.76190476190476</v>
      </c>
      <c r="BU15" s="7">
        <f t="shared" si="136"/>
        <v>90.952095808383234</v>
      </c>
      <c r="BV15" s="7">
        <f t="shared" si="136"/>
        <v>132.35555555555555</v>
      </c>
      <c r="BW15" s="7">
        <f t="shared" si="136"/>
        <v>138.2741935483871</v>
      </c>
      <c r="BX15" s="7">
        <f t="shared" si="136"/>
        <v>114.23711340206185</v>
      </c>
      <c r="BY15" s="7">
        <f t="shared" si="136"/>
        <v>92.3</v>
      </c>
      <c r="BZ15" s="132">
        <f>BZ12/BZ14</f>
        <v>110.19039145907473</v>
      </c>
      <c r="CA15" s="7">
        <f t="shared" ref="CA15:CF15" si="137">+CA12/CA14</f>
        <v>99.260162601626021</v>
      </c>
      <c r="CB15" s="7">
        <f t="shared" si="137"/>
        <v>90.559006211180119</v>
      </c>
      <c r="CC15" s="7">
        <f t="shared" si="137"/>
        <v>123.88764044943821</v>
      </c>
      <c r="CD15" s="7">
        <f t="shared" si="137"/>
        <v>129.703125</v>
      </c>
      <c r="CE15" s="7">
        <f t="shared" si="137"/>
        <v>105.82474226804123</v>
      </c>
      <c r="CF15" s="7">
        <f t="shared" si="137"/>
        <v>74.086956521739125</v>
      </c>
      <c r="CG15" s="132">
        <f>CG12/CG14</f>
        <v>104.2818671454219</v>
      </c>
      <c r="CH15" s="7">
        <f t="shared" ref="CH15:CM15" si="138">+CH12/CH14</f>
        <v>103.40163934426229</v>
      </c>
      <c r="CI15" s="7">
        <f t="shared" si="138"/>
        <v>92.397515527950304</v>
      </c>
      <c r="CJ15" s="7">
        <f t="shared" si="138"/>
        <v>120.18604651162791</v>
      </c>
      <c r="CK15" s="7">
        <f t="shared" si="138"/>
        <v>118.88888888888889</v>
      </c>
      <c r="CL15" s="7">
        <f t="shared" si="138"/>
        <v>114.47422680412372</v>
      </c>
      <c r="CM15" s="7">
        <f t="shared" si="138"/>
        <v>79.727272727272734</v>
      </c>
      <c r="CN15" s="132">
        <f>CN12/CN14</f>
        <v>105.58076225045372</v>
      </c>
      <c r="CO15" s="7">
        <f t="shared" ref="CO15:CT15" si="139">+CO12/CO14</f>
        <v>103.74590163934427</v>
      </c>
      <c r="CP15" s="7">
        <f t="shared" si="139"/>
        <v>92.506249999999994</v>
      </c>
      <c r="CQ15" s="7">
        <f t="shared" si="139"/>
        <v>124.89285714285714</v>
      </c>
      <c r="CR15" s="7">
        <f t="shared" si="139"/>
        <v>130.3125</v>
      </c>
      <c r="CS15" s="7">
        <f t="shared" si="139"/>
        <v>113.51041666666667</v>
      </c>
      <c r="CT15" s="7">
        <f t="shared" si="139"/>
        <v>90.909090909090907</v>
      </c>
      <c r="CU15" s="132">
        <f>CU12/CU14</f>
        <v>108.0036496350365</v>
      </c>
      <c r="CV15" s="7">
        <f t="shared" ref="CV15:DA15" si="140">+CV12/CV14</f>
        <v>119.84297520661157</v>
      </c>
      <c r="CW15" s="7">
        <f t="shared" si="140"/>
        <v>103.20496894409938</v>
      </c>
      <c r="CX15" s="7">
        <f t="shared" si="140"/>
        <v>140.22727272727272</v>
      </c>
      <c r="CY15" s="7">
        <f t="shared" si="140"/>
        <v>126.04166666666667</v>
      </c>
      <c r="CZ15" s="7">
        <f t="shared" si="140"/>
        <v>100.28888888888889</v>
      </c>
      <c r="DA15" s="7">
        <f t="shared" si="140"/>
        <v>79.659574468085111</v>
      </c>
      <c r="DB15" s="132">
        <f>DB12/DB14</f>
        <v>111.10313901345292</v>
      </c>
      <c r="DC15" s="111"/>
      <c r="DD15" s="7">
        <f>+DD12/DD14</f>
        <v>67.896174863387984</v>
      </c>
      <c r="DE15" s="7">
        <f>+DE12/DE14</f>
        <v>107.82417582417582</v>
      </c>
      <c r="DF15" s="7">
        <f>+DF12/DF14</f>
        <v>128.25</v>
      </c>
      <c r="DG15" s="7">
        <f>+DG12/DG14</f>
        <v>97.581818181818178</v>
      </c>
      <c r="DH15" s="7">
        <f>+DH12/DH14</f>
        <v>97.761904761904759</v>
      </c>
      <c r="DI15" s="132">
        <f>DI12/DI14</f>
        <v>92.179104477611943</v>
      </c>
      <c r="DJ15" s="7">
        <f t="shared" ref="DJ15:DO15" si="141">+DJ12/DJ14</f>
        <v>114.02479338842976</v>
      </c>
      <c r="DK15" s="7">
        <f t="shared" si="141"/>
        <v>89.376543209876544</v>
      </c>
      <c r="DL15" s="7">
        <f t="shared" si="141"/>
        <v>110.75294117647059</v>
      </c>
      <c r="DM15" s="7">
        <f t="shared" si="141"/>
        <v>117.90243902439025</v>
      </c>
      <c r="DN15" s="7">
        <f t="shared" si="141"/>
        <v>95.619631901840492</v>
      </c>
      <c r="DO15" s="7">
        <f t="shared" si="141"/>
        <v>127.35483870967742</v>
      </c>
      <c r="DP15" s="132">
        <f>DP12/DP14</f>
        <v>103.8695652173913</v>
      </c>
      <c r="DQ15" s="111"/>
      <c r="DR15" s="7">
        <f>+DR12/DR14</f>
        <v>87.813664596273298</v>
      </c>
      <c r="DS15" s="7">
        <f>+DS12/DS14</f>
        <v>133.40697674418604</v>
      </c>
      <c r="DT15" s="7">
        <f>+DT12/DT14</f>
        <v>123.55434782608695</v>
      </c>
      <c r="DU15" s="7">
        <f>+DU12/DU14</f>
        <v>119.76162790697674</v>
      </c>
      <c r="DV15" s="7">
        <f>+DV12/DV14</f>
        <v>90.058823529411768</v>
      </c>
      <c r="DW15" s="132">
        <f>DW12/DW14</f>
        <v>110.62277580071175</v>
      </c>
      <c r="DX15" s="111"/>
      <c r="DY15" s="7">
        <f>+DY12/DY14</f>
        <v>93.424418604651166</v>
      </c>
      <c r="DZ15" s="7">
        <f>+DZ12/DZ14</f>
        <v>128.85227272727272</v>
      </c>
      <c r="EA15" s="7">
        <f>+EA12/EA14</f>
        <v>129.08450704225353</v>
      </c>
      <c r="EB15" s="7">
        <f>+EB12/EB14</f>
        <v>113.53703703703704</v>
      </c>
      <c r="EC15" s="7">
        <f>+EC12/EC14</f>
        <v>106.42857142857143</v>
      </c>
      <c r="ED15" s="132">
        <f>ED12/ED14</f>
        <v>111.02173913043478</v>
      </c>
      <c r="EE15" s="7">
        <f t="shared" ref="EE15:EJ15" si="142">+EE12/EE14</f>
        <v>126.20833333333333</v>
      </c>
      <c r="EF15" s="7">
        <f t="shared" si="142"/>
        <v>98.740963855421683</v>
      </c>
      <c r="EG15" s="7">
        <f t="shared" si="142"/>
        <v>127.96551724137932</v>
      </c>
      <c r="EH15" s="7">
        <f t="shared" si="142"/>
        <v>140.90322580645162</v>
      </c>
      <c r="EI15" s="7">
        <f t="shared" si="142"/>
        <v>118.24468085106383</v>
      </c>
      <c r="EJ15" s="7">
        <f t="shared" si="142"/>
        <v>89.888888888888886</v>
      </c>
      <c r="EK15" s="132">
        <f>EK12/EK14</f>
        <v>115.96689895470384</v>
      </c>
      <c r="EL15" s="7">
        <f>+EL12/EL14</f>
        <v>82.502890173410407</v>
      </c>
      <c r="EM15" s="7">
        <f>+EM12/EM14</f>
        <v>115.47552447552448</v>
      </c>
      <c r="EN15" s="7">
        <f>+EN12/EN14</f>
        <v>116.67605633802818</v>
      </c>
      <c r="EO15" s="111"/>
      <c r="EP15" s="7">
        <f>+EP12/EP14</f>
        <v>122.29896907216495</v>
      </c>
      <c r="EQ15" s="7">
        <f>+EQ12/EQ14</f>
        <v>84.681818181818187</v>
      </c>
      <c r="ER15" s="132">
        <f>ER12/ER14</f>
        <v>104.33992094861659</v>
      </c>
      <c r="ES15" s="7">
        <f t="shared" ref="ES15:EX15" si="143">+ES12/ES14</f>
        <v>108.37704918032787</v>
      </c>
      <c r="ET15" s="7">
        <f t="shared" si="143"/>
        <v>105.37423312883436</v>
      </c>
      <c r="EU15" s="7">
        <f t="shared" si="143"/>
        <v>165.11494252873564</v>
      </c>
      <c r="EV15" s="7">
        <f t="shared" si="143"/>
        <v>120.04597701149426</v>
      </c>
      <c r="EW15" s="7">
        <f t="shared" si="143"/>
        <v>109.32919254658385</v>
      </c>
      <c r="EX15" s="7">
        <f t="shared" si="143"/>
        <v>78.900000000000006</v>
      </c>
      <c r="EY15" s="132">
        <f>EY12/EY14</f>
        <v>114.55820895522388</v>
      </c>
      <c r="EZ15" s="111"/>
      <c r="FA15" s="7">
        <f>+FA12/FA14</f>
        <v>93.075581395348834</v>
      </c>
      <c r="FB15" s="7">
        <f>+FB12/FB14</f>
        <v>120.31460674157303</v>
      </c>
      <c r="FC15" s="7">
        <f>+FC12/FC14</f>
        <v>139.94285714285715</v>
      </c>
      <c r="FD15" s="7">
        <f>+FD12/FD14</f>
        <v>111.98095238095237</v>
      </c>
      <c r="FE15" s="7">
        <f>+FE12/FE14</f>
        <v>124.04761904761905</v>
      </c>
      <c r="FF15" s="132">
        <f>FF12/FF14</f>
        <v>111.32603938730854</v>
      </c>
      <c r="FG15" s="7">
        <f t="shared" ref="FG15:FL15" si="144">+FG12/FG14</f>
        <v>133.79831932773109</v>
      </c>
      <c r="FH15" s="7">
        <f t="shared" si="144"/>
        <v>96.439759036144579</v>
      </c>
      <c r="FI15" s="7">
        <f t="shared" si="144"/>
        <v>142.75</v>
      </c>
      <c r="FJ15" s="7">
        <f t="shared" si="144"/>
        <v>139.6</v>
      </c>
      <c r="FK15" s="7">
        <f t="shared" si="144"/>
        <v>114.5</v>
      </c>
      <c r="FL15" s="7">
        <f t="shared" si="144"/>
        <v>97.75</v>
      </c>
      <c r="FM15" s="132">
        <f>FM12/FM14</f>
        <v>119.91605839416059</v>
      </c>
      <c r="FN15" s="7">
        <f t="shared" ref="FN15:FS15" si="145">+FN12/FN14</f>
        <v>103.97744360902256</v>
      </c>
      <c r="FO15" s="7">
        <f t="shared" si="145"/>
        <v>99.302469135802468</v>
      </c>
      <c r="FP15" s="7">
        <f t="shared" si="145"/>
        <v>127.37209302325581</v>
      </c>
      <c r="FQ15" s="7">
        <f t="shared" si="145"/>
        <v>121.2</v>
      </c>
      <c r="FR15" s="7">
        <f t="shared" si="145"/>
        <v>113.53763440860214</v>
      </c>
      <c r="FS15" s="7">
        <f t="shared" si="145"/>
        <v>82.909090909090907</v>
      </c>
      <c r="FT15" s="132">
        <f>FT12/FT14</f>
        <v>108.96791443850267</v>
      </c>
      <c r="FU15" s="7">
        <f t="shared" ref="FU15:FZ15" si="146">+FU12/FU14</f>
        <v>100.23387096774194</v>
      </c>
      <c r="FV15" s="7">
        <f t="shared" si="146"/>
        <v>91.232142857142861</v>
      </c>
      <c r="FW15" s="7">
        <f t="shared" si="146"/>
        <v>124</v>
      </c>
      <c r="FX15" s="7">
        <f t="shared" si="146"/>
        <v>132.96875</v>
      </c>
      <c r="FY15" s="7">
        <f t="shared" si="146"/>
        <v>110.09473684210526</v>
      </c>
      <c r="FZ15" s="7">
        <f t="shared" si="146"/>
        <v>97.666666666666671</v>
      </c>
      <c r="GA15" s="132">
        <f>GA12/GA14</f>
        <v>106.42882882882883</v>
      </c>
      <c r="GB15" s="7">
        <f t="shared" ref="GB15:GG15" si="147">+GB12/GB14</f>
        <v>110.69827586206897</v>
      </c>
      <c r="GC15" s="7">
        <f t="shared" si="147"/>
        <v>74.484848484848484</v>
      </c>
      <c r="GD15" s="7">
        <f t="shared" si="147"/>
        <v>152.84883720930233</v>
      </c>
      <c r="GE15" s="7">
        <f t="shared" si="147"/>
        <v>136.26470588235293</v>
      </c>
      <c r="GF15" s="7">
        <f t="shared" si="147"/>
        <v>141.38888888888889</v>
      </c>
      <c r="GG15" s="7">
        <f t="shared" si="147"/>
        <v>78.84615384615384</v>
      </c>
      <c r="GH15" s="132">
        <f>GH12/GH14</f>
        <v>113.09800362976407</v>
      </c>
      <c r="GI15" s="7">
        <f>+GI12/GI14</f>
        <v>125.52173913043478</v>
      </c>
      <c r="GJ15" s="7">
        <f>+GJ12/GJ14</f>
        <v>99.525821596244128</v>
      </c>
      <c r="GK15" s="7">
        <f>+GK12/GK14</f>
        <v>141.54945054945054</v>
      </c>
      <c r="GL15" s="7">
        <f>+GL12/GL14</f>
        <v>114.24468085106383</v>
      </c>
      <c r="GM15" s="111"/>
      <c r="GN15" s="7">
        <f>+GN12/GN14</f>
        <v>108.78787878787878</v>
      </c>
      <c r="GO15" s="132">
        <f>GO12/GO14</f>
        <v>115.52021089630931</v>
      </c>
      <c r="GP15" s="7">
        <f t="shared" ref="GP15:GU15" si="148">+GP12/GP14</f>
        <v>117.71774193548387</v>
      </c>
      <c r="GQ15" s="7">
        <f t="shared" si="148"/>
        <v>105.55089820359281</v>
      </c>
      <c r="GR15" s="7">
        <f t="shared" si="148"/>
        <v>160</v>
      </c>
      <c r="GS15" s="7">
        <f t="shared" si="148"/>
        <v>165.93650793650792</v>
      </c>
      <c r="GT15" s="7">
        <f t="shared" si="148"/>
        <v>158.96739130434781</v>
      </c>
      <c r="GU15" s="7">
        <f t="shared" si="148"/>
        <v>105.33333333333333</v>
      </c>
      <c r="GV15" s="132">
        <f>GV12/GV14</f>
        <v>132.94190140845072</v>
      </c>
      <c r="GW15" s="7">
        <f t="shared" ref="GW15:HB15" si="149">+GW12/GW14</f>
        <v>117.86764705882354</v>
      </c>
      <c r="GX15" s="7">
        <f t="shared" si="149"/>
        <v>112.98795180722891</v>
      </c>
      <c r="GY15" s="7">
        <f t="shared" si="149"/>
        <v>154.24742268041237</v>
      </c>
      <c r="GZ15" s="7">
        <f t="shared" si="149"/>
        <v>138.81481481481481</v>
      </c>
      <c r="HA15" s="7">
        <f t="shared" si="149"/>
        <v>140</v>
      </c>
      <c r="HB15" s="7">
        <f t="shared" si="149"/>
        <v>110.91304347826087</v>
      </c>
      <c r="HC15" s="132">
        <f>HC12/HC14</f>
        <v>127.99122807017544</v>
      </c>
      <c r="HD15" s="7">
        <f t="shared" ref="HD15:HI15" si="150">+HD12/HD14</f>
        <v>121.33333333333333</v>
      </c>
      <c r="HE15" s="7">
        <f t="shared" si="150"/>
        <v>119.67469879518072</v>
      </c>
      <c r="HF15" s="7">
        <f t="shared" si="150"/>
        <v>171.23232323232324</v>
      </c>
      <c r="HG15" s="7">
        <f t="shared" si="150"/>
        <v>179.06382978723406</v>
      </c>
      <c r="HH15" s="7">
        <f t="shared" si="150"/>
        <v>144.53763440860214</v>
      </c>
      <c r="HI15" s="7">
        <f t="shared" si="150"/>
        <v>109.25</v>
      </c>
      <c r="HJ15" s="132">
        <f>HJ12/HJ14</f>
        <v>138.08333333333334</v>
      </c>
      <c r="HK15" s="7">
        <f t="shared" ref="HK15:HP15" si="151">+HK12/HK14</f>
        <v>136.59055118110237</v>
      </c>
      <c r="HL15" s="7">
        <f t="shared" si="151"/>
        <v>125.46242774566474</v>
      </c>
      <c r="HM15" s="7">
        <f t="shared" si="151"/>
        <v>182.87755102040816</v>
      </c>
      <c r="HN15" s="7">
        <f t="shared" si="151"/>
        <v>152.52857142857144</v>
      </c>
      <c r="HO15" s="7">
        <f t="shared" si="151"/>
        <v>147.37777777777777</v>
      </c>
      <c r="HP15" s="7">
        <f t="shared" si="151"/>
        <v>91.835616438356169</v>
      </c>
      <c r="HQ15" s="132">
        <f>HQ12/HQ14</f>
        <v>138.85736925515056</v>
      </c>
      <c r="HR15" s="7">
        <f t="shared" ref="HR15:HW15" si="152">+HR12/HR14</f>
        <v>97.435754189944134</v>
      </c>
      <c r="HS15" s="111"/>
      <c r="HT15" s="7">
        <f t="shared" si="152"/>
        <v>157.45652173913044</v>
      </c>
      <c r="HU15" s="7">
        <f t="shared" si="152"/>
        <v>154.78723404255319</v>
      </c>
      <c r="HV15" s="7">
        <f t="shared" si="152"/>
        <v>140.78125</v>
      </c>
      <c r="HW15" s="7">
        <f t="shared" si="152"/>
        <v>145.47826086956522</v>
      </c>
      <c r="HX15" s="132">
        <f>HX12/HX14</f>
        <v>131.06832298136646</v>
      </c>
      <c r="HY15" s="7">
        <f t="shared" ref="HY15:ID15" si="153">+HY12/HY14</f>
        <v>143.31932773109244</v>
      </c>
      <c r="HZ15" s="7">
        <f t="shared" si="153"/>
        <v>129.10119047619048</v>
      </c>
      <c r="IA15" s="7">
        <f t="shared" si="153"/>
        <v>163.59375</v>
      </c>
      <c r="IB15" s="7">
        <f t="shared" si="153"/>
        <v>170.51063829787233</v>
      </c>
      <c r="IC15" s="7">
        <f t="shared" si="153"/>
        <v>135.49473684210525</v>
      </c>
      <c r="ID15" s="7">
        <f t="shared" si="153"/>
        <v>118.22727272727273</v>
      </c>
      <c r="IE15" s="132">
        <f>IE12/IE14</f>
        <v>142.47897623400365</v>
      </c>
      <c r="IF15" s="7">
        <f t="shared" ref="IF15:IK15" si="154">+IF12/IF14</f>
        <v>105.15126050420169</v>
      </c>
      <c r="IG15" s="7">
        <f t="shared" si="154"/>
        <v>100.62048192771084</v>
      </c>
      <c r="IH15" s="7">
        <f t="shared" si="154"/>
        <v>150.74117647058824</v>
      </c>
      <c r="II15" s="7">
        <f t="shared" si="154"/>
        <v>154.328125</v>
      </c>
      <c r="IJ15" s="7">
        <f t="shared" si="154"/>
        <v>145.71428571428572</v>
      </c>
      <c r="IK15" s="7">
        <f t="shared" si="154"/>
        <v>118.81818181818181</v>
      </c>
      <c r="IL15" s="132">
        <f>IL12/IL14</f>
        <v>123.91224862888483</v>
      </c>
      <c r="IM15" s="7">
        <f t="shared" ref="IM15:IR15" si="155">+IM12/IM14</f>
        <v>141.75409836065575</v>
      </c>
      <c r="IN15" s="7">
        <f t="shared" si="155"/>
        <v>117.96296296296296</v>
      </c>
      <c r="IO15" s="7">
        <f t="shared" si="155"/>
        <v>185.28571428571428</v>
      </c>
      <c r="IP15" s="7">
        <f t="shared" si="155"/>
        <v>192.9402985074627</v>
      </c>
      <c r="IQ15" s="7">
        <f t="shared" si="155"/>
        <v>156.74193548387098</v>
      </c>
      <c r="IR15" s="7">
        <f t="shared" si="155"/>
        <v>118.77272727272727</v>
      </c>
      <c r="IS15" s="132">
        <f>IS12/IS14</f>
        <v>149.24545454545455</v>
      </c>
      <c r="IT15" s="7">
        <f t="shared" ref="IT15:IY15" si="156">+IT12/IT14</f>
        <v>146.80487804878049</v>
      </c>
      <c r="IU15" s="7">
        <f t="shared" si="156"/>
        <v>126.92727272727272</v>
      </c>
      <c r="IV15" s="7">
        <f t="shared" si="156"/>
        <v>162.85882352941175</v>
      </c>
      <c r="IW15" s="7">
        <f t="shared" si="156"/>
        <v>166.1875</v>
      </c>
      <c r="IX15" s="7">
        <f t="shared" si="156"/>
        <v>139.80851063829786</v>
      </c>
      <c r="IY15" s="7">
        <f t="shared" si="156"/>
        <v>112.81818181818181</v>
      </c>
      <c r="IZ15" s="132">
        <f>IZ12/IZ14</f>
        <v>143.04339963833635</v>
      </c>
      <c r="JA15" s="7">
        <f t="shared" ref="JA15:JF15" si="157">+JA12/JA14</f>
        <v>121.01694915254237</v>
      </c>
      <c r="JB15" s="7">
        <f t="shared" si="157"/>
        <v>99.219512195121951</v>
      </c>
      <c r="JC15" s="7">
        <f t="shared" si="157"/>
        <v>150.46428571428572</v>
      </c>
      <c r="JD15" s="7">
        <f t="shared" si="157"/>
        <v>135.81818181818181</v>
      </c>
      <c r="JE15" s="7">
        <f t="shared" si="157"/>
        <v>120.4</v>
      </c>
      <c r="JF15" s="7">
        <f t="shared" si="157"/>
        <v>118.08695652173913</v>
      </c>
      <c r="JG15" s="132">
        <f>JG12/JG14</f>
        <v>120.56181818181818</v>
      </c>
      <c r="JH15" s="7">
        <f t="shared" ref="JH15:JM15" si="158">+JH12/JH14</f>
        <v>111.84552845528455</v>
      </c>
      <c r="JI15" s="7">
        <f t="shared" si="158"/>
        <v>93.852760736196316</v>
      </c>
      <c r="JJ15" s="7">
        <f t="shared" si="158"/>
        <v>148.6904761904762</v>
      </c>
      <c r="JK15" s="7">
        <f t="shared" si="158"/>
        <v>137.03076923076924</v>
      </c>
      <c r="JL15" s="7">
        <f t="shared" si="158"/>
        <v>119.88297872340425</v>
      </c>
      <c r="JM15" s="7">
        <f t="shared" si="158"/>
        <v>100.96</v>
      </c>
      <c r="JN15" s="132">
        <f>JN12/JN14</f>
        <v>115.96570397111914</v>
      </c>
      <c r="JO15" s="7">
        <f t="shared" ref="JO15:JT15" si="159">+JO12/JO14</f>
        <v>121.80991735537189</v>
      </c>
      <c r="JP15" s="7">
        <f t="shared" si="159"/>
        <v>101.26666666666667</v>
      </c>
      <c r="JQ15" s="7">
        <f t="shared" si="159"/>
        <v>142.74418604651163</v>
      </c>
      <c r="JR15" s="7">
        <f t="shared" si="159"/>
        <v>154.03076923076924</v>
      </c>
      <c r="JS15" s="7">
        <f t="shared" si="159"/>
        <v>12.216075156576201</v>
      </c>
      <c r="JT15" s="7">
        <f t="shared" si="159"/>
        <v>129.9</v>
      </c>
      <c r="JU15" s="132">
        <f>JU12/JU14</f>
        <v>48.08268551236749</v>
      </c>
      <c r="JV15" s="7">
        <f t="shared" ref="JV15:KA15" si="160">+JV12/JV14</f>
        <v>118.83471074380165</v>
      </c>
      <c r="JW15" s="7">
        <f t="shared" si="160"/>
        <v>105.5</v>
      </c>
      <c r="JX15" s="7">
        <f t="shared" si="160"/>
        <v>151.54117647058823</v>
      </c>
      <c r="JY15" s="7">
        <f t="shared" si="160"/>
        <v>146.13235294117646</v>
      </c>
      <c r="JZ15" s="7">
        <f t="shared" si="160"/>
        <v>111.42105263157895</v>
      </c>
      <c r="KA15" s="7">
        <f t="shared" si="160"/>
        <v>115</v>
      </c>
      <c r="KB15" s="132">
        <f>KB12/KB14</f>
        <v>121.85171790235081</v>
      </c>
      <c r="KC15" s="7">
        <f t="shared" ref="KC15:KH15" si="161">+KC12/KC14</f>
        <v>113.58196721311475</v>
      </c>
      <c r="KD15" s="7">
        <f t="shared" si="161"/>
        <v>94.31481481481481</v>
      </c>
      <c r="KE15" s="7">
        <f t="shared" si="161"/>
        <v>133.21686746987953</v>
      </c>
      <c r="KF15" s="7">
        <f t="shared" si="161"/>
        <v>133.20895522388059</v>
      </c>
      <c r="KG15" s="7">
        <f t="shared" si="161"/>
        <v>120.43617021276596</v>
      </c>
      <c r="KH15" s="7">
        <f t="shared" si="161"/>
        <v>99.045454545454547</v>
      </c>
      <c r="KI15" s="132">
        <f>KI12/KI14</f>
        <v>113.85090909090908</v>
      </c>
      <c r="KJ15" s="7">
        <f t="shared" ref="KJ15:KO15" si="162">+KJ12/KJ14</f>
        <v>109.98319327731092</v>
      </c>
      <c r="KK15" s="7">
        <f t="shared" si="162"/>
        <v>88.851851851851848</v>
      </c>
      <c r="KL15" s="7">
        <f t="shared" si="162"/>
        <v>124.83529411764705</v>
      </c>
      <c r="KM15" s="7">
        <f t="shared" si="162"/>
        <v>117.95588235294117</v>
      </c>
      <c r="KN15" s="7">
        <f t="shared" si="162"/>
        <v>108.51041666666667</v>
      </c>
      <c r="KO15" s="7">
        <f t="shared" si="162"/>
        <v>74.851351351351354</v>
      </c>
      <c r="KP15" s="132">
        <f>KP12/KP14</f>
        <v>102.76490066225166</v>
      </c>
      <c r="KQ15" s="7">
        <f t="shared" ref="KQ15:KV15" si="163">+KQ12/KQ14</f>
        <v>79.448717948717942</v>
      </c>
      <c r="KR15" s="7">
        <f t="shared" si="163"/>
        <v>120.32</v>
      </c>
      <c r="KS15" s="111"/>
      <c r="KT15" s="7">
        <f t="shared" si="163"/>
        <v>127.51515151515152</v>
      </c>
      <c r="KU15" s="7">
        <f t="shared" si="163"/>
        <v>125.97894736842105</v>
      </c>
      <c r="KV15" s="7">
        <f t="shared" si="163"/>
        <v>126.09090909090909</v>
      </c>
      <c r="KW15" s="132">
        <f>KW12/KW14</f>
        <v>109.03448275862068</v>
      </c>
      <c r="KX15" s="7">
        <f>+KX12/KX14</f>
        <v>124.58450704225352</v>
      </c>
      <c r="KY15" s="7">
        <f>+KY12/KY14</f>
        <v>113.81460674157303</v>
      </c>
      <c r="KZ15" s="7">
        <f>+KZ12/KZ14</f>
        <v>120.30487804878049</v>
      </c>
      <c r="LA15" s="7">
        <f>+LA12/LA14</f>
        <v>117.17346938775511</v>
      </c>
      <c r="LB15" s="7" t="e">
        <f>+LB12/LB14</f>
        <v>#DIV/0!</v>
      </c>
      <c r="LC15" s="111"/>
      <c r="LD15" s="132">
        <f>LD12/LD14</f>
        <v>118.596</v>
      </c>
      <c r="LE15" s="7" t="e">
        <f t="shared" ref="LE15:LJ15" si="164">+LE12/LE14</f>
        <v>#DIV/0!</v>
      </c>
      <c r="LF15" s="7" t="e">
        <f t="shared" si="164"/>
        <v>#DIV/0!</v>
      </c>
      <c r="LG15" s="7" t="e">
        <f t="shared" si="164"/>
        <v>#DIV/0!</v>
      </c>
      <c r="LH15" s="7" t="e">
        <f t="shared" si="164"/>
        <v>#DIV/0!</v>
      </c>
      <c r="LI15" s="7" t="e">
        <f t="shared" si="164"/>
        <v>#DIV/0!</v>
      </c>
      <c r="LJ15" s="7" t="e">
        <f t="shared" si="164"/>
        <v>#DIV/0!</v>
      </c>
      <c r="LK15" s="132" t="e">
        <f>LK12/LK14</f>
        <v>#DIV/0!</v>
      </c>
      <c r="LL15" s="7" t="e">
        <f t="shared" ref="LL15:LQ15" si="165">+LL12/LL14</f>
        <v>#DIV/0!</v>
      </c>
      <c r="LM15" s="7" t="e">
        <f t="shared" si="165"/>
        <v>#DIV/0!</v>
      </c>
      <c r="LN15" s="7" t="e">
        <f t="shared" si="165"/>
        <v>#DIV/0!</v>
      </c>
      <c r="LO15" s="7" t="e">
        <f t="shared" si="165"/>
        <v>#DIV/0!</v>
      </c>
      <c r="LP15" s="7" t="e">
        <f t="shared" si="165"/>
        <v>#DIV/0!</v>
      </c>
      <c r="LQ15" s="7" t="e">
        <f t="shared" si="165"/>
        <v>#DIV/0!</v>
      </c>
      <c r="LR15" s="132" t="e">
        <f>LR12/LR14</f>
        <v>#DIV/0!</v>
      </c>
      <c r="LS15" s="7" t="e">
        <f t="shared" ref="LS15:LX15" si="166">+LS12/LS14</f>
        <v>#DIV/0!</v>
      </c>
      <c r="LT15" s="7" t="e">
        <f t="shared" si="166"/>
        <v>#DIV/0!</v>
      </c>
      <c r="LU15" s="7" t="e">
        <f t="shared" si="166"/>
        <v>#DIV/0!</v>
      </c>
      <c r="LV15" s="7" t="e">
        <f t="shared" si="166"/>
        <v>#DIV/0!</v>
      </c>
      <c r="LW15" s="7" t="e">
        <f t="shared" si="166"/>
        <v>#DIV/0!</v>
      </c>
      <c r="LX15" s="7" t="e">
        <f t="shared" si="166"/>
        <v>#DIV/0!</v>
      </c>
      <c r="LY15" s="132" t="e">
        <f>LY12/LY14</f>
        <v>#DIV/0!</v>
      </c>
      <c r="LZ15" s="7" t="e">
        <f t="shared" ref="LZ15:ME15" si="167">+LZ12/LZ14</f>
        <v>#DIV/0!</v>
      </c>
      <c r="MA15" s="7" t="e">
        <f t="shared" si="167"/>
        <v>#DIV/0!</v>
      </c>
      <c r="MB15" s="7" t="e">
        <f t="shared" si="167"/>
        <v>#DIV/0!</v>
      </c>
      <c r="MC15" s="7" t="e">
        <f t="shared" si="167"/>
        <v>#DIV/0!</v>
      </c>
      <c r="MD15" s="7" t="e">
        <f t="shared" si="167"/>
        <v>#DIV/0!</v>
      </c>
      <c r="ME15" s="7" t="e">
        <f t="shared" si="167"/>
        <v>#DIV/0!</v>
      </c>
      <c r="MF15" s="132" t="e">
        <f>MF12/MF14</f>
        <v>#DIV/0!</v>
      </c>
      <c r="MG15" s="7" t="e">
        <f t="shared" ref="MG15:ML15" si="168">+MG12/MG14</f>
        <v>#DIV/0!</v>
      </c>
      <c r="MH15" s="7" t="e">
        <f t="shared" si="168"/>
        <v>#DIV/0!</v>
      </c>
      <c r="MI15" s="7" t="e">
        <f t="shared" si="168"/>
        <v>#DIV/0!</v>
      </c>
      <c r="MJ15" s="7" t="e">
        <f t="shared" si="168"/>
        <v>#DIV/0!</v>
      </c>
      <c r="MK15" s="7" t="e">
        <f t="shared" si="168"/>
        <v>#DIV/0!</v>
      </c>
      <c r="ML15" s="7" t="e">
        <f t="shared" si="168"/>
        <v>#DIV/0!</v>
      </c>
      <c r="MM15" s="132" t="e">
        <f>MM12/MM14</f>
        <v>#DIV/0!</v>
      </c>
      <c r="MN15" s="7" t="e">
        <f t="shared" ref="MN15:MS15" si="169">+MN12/MN14</f>
        <v>#DIV/0!</v>
      </c>
      <c r="MO15" s="7" t="e">
        <f t="shared" si="169"/>
        <v>#DIV/0!</v>
      </c>
      <c r="MP15" s="7" t="e">
        <f t="shared" si="169"/>
        <v>#DIV/0!</v>
      </c>
      <c r="MQ15" s="7" t="e">
        <f t="shared" si="169"/>
        <v>#DIV/0!</v>
      </c>
      <c r="MR15" s="7" t="e">
        <f t="shared" si="169"/>
        <v>#DIV/0!</v>
      </c>
      <c r="MS15" s="7" t="e">
        <f t="shared" si="169"/>
        <v>#DIV/0!</v>
      </c>
      <c r="MT15" s="132" t="e">
        <f>MT12/MT14</f>
        <v>#DIV/0!</v>
      </c>
      <c r="MU15" s="111"/>
      <c r="MV15" s="7" t="e">
        <f>+MV12/MV14</f>
        <v>#DIV/0!</v>
      </c>
      <c r="MW15" s="7" t="e">
        <f>+MW12/MW14</f>
        <v>#DIV/0!</v>
      </c>
      <c r="MX15" s="7" t="e">
        <f>+MX12/MX14</f>
        <v>#DIV/0!</v>
      </c>
      <c r="MY15" s="7" t="e">
        <f>+MY12/MY14</f>
        <v>#DIV/0!</v>
      </c>
      <c r="MZ15" s="7" t="e">
        <f>+MZ12/MZ14</f>
        <v>#DIV/0!</v>
      </c>
      <c r="NA15" s="132" t="e">
        <f>NA12/NA14</f>
        <v>#DIV/0!</v>
      </c>
      <c r="NB15" s="139"/>
      <c r="NK15" s="10"/>
      <c r="NL15" s="10"/>
      <c r="NM15" s="10"/>
      <c r="NN15" s="10"/>
      <c r="NO15" s="10"/>
      <c r="NP15" s="10"/>
      <c r="NQ15" s="10"/>
      <c r="NR15" s="10"/>
      <c r="NS15" s="10"/>
      <c r="NT15" s="10"/>
      <c r="NU15" s="10"/>
      <c r="NV15" s="10"/>
      <c r="NW15" s="10"/>
      <c r="NX15" s="10"/>
      <c r="OR15" s="10"/>
      <c r="OS15" s="10"/>
      <c r="OT15" s="10"/>
      <c r="OU15" s="10"/>
      <c r="OV15" s="10"/>
      <c r="OW15" s="10"/>
      <c r="OX15" s="10"/>
      <c r="OY15" s="10"/>
      <c r="OZ15" s="10"/>
    </row>
    <row r="16" spans="1:416" x14ac:dyDescent="0.3">
      <c r="A16" s="2"/>
      <c r="NK16" s="10"/>
      <c r="NL16" s="10"/>
      <c r="NM16" s="10"/>
      <c r="NN16" s="10"/>
      <c r="NO16" s="10"/>
      <c r="NP16" s="10"/>
      <c r="NQ16" s="10"/>
      <c r="NR16" s="10"/>
      <c r="NS16" s="10"/>
      <c r="NT16" s="10"/>
      <c r="NU16" s="10"/>
      <c r="NV16" s="10"/>
      <c r="NW16" s="10"/>
      <c r="NX16" s="10"/>
      <c r="OR16" s="10"/>
      <c r="OS16" s="10"/>
      <c r="OT16" s="10"/>
      <c r="OU16" s="10"/>
      <c r="OV16" s="10"/>
      <c r="OW16" s="10"/>
      <c r="OX16" s="10"/>
      <c r="OY16" s="10"/>
      <c r="OZ16" s="10"/>
    </row>
  </sheetData>
  <mergeCells count="52">
    <mergeCell ref="GW1:HB1"/>
    <mergeCell ref="DX1:EC1"/>
    <mergeCell ref="EE1:EJ1"/>
    <mergeCell ref="EL1:EQ1"/>
    <mergeCell ref="ES1:EX1"/>
    <mergeCell ref="EZ1:FE1"/>
    <mergeCell ref="FG1:FL1"/>
    <mergeCell ref="FN1:FS1"/>
    <mergeCell ref="FU1:FZ1"/>
    <mergeCell ref="GB1:GG1"/>
    <mergeCell ref="GI1:GN1"/>
    <mergeCell ref="GP1:GU1"/>
    <mergeCell ref="LZ1:ME1"/>
    <mergeCell ref="MG1:ML1"/>
    <mergeCell ref="MN1:MS1"/>
    <mergeCell ref="HR1:HW1"/>
    <mergeCell ref="HY1:ID1"/>
    <mergeCell ref="IF1:IK1"/>
    <mergeCell ref="IM1:IR1"/>
    <mergeCell ref="MU1:MZ1"/>
    <mergeCell ref="KJ1:KO1"/>
    <mergeCell ref="KQ1:KV1"/>
    <mergeCell ref="KX1:LC1"/>
    <mergeCell ref="LE1:LJ1"/>
    <mergeCell ref="LL1:LQ1"/>
    <mergeCell ref="LS1:LX1"/>
    <mergeCell ref="IT1:IY1"/>
    <mergeCell ref="JA1:JF1"/>
    <mergeCell ref="JH1:JM1"/>
    <mergeCell ref="JO1:JT1"/>
    <mergeCell ref="JV1:KA1"/>
    <mergeCell ref="KC1:KH1"/>
    <mergeCell ref="HD1:HI1"/>
    <mergeCell ref="HK1:HP1"/>
    <mergeCell ref="DQ1:DV1"/>
    <mergeCell ref="AR1:AW1"/>
    <mergeCell ref="AY1:BD1"/>
    <mergeCell ref="BF1:BK1"/>
    <mergeCell ref="BM1:BR1"/>
    <mergeCell ref="BT1:BY1"/>
    <mergeCell ref="CA1:CF1"/>
    <mergeCell ref="CH1:CM1"/>
    <mergeCell ref="CO1:CT1"/>
    <mergeCell ref="CV1:DA1"/>
    <mergeCell ref="DC1:DH1"/>
    <mergeCell ref="DJ1:DO1"/>
    <mergeCell ref="AK1:AP1"/>
    <mergeCell ref="B1:G1"/>
    <mergeCell ref="I1:N1"/>
    <mergeCell ref="P1:U1"/>
    <mergeCell ref="W1:AB1"/>
    <mergeCell ref="AD1:AI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PIL_PREP2018</vt:lpstr>
      <vt:lpstr>Prep2017 </vt:lpstr>
      <vt:lpstr>realise2017</vt:lpstr>
      <vt:lpstr>realise2017AGN</vt:lpstr>
      <vt:lpstr>realise2017MGS</vt:lpstr>
      <vt:lpstr>realsie2017NETTO</vt:lpstr>
      <vt:lpstr>S01PIL</vt:lpstr>
      <vt:lpstr>s01realise</vt:lpstr>
      <vt:lpstr>s02realise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2017-11-20T15:44:54Z</dcterms:modified>
</cp:coreProperties>
</file>