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nudde\Desktop\Travail à la maison\"/>
    </mc:Choice>
  </mc:AlternateContent>
  <bookViews>
    <workbookView xWindow="0" yWindow="0" windowWidth="13905" windowHeight="6555"/>
  </bookViews>
  <sheets>
    <sheet name="Saisie" sheetId="5" r:id="rId1"/>
    <sheet name="Planning" sheetId="1" r:id="rId2"/>
    <sheet name="Listes" sheetId="4" r:id="rId3"/>
  </sheets>
  <definedNames>
    <definedName name="_xlnm._FilterDatabase" localSheetId="1" hidden="1">Listes!$A$1:$A$37</definedName>
    <definedName name="An">Planning!$A$1</definedName>
    <definedName name="Années">Listes!$I$2:$I$9</definedName>
    <definedName name="ColA">Saisie!$A:$A</definedName>
    <definedName name="Debut">OFFSET(Saisie!$B$3,,,COUNTA(Saisie!$B:$B)-1)</definedName>
    <definedName name="Ferie">OFFSET(Listes!$E$2,,,COUNTA(Listes!$E:$E)-1)</definedName>
    <definedName name="Fin">OFFSET(Saisie!$C$3,,,COUNTA(Saisie!$C:$C)-1)</definedName>
    <definedName name="Mois">Listes!$C$2:$C$13</definedName>
    <definedName name="motif">Listes!$K$2:$K$5</definedName>
    <definedName name="Nom">OFFSET(Listes!$A$2,,,COUNTA(Listes!$A:$A)-1)</definedName>
    <definedName name="Noms">OFFSET(Saisie!$A$3,,,COUNTA(Saisie!$A:$A)-1)</definedName>
    <definedName name="_xlnm.Print_Area" localSheetId="1">Planning!$A$1:$AE$19</definedName>
  </definedNames>
  <calcPr calcId="152511"/>
</workbook>
</file>

<file path=xl/calcChain.xml><?xml version="1.0" encoding="utf-8"?>
<calcChain xmlns="http://schemas.openxmlformats.org/spreadsheetml/2006/main">
  <c r="M4" i="4" l="1"/>
  <c r="A6" i="1" l="1" a="1"/>
  <c r="A6" i="1" s="1"/>
  <c r="B6" i="1" s="1"/>
  <c r="E19" i="4"/>
  <c r="E18" i="4"/>
  <c r="E17" i="4"/>
  <c r="E16" i="4"/>
  <c r="E12" i="4"/>
  <c r="E11" i="4"/>
  <c r="E10" i="4"/>
  <c r="E9" i="4"/>
  <c r="E8" i="4"/>
  <c r="E7" i="4"/>
  <c r="E3" i="4"/>
  <c r="E5" i="4" s="1"/>
  <c r="E2" i="4"/>
  <c r="B4" i="1"/>
  <c r="B5" i="1" s="1"/>
  <c r="E6" i="4" l="1"/>
  <c r="C4" i="1"/>
  <c r="D4" i="1" s="1"/>
  <c r="E4" i="1" s="1"/>
  <c r="E5" i="1" s="1"/>
  <c r="E4" i="4"/>
  <c r="C6" i="1"/>
  <c r="A7" i="1" a="1"/>
  <c r="A7" i="1" s="1"/>
  <c r="E14" i="4"/>
  <c r="E13" i="4"/>
  <c r="E15" i="4"/>
  <c r="A8" i="1" l="1" a="1"/>
  <c r="A8" i="1" s="1"/>
  <c r="D8" i="1" s="1"/>
  <c r="B7" i="1"/>
  <c r="D5" i="1"/>
  <c r="E6" i="1"/>
  <c r="C5" i="1"/>
  <c r="F4" i="1"/>
  <c r="F5" i="1" s="1"/>
  <c r="D6" i="1"/>
  <c r="C7" i="1"/>
  <c r="E7" i="1"/>
  <c r="D7" i="1"/>
  <c r="E8" i="1" l="1"/>
  <c r="B8" i="1"/>
  <c r="A9" i="1" a="1"/>
  <c r="A9" i="1" s="1"/>
  <c r="D9" i="1" s="1"/>
  <c r="C8" i="1"/>
  <c r="F8" i="1"/>
  <c r="F7" i="1"/>
  <c r="G4" i="1"/>
  <c r="G6" i="1" s="1"/>
  <c r="F6" i="1"/>
  <c r="B9" i="1" l="1"/>
  <c r="C9" i="1"/>
  <c r="A10" i="1" a="1"/>
  <c r="A10" i="1" s="1"/>
  <c r="C10" i="1" s="1"/>
  <c r="E9" i="1"/>
  <c r="F9" i="1"/>
  <c r="G7" i="1"/>
  <c r="G8" i="1"/>
  <c r="G5" i="1"/>
  <c r="G9" i="1"/>
  <c r="H4" i="1"/>
  <c r="H6" i="1" s="1"/>
  <c r="D10" i="1" l="1"/>
  <c r="A11" i="1" a="1"/>
  <c r="A11" i="1" s="1"/>
  <c r="E11" i="1" s="1"/>
  <c r="B10" i="1"/>
  <c r="F10" i="1"/>
  <c r="E10" i="1"/>
  <c r="G10" i="1"/>
  <c r="H8" i="1"/>
  <c r="H5" i="1"/>
  <c r="H9" i="1"/>
  <c r="H7" i="1"/>
  <c r="I4" i="1"/>
  <c r="H10" i="1"/>
  <c r="D11" i="1" l="1"/>
  <c r="H11" i="1"/>
  <c r="C11" i="1"/>
  <c r="F11" i="1"/>
  <c r="B11" i="1"/>
  <c r="A12" i="1" a="1"/>
  <c r="A12" i="1" s="1"/>
  <c r="C12" i="1" s="1"/>
  <c r="G11" i="1"/>
  <c r="J4" i="1"/>
  <c r="I7" i="1"/>
  <c r="I6" i="1"/>
  <c r="I10" i="1"/>
  <c r="I9" i="1"/>
  <c r="I5" i="1"/>
  <c r="I8" i="1"/>
  <c r="I11" i="1"/>
  <c r="F12" i="1" l="1"/>
  <c r="D12" i="1"/>
  <c r="I12" i="1"/>
  <c r="J12" i="1"/>
  <c r="A13" i="1" a="1"/>
  <c r="A13" i="1" s="1"/>
  <c r="C13" i="1" s="1"/>
  <c r="B12" i="1"/>
  <c r="H12" i="1"/>
  <c r="E12" i="1"/>
  <c r="G12" i="1"/>
  <c r="J7" i="1"/>
  <c r="J11" i="1"/>
  <c r="J5" i="1"/>
  <c r="J9" i="1"/>
  <c r="J6" i="1"/>
  <c r="J8" i="1"/>
  <c r="K4" i="1"/>
  <c r="J10" i="1"/>
  <c r="B13" i="1" l="1"/>
  <c r="I13" i="1"/>
  <c r="F13" i="1"/>
  <c r="E13" i="1"/>
  <c r="J13" i="1"/>
  <c r="A14" i="1" a="1"/>
  <c r="A14" i="1" s="1"/>
  <c r="A15" i="1" s="1" a="1"/>
  <c r="A15" i="1" s="1"/>
  <c r="H15" i="1" s="1"/>
  <c r="G13" i="1"/>
  <c r="H13" i="1"/>
  <c r="D13" i="1"/>
  <c r="K9" i="1"/>
  <c r="K11" i="1"/>
  <c r="K12" i="1"/>
  <c r="L4" i="1"/>
  <c r="K8" i="1"/>
  <c r="K5" i="1"/>
  <c r="K7" i="1"/>
  <c r="K6" i="1"/>
  <c r="K10" i="1"/>
  <c r="K13" i="1"/>
  <c r="E15" i="1" l="1"/>
  <c r="H14" i="1"/>
  <c r="L14" i="1"/>
  <c r="L15" i="1"/>
  <c r="D15" i="1"/>
  <c r="A16" i="1" a="1"/>
  <c r="A16" i="1" s="1"/>
  <c r="B16" i="1" s="1"/>
  <c r="G14" i="1"/>
  <c r="D14" i="1"/>
  <c r="J15" i="1"/>
  <c r="F14" i="1"/>
  <c r="G15" i="1"/>
  <c r="B15" i="1"/>
  <c r="F15" i="1"/>
  <c r="I14" i="1"/>
  <c r="E14" i="1"/>
  <c r="C14" i="1"/>
  <c r="K15" i="1"/>
  <c r="C15" i="1"/>
  <c r="I15" i="1"/>
  <c r="K14" i="1"/>
  <c r="B14" i="1"/>
  <c r="J14" i="1"/>
  <c r="L6" i="1"/>
  <c r="L10" i="1"/>
  <c r="L7" i="1"/>
  <c r="L11" i="1"/>
  <c r="L5" i="1"/>
  <c r="L9" i="1"/>
  <c r="L12" i="1"/>
  <c r="M4" i="1"/>
  <c r="L8" i="1"/>
  <c r="L13" i="1"/>
  <c r="F16" i="1"/>
  <c r="D16" i="1"/>
  <c r="A17" i="1" l="1" a="1"/>
  <c r="A17" i="1" s="1"/>
  <c r="G17" i="1" s="1"/>
  <c r="K16" i="1"/>
  <c r="I16" i="1"/>
  <c r="J16" i="1"/>
  <c r="L16" i="1"/>
  <c r="H16" i="1"/>
  <c r="C16" i="1"/>
  <c r="G16" i="1"/>
  <c r="E16" i="1"/>
  <c r="M15" i="1"/>
  <c r="M11" i="1"/>
  <c r="N4" i="1"/>
  <c r="M8" i="1"/>
  <c r="M12" i="1"/>
  <c r="M6" i="1"/>
  <c r="M9" i="1"/>
  <c r="M13" i="1"/>
  <c r="M14" i="1"/>
  <c r="M5" i="1"/>
  <c r="M10" i="1"/>
  <c r="M7" i="1"/>
  <c r="M16" i="1"/>
  <c r="I17" i="1"/>
  <c r="N17" i="1"/>
  <c r="J17" i="1"/>
  <c r="K17" i="1"/>
  <c r="A18" i="1" a="1"/>
  <c r="A18" i="1" s="1"/>
  <c r="H18" i="1" s="1"/>
  <c r="B17" i="1"/>
  <c r="D17" i="1"/>
  <c r="L17" i="1"/>
  <c r="M17" i="1"/>
  <c r="C17" i="1"/>
  <c r="E17" i="1" l="1"/>
  <c r="F17" i="1"/>
  <c r="H17" i="1"/>
  <c r="N5" i="1"/>
  <c r="N10" i="1"/>
  <c r="N15" i="1"/>
  <c r="N7" i="1"/>
  <c r="N11" i="1"/>
  <c r="N14" i="1"/>
  <c r="O4" i="1"/>
  <c r="N9" i="1"/>
  <c r="N12" i="1"/>
  <c r="N16" i="1"/>
  <c r="N6" i="1"/>
  <c r="N8" i="1"/>
  <c r="N13" i="1"/>
  <c r="G18" i="1"/>
  <c r="L18" i="1"/>
  <c r="C18" i="1"/>
  <c r="A19" i="1" a="1"/>
  <c r="A19" i="1" s="1"/>
  <c r="M19" i="1" s="1"/>
  <c r="J18" i="1"/>
  <c r="K18" i="1"/>
  <c r="D18" i="1"/>
  <c r="N18" i="1"/>
  <c r="F18" i="1"/>
  <c r="M18" i="1"/>
  <c r="I18" i="1"/>
  <c r="E18" i="1"/>
  <c r="B18" i="1"/>
  <c r="O6" i="1" l="1"/>
  <c r="O10" i="1"/>
  <c r="O14" i="1"/>
  <c r="P4" i="1"/>
  <c r="P19" i="1" s="1"/>
  <c r="O7" i="1"/>
  <c r="O12" i="1"/>
  <c r="O16" i="1"/>
  <c r="O5" i="1"/>
  <c r="O8" i="1"/>
  <c r="O13" i="1"/>
  <c r="O17" i="1"/>
  <c r="O9" i="1"/>
  <c r="O11" i="1"/>
  <c r="O15" i="1"/>
  <c r="O18" i="1"/>
  <c r="K19" i="1"/>
  <c r="G19" i="1"/>
  <c r="D19" i="1"/>
  <c r="E19" i="1"/>
  <c r="J19" i="1"/>
  <c r="L19" i="1"/>
  <c r="I19" i="1"/>
  <c r="F19" i="1"/>
  <c r="C19" i="1"/>
  <c r="N19" i="1"/>
  <c r="O19" i="1"/>
  <c r="B19" i="1"/>
  <c r="H19" i="1"/>
  <c r="P5" i="1" l="1"/>
  <c r="P8" i="1"/>
  <c r="P13" i="1"/>
  <c r="P17" i="1"/>
  <c r="P6" i="1"/>
  <c r="P10" i="1"/>
  <c r="P18" i="1"/>
  <c r="P9" i="1"/>
  <c r="P14" i="1"/>
  <c r="Q4" i="1"/>
  <c r="P7" i="1"/>
  <c r="P16" i="1"/>
  <c r="P15" i="1"/>
  <c r="P11" i="1"/>
  <c r="P12" i="1"/>
  <c r="Q9" i="1" l="1"/>
  <c r="Q11" i="1"/>
  <c r="Q14" i="1"/>
  <c r="Q19" i="1"/>
  <c r="Q8" i="1"/>
  <c r="Q6" i="1"/>
  <c r="Q10" i="1"/>
  <c r="Q18" i="1"/>
  <c r="Q5" i="1"/>
  <c r="Q7" i="1"/>
  <c r="Q12" i="1"/>
  <c r="Q16" i="1"/>
  <c r="R4" i="1"/>
  <c r="Q13" i="1"/>
  <c r="Q17" i="1"/>
  <c r="Q15" i="1"/>
  <c r="R5" i="1" l="1"/>
  <c r="R8" i="1"/>
  <c r="R6" i="1"/>
  <c r="R10" i="1"/>
  <c r="R15" i="1"/>
  <c r="R7" i="1"/>
  <c r="R14" i="1"/>
  <c r="S4" i="1"/>
  <c r="R9" i="1"/>
  <c r="R12" i="1"/>
  <c r="R16" i="1"/>
  <c r="R13" i="1"/>
  <c r="R17" i="1"/>
  <c r="R18" i="1"/>
  <c r="R11" i="1"/>
  <c r="R19" i="1"/>
  <c r="T4" i="1" l="1"/>
  <c r="S9" i="1"/>
  <c r="S12" i="1"/>
  <c r="S8" i="1"/>
  <c r="S10" i="1"/>
  <c r="S18" i="1"/>
  <c r="S7" i="1"/>
  <c r="S11" i="1"/>
  <c r="S14" i="1"/>
  <c r="S19" i="1"/>
  <c r="S16" i="1"/>
  <c r="S5" i="1"/>
  <c r="S13" i="1"/>
  <c r="S17" i="1"/>
  <c r="S6" i="1"/>
  <c r="S15" i="1"/>
  <c r="U4" i="1" l="1"/>
  <c r="T9" i="1"/>
  <c r="T12" i="1"/>
  <c r="T16" i="1"/>
  <c r="T5" i="1"/>
  <c r="T8" i="1"/>
  <c r="T17" i="1"/>
  <c r="T6" i="1"/>
  <c r="T14" i="1"/>
  <c r="T18" i="1"/>
  <c r="T15" i="1"/>
  <c r="T13" i="1"/>
  <c r="T10" i="1"/>
  <c r="T7" i="1"/>
  <c r="T11" i="1"/>
  <c r="T19" i="1"/>
  <c r="V4" i="1" l="1"/>
  <c r="U8" i="1"/>
  <c r="U12" i="1"/>
  <c r="U16" i="1"/>
  <c r="U13" i="1"/>
  <c r="U17" i="1"/>
  <c r="U6" i="1"/>
  <c r="U14" i="1"/>
  <c r="U18" i="1"/>
  <c r="U7" i="1"/>
  <c r="U11" i="1"/>
  <c r="U19" i="1"/>
  <c r="U5" i="1"/>
  <c r="U9" i="1"/>
  <c r="U10" i="1"/>
  <c r="U15" i="1"/>
  <c r="V5" i="1" l="1"/>
  <c r="V7" i="1"/>
  <c r="V12" i="1"/>
  <c r="V16" i="1"/>
  <c r="V17" i="1"/>
  <c r="W4" i="1"/>
  <c r="V10" i="1"/>
  <c r="V18" i="1"/>
  <c r="V11" i="1"/>
  <c r="V6" i="1"/>
  <c r="V8" i="1"/>
  <c r="V13" i="1"/>
  <c r="V14" i="1"/>
  <c r="V9" i="1"/>
  <c r="V15" i="1"/>
  <c r="V19" i="1"/>
  <c r="X4" i="1" l="1"/>
  <c r="W7" i="1"/>
  <c r="W12" i="1"/>
  <c r="W16" i="1"/>
  <c r="W6" i="1"/>
  <c r="W15" i="1"/>
  <c r="W9" i="1"/>
  <c r="W14" i="1"/>
  <c r="W5" i="1"/>
  <c r="W8" i="1"/>
  <c r="W13" i="1"/>
  <c r="W17" i="1"/>
  <c r="W10" i="1"/>
  <c r="W18" i="1"/>
  <c r="W11" i="1"/>
  <c r="W19" i="1"/>
  <c r="Y4" i="1" l="1"/>
  <c r="X8" i="1"/>
  <c r="X16" i="1"/>
  <c r="X5" i="1"/>
  <c r="X7" i="1"/>
  <c r="X13" i="1"/>
  <c r="X17" i="1"/>
  <c r="X6" i="1"/>
  <c r="X15" i="1"/>
  <c r="X9" i="1"/>
  <c r="X11" i="1"/>
  <c r="X14" i="1"/>
  <c r="X19" i="1"/>
  <c r="X12" i="1"/>
  <c r="X10" i="1"/>
  <c r="X18" i="1"/>
  <c r="Y5" i="1" l="1"/>
  <c r="Y7" i="1"/>
  <c r="Y12" i="1"/>
  <c r="Z4" i="1"/>
  <c r="Y9" i="1"/>
  <c r="Y6" i="1"/>
  <c r="Y14" i="1"/>
  <c r="Y18" i="1"/>
  <c r="Y8" i="1"/>
  <c r="Y11" i="1"/>
  <c r="Y15" i="1"/>
  <c r="Y19" i="1"/>
  <c r="Y16" i="1"/>
  <c r="Y13" i="1"/>
  <c r="Y17" i="1"/>
  <c r="Y10" i="1"/>
  <c r="Z16" i="1" l="1"/>
  <c r="Z13" i="1"/>
  <c r="Z17" i="1"/>
  <c r="Z10" i="1"/>
  <c r="Z18" i="1"/>
  <c r="Z9" i="1"/>
  <c r="Z11" i="1"/>
  <c r="Z14" i="1"/>
  <c r="Z19" i="1"/>
  <c r="Z5" i="1"/>
  <c r="Z7" i="1"/>
  <c r="Z12" i="1"/>
  <c r="AA4" i="1"/>
  <c r="Z8" i="1"/>
  <c r="Z6" i="1"/>
  <c r="Z15" i="1"/>
  <c r="AA16" i="1" l="1"/>
  <c r="AA5" i="1"/>
  <c r="AA8" i="1"/>
  <c r="AA10" i="1"/>
  <c r="AA18" i="1"/>
  <c r="AA9" i="1"/>
  <c r="AA11" i="1"/>
  <c r="AA14" i="1"/>
  <c r="AA19" i="1"/>
  <c r="AB4" i="1"/>
  <c r="AA7" i="1"/>
  <c r="AA12" i="1"/>
  <c r="AA13" i="1"/>
  <c r="AA17" i="1"/>
  <c r="AA6" i="1"/>
  <c r="AA15" i="1"/>
  <c r="AB5" i="1" l="1"/>
  <c r="AB7" i="1"/>
  <c r="AB12" i="1"/>
  <c r="AC4" i="1"/>
  <c r="AB8" i="1"/>
  <c r="AB13" i="1"/>
  <c r="AB17" i="1"/>
  <c r="AB6" i="1"/>
  <c r="AB15" i="1"/>
  <c r="AB18" i="1"/>
  <c r="AB9" i="1"/>
  <c r="AB11" i="1"/>
  <c r="AB14" i="1"/>
  <c r="AB19" i="1"/>
  <c r="AB16" i="1"/>
  <c r="AB10" i="1"/>
  <c r="AC8" i="1" l="1"/>
  <c r="AC5" i="1"/>
  <c r="AC7" i="1"/>
  <c r="AC6" i="1"/>
  <c r="AC15" i="1"/>
  <c r="AC9" i="1"/>
  <c r="AC11" i="1"/>
  <c r="AC14" i="1"/>
  <c r="AC19" i="1"/>
  <c r="AD4" i="1"/>
  <c r="AC12" i="1"/>
  <c r="AC16" i="1"/>
  <c r="AC13" i="1"/>
  <c r="AC17" i="1"/>
  <c r="AC10" i="1"/>
  <c r="AC18" i="1"/>
  <c r="AD5" i="1" l="1"/>
  <c r="AD12" i="1"/>
  <c r="AD13" i="1"/>
  <c r="AD17" i="1"/>
  <c r="AD10" i="1"/>
  <c r="AD18" i="1"/>
  <c r="AD9" i="1"/>
  <c r="AD11" i="1"/>
  <c r="AD15" i="1"/>
  <c r="AD19" i="1"/>
  <c r="AD8" i="1"/>
  <c r="AD16" i="1"/>
  <c r="AE4" i="1"/>
  <c r="AD7" i="1"/>
  <c r="AD6" i="1"/>
  <c r="AD14" i="1"/>
  <c r="AE16" i="1" l="1"/>
  <c r="AE6" i="1"/>
  <c r="AE13" i="1"/>
  <c r="AE5" i="1"/>
  <c r="AE10" i="1"/>
  <c r="AE9" i="1"/>
  <c r="AE11" i="1"/>
  <c r="AE15" i="1"/>
  <c r="AE19" i="1"/>
  <c r="AF4" i="1"/>
  <c r="AE7" i="1"/>
  <c r="AE12" i="1"/>
  <c r="AE8" i="1"/>
  <c r="AE17" i="1"/>
  <c r="AE14" i="1"/>
  <c r="AE18" i="1"/>
  <c r="AF5" i="1" l="1"/>
  <c r="AF7" i="1"/>
  <c r="AF13" i="1"/>
  <c r="AF17" i="1"/>
  <c r="AF10" i="1"/>
  <c r="AF18" i="1"/>
  <c r="AF11" i="1"/>
  <c r="AF8" i="1"/>
  <c r="AF12" i="1"/>
  <c r="AF16" i="1"/>
  <c r="AF6" i="1"/>
  <c r="AF15" i="1"/>
  <c r="AF9" i="1"/>
  <c r="AF14" i="1"/>
  <c r="AF19" i="1"/>
</calcChain>
</file>

<file path=xl/comments1.xml><?xml version="1.0" encoding="utf-8"?>
<comments xmlns="http://schemas.openxmlformats.org/spreadsheetml/2006/main">
  <authors>
    <author>Nadine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<sst xmlns="http://schemas.openxmlformats.org/spreadsheetml/2006/main" count="114" uniqueCount="84">
  <si>
    <t>Mois</t>
  </si>
  <si>
    <t>Mars</t>
  </si>
  <si>
    <t>Juin</t>
  </si>
  <si>
    <t>Juillet</t>
  </si>
  <si>
    <t>Septembre</t>
  </si>
  <si>
    <t>Octobre</t>
  </si>
  <si>
    <t>Novembre</t>
  </si>
  <si>
    <t>NOM</t>
  </si>
  <si>
    <t>Premier de l'an</t>
  </si>
  <si>
    <t>Pâques</t>
  </si>
  <si>
    <t>Lundi de Pâques</t>
  </si>
  <si>
    <t>Ascension</t>
  </si>
  <si>
    <t>Pentecôte</t>
  </si>
  <si>
    <t>Fête nat.</t>
  </si>
  <si>
    <t>Assomption</t>
  </si>
  <si>
    <t>Toussaint</t>
  </si>
  <si>
    <t>Armistice</t>
  </si>
  <si>
    <t>FERIES</t>
  </si>
  <si>
    <t>Noms</t>
  </si>
  <si>
    <t>Debut</t>
  </si>
  <si>
    <t>Fin</t>
  </si>
  <si>
    <t>Décembre</t>
  </si>
  <si>
    <t>Années</t>
  </si>
  <si>
    <t>Janvier</t>
  </si>
  <si>
    <t>Février</t>
  </si>
  <si>
    <t>Avril</t>
  </si>
  <si>
    <t>Mai</t>
  </si>
  <si>
    <t>Août</t>
  </si>
  <si>
    <t>An</t>
  </si>
  <si>
    <t>=Planning!$A$1</t>
  </si>
  <si>
    <t>ColA</t>
  </si>
  <si>
    <t>=Saisie!$A:$A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</si>
  <si>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</si>
  <si>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</si>
  <si>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</si>
  <si>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</si>
  <si>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</si>
  <si>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</si>
  <si>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</si>
  <si>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=DECALER(Saisie!$A$3;;;NBVAL(Saisie!$A:$A)-1)</t>
  </si>
  <si>
    <t>Zones nommées</t>
  </si>
  <si>
    <t>http://forum.excel-pratique.com/excel/planning-de-conges-t34687.html</t>
  </si>
  <si>
    <t>Motif</t>
  </si>
  <si>
    <t>CONGES</t>
  </si>
  <si>
    <t>RECUP</t>
  </si>
  <si>
    <t>MALADIE</t>
  </si>
  <si>
    <t>FORMATION</t>
  </si>
  <si>
    <t>ENUDDE laurent</t>
  </si>
  <si>
    <t>AIMONT René</t>
  </si>
  <si>
    <t>BACOUET Georges</t>
  </si>
  <si>
    <t>BAILLON Gérald</t>
  </si>
  <si>
    <t>BERTAUD Joël</t>
  </si>
  <si>
    <t>BLEUSSE Cédric</t>
  </si>
  <si>
    <t>BOUFFLERS Gérard</t>
  </si>
  <si>
    <t>BUCHART Gérard</t>
  </si>
  <si>
    <t>CLERFAYT Claude</t>
  </si>
  <si>
    <t>COPIN Pascal</t>
  </si>
  <si>
    <t>COUSIN Gilles</t>
  </si>
  <si>
    <t>COVIN Sylvain</t>
  </si>
  <si>
    <t>DELCROIX Rémi</t>
  </si>
  <si>
    <t>DUFOUR José</t>
  </si>
  <si>
    <t>FILMOTTE Alain</t>
  </si>
  <si>
    <t>FLORENT Alain</t>
  </si>
  <si>
    <t>FOURMY Bernard</t>
  </si>
  <si>
    <t>HERCHEUX Bruno</t>
  </si>
  <si>
    <t>HOLBECQ Jean-Marc</t>
  </si>
  <si>
    <t>JAKIMEC Alain</t>
  </si>
  <si>
    <t>JUMEL Joël</t>
  </si>
  <si>
    <t>LANGLIN Armand</t>
  </si>
  <si>
    <t>LAURENT Yves</t>
  </si>
  <si>
    <t>LEFEBVRE Eric</t>
  </si>
  <si>
    <t>MANIER Patrick</t>
  </si>
  <si>
    <t>MARCHANT René</t>
  </si>
  <si>
    <t>MOREAU Robert</t>
  </si>
  <si>
    <t>MOREIRA-LOPEZ Jean- Marie</t>
  </si>
  <si>
    <t>MOREZ Pascal</t>
  </si>
  <si>
    <t>MOULARD Fabrice</t>
  </si>
  <si>
    <t>NAVEZ Marie Jeanne</t>
  </si>
  <si>
    <t>PAYEN Maxime</t>
  </si>
  <si>
    <t>PEPIN Bruno</t>
  </si>
  <si>
    <t>RAVEZ Vincent</t>
  </si>
  <si>
    <t>SAILLY Michel</t>
  </si>
  <si>
    <t>SANTERNE Francis</t>
  </si>
  <si>
    <t>WOLSKI Yannick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</si>
</sst>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"/>
    <numFmt numFmtId="165" formatCode="d/m;@"/>
    <numFmt numFmtId="166" formatCode="ddd"/>
    <numFmt numFmtId="167" formatCode="ddd\ * dd\-mm\-yy"/>
  </numFmts>
  <fonts count="19" x14ac:knownFonts="1">
    <font>
      <sz val="10"/>
      <name val="Times New Roman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sz val="24"/>
      <name val="Times New Roman"/>
      <family val="1"/>
    </font>
    <font>
      <b/>
      <sz val="14"/>
      <color indexed="10"/>
      <name val="Times New Roman"/>
      <family val="1"/>
    </font>
    <font>
      <sz val="10"/>
      <color indexed="29"/>
      <name val="Arial"/>
      <family val="2"/>
    </font>
    <font>
      <u/>
      <sz val="10"/>
      <color indexed="12"/>
      <name val="Times New Roman"/>
      <family val="1"/>
    </font>
    <font>
      <u/>
      <sz val="10"/>
      <color indexed="12"/>
      <name val="Arial"/>
      <family val="2"/>
    </font>
    <font>
      <b/>
      <sz val="10"/>
      <color theme="0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8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54">
    <xf numFmtId="0" fontId="0" fillId="0" borderId="0" xfId="0"/>
    <xf numFmtId="0" fontId="0" fillId="0" borderId="0" xfId="0" applyBorder="1"/>
    <xf numFmtId="0" fontId="5" fillId="0" borderId="0" xfId="0" applyFont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164" fontId="4" fillId="0" borderId="0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165" fontId="11" fillId="2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0" borderId="7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2" fillId="0" borderId="0" xfId="2" applyFont="1" applyFill="1" applyBorder="1" applyAlignment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5" fillId="0" borderId="3" xfId="0" applyNumberFormat="1" applyFont="1" applyBorder="1" applyAlignment="1">
      <alignment horizontal="center" vertical="center"/>
    </xf>
    <xf numFmtId="0" fontId="1" fillId="0" borderId="0" xfId="2" applyFont="1" applyBorder="1"/>
    <xf numFmtId="0" fontId="2" fillId="0" borderId="10" xfId="2" applyFont="1" applyBorder="1"/>
    <xf numFmtId="0" fontId="1" fillId="3" borderId="0" xfId="2" applyFont="1" applyFill="1"/>
    <xf numFmtId="14" fontId="12" fillId="5" borderId="11" xfId="0" applyNumberFormat="1" applyFont="1" applyFill="1" applyBorder="1" applyAlignment="1">
      <alignment horizontal="left" vertical="center"/>
    </xf>
    <xf numFmtId="14" fontId="12" fillId="6" borderId="11" xfId="0" applyNumberFormat="1" applyFont="1" applyFill="1" applyBorder="1" applyAlignment="1">
      <alignment horizontal="left" vertical="center"/>
    </xf>
    <xf numFmtId="0" fontId="3" fillId="0" borderId="0" xfId="0" applyFont="1"/>
    <xf numFmtId="0" fontId="1" fillId="7" borderId="8" xfId="2" applyFont="1" applyFill="1" applyBorder="1"/>
    <xf numFmtId="0" fontId="1" fillId="8" borderId="8" xfId="2" applyFont="1" applyFill="1" applyBorder="1"/>
    <xf numFmtId="0" fontId="1" fillId="9" borderId="8" xfId="2" applyFont="1" applyFill="1" applyBorder="1"/>
    <xf numFmtId="0" fontId="2" fillId="0" borderId="10" xfId="2" applyFont="1" applyFill="1" applyBorder="1" applyAlignment="1">
      <alignment horizontal="center" vertical="center"/>
    </xf>
    <xf numFmtId="0" fontId="1" fillId="0" borderId="0" xfId="0" applyFont="1" applyBorder="1" applyAlignment="1"/>
    <xf numFmtId="0" fontId="1" fillId="11" borderId="0" xfId="0" applyFont="1" applyFill="1" applyBorder="1" applyAlignment="1">
      <alignment vertical="center"/>
    </xf>
    <xf numFmtId="0" fontId="1" fillId="11" borderId="0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/>
    <xf numFmtId="0" fontId="1" fillId="0" borderId="0" xfId="2" applyFont="1"/>
    <xf numFmtId="0" fontId="17" fillId="0" borderId="0" xfId="1" applyFont="1" applyAlignment="1" applyProtection="1"/>
    <xf numFmtId="167" fontId="1" fillId="6" borderId="12" xfId="0" applyNumberFormat="1" applyFont="1" applyFill="1" applyBorder="1" applyAlignment="1">
      <alignment vertical="center"/>
    </xf>
    <xf numFmtId="0" fontId="1" fillId="0" borderId="8" xfId="2" applyFont="1" applyBorder="1"/>
    <xf numFmtId="0" fontId="1" fillId="4" borderId="0" xfId="2" applyNumberFormat="1" applyFont="1" applyFill="1"/>
    <xf numFmtId="0" fontId="1" fillId="4" borderId="0" xfId="2" applyFont="1" applyFill="1"/>
    <xf numFmtId="0" fontId="1" fillId="10" borderId="8" xfId="2" applyFont="1" applyFill="1" applyBorder="1"/>
    <xf numFmtId="0" fontId="1" fillId="0" borderId="9" xfId="2" applyFont="1" applyBorder="1"/>
    <xf numFmtId="167" fontId="1" fillId="5" borderId="0" xfId="2" applyNumberFormat="1" applyFont="1" applyFill="1"/>
    <xf numFmtId="167" fontId="1" fillId="5" borderId="12" xfId="0" applyNumberFormat="1" applyFont="1" applyFill="1" applyBorder="1" applyAlignment="1">
      <alignment vertical="center"/>
    </xf>
    <xf numFmtId="167" fontId="1" fillId="0" borderId="0" xfId="2" applyNumberFormat="1" applyFont="1"/>
    <xf numFmtId="0" fontId="1" fillId="6" borderId="0" xfId="0" applyFont="1" applyFill="1" applyBorder="1" applyAlignment="1">
      <alignment vertical="top"/>
    </xf>
    <xf numFmtId="0" fontId="1" fillId="10" borderId="0" xfId="0" applyFont="1" applyFill="1" applyBorder="1" applyAlignment="1"/>
    <xf numFmtId="14" fontId="3" fillId="0" borderId="0" xfId="0" applyNumberFormat="1" applyFont="1"/>
    <xf numFmtId="0" fontId="13" fillId="0" borderId="0" xfId="0" applyFont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9" fillId="12" borderId="0" xfId="0" applyNumberFormat="1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_Classeur2" xfId="2"/>
  </cellStyles>
  <dxfs count="3">
    <dxf>
      <fill>
        <patternFill>
          <bgColor indexed="22"/>
        </patternFill>
      </fill>
    </dxf>
    <dxf>
      <fill>
        <patternFill>
          <bgColor indexed="1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0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</xdr:row>
      <xdr:rowOff>47625</xdr:rowOff>
    </xdr:from>
    <xdr:to>
      <xdr:col>8</xdr:col>
      <xdr:colOff>447675</xdr:colOff>
      <xdr:row>1</xdr:row>
      <xdr:rowOff>219075</xdr:rowOff>
    </xdr:to>
    <xdr:sp macro="" textlink="">
      <xdr:nvSpPr>
        <xdr:cNvPr id="4144" name="Text Box 48"/>
        <xdr:cNvSpPr txBox="1">
          <a:spLocks noChangeArrowheads="1"/>
        </xdr:cNvSpPr>
      </xdr:nvSpPr>
      <xdr:spPr bwMode="auto">
        <a:xfrm>
          <a:off x="4705350" y="47625"/>
          <a:ext cx="307657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Times New Roman"/>
              <a:cs typeface="Times New Roman"/>
            </a:rPr>
            <a:t>entrer les congés à la suite sans laisser de lignes vides</a:t>
          </a: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17</xdr:row>
      <xdr:rowOff>161925</xdr:rowOff>
    </xdr:from>
    <xdr:to>
      <xdr:col>13</xdr:col>
      <xdr:colOff>514350</xdr:colOff>
      <xdr:row>28</xdr:row>
      <xdr:rowOff>95250</xdr:rowOff>
    </xdr:to>
    <xdr:sp macro="" textlink="">
      <xdr:nvSpPr>
        <xdr:cNvPr id="3079" name="Text Box 7"/>
        <xdr:cNvSpPr txBox="1">
          <a:spLocks noChangeArrowheads="1"/>
        </xdr:cNvSpPr>
      </xdr:nvSpPr>
      <xdr:spPr bwMode="auto">
        <a:xfrm>
          <a:off x="5762625" y="3467100"/>
          <a:ext cx="5048250" cy="17716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Pour la liste des  fêtes il ne faut pas laisser des lignes vides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J'ai modifié le calcul des fêtes en y incluant la zone nommée An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Partie basse du tableau les fêtes de l'année An +1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J'ai rajouté le mois de février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Pour cela j'ai redéfini la zone nommée Mois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La 1ère formule en cellule A6 n'avait plus sa validation matricielle (les accolades)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planning-de-conges-t3468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</sheetPr>
  <dimension ref="A1:D12"/>
  <sheetViews>
    <sheetView tabSelected="1" topLeftCell="A2" workbookViewId="0">
      <pane ySplit="1" topLeftCell="A3" activePane="bottomLeft" state="frozen"/>
      <selection activeCell="E24" sqref="E24"/>
      <selection pane="bottomLeft" activeCell="D10" sqref="D10"/>
    </sheetView>
  </sheetViews>
  <sheetFormatPr baseColWidth="10" defaultRowHeight="12.75" x14ac:dyDescent="0.2"/>
  <cols>
    <col min="1" max="1" width="32.33203125" customWidth="1"/>
    <col min="2" max="3" width="12" style="4"/>
    <col min="4" max="4" width="13.83203125" bestFit="1" customWidth="1"/>
  </cols>
  <sheetData>
    <row r="1" spans="1:4" hidden="1" x14ac:dyDescent="0.2"/>
    <row r="2" spans="1:4" ht="20.100000000000001" customHeight="1" x14ac:dyDescent="0.2">
      <c r="A2" s="6" t="s">
        <v>18</v>
      </c>
      <c r="B2" s="7" t="s">
        <v>19</v>
      </c>
      <c r="C2" s="51" t="s">
        <v>20</v>
      </c>
      <c r="D2" s="52" t="s">
        <v>42</v>
      </c>
    </row>
    <row r="3" spans="1:4" x14ac:dyDescent="0.2">
      <c r="A3" s="24" t="s">
        <v>57</v>
      </c>
      <c r="B3" s="4">
        <v>42675</v>
      </c>
      <c r="C3" s="4">
        <v>42689</v>
      </c>
      <c r="D3" t="s">
        <v>43</v>
      </c>
    </row>
    <row r="4" spans="1:4" x14ac:dyDescent="0.2">
      <c r="A4" t="s">
        <v>53</v>
      </c>
      <c r="B4" s="4">
        <v>42689</v>
      </c>
      <c r="C4" s="4">
        <v>42699</v>
      </c>
      <c r="D4" t="s">
        <v>44</v>
      </c>
    </row>
    <row r="5" spans="1:4" x14ac:dyDescent="0.2">
      <c r="A5" t="s">
        <v>54</v>
      </c>
      <c r="B5" s="4">
        <v>42699</v>
      </c>
      <c r="C5" s="4">
        <v>42702</v>
      </c>
      <c r="D5" t="s">
        <v>43</v>
      </c>
    </row>
    <row r="6" spans="1:4" x14ac:dyDescent="0.2">
      <c r="A6" t="s">
        <v>63</v>
      </c>
      <c r="B6" s="4">
        <v>42691</v>
      </c>
      <c r="C6" s="4">
        <v>42696</v>
      </c>
      <c r="D6" t="s">
        <v>46</v>
      </c>
    </row>
    <row r="7" spans="1:4" x14ac:dyDescent="0.2">
      <c r="A7" t="s">
        <v>74</v>
      </c>
      <c r="B7" s="4">
        <v>42689</v>
      </c>
      <c r="C7" s="4">
        <v>42697</v>
      </c>
      <c r="D7" t="s">
        <v>45</v>
      </c>
    </row>
    <row r="8" spans="1:4" x14ac:dyDescent="0.2">
      <c r="A8" t="s">
        <v>73</v>
      </c>
      <c r="B8" s="4">
        <v>42675</v>
      </c>
      <c r="C8" s="4">
        <v>42678</v>
      </c>
    </row>
    <row r="9" spans="1:4" x14ac:dyDescent="0.2">
      <c r="A9" t="s">
        <v>82</v>
      </c>
      <c r="B9" s="4">
        <v>42689</v>
      </c>
      <c r="C9" s="4">
        <v>42690</v>
      </c>
    </row>
    <row r="10" spans="1:4" x14ac:dyDescent="0.2">
      <c r="A10" t="s">
        <v>77</v>
      </c>
      <c r="B10" s="4">
        <v>42699</v>
      </c>
      <c r="C10" s="4">
        <v>42699</v>
      </c>
    </row>
    <row r="12" spans="1:4" x14ac:dyDescent="0.2">
      <c r="B12" s="47"/>
    </row>
  </sheetData>
  <phoneticPr fontId="10" type="noConversion"/>
  <dataValidations count="2">
    <dataValidation type="list" allowBlank="1" showInputMessage="1" showErrorMessage="1" sqref="A27:A86 A3:A19">
      <formula1>Nom</formula1>
    </dataValidation>
    <dataValidation type="list" allowBlank="1" showInputMessage="1" showErrorMessage="1" sqref="D3:D142">
      <formula1>motif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F19"/>
  <sheetViews>
    <sheetView showGridLines="0" showZeros="0" zoomScale="80" zoomScaleNormal="80" workbookViewId="0">
      <selection activeCell="A6" sqref="A6"/>
    </sheetView>
  </sheetViews>
  <sheetFormatPr baseColWidth="10" defaultRowHeight="12.75" x14ac:dyDescent="0.2"/>
  <cols>
    <col min="1" max="1" width="30.6640625" bestFit="1" customWidth="1"/>
    <col min="2" max="10" width="5.83203125" customWidth="1"/>
    <col min="11" max="11" width="8" customWidth="1"/>
    <col min="12" max="12" width="9" customWidth="1"/>
    <col min="13" max="32" width="7.83203125" customWidth="1"/>
  </cols>
  <sheetData>
    <row r="1" spans="1:32" ht="21" customHeight="1" x14ac:dyDescent="0.2">
      <c r="A1" s="17">
        <v>2016</v>
      </c>
    </row>
    <row r="2" spans="1:32" ht="24.95" customHeight="1" x14ac:dyDescent="0.2">
      <c r="K2" s="14"/>
      <c r="L2" s="14"/>
      <c r="M2" s="14"/>
      <c r="N2" s="48" t="s">
        <v>6</v>
      </c>
      <c r="O2" s="48"/>
      <c r="P2" s="48"/>
      <c r="Q2" s="48"/>
    </row>
    <row r="3" spans="1:32" ht="13.5" thickBot="1" x14ac:dyDescent="0.25">
      <c r="AE3" s="1"/>
    </row>
    <row r="4" spans="1:32" s="2" customFormat="1" ht="20.100000000000001" customHeight="1" x14ac:dyDescent="0.2">
      <c r="A4" s="5"/>
      <c r="B4" s="10">
        <f>DATE(An,MONTH(1&amp;N2),1)</f>
        <v>42675</v>
      </c>
      <c r="C4" s="11">
        <f>B4+1</f>
        <v>42676</v>
      </c>
      <c r="D4" s="11">
        <f t="shared" ref="D4:AF4" si="0">C4+1</f>
        <v>42677</v>
      </c>
      <c r="E4" s="11">
        <f t="shared" si="0"/>
        <v>42678</v>
      </c>
      <c r="F4" s="11">
        <f t="shared" si="0"/>
        <v>42679</v>
      </c>
      <c r="G4" s="11">
        <f t="shared" si="0"/>
        <v>42680</v>
      </c>
      <c r="H4" s="11">
        <f t="shared" si="0"/>
        <v>42681</v>
      </c>
      <c r="I4" s="11">
        <f t="shared" si="0"/>
        <v>42682</v>
      </c>
      <c r="J4" s="11">
        <f t="shared" si="0"/>
        <v>42683</v>
      </c>
      <c r="K4" s="11">
        <f t="shared" si="0"/>
        <v>42684</v>
      </c>
      <c r="L4" s="11">
        <f t="shared" si="0"/>
        <v>42685</v>
      </c>
      <c r="M4" s="11">
        <f>L4+1</f>
        <v>42686</v>
      </c>
      <c r="N4" s="11">
        <f t="shared" si="0"/>
        <v>42687</v>
      </c>
      <c r="O4" s="11">
        <f>N4+1</f>
        <v>42688</v>
      </c>
      <c r="P4" s="11">
        <f t="shared" si="0"/>
        <v>42689</v>
      </c>
      <c r="Q4" s="11">
        <f t="shared" si="0"/>
        <v>42690</v>
      </c>
      <c r="R4" s="11">
        <f t="shared" si="0"/>
        <v>42691</v>
      </c>
      <c r="S4" s="11">
        <f t="shared" si="0"/>
        <v>42692</v>
      </c>
      <c r="T4" s="11">
        <f t="shared" si="0"/>
        <v>42693</v>
      </c>
      <c r="U4" s="11">
        <f t="shared" si="0"/>
        <v>42694</v>
      </c>
      <c r="V4" s="11">
        <f t="shared" si="0"/>
        <v>42695</v>
      </c>
      <c r="W4" s="11">
        <f t="shared" si="0"/>
        <v>42696</v>
      </c>
      <c r="X4" s="11">
        <f t="shared" si="0"/>
        <v>42697</v>
      </c>
      <c r="Y4" s="11">
        <f t="shared" si="0"/>
        <v>42698</v>
      </c>
      <c r="Z4" s="11">
        <f t="shared" si="0"/>
        <v>42699</v>
      </c>
      <c r="AA4" s="11">
        <f t="shared" si="0"/>
        <v>42700</v>
      </c>
      <c r="AB4" s="11">
        <f t="shared" si="0"/>
        <v>42701</v>
      </c>
      <c r="AC4" s="11">
        <f t="shared" si="0"/>
        <v>42702</v>
      </c>
      <c r="AD4" s="11">
        <f t="shared" si="0"/>
        <v>42703</v>
      </c>
      <c r="AE4" s="11">
        <f t="shared" si="0"/>
        <v>42704</v>
      </c>
      <c r="AF4" s="11">
        <f t="shared" si="0"/>
        <v>42705</v>
      </c>
    </row>
    <row r="5" spans="1:32" s="2" customFormat="1" ht="20.100000000000001" customHeight="1" thickBot="1" x14ac:dyDescent="0.25">
      <c r="A5" s="8" t="s">
        <v>7</v>
      </c>
      <c r="B5" s="12">
        <f>B4</f>
        <v>42675</v>
      </c>
      <c r="C5" s="13">
        <f t="shared" ref="C5:AF5" si="1">C4</f>
        <v>42676</v>
      </c>
      <c r="D5" s="13">
        <f t="shared" si="1"/>
        <v>42677</v>
      </c>
      <c r="E5" s="13">
        <f t="shared" si="1"/>
        <v>42678</v>
      </c>
      <c r="F5" s="13">
        <f t="shared" si="1"/>
        <v>42679</v>
      </c>
      <c r="G5" s="13">
        <f t="shared" si="1"/>
        <v>42680</v>
      </c>
      <c r="H5" s="13">
        <f t="shared" si="1"/>
        <v>42681</v>
      </c>
      <c r="I5" s="13">
        <f t="shared" si="1"/>
        <v>42682</v>
      </c>
      <c r="J5" s="13">
        <f t="shared" si="1"/>
        <v>42683</v>
      </c>
      <c r="K5" s="13">
        <f t="shared" si="1"/>
        <v>42684</v>
      </c>
      <c r="L5" s="13">
        <f t="shared" si="1"/>
        <v>42685</v>
      </c>
      <c r="M5" s="13">
        <f t="shared" si="1"/>
        <v>42686</v>
      </c>
      <c r="N5" s="13">
        <f t="shared" si="1"/>
        <v>42687</v>
      </c>
      <c r="O5" s="13">
        <f t="shared" si="1"/>
        <v>42688</v>
      </c>
      <c r="P5" s="13">
        <f t="shared" si="1"/>
        <v>42689</v>
      </c>
      <c r="Q5" s="13">
        <f t="shared" si="1"/>
        <v>42690</v>
      </c>
      <c r="R5" s="13">
        <f t="shared" si="1"/>
        <v>42691</v>
      </c>
      <c r="S5" s="13">
        <f t="shared" si="1"/>
        <v>42692</v>
      </c>
      <c r="T5" s="13">
        <f t="shared" si="1"/>
        <v>42693</v>
      </c>
      <c r="U5" s="13">
        <f t="shared" si="1"/>
        <v>42694</v>
      </c>
      <c r="V5" s="13">
        <f t="shared" si="1"/>
        <v>42695</v>
      </c>
      <c r="W5" s="13">
        <f t="shared" si="1"/>
        <v>42696</v>
      </c>
      <c r="X5" s="13">
        <f t="shared" si="1"/>
        <v>42697</v>
      </c>
      <c r="Y5" s="13">
        <f t="shared" si="1"/>
        <v>42698</v>
      </c>
      <c r="Z5" s="13">
        <f t="shared" si="1"/>
        <v>42699</v>
      </c>
      <c r="AA5" s="13">
        <f t="shared" si="1"/>
        <v>42700</v>
      </c>
      <c r="AB5" s="13">
        <f t="shared" si="1"/>
        <v>42701</v>
      </c>
      <c r="AC5" s="13">
        <f t="shared" si="1"/>
        <v>42702</v>
      </c>
      <c r="AD5" s="13">
        <f t="shared" si="1"/>
        <v>42703</v>
      </c>
      <c r="AE5" s="13">
        <f t="shared" si="1"/>
        <v>42704</v>
      </c>
      <c r="AF5" s="13">
        <f t="shared" si="1"/>
        <v>42705</v>
      </c>
    </row>
    <row r="6" spans="1:32" s="2" customFormat="1" ht="20.100000000000001" customHeight="1" x14ac:dyDescent="0.2">
      <c r="A6" s="3" t="str">
        <f t="array" aca="1" ref="A6" ca="1">INDEX(ColA,MIN(IF((MONTH(Debut)=MONTH(1&amp;$N$2))+(MONTH(Fin)=MONTH(1&amp;$N$2)),IF(COUNTIF(A$5:A5,Noms)=0,ROW(Noms)))))&amp;""</f>
        <v>COUSIN Gilles</v>
      </c>
      <c r="B6" s="53">
        <f ca="1">SUMPRODUCT((Noms=$A6)*(B$4&gt;=Debut)*(B$4&lt;=Fin))</f>
        <v>1</v>
      </c>
      <c r="C6" s="9">
        <f t="shared" ref="B6:K19" ca="1" si="2">SUMPRODUCT((Noms=$A6)*(C$4&gt;=Debut)*(C$4&lt;=Fin))</f>
        <v>1</v>
      </c>
      <c r="D6" s="9">
        <f t="shared" ca="1" si="2"/>
        <v>1</v>
      </c>
      <c r="E6" s="9">
        <f t="shared" ca="1" si="2"/>
        <v>1</v>
      </c>
      <c r="F6" s="9">
        <f t="shared" ca="1" si="2"/>
        <v>1</v>
      </c>
      <c r="G6" s="9">
        <f t="shared" ca="1" si="2"/>
        <v>1</v>
      </c>
      <c r="H6" s="9">
        <f t="shared" ca="1" si="2"/>
        <v>1</v>
      </c>
      <c r="I6" s="9">
        <f t="shared" ca="1" si="2"/>
        <v>1</v>
      </c>
      <c r="J6" s="9">
        <f t="shared" ca="1" si="2"/>
        <v>1</v>
      </c>
      <c r="K6" s="9">
        <f t="shared" ca="1" si="2"/>
        <v>1</v>
      </c>
      <c r="L6" s="9">
        <f t="shared" ref="L6:U19" ca="1" si="3">SUMPRODUCT((Noms=$A6)*(L$4&gt;=Debut)*(L$4&lt;=Fin))</f>
        <v>1</v>
      </c>
      <c r="M6" s="9">
        <f t="shared" ca="1" si="3"/>
        <v>1</v>
      </c>
      <c r="N6" s="9">
        <f t="shared" ca="1" si="3"/>
        <v>1</v>
      </c>
      <c r="O6" s="9">
        <f t="shared" ca="1" si="3"/>
        <v>1</v>
      </c>
      <c r="P6" s="9">
        <f t="shared" ca="1" si="3"/>
        <v>1</v>
      </c>
      <c r="Q6" s="9">
        <f t="shared" ca="1" si="3"/>
        <v>0</v>
      </c>
      <c r="R6" s="9">
        <f t="shared" ca="1" si="3"/>
        <v>0</v>
      </c>
      <c r="S6" s="9">
        <f t="shared" ca="1" si="3"/>
        <v>0</v>
      </c>
      <c r="T6" s="9">
        <f t="shared" ca="1" si="3"/>
        <v>0</v>
      </c>
      <c r="U6" s="9">
        <f t="shared" ca="1" si="3"/>
        <v>0</v>
      </c>
      <c r="V6" s="9">
        <f t="shared" ref="V6:AF19" ca="1" si="4">SUMPRODUCT((Noms=$A6)*(V$4&gt;=Debut)*(V$4&lt;=Fin))</f>
        <v>0</v>
      </c>
      <c r="W6" s="9">
        <f t="shared" ca="1" si="4"/>
        <v>0</v>
      </c>
      <c r="X6" s="9">
        <f t="shared" ca="1" si="4"/>
        <v>0</v>
      </c>
      <c r="Y6" s="9">
        <f t="shared" ca="1" si="4"/>
        <v>0</v>
      </c>
      <c r="Z6" s="9">
        <f t="shared" ca="1" si="4"/>
        <v>0</v>
      </c>
      <c r="AA6" s="9">
        <f t="shared" ca="1" si="4"/>
        <v>0</v>
      </c>
      <c r="AB6" s="9">
        <f t="shared" ca="1" si="4"/>
        <v>0</v>
      </c>
      <c r="AC6" s="9">
        <f t="shared" ca="1" si="4"/>
        <v>0</v>
      </c>
      <c r="AD6" s="9">
        <f t="shared" ca="1" si="4"/>
        <v>0</v>
      </c>
      <c r="AE6" s="9">
        <f t="shared" ca="1" si="4"/>
        <v>0</v>
      </c>
      <c r="AF6" s="9">
        <f t="shared" ca="1" si="4"/>
        <v>0</v>
      </c>
    </row>
    <row r="7" spans="1:32" s="2" customFormat="1" ht="20.100000000000001" customHeight="1" x14ac:dyDescent="0.2">
      <c r="A7" s="3" t="str">
        <f t="array" aca="1" ref="A7" ca="1">INDEX(ColA,MIN(IF((MONTH(Debut)=MONTH(1&amp;$N$2))+(MONTH(Fin)=MONTH(1&amp;$N$2)),IF(COUNTIF(A$5:A6,Noms)=0,ROW(Noms)))))&amp;""</f>
        <v>BOUFFLERS Gérard</v>
      </c>
      <c r="B7" s="9">
        <f ca="1">SUMPRODUCT((Noms=$A7)*(B$4&gt;=Debut)*(B$4&lt;=Fin))</f>
        <v>0</v>
      </c>
      <c r="C7" s="9">
        <f t="shared" ca="1" si="2"/>
        <v>0</v>
      </c>
      <c r="D7" s="9">
        <f t="shared" ca="1" si="2"/>
        <v>0</v>
      </c>
      <c r="E7" s="9">
        <f t="shared" ca="1" si="2"/>
        <v>0</v>
      </c>
      <c r="F7" s="9">
        <f t="shared" ca="1" si="2"/>
        <v>0</v>
      </c>
      <c r="G7" s="9">
        <f t="shared" ca="1" si="2"/>
        <v>0</v>
      </c>
      <c r="H7" s="9">
        <f t="shared" ca="1" si="2"/>
        <v>0</v>
      </c>
      <c r="I7" s="9">
        <f t="shared" ca="1" si="2"/>
        <v>0</v>
      </c>
      <c r="J7" s="9">
        <f t="shared" ca="1" si="2"/>
        <v>0</v>
      </c>
      <c r="K7" s="9">
        <f t="shared" ca="1" si="2"/>
        <v>0</v>
      </c>
      <c r="L7" s="9">
        <f t="shared" ca="1" si="3"/>
        <v>0</v>
      </c>
      <c r="M7" s="9">
        <f t="shared" ca="1" si="3"/>
        <v>0</v>
      </c>
      <c r="N7" s="9">
        <f t="shared" ca="1" si="3"/>
        <v>0</v>
      </c>
      <c r="O7" s="9">
        <f t="shared" ca="1" si="3"/>
        <v>0</v>
      </c>
      <c r="P7" s="9">
        <f t="shared" ca="1" si="3"/>
        <v>1</v>
      </c>
      <c r="Q7" s="9">
        <f t="shared" ca="1" si="3"/>
        <v>1</v>
      </c>
      <c r="R7" s="9">
        <f t="shared" ca="1" si="3"/>
        <v>1</v>
      </c>
      <c r="S7" s="9">
        <f t="shared" ca="1" si="3"/>
        <v>1</v>
      </c>
      <c r="T7" s="9">
        <f t="shared" ca="1" si="3"/>
        <v>1</v>
      </c>
      <c r="U7" s="9">
        <f t="shared" ca="1" si="3"/>
        <v>1</v>
      </c>
      <c r="V7" s="9">
        <f t="shared" ca="1" si="4"/>
        <v>1</v>
      </c>
      <c r="W7" s="9">
        <f t="shared" ca="1" si="4"/>
        <v>1</v>
      </c>
      <c r="X7" s="9">
        <f t="shared" ca="1" si="4"/>
        <v>1</v>
      </c>
      <c r="Y7" s="9">
        <f t="shared" ca="1" si="4"/>
        <v>1</v>
      </c>
      <c r="Z7" s="9">
        <f t="shared" ca="1" si="4"/>
        <v>1</v>
      </c>
      <c r="AA7" s="9">
        <f t="shared" ca="1" si="4"/>
        <v>0</v>
      </c>
      <c r="AB7" s="9">
        <f t="shared" ca="1" si="4"/>
        <v>0</v>
      </c>
      <c r="AC7" s="9">
        <f t="shared" ca="1" si="4"/>
        <v>0</v>
      </c>
      <c r="AD7" s="9">
        <f t="shared" ca="1" si="4"/>
        <v>0</v>
      </c>
      <c r="AE7" s="9">
        <f t="shared" ca="1" si="4"/>
        <v>0</v>
      </c>
      <c r="AF7" s="9">
        <f t="shared" ca="1" si="4"/>
        <v>0</v>
      </c>
    </row>
    <row r="8" spans="1:32" s="2" customFormat="1" ht="20.100000000000001" customHeight="1" x14ac:dyDescent="0.2">
      <c r="A8" s="3" t="str">
        <f t="array" aca="1" ref="A8" ca="1">INDEX(ColA,MIN(IF((MONTH(Debut)=MONTH(1&amp;$N$2))+(MONTH(Fin)=MONTH(1&amp;$N$2)),IF(COUNTIF(A$5:A7,Noms)=0,ROW(Noms)))))&amp;""</f>
        <v>BUCHART Gérard</v>
      </c>
      <c r="B8" s="9">
        <f t="shared" ca="1" si="2"/>
        <v>0</v>
      </c>
      <c r="C8" s="9">
        <f t="shared" ca="1" si="2"/>
        <v>0</v>
      </c>
      <c r="D8" s="9">
        <f t="shared" ca="1" si="2"/>
        <v>0</v>
      </c>
      <c r="E8" s="9">
        <f t="shared" ca="1" si="2"/>
        <v>0</v>
      </c>
      <c r="F8" s="9">
        <f t="shared" ca="1" si="2"/>
        <v>0</v>
      </c>
      <c r="G8" s="18">
        <f t="shared" ca="1" si="2"/>
        <v>0</v>
      </c>
      <c r="H8" s="9">
        <f t="shared" ca="1" si="2"/>
        <v>0</v>
      </c>
      <c r="I8" s="9">
        <f t="shared" ca="1" si="2"/>
        <v>0</v>
      </c>
      <c r="J8" s="9">
        <f t="shared" ca="1" si="2"/>
        <v>0</v>
      </c>
      <c r="K8" s="9">
        <f t="shared" ca="1" si="2"/>
        <v>0</v>
      </c>
      <c r="L8" s="9">
        <f t="shared" ca="1" si="3"/>
        <v>0</v>
      </c>
      <c r="M8" s="9">
        <f t="shared" ca="1" si="3"/>
        <v>0</v>
      </c>
      <c r="N8" s="9">
        <f t="shared" ca="1" si="3"/>
        <v>0</v>
      </c>
      <c r="O8" s="9">
        <f t="shared" ca="1" si="3"/>
        <v>0</v>
      </c>
      <c r="P8" s="9">
        <f t="shared" ca="1" si="3"/>
        <v>0</v>
      </c>
      <c r="Q8" s="9">
        <f t="shared" ca="1" si="3"/>
        <v>0</v>
      </c>
      <c r="R8" s="9">
        <f t="shared" ca="1" si="3"/>
        <v>0</v>
      </c>
      <c r="S8" s="9">
        <f t="shared" ca="1" si="3"/>
        <v>0</v>
      </c>
      <c r="T8" s="9">
        <f t="shared" ca="1" si="3"/>
        <v>0</v>
      </c>
      <c r="U8" s="9">
        <f t="shared" ca="1" si="3"/>
        <v>0</v>
      </c>
      <c r="V8" s="9">
        <f t="shared" ca="1" si="4"/>
        <v>0</v>
      </c>
      <c r="W8" s="9">
        <f t="shared" ca="1" si="4"/>
        <v>0</v>
      </c>
      <c r="X8" s="9">
        <f t="shared" ca="1" si="4"/>
        <v>0</v>
      </c>
      <c r="Y8" s="9">
        <f t="shared" ca="1" si="4"/>
        <v>0</v>
      </c>
      <c r="Z8" s="9">
        <f t="shared" ca="1" si="4"/>
        <v>1</v>
      </c>
      <c r="AA8" s="9">
        <f t="shared" ca="1" si="4"/>
        <v>1</v>
      </c>
      <c r="AB8" s="9">
        <f t="shared" ca="1" si="4"/>
        <v>1</v>
      </c>
      <c r="AC8" s="9">
        <f t="shared" ca="1" si="4"/>
        <v>1</v>
      </c>
      <c r="AD8" s="9">
        <f t="shared" ca="1" si="4"/>
        <v>0</v>
      </c>
      <c r="AE8" s="9">
        <f t="shared" ca="1" si="4"/>
        <v>0</v>
      </c>
      <c r="AF8" s="9">
        <f t="shared" ca="1" si="4"/>
        <v>0</v>
      </c>
    </row>
    <row r="9" spans="1:32" s="2" customFormat="1" ht="20.100000000000001" customHeight="1" x14ac:dyDescent="0.2">
      <c r="A9" s="3" t="str">
        <f t="array" aca="1" ref="A9" ca="1">INDEX(ColA,MIN(IF((MONTH(Debut)=MONTH(1&amp;$N$2))+(MONTH(Fin)=MONTH(1&amp;$N$2)),IF(COUNTIF(A$5:A8,Noms)=0,ROW(Noms)))))&amp;""</f>
        <v>FOURMY Bernard</v>
      </c>
      <c r="B9" s="9">
        <f t="shared" ca="1" si="2"/>
        <v>0</v>
      </c>
      <c r="C9" s="9">
        <f t="shared" ca="1" si="2"/>
        <v>0</v>
      </c>
      <c r="D9" s="9">
        <f t="shared" ca="1" si="2"/>
        <v>0</v>
      </c>
      <c r="E9" s="9">
        <f t="shared" ca="1" si="2"/>
        <v>0</v>
      </c>
      <c r="F9" s="9">
        <f t="shared" ca="1" si="2"/>
        <v>0</v>
      </c>
      <c r="G9" s="9">
        <f t="shared" ca="1" si="2"/>
        <v>0</v>
      </c>
      <c r="H9" s="9">
        <f t="shared" ca="1" si="2"/>
        <v>0</v>
      </c>
      <c r="I9" s="9">
        <f t="shared" ca="1" si="2"/>
        <v>0</v>
      </c>
      <c r="J9" s="9">
        <f t="shared" ca="1" si="2"/>
        <v>0</v>
      </c>
      <c r="K9" s="9">
        <f t="shared" ca="1" si="2"/>
        <v>0</v>
      </c>
      <c r="L9" s="9">
        <f t="shared" ca="1" si="3"/>
        <v>0</v>
      </c>
      <c r="M9" s="9">
        <f t="shared" ca="1" si="3"/>
        <v>0</v>
      </c>
      <c r="N9" s="9">
        <f t="shared" ca="1" si="3"/>
        <v>0</v>
      </c>
      <c r="O9" s="9">
        <f t="shared" ca="1" si="3"/>
        <v>0</v>
      </c>
      <c r="P9" s="9">
        <f t="shared" ca="1" si="3"/>
        <v>0</v>
      </c>
      <c r="Q9" s="9">
        <f t="shared" ca="1" si="3"/>
        <v>0</v>
      </c>
      <c r="R9" s="9">
        <f t="shared" ca="1" si="3"/>
        <v>1</v>
      </c>
      <c r="S9" s="9">
        <f t="shared" ca="1" si="3"/>
        <v>1</v>
      </c>
      <c r="T9" s="9">
        <f t="shared" ca="1" si="3"/>
        <v>1</v>
      </c>
      <c r="U9" s="9">
        <f t="shared" ca="1" si="3"/>
        <v>1</v>
      </c>
      <c r="V9" s="9">
        <f t="shared" ca="1" si="4"/>
        <v>1</v>
      </c>
      <c r="W9" s="9">
        <f t="shared" ca="1" si="4"/>
        <v>1</v>
      </c>
      <c r="X9" s="9">
        <f t="shared" ca="1" si="4"/>
        <v>0</v>
      </c>
      <c r="Y9" s="9">
        <f t="shared" ca="1" si="4"/>
        <v>0</v>
      </c>
      <c r="Z9" s="9">
        <f t="shared" ca="1" si="4"/>
        <v>0</v>
      </c>
      <c r="AA9" s="9">
        <f t="shared" ca="1" si="4"/>
        <v>0</v>
      </c>
      <c r="AB9" s="9">
        <f t="shared" ca="1" si="4"/>
        <v>0</v>
      </c>
      <c r="AC9" s="9">
        <f t="shared" ca="1" si="4"/>
        <v>0</v>
      </c>
      <c r="AD9" s="9">
        <f t="shared" ca="1" si="4"/>
        <v>0</v>
      </c>
      <c r="AE9" s="9">
        <f t="shared" ca="1" si="4"/>
        <v>0</v>
      </c>
      <c r="AF9" s="9">
        <f t="shared" ca="1" si="4"/>
        <v>0</v>
      </c>
    </row>
    <row r="10" spans="1:32" s="2" customFormat="1" ht="20.100000000000001" customHeight="1" x14ac:dyDescent="0.2">
      <c r="A10" s="3" t="str">
        <f t="array" aca="1" ref="A10" ca="1">INDEX(ColA,MIN(IF((MONTH(Debut)=MONTH(1&amp;$N$2))+(MONTH(Fin)=MONTH(1&amp;$N$2)),IF(COUNTIF(A$5:A9,Noms)=0,ROW(Noms)))))&amp;""</f>
        <v>MOREIRA-LOPEZ Jean- Marie</v>
      </c>
      <c r="B10" s="9">
        <f t="shared" ca="1" si="2"/>
        <v>0</v>
      </c>
      <c r="C10" s="9">
        <f t="shared" ca="1" si="2"/>
        <v>0</v>
      </c>
      <c r="D10" s="9">
        <f t="shared" ca="1" si="2"/>
        <v>0</v>
      </c>
      <c r="E10" s="9">
        <f t="shared" ca="1" si="2"/>
        <v>0</v>
      </c>
      <c r="F10" s="9">
        <f t="shared" ca="1" si="2"/>
        <v>0</v>
      </c>
      <c r="G10" s="9">
        <f t="shared" ca="1" si="2"/>
        <v>0</v>
      </c>
      <c r="H10" s="9">
        <f t="shared" ca="1" si="2"/>
        <v>0</v>
      </c>
      <c r="I10" s="9">
        <f t="shared" ca="1" si="2"/>
        <v>0</v>
      </c>
      <c r="J10" s="9">
        <f t="shared" ca="1" si="2"/>
        <v>0</v>
      </c>
      <c r="K10" s="9">
        <f t="shared" ca="1" si="2"/>
        <v>0</v>
      </c>
      <c r="L10" s="9">
        <f t="shared" ca="1" si="3"/>
        <v>0</v>
      </c>
      <c r="M10" s="9">
        <f t="shared" ca="1" si="3"/>
        <v>0</v>
      </c>
      <c r="N10" s="9">
        <f t="shared" ca="1" si="3"/>
        <v>0</v>
      </c>
      <c r="O10" s="9">
        <f t="shared" ca="1" si="3"/>
        <v>0</v>
      </c>
      <c r="P10" s="9">
        <f t="shared" ca="1" si="3"/>
        <v>1</v>
      </c>
      <c r="Q10" s="9">
        <f t="shared" ca="1" si="3"/>
        <v>1</v>
      </c>
      <c r="R10" s="9">
        <f t="shared" ca="1" si="3"/>
        <v>1</v>
      </c>
      <c r="S10" s="9">
        <f t="shared" ca="1" si="3"/>
        <v>1</v>
      </c>
      <c r="T10" s="9">
        <f t="shared" ca="1" si="3"/>
        <v>1</v>
      </c>
      <c r="U10" s="9">
        <f t="shared" ca="1" si="3"/>
        <v>1</v>
      </c>
      <c r="V10" s="9">
        <f t="shared" ca="1" si="4"/>
        <v>1</v>
      </c>
      <c r="W10" s="9">
        <f t="shared" ca="1" si="4"/>
        <v>1</v>
      </c>
      <c r="X10" s="9">
        <f t="shared" ca="1" si="4"/>
        <v>1</v>
      </c>
      <c r="Y10" s="9">
        <f t="shared" ca="1" si="4"/>
        <v>0</v>
      </c>
      <c r="Z10" s="9">
        <f t="shared" ca="1" si="4"/>
        <v>0</v>
      </c>
      <c r="AA10" s="9">
        <f t="shared" ca="1" si="4"/>
        <v>0</v>
      </c>
      <c r="AB10" s="9">
        <f t="shared" ca="1" si="4"/>
        <v>0</v>
      </c>
      <c r="AC10" s="9">
        <f t="shared" ca="1" si="4"/>
        <v>0</v>
      </c>
      <c r="AD10" s="9">
        <f t="shared" ca="1" si="4"/>
        <v>0</v>
      </c>
      <c r="AE10" s="9">
        <f t="shared" ca="1" si="4"/>
        <v>0</v>
      </c>
      <c r="AF10" s="9">
        <f t="shared" ca="1" si="4"/>
        <v>0</v>
      </c>
    </row>
    <row r="11" spans="1:32" ht="20.100000000000001" customHeight="1" x14ac:dyDescent="0.2">
      <c r="A11" s="3" t="str">
        <f t="array" aca="1" ref="A11" ca="1">INDEX(ColA,MIN(IF((MONTH(Debut)=MONTH(1&amp;$N$2))+(MONTH(Fin)=MONTH(1&amp;$N$2)),IF(COUNTIF(A$5:A10,Noms)=0,ROW(Noms)))))&amp;""</f>
        <v>MOREAU Robert</v>
      </c>
      <c r="B11" s="9">
        <f t="shared" ca="1" si="2"/>
        <v>1</v>
      </c>
      <c r="C11" s="9">
        <f t="shared" ca="1" si="2"/>
        <v>1</v>
      </c>
      <c r="D11" s="9">
        <f t="shared" ca="1" si="2"/>
        <v>1</v>
      </c>
      <c r="E11" s="9">
        <f t="shared" ca="1" si="2"/>
        <v>1</v>
      </c>
      <c r="F11" s="9">
        <f t="shared" ca="1" si="2"/>
        <v>0</v>
      </c>
      <c r="G11" s="9">
        <f t="shared" ca="1" si="2"/>
        <v>0</v>
      </c>
      <c r="H11" s="9">
        <f t="shared" ca="1" si="2"/>
        <v>0</v>
      </c>
      <c r="I11" s="9">
        <f t="shared" ca="1" si="2"/>
        <v>0</v>
      </c>
      <c r="J11" s="9">
        <f t="shared" ca="1" si="2"/>
        <v>0</v>
      </c>
      <c r="K11" s="9">
        <f t="shared" ca="1" si="2"/>
        <v>0</v>
      </c>
      <c r="L11" s="9">
        <f t="shared" ca="1" si="3"/>
        <v>0</v>
      </c>
      <c r="M11" s="9">
        <f t="shared" ca="1" si="3"/>
        <v>0</v>
      </c>
      <c r="N11" s="9">
        <f t="shared" ca="1" si="3"/>
        <v>0</v>
      </c>
      <c r="O11" s="9">
        <f t="shared" ca="1" si="3"/>
        <v>0</v>
      </c>
      <c r="P11" s="9">
        <f t="shared" ca="1" si="3"/>
        <v>0</v>
      </c>
      <c r="Q11" s="9">
        <f t="shared" ca="1" si="3"/>
        <v>0</v>
      </c>
      <c r="R11" s="9">
        <f t="shared" ca="1" si="3"/>
        <v>0</v>
      </c>
      <c r="S11" s="9">
        <f t="shared" ca="1" si="3"/>
        <v>0</v>
      </c>
      <c r="T11" s="9">
        <f t="shared" ca="1" si="3"/>
        <v>0</v>
      </c>
      <c r="U11" s="9">
        <f t="shared" ca="1" si="3"/>
        <v>0</v>
      </c>
      <c r="V11" s="9">
        <f t="shared" ca="1" si="4"/>
        <v>0</v>
      </c>
      <c r="W11" s="9">
        <f t="shared" ca="1" si="4"/>
        <v>0</v>
      </c>
      <c r="X11" s="9">
        <f t="shared" ca="1" si="4"/>
        <v>0</v>
      </c>
      <c r="Y11" s="9">
        <f t="shared" ca="1" si="4"/>
        <v>0</v>
      </c>
      <c r="Z11" s="9">
        <f t="shared" ca="1" si="4"/>
        <v>0</v>
      </c>
      <c r="AA11" s="9">
        <f t="shared" ca="1" si="4"/>
        <v>0</v>
      </c>
      <c r="AB11" s="9">
        <f t="shared" ca="1" si="4"/>
        <v>0</v>
      </c>
      <c r="AC11" s="9">
        <f t="shared" ca="1" si="4"/>
        <v>0</v>
      </c>
      <c r="AD11" s="9">
        <f t="shared" ca="1" si="4"/>
        <v>0</v>
      </c>
      <c r="AE11" s="9">
        <f t="shared" ca="1" si="4"/>
        <v>0</v>
      </c>
      <c r="AF11" s="9">
        <f t="shared" ca="1" si="4"/>
        <v>0</v>
      </c>
    </row>
    <row r="12" spans="1:32" ht="20.100000000000001" customHeight="1" x14ac:dyDescent="0.2">
      <c r="A12" s="3" t="str">
        <f t="array" aca="1" ref="A12" ca="1">INDEX(ColA,MIN(IF((MONTH(Debut)=MONTH(1&amp;$N$2))+(MONTH(Fin)=MONTH(1&amp;$N$2)),IF(COUNTIF(A$5:A11,Noms)=0,ROW(Noms)))))&amp;""</f>
        <v>SANTERNE Francis</v>
      </c>
      <c r="B12" s="9">
        <f t="shared" ca="1" si="2"/>
        <v>0</v>
      </c>
      <c r="C12" s="9">
        <f t="shared" ca="1" si="2"/>
        <v>0</v>
      </c>
      <c r="D12" s="9">
        <f t="shared" ca="1" si="2"/>
        <v>0</v>
      </c>
      <c r="E12" s="9">
        <f t="shared" ca="1" si="2"/>
        <v>0</v>
      </c>
      <c r="F12" s="9">
        <f t="shared" ca="1" si="2"/>
        <v>0</v>
      </c>
      <c r="G12" s="9">
        <f t="shared" ca="1" si="2"/>
        <v>0</v>
      </c>
      <c r="H12" s="9">
        <f t="shared" ca="1" si="2"/>
        <v>0</v>
      </c>
      <c r="I12" s="9">
        <f t="shared" ca="1" si="2"/>
        <v>0</v>
      </c>
      <c r="J12" s="9">
        <f t="shared" ca="1" si="2"/>
        <v>0</v>
      </c>
      <c r="K12" s="9">
        <f t="shared" ca="1" si="2"/>
        <v>0</v>
      </c>
      <c r="L12" s="9">
        <f t="shared" ca="1" si="3"/>
        <v>0</v>
      </c>
      <c r="M12" s="9">
        <f t="shared" ca="1" si="3"/>
        <v>0</v>
      </c>
      <c r="N12" s="9">
        <f t="shared" ca="1" si="3"/>
        <v>0</v>
      </c>
      <c r="O12" s="9">
        <f t="shared" ca="1" si="3"/>
        <v>0</v>
      </c>
      <c r="P12" s="9">
        <f t="shared" ca="1" si="3"/>
        <v>1</v>
      </c>
      <c r="Q12" s="9">
        <f t="shared" ca="1" si="3"/>
        <v>1</v>
      </c>
      <c r="R12" s="9">
        <f t="shared" ca="1" si="3"/>
        <v>0</v>
      </c>
      <c r="S12" s="9">
        <f t="shared" ca="1" si="3"/>
        <v>0</v>
      </c>
      <c r="T12" s="9">
        <f t="shared" ca="1" si="3"/>
        <v>0</v>
      </c>
      <c r="U12" s="9">
        <f t="shared" ca="1" si="3"/>
        <v>0</v>
      </c>
      <c r="V12" s="9">
        <f t="shared" ca="1" si="4"/>
        <v>0</v>
      </c>
      <c r="W12" s="9">
        <f t="shared" ca="1" si="4"/>
        <v>0</v>
      </c>
      <c r="X12" s="9">
        <f t="shared" ca="1" si="4"/>
        <v>0</v>
      </c>
      <c r="Y12" s="9">
        <f t="shared" ca="1" si="4"/>
        <v>0</v>
      </c>
      <c r="Z12" s="9">
        <f t="shared" ca="1" si="4"/>
        <v>0</v>
      </c>
      <c r="AA12" s="9">
        <f t="shared" ca="1" si="4"/>
        <v>0</v>
      </c>
      <c r="AB12" s="9">
        <f t="shared" ca="1" si="4"/>
        <v>0</v>
      </c>
      <c r="AC12" s="9">
        <f t="shared" ca="1" si="4"/>
        <v>0</v>
      </c>
      <c r="AD12" s="9">
        <f t="shared" ca="1" si="4"/>
        <v>0</v>
      </c>
      <c r="AE12" s="9">
        <f t="shared" ca="1" si="4"/>
        <v>0</v>
      </c>
      <c r="AF12" s="9">
        <f t="shared" ca="1" si="4"/>
        <v>0</v>
      </c>
    </row>
    <row r="13" spans="1:32" ht="20.100000000000001" customHeight="1" x14ac:dyDescent="0.2">
      <c r="A13" s="3" t="str">
        <f t="array" aca="1" ref="A13" ca="1">INDEX(ColA,MIN(IF((MONTH(Debut)=MONTH(1&amp;$N$2))+(MONTH(Fin)=MONTH(1&amp;$N$2)),IF(COUNTIF(A$5:A12,Noms)=0,ROW(Noms)))))&amp;""</f>
        <v>NAVEZ Marie Jeanne</v>
      </c>
      <c r="B13" s="9">
        <f t="shared" ca="1" si="2"/>
        <v>0</v>
      </c>
      <c r="C13" s="9">
        <f t="shared" ca="1" si="2"/>
        <v>0</v>
      </c>
      <c r="D13" s="9">
        <f t="shared" ca="1" si="2"/>
        <v>0</v>
      </c>
      <c r="E13" s="9">
        <f t="shared" ca="1" si="2"/>
        <v>0</v>
      </c>
      <c r="F13" s="9">
        <f t="shared" ca="1" si="2"/>
        <v>0</v>
      </c>
      <c r="G13" s="9">
        <f t="shared" ca="1" si="2"/>
        <v>0</v>
      </c>
      <c r="H13" s="9">
        <f t="shared" ca="1" si="2"/>
        <v>0</v>
      </c>
      <c r="I13" s="9">
        <f t="shared" ca="1" si="2"/>
        <v>0</v>
      </c>
      <c r="J13" s="9">
        <f t="shared" ca="1" si="2"/>
        <v>0</v>
      </c>
      <c r="K13" s="9">
        <f t="shared" ca="1" si="2"/>
        <v>0</v>
      </c>
      <c r="L13" s="9">
        <f t="shared" ca="1" si="3"/>
        <v>0</v>
      </c>
      <c r="M13" s="9">
        <f t="shared" ca="1" si="3"/>
        <v>0</v>
      </c>
      <c r="N13" s="9">
        <f t="shared" ca="1" si="3"/>
        <v>0</v>
      </c>
      <c r="O13" s="9">
        <f t="shared" ca="1" si="3"/>
        <v>0</v>
      </c>
      <c r="P13" s="9">
        <f t="shared" ca="1" si="3"/>
        <v>0</v>
      </c>
      <c r="Q13" s="9">
        <f t="shared" ca="1" si="3"/>
        <v>0</v>
      </c>
      <c r="R13" s="9">
        <f t="shared" ca="1" si="3"/>
        <v>0</v>
      </c>
      <c r="S13" s="9">
        <f t="shared" ca="1" si="3"/>
        <v>0</v>
      </c>
      <c r="T13" s="9">
        <f t="shared" ca="1" si="3"/>
        <v>0</v>
      </c>
      <c r="U13" s="9">
        <f t="shared" ca="1" si="3"/>
        <v>0</v>
      </c>
      <c r="V13" s="9">
        <f t="shared" ca="1" si="4"/>
        <v>0</v>
      </c>
      <c r="W13" s="9">
        <f t="shared" ca="1" si="4"/>
        <v>0</v>
      </c>
      <c r="X13" s="9">
        <f t="shared" ca="1" si="4"/>
        <v>0</v>
      </c>
      <c r="Y13" s="9">
        <f t="shared" ca="1" si="4"/>
        <v>0</v>
      </c>
      <c r="Z13" s="9">
        <f t="shared" ca="1" si="4"/>
        <v>1</v>
      </c>
      <c r="AA13" s="9">
        <f t="shared" ca="1" si="4"/>
        <v>0</v>
      </c>
      <c r="AB13" s="9">
        <f t="shared" ca="1" si="4"/>
        <v>0</v>
      </c>
      <c r="AC13" s="9">
        <f t="shared" ca="1" si="4"/>
        <v>0</v>
      </c>
      <c r="AD13" s="9">
        <f t="shared" ca="1" si="4"/>
        <v>0</v>
      </c>
      <c r="AE13" s="9">
        <f t="shared" ca="1" si="4"/>
        <v>0</v>
      </c>
      <c r="AF13" s="9">
        <f t="shared" ca="1" si="4"/>
        <v>0</v>
      </c>
    </row>
    <row r="14" spans="1:32" ht="20.100000000000001" customHeight="1" x14ac:dyDescent="0.2">
      <c r="A14" s="3" t="str">
        <f t="array" aca="1" ref="A14" ca="1">INDEX(ColA,MIN(IF((MONTH(Debut)=MONTH(1&amp;$N$2))+(MONTH(Fin)=MONTH(1&amp;$N$2)),IF(COUNTIF(A$5:A13,Noms)=0,ROW(Noms)))))&amp;""</f>
        <v/>
      </c>
      <c r="B14" s="9">
        <f t="shared" ca="1" si="2"/>
        <v>0</v>
      </c>
      <c r="C14" s="9">
        <f t="shared" ca="1" si="2"/>
        <v>0</v>
      </c>
      <c r="D14" s="9">
        <f t="shared" ca="1" si="2"/>
        <v>0</v>
      </c>
      <c r="E14" s="9">
        <f t="shared" ca="1" si="2"/>
        <v>0</v>
      </c>
      <c r="F14" s="9">
        <f t="shared" ca="1" si="2"/>
        <v>0</v>
      </c>
      <c r="G14" s="9">
        <f t="shared" ca="1" si="2"/>
        <v>0</v>
      </c>
      <c r="H14" s="9">
        <f t="shared" ca="1" si="2"/>
        <v>0</v>
      </c>
      <c r="I14" s="9">
        <f t="shared" ca="1" si="2"/>
        <v>0</v>
      </c>
      <c r="J14" s="9">
        <f t="shared" ca="1" si="2"/>
        <v>0</v>
      </c>
      <c r="K14" s="9">
        <f t="shared" ca="1" si="2"/>
        <v>0</v>
      </c>
      <c r="L14" s="9">
        <f t="shared" ca="1" si="3"/>
        <v>0</v>
      </c>
      <c r="M14" s="9">
        <f t="shared" ca="1" si="3"/>
        <v>0</v>
      </c>
      <c r="N14" s="9">
        <f t="shared" ca="1" si="3"/>
        <v>0</v>
      </c>
      <c r="O14" s="9">
        <f t="shared" ca="1" si="3"/>
        <v>0</v>
      </c>
      <c r="P14" s="9">
        <f t="shared" ca="1" si="3"/>
        <v>0</v>
      </c>
      <c r="Q14" s="9">
        <f t="shared" ca="1" si="3"/>
        <v>0</v>
      </c>
      <c r="R14" s="9">
        <f t="shared" ca="1" si="3"/>
        <v>0</v>
      </c>
      <c r="S14" s="9">
        <f t="shared" ca="1" si="3"/>
        <v>0</v>
      </c>
      <c r="T14" s="9">
        <f t="shared" ca="1" si="3"/>
        <v>0</v>
      </c>
      <c r="U14" s="9">
        <f t="shared" ca="1" si="3"/>
        <v>0</v>
      </c>
      <c r="V14" s="9">
        <f t="shared" ca="1" si="4"/>
        <v>0</v>
      </c>
      <c r="W14" s="9">
        <f t="shared" ca="1" si="4"/>
        <v>0</v>
      </c>
      <c r="X14" s="9">
        <f t="shared" ca="1" si="4"/>
        <v>0</v>
      </c>
      <c r="Y14" s="9">
        <f t="shared" ca="1" si="4"/>
        <v>0</v>
      </c>
      <c r="Z14" s="9">
        <f t="shared" ca="1" si="4"/>
        <v>0</v>
      </c>
      <c r="AA14" s="9">
        <f t="shared" ca="1" si="4"/>
        <v>0</v>
      </c>
      <c r="AB14" s="9">
        <f t="shared" ca="1" si="4"/>
        <v>0</v>
      </c>
      <c r="AC14" s="9">
        <f t="shared" ca="1" si="4"/>
        <v>0</v>
      </c>
      <c r="AD14" s="9">
        <f t="shared" ca="1" si="4"/>
        <v>0</v>
      </c>
      <c r="AE14" s="9">
        <f t="shared" ca="1" si="4"/>
        <v>0</v>
      </c>
      <c r="AF14" s="9">
        <f t="shared" ca="1" si="4"/>
        <v>0</v>
      </c>
    </row>
    <row r="15" spans="1:32" ht="20.100000000000001" customHeight="1" x14ac:dyDescent="0.2">
      <c r="A15" s="3" t="str">
        <f t="array" aca="1" ref="A15" ca="1">INDEX(ColA,MIN(IF((MONTH(Debut)=MONTH(1&amp;$N$2))+(MONTH(Fin)=MONTH(1&amp;$N$2)),IF(COUNTIF(A$5:A14,Noms)=0,ROW(Noms)))))&amp;""</f>
        <v/>
      </c>
      <c r="B15" s="9">
        <f t="shared" ca="1" si="2"/>
        <v>0</v>
      </c>
      <c r="C15" s="9">
        <f t="shared" ca="1" si="2"/>
        <v>0</v>
      </c>
      <c r="D15" s="9">
        <f t="shared" ca="1" si="2"/>
        <v>0</v>
      </c>
      <c r="E15" s="9">
        <f t="shared" ca="1" si="2"/>
        <v>0</v>
      </c>
      <c r="F15" s="9">
        <f t="shared" ca="1" si="2"/>
        <v>0</v>
      </c>
      <c r="G15" s="9">
        <f t="shared" ca="1" si="2"/>
        <v>0</v>
      </c>
      <c r="H15" s="9">
        <f t="shared" ca="1" si="2"/>
        <v>0</v>
      </c>
      <c r="I15" s="9">
        <f t="shared" ca="1" si="2"/>
        <v>0</v>
      </c>
      <c r="J15" s="9">
        <f t="shared" ca="1" si="2"/>
        <v>0</v>
      </c>
      <c r="K15" s="9">
        <f t="shared" ca="1" si="2"/>
        <v>0</v>
      </c>
      <c r="L15" s="9">
        <f t="shared" ca="1" si="3"/>
        <v>0</v>
      </c>
      <c r="M15" s="9">
        <f t="shared" ca="1" si="3"/>
        <v>0</v>
      </c>
      <c r="N15" s="9">
        <f t="shared" ca="1" si="3"/>
        <v>0</v>
      </c>
      <c r="O15" s="9">
        <f t="shared" ca="1" si="3"/>
        <v>0</v>
      </c>
      <c r="P15" s="9">
        <f t="shared" ca="1" si="3"/>
        <v>0</v>
      </c>
      <c r="Q15" s="9">
        <f t="shared" ca="1" si="3"/>
        <v>0</v>
      </c>
      <c r="R15" s="9">
        <f t="shared" ca="1" si="3"/>
        <v>0</v>
      </c>
      <c r="S15" s="9">
        <f t="shared" ca="1" si="3"/>
        <v>0</v>
      </c>
      <c r="T15" s="9">
        <f t="shared" ca="1" si="3"/>
        <v>0</v>
      </c>
      <c r="U15" s="9">
        <f t="shared" ca="1" si="3"/>
        <v>0</v>
      </c>
      <c r="V15" s="9">
        <f t="shared" ca="1" si="4"/>
        <v>0</v>
      </c>
      <c r="W15" s="9">
        <f t="shared" ca="1" si="4"/>
        <v>0</v>
      </c>
      <c r="X15" s="9">
        <f t="shared" ca="1" si="4"/>
        <v>0</v>
      </c>
      <c r="Y15" s="9">
        <f t="shared" ca="1" si="4"/>
        <v>0</v>
      </c>
      <c r="Z15" s="9">
        <f t="shared" ca="1" si="4"/>
        <v>0</v>
      </c>
      <c r="AA15" s="9">
        <f t="shared" ca="1" si="4"/>
        <v>0</v>
      </c>
      <c r="AB15" s="9">
        <f t="shared" ca="1" si="4"/>
        <v>0</v>
      </c>
      <c r="AC15" s="9">
        <f t="shared" ca="1" si="4"/>
        <v>0</v>
      </c>
      <c r="AD15" s="9">
        <f t="shared" ca="1" si="4"/>
        <v>0</v>
      </c>
      <c r="AE15" s="9">
        <f t="shared" ca="1" si="4"/>
        <v>0</v>
      </c>
      <c r="AF15" s="9">
        <f t="shared" ca="1" si="4"/>
        <v>0</v>
      </c>
    </row>
    <row r="16" spans="1:32" ht="20.100000000000001" customHeight="1" x14ac:dyDescent="0.2">
      <c r="A16" s="3" t="str">
        <f t="array" aca="1" ref="A16" ca="1">INDEX(ColA,MIN(IF((MONTH(Debut)=MONTH(1&amp;$N$2))+(MONTH(Fin)=MONTH(1&amp;$N$2)),IF(COUNTIF(A$5:A15,Noms)=0,ROW(Noms)))))&amp;""</f>
        <v/>
      </c>
      <c r="B16" s="9">
        <f t="shared" ca="1" si="2"/>
        <v>0</v>
      </c>
      <c r="C16" s="9">
        <f t="shared" ca="1" si="2"/>
        <v>0</v>
      </c>
      <c r="D16" s="9">
        <f t="shared" ca="1" si="2"/>
        <v>0</v>
      </c>
      <c r="E16" s="9">
        <f t="shared" ca="1" si="2"/>
        <v>0</v>
      </c>
      <c r="F16" s="9">
        <f t="shared" ca="1" si="2"/>
        <v>0</v>
      </c>
      <c r="G16" s="9">
        <f t="shared" ca="1" si="2"/>
        <v>0</v>
      </c>
      <c r="H16" s="9">
        <f t="shared" ca="1" si="2"/>
        <v>0</v>
      </c>
      <c r="I16" s="9">
        <f t="shared" ca="1" si="2"/>
        <v>0</v>
      </c>
      <c r="J16" s="9">
        <f t="shared" ca="1" si="2"/>
        <v>0</v>
      </c>
      <c r="K16" s="9">
        <f t="shared" ca="1" si="2"/>
        <v>0</v>
      </c>
      <c r="L16" s="9">
        <f t="shared" ca="1" si="3"/>
        <v>0</v>
      </c>
      <c r="M16" s="9">
        <f t="shared" ca="1" si="3"/>
        <v>0</v>
      </c>
      <c r="N16" s="9">
        <f t="shared" ca="1" si="3"/>
        <v>0</v>
      </c>
      <c r="O16" s="9">
        <f t="shared" ca="1" si="3"/>
        <v>0</v>
      </c>
      <c r="P16" s="9">
        <f t="shared" ca="1" si="3"/>
        <v>0</v>
      </c>
      <c r="Q16" s="9">
        <f t="shared" ca="1" si="3"/>
        <v>0</v>
      </c>
      <c r="R16" s="9">
        <f t="shared" ca="1" si="3"/>
        <v>0</v>
      </c>
      <c r="S16" s="9">
        <f t="shared" ca="1" si="3"/>
        <v>0</v>
      </c>
      <c r="T16" s="9">
        <f t="shared" ca="1" si="3"/>
        <v>0</v>
      </c>
      <c r="U16" s="9">
        <f t="shared" ca="1" si="3"/>
        <v>0</v>
      </c>
      <c r="V16" s="9">
        <f t="shared" ca="1" si="4"/>
        <v>0</v>
      </c>
      <c r="W16" s="9">
        <f t="shared" ca="1" si="4"/>
        <v>0</v>
      </c>
      <c r="X16" s="9">
        <f t="shared" ca="1" si="4"/>
        <v>0</v>
      </c>
      <c r="Y16" s="9">
        <f t="shared" ca="1" si="4"/>
        <v>0</v>
      </c>
      <c r="Z16" s="9">
        <f t="shared" ca="1" si="4"/>
        <v>0</v>
      </c>
      <c r="AA16" s="9">
        <f t="shared" ca="1" si="4"/>
        <v>0</v>
      </c>
      <c r="AB16" s="9">
        <f t="shared" ca="1" si="4"/>
        <v>0</v>
      </c>
      <c r="AC16" s="9">
        <f t="shared" ca="1" si="4"/>
        <v>0</v>
      </c>
      <c r="AD16" s="9">
        <f t="shared" ca="1" si="4"/>
        <v>0</v>
      </c>
      <c r="AE16" s="9">
        <f t="shared" ca="1" si="4"/>
        <v>0</v>
      </c>
      <c r="AF16" s="9">
        <f t="shared" ca="1" si="4"/>
        <v>0</v>
      </c>
    </row>
    <row r="17" spans="1:32" ht="20.100000000000001" customHeight="1" x14ac:dyDescent="0.2">
      <c r="A17" s="3" t="str">
        <f t="array" aca="1" ref="A17" ca="1">INDEX(ColA,MIN(IF((MONTH(Debut)=MONTH(1&amp;$N$2))+(MONTH(Fin)=MONTH(1&amp;$N$2)),IF(COUNTIF(A$5:A16,Noms)=0,ROW(Noms)))))&amp;""</f>
        <v/>
      </c>
      <c r="B17" s="9">
        <f t="shared" ca="1" si="2"/>
        <v>0</v>
      </c>
      <c r="C17" s="9">
        <f t="shared" ca="1" si="2"/>
        <v>0</v>
      </c>
      <c r="D17" s="9">
        <f t="shared" ca="1" si="2"/>
        <v>0</v>
      </c>
      <c r="E17" s="9">
        <f t="shared" ca="1" si="2"/>
        <v>0</v>
      </c>
      <c r="F17" s="9">
        <f t="shared" ca="1" si="2"/>
        <v>0</v>
      </c>
      <c r="G17" s="9">
        <f t="shared" ca="1" si="2"/>
        <v>0</v>
      </c>
      <c r="H17" s="9">
        <f t="shared" ca="1" si="2"/>
        <v>0</v>
      </c>
      <c r="I17" s="9">
        <f t="shared" ca="1" si="2"/>
        <v>0</v>
      </c>
      <c r="J17" s="9">
        <f t="shared" ca="1" si="2"/>
        <v>0</v>
      </c>
      <c r="K17" s="9">
        <f t="shared" ca="1" si="2"/>
        <v>0</v>
      </c>
      <c r="L17" s="9">
        <f t="shared" ca="1" si="3"/>
        <v>0</v>
      </c>
      <c r="M17" s="9">
        <f t="shared" ca="1" si="3"/>
        <v>0</v>
      </c>
      <c r="N17" s="9">
        <f t="shared" ca="1" si="3"/>
        <v>0</v>
      </c>
      <c r="O17" s="9">
        <f t="shared" ca="1" si="3"/>
        <v>0</v>
      </c>
      <c r="P17" s="9">
        <f t="shared" ca="1" si="3"/>
        <v>0</v>
      </c>
      <c r="Q17" s="9">
        <f t="shared" ca="1" si="3"/>
        <v>0</v>
      </c>
      <c r="R17" s="9">
        <f t="shared" ca="1" si="3"/>
        <v>0</v>
      </c>
      <c r="S17" s="9">
        <f t="shared" ca="1" si="3"/>
        <v>0</v>
      </c>
      <c r="T17" s="9">
        <f t="shared" ca="1" si="3"/>
        <v>0</v>
      </c>
      <c r="U17" s="9">
        <f t="shared" ca="1" si="3"/>
        <v>0</v>
      </c>
      <c r="V17" s="9">
        <f t="shared" ca="1" si="4"/>
        <v>0</v>
      </c>
      <c r="W17" s="9">
        <f t="shared" ca="1" si="4"/>
        <v>0</v>
      </c>
      <c r="X17" s="9">
        <f t="shared" ca="1" si="4"/>
        <v>0</v>
      </c>
      <c r="Y17" s="9">
        <f t="shared" ca="1" si="4"/>
        <v>0</v>
      </c>
      <c r="Z17" s="9">
        <f t="shared" ca="1" si="4"/>
        <v>0</v>
      </c>
      <c r="AA17" s="9">
        <f t="shared" ca="1" si="4"/>
        <v>0</v>
      </c>
      <c r="AB17" s="9">
        <f t="shared" ca="1" si="4"/>
        <v>0</v>
      </c>
      <c r="AC17" s="9">
        <f t="shared" ca="1" si="4"/>
        <v>0</v>
      </c>
      <c r="AD17" s="9">
        <f t="shared" ca="1" si="4"/>
        <v>0</v>
      </c>
      <c r="AE17" s="9">
        <f t="shared" ca="1" si="4"/>
        <v>0</v>
      </c>
      <c r="AF17" s="9">
        <f t="shared" ca="1" si="4"/>
        <v>0</v>
      </c>
    </row>
    <row r="18" spans="1:32" ht="20.100000000000001" customHeight="1" x14ac:dyDescent="0.2">
      <c r="A18" s="3" t="str">
        <f t="array" aca="1" ref="A18" ca="1">INDEX(ColA,MIN(IF((MONTH(Debut)=MONTH(1&amp;$N$2))+(MONTH(Fin)=MONTH(1&amp;$N$2)),IF(COUNTIF(A$5:A17,Noms)=0,ROW(Noms)))))&amp;""</f>
        <v/>
      </c>
      <c r="B18" s="9">
        <f t="shared" ca="1" si="2"/>
        <v>0</v>
      </c>
      <c r="C18" s="9">
        <f t="shared" ca="1" si="2"/>
        <v>0</v>
      </c>
      <c r="D18" s="9">
        <f t="shared" ca="1" si="2"/>
        <v>0</v>
      </c>
      <c r="E18" s="9">
        <f t="shared" ca="1" si="2"/>
        <v>0</v>
      </c>
      <c r="F18" s="9">
        <f t="shared" ca="1" si="2"/>
        <v>0</v>
      </c>
      <c r="G18" s="9">
        <f t="shared" ca="1" si="2"/>
        <v>0</v>
      </c>
      <c r="H18" s="9">
        <f t="shared" ca="1" si="2"/>
        <v>0</v>
      </c>
      <c r="I18" s="9">
        <f t="shared" ca="1" si="2"/>
        <v>0</v>
      </c>
      <c r="J18" s="9">
        <f t="shared" ca="1" si="2"/>
        <v>0</v>
      </c>
      <c r="K18" s="9">
        <f t="shared" ca="1" si="2"/>
        <v>0</v>
      </c>
      <c r="L18" s="9">
        <f t="shared" ca="1" si="3"/>
        <v>0</v>
      </c>
      <c r="M18" s="9">
        <f t="shared" ca="1" si="3"/>
        <v>0</v>
      </c>
      <c r="N18" s="9">
        <f t="shared" ca="1" si="3"/>
        <v>0</v>
      </c>
      <c r="O18" s="9">
        <f t="shared" ca="1" si="3"/>
        <v>0</v>
      </c>
      <c r="P18" s="9">
        <f t="shared" ca="1" si="3"/>
        <v>0</v>
      </c>
      <c r="Q18" s="9">
        <f t="shared" ca="1" si="3"/>
        <v>0</v>
      </c>
      <c r="R18" s="9">
        <f t="shared" ca="1" si="3"/>
        <v>0</v>
      </c>
      <c r="S18" s="9">
        <f t="shared" ca="1" si="3"/>
        <v>0</v>
      </c>
      <c r="T18" s="9">
        <f t="shared" ca="1" si="3"/>
        <v>0</v>
      </c>
      <c r="U18" s="9">
        <f t="shared" ca="1" si="3"/>
        <v>0</v>
      </c>
      <c r="V18" s="9">
        <f t="shared" ca="1" si="4"/>
        <v>0</v>
      </c>
      <c r="W18" s="9">
        <f t="shared" ca="1" si="4"/>
        <v>0</v>
      </c>
      <c r="X18" s="9">
        <f t="shared" ca="1" si="4"/>
        <v>0</v>
      </c>
      <c r="Y18" s="9">
        <f t="shared" ca="1" si="4"/>
        <v>0</v>
      </c>
      <c r="Z18" s="9">
        <f t="shared" ca="1" si="4"/>
        <v>0</v>
      </c>
      <c r="AA18" s="9">
        <f t="shared" ca="1" si="4"/>
        <v>0</v>
      </c>
      <c r="AB18" s="9">
        <f t="shared" ca="1" si="4"/>
        <v>0</v>
      </c>
      <c r="AC18" s="9">
        <f t="shared" ca="1" si="4"/>
        <v>0</v>
      </c>
      <c r="AD18" s="9">
        <f t="shared" ca="1" si="4"/>
        <v>0</v>
      </c>
      <c r="AE18" s="9">
        <f t="shared" ca="1" si="4"/>
        <v>0</v>
      </c>
      <c r="AF18" s="9">
        <f t="shared" ca="1" si="4"/>
        <v>0</v>
      </c>
    </row>
    <row r="19" spans="1:32" ht="20.100000000000001" customHeight="1" x14ac:dyDescent="0.2">
      <c r="A19" s="3" t="str">
        <f t="array" aca="1" ref="A19" ca="1">INDEX(ColA,MIN(IF((MONTH(Debut)=MONTH(1&amp;$N$2))+(MONTH(Fin)=MONTH(1&amp;$N$2)),IF(COUNTIF(A$5:A18,Noms)=0,ROW(Noms)))))&amp;""</f>
        <v/>
      </c>
      <c r="B19" s="9">
        <f t="shared" ca="1" si="2"/>
        <v>0</v>
      </c>
      <c r="C19" s="9">
        <f t="shared" ca="1" si="2"/>
        <v>0</v>
      </c>
      <c r="D19" s="9">
        <f t="shared" ca="1" si="2"/>
        <v>0</v>
      </c>
      <c r="E19" s="9">
        <f t="shared" ca="1" si="2"/>
        <v>0</v>
      </c>
      <c r="F19" s="9">
        <f t="shared" ca="1" si="2"/>
        <v>0</v>
      </c>
      <c r="G19" s="9">
        <f t="shared" ca="1" si="2"/>
        <v>0</v>
      </c>
      <c r="H19" s="9">
        <f t="shared" ca="1" si="2"/>
        <v>0</v>
      </c>
      <c r="I19" s="9">
        <f t="shared" ca="1" si="2"/>
        <v>0</v>
      </c>
      <c r="J19" s="9">
        <f t="shared" ca="1" si="2"/>
        <v>0</v>
      </c>
      <c r="K19" s="9">
        <f t="shared" ca="1" si="2"/>
        <v>0</v>
      </c>
      <c r="L19" s="9">
        <f t="shared" ca="1" si="3"/>
        <v>0</v>
      </c>
      <c r="M19" s="9">
        <f t="shared" ca="1" si="3"/>
        <v>0</v>
      </c>
      <c r="N19" s="9">
        <f t="shared" ca="1" si="3"/>
        <v>0</v>
      </c>
      <c r="O19" s="9">
        <f t="shared" ca="1" si="3"/>
        <v>0</v>
      </c>
      <c r="P19" s="9">
        <f t="shared" ca="1" si="3"/>
        <v>0</v>
      </c>
      <c r="Q19" s="9">
        <f t="shared" ca="1" si="3"/>
        <v>0</v>
      </c>
      <c r="R19" s="9">
        <f t="shared" ca="1" si="3"/>
        <v>0</v>
      </c>
      <c r="S19" s="9">
        <f t="shared" ca="1" si="3"/>
        <v>0</v>
      </c>
      <c r="T19" s="9">
        <f t="shared" ca="1" si="3"/>
        <v>0</v>
      </c>
      <c r="U19" s="9">
        <f t="shared" ca="1" si="3"/>
        <v>0</v>
      </c>
      <c r="V19" s="9">
        <f t="shared" ca="1" si="4"/>
        <v>0</v>
      </c>
      <c r="W19" s="9">
        <f t="shared" ca="1" si="4"/>
        <v>0</v>
      </c>
      <c r="X19" s="9">
        <f t="shared" ca="1" si="4"/>
        <v>0</v>
      </c>
      <c r="Y19" s="9">
        <f t="shared" ca="1" si="4"/>
        <v>0</v>
      </c>
      <c r="Z19" s="9">
        <f t="shared" ca="1" si="4"/>
        <v>0</v>
      </c>
      <c r="AA19" s="9">
        <f t="shared" ca="1" si="4"/>
        <v>0</v>
      </c>
      <c r="AB19" s="9">
        <f t="shared" ca="1" si="4"/>
        <v>0</v>
      </c>
      <c r="AC19" s="9">
        <f t="shared" ca="1" si="4"/>
        <v>0</v>
      </c>
      <c r="AD19" s="9">
        <f t="shared" ca="1" si="4"/>
        <v>0</v>
      </c>
      <c r="AE19" s="9">
        <f t="shared" ca="1" si="4"/>
        <v>0</v>
      </c>
      <c r="AF19" s="9">
        <f t="shared" ca="1" si="4"/>
        <v>0</v>
      </c>
    </row>
  </sheetData>
  <mergeCells count="1">
    <mergeCell ref="N2:Q2"/>
  </mergeCells>
  <phoneticPr fontId="0" type="noConversion"/>
  <conditionalFormatting sqref="B6:AF19">
    <cfRule type="cellIs" dxfId="2" priority="3" stopIfTrue="1" operator="equal">
      <formula>1</formula>
    </cfRule>
  </conditionalFormatting>
  <conditionalFormatting sqref="B4:AF5">
    <cfRule type="expression" dxfId="1" priority="1" stopIfTrue="1">
      <formula>COUNTIF(Ferie,B$4)</formula>
    </cfRule>
    <cfRule type="expression" dxfId="0" priority="2" stopIfTrue="1">
      <formula>WEEKDAY(B$4,2)&gt;5</formula>
    </cfRule>
  </conditionalFormatting>
  <dataValidations count="2">
    <dataValidation type="list" allowBlank="1" showInputMessage="1" showErrorMessage="1" sqref="N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39370078740157483" right="0.59055118110236227" top="0.98425196850393704" bottom="0.98425196850393704" header="0.51181102362204722" footer="0.51181102362204722"/>
  <pageSetup paperSize="9" scale="62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9"/>
  <sheetViews>
    <sheetView workbookViewId="0">
      <selection activeCell="Q1" sqref="Q1"/>
    </sheetView>
  </sheetViews>
  <sheetFormatPr baseColWidth="10" defaultColWidth="13.33203125" defaultRowHeight="12.75" x14ac:dyDescent="0.2"/>
  <cols>
    <col min="1" max="1" width="28.33203125" style="33" bestFit="1" customWidth="1"/>
    <col min="2" max="2" width="5.83203125" style="33" customWidth="1"/>
    <col min="3" max="3" width="13.33203125" style="34"/>
    <col min="4" max="4" width="4.6640625" style="34" customWidth="1"/>
    <col min="5" max="5" width="14.33203125" style="34" bestFit="1" customWidth="1"/>
    <col min="6" max="6" width="26.5" style="34" bestFit="1" customWidth="1"/>
    <col min="7" max="7" width="7.1640625" style="34" customWidth="1"/>
    <col min="8" max="16384" width="13.33203125" style="34"/>
  </cols>
  <sheetData>
    <row r="1" spans="1:17" ht="20.100000000000001" customHeight="1" thickBot="1" x14ac:dyDescent="0.25">
      <c r="A1" s="15" t="s">
        <v>18</v>
      </c>
      <c r="B1" s="16"/>
      <c r="C1" s="16" t="s">
        <v>0</v>
      </c>
      <c r="D1" s="16"/>
      <c r="E1" s="49" t="s">
        <v>17</v>
      </c>
      <c r="F1" s="50"/>
      <c r="I1" s="20" t="s">
        <v>22</v>
      </c>
      <c r="K1" s="28" t="s">
        <v>42</v>
      </c>
      <c r="Q1" s="35" t="s">
        <v>41</v>
      </c>
    </row>
    <row r="2" spans="1:17" ht="15" x14ac:dyDescent="0.2">
      <c r="A2" s="45" t="s">
        <v>47</v>
      </c>
      <c r="B2" s="19"/>
      <c r="C2" s="19" t="s">
        <v>23</v>
      </c>
      <c r="D2" s="19"/>
      <c r="E2" s="36">
        <f>DATE(An,1,1)</f>
        <v>42370</v>
      </c>
      <c r="F2" s="23" t="s">
        <v>8</v>
      </c>
      <c r="I2" s="37">
        <v>2016</v>
      </c>
      <c r="K2" s="25" t="s">
        <v>43</v>
      </c>
      <c r="L2" s="21" t="s">
        <v>40</v>
      </c>
      <c r="M2" s="21"/>
      <c r="N2" s="21"/>
      <c r="O2" s="21"/>
      <c r="P2" s="21"/>
    </row>
    <row r="3" spans="1:17" ht="15" x14ac:dyDescent="0.2">
      <c r="A3" s="29" t="s">
        <v>48</v>
      </c>
      <c r="B3" s="19"/>
      <c r="C3" s="19" t="s">
        <v>24</v>
      </c>
      <c r="D3" s="19"/>
      <c r="E3" s="36">
        <f>DATE(An,3,29.56+0.979*MOD(204-11*MOD(An,19),30)-WEEKDAY(DATE(An,3,28.56+0.979*MOD(204-11*MOD(An,19),30))))</f>
        <v>42456</v>
      </c>
      <c r="F3" s="23" t="s">
        <v>9</v>
      </c>
      <c r="I3" s="37">
        <v>2017</v>
      </c>
      <c r="K3" s="26" t="s">
        <v>44</v>
      </c>
      <c r="L3" s="38" t="s">
        <v>28</v>
      </c>
      <c r="M3" s="38" t="s">
        <v>29</v>
      </c>
      <c r="N3" s="39"/>
      <c r="O3" s="39"/>
      <c r="P3" s="39"/>
    </row>
    <row r="4" spans="1:17" ht="15" x14ac:dyDescent="0.2">
      <c r="A4" s="30" t="s">
        <v>49</v>
      </c>
      <c r="B4" s="19"/>
      <c r="C4" s="19" t="s">
        <v>1</v>
      </c>
      <c r="D4" s="19"/>
      <c r="E4" s="36">
        <f>E3+1</f>
        <v>42457</v>
      </c>
      <c r="F4" s="23" t="s">
        <v>10</v>
      </c>
      <c r="I4" s="37">
        <v>2018</v>
      </c>
      <c r="K4" s="27" t="s">
        <v>45</v>
      </c>
      <c r="L4" s="38" t="s">
        <v>22</v>
      </c>
      <c r="M4" s="38">
        <f>Listes!$I$2:$I$14</f>
        <v>2018</v>
      </c>
      <c r="N4" s="39"/>
      <c r="O4" s="39"/>
      <c r="P4" s="39"/>
    </row>
    <row r="5" spans="1:17" ht="15" x14ac:dyDescent="0.2">
      <c r="A5" s="46" t="s">
        <v>50</v>
      </c>
      <c r="B5" s="19"/>
      <c r="C5" s="19" t="s">
        <v>25</v>
      </c>
      <c r="D5" s="19"/>
      <c r="E5" s="36">
        <f>E3+39</f>
        <v>42495</v>
      </c>
      <c r="F5" s="23" t="s">
        <v>11</v>
      </c>
      <c r="I5" s="37">
        <v>2019</v>
      </c>
      <c r="K5" s="40" t="s">
        <v>46</v>
      </c>
      <c r="L5" s="38" t="s">
        <v>30</v>
      </c>
      <c r="M5" s="38" t="s">
        <v>31</v>
      </c>
      <c r="N5" s="39"/>
      <c r="O5" s="39"/>
      <c r="P5" s="39"/>
    </row>
    <row r="6" spans="1:17" ht="15" x14ac:dyDescent="0.2">
      <c r="A6" s="46" t="s">
        <v>51</v>
      </c>
      <c r="B6" s="19"/>
      <c r="C6" s="19" t="s">
        <v>26</v>
      </c>
      <c r="D6" s="19"/>
      <c r="E6" s="36">
        <f>E3+49</f>
        <v>42505</v>
      </c>
      <c r="F6" s="23" t="s">
        <v>12</v>
      </c>
      <c r="I6" s="37">
        <v>2020</v>
      </c>
      <c r="K6" s="37"/>
      <c r="L6" s="38" t="s">
        <v>19</v>
      </c>
      <c r="M6" s="38" t="s">
        <v>32</v>
      </c>
      <c r="N6" s="39"/>
      <c r="O6" s="39"/>
      <c r="P6" s="39"/>
    </row>
    <row r="7" spans="1:17" ht="15" x14ac:dyDescent="0.2">
      <c r="A7" s="46" t="s">
        <v>52</v>
      </c>
      <c r="B7" s="19"/>
      <c r="C7" s="19" t="s">
        <v>2</v>
      </c>
      <c r="D7" s="19"/>
      <c r="E7" s="36">
        <f>DATE(An,7,14)</f>
        <v>42565</v>
      </c>
      <c r="F7" s="23" t="s">
        <v>13</v>
      </c>
      <c r="I7" s="37">
        <v>2021</v>
      </c>
      <c r="K7" s="37"/>
      <c r="L7" s="38" t="s">
        <v>33</v>
      </c>
      <c r="M7" s="38" t="s">
        <v>34</v>
      </c>
      <c r="N7" s="39"/>
      <c r="O7" s="39"/>
      <c r="P7" s="39"/>
    </row>
    <row r="8" spans="1:17" ht="15" x14ac:dyDescent="0.2">
      <c r="A8" s="29" t="s">
        <v>53</v>
      </c>
      <c r="B8" s="19"/>
      <c r="C8" s="19" t="s">
        <v>3</v>
      </c>
      <c r="D8" s="19"/>
      <c r="E8" s="36">
        <f>DATE(An,8,15)</f>
        <v>42597</v>
      </c>
      <c r="F8" s="23" t="s">
        <v>14</v>
      </c>
      <c r="I8" s="37">
        <v>2022</v>
      </c>
      <c r="K8" s="37"/>
      <c r="L8" s="38" t="s">
        <v>20</v>
      </c>
      <c r="M8" s="38" t="s">
        <v>35</v>
      </c>
      <c r="N8" s="39"/>
      <c r="O8" s="39"/>
      <c r="P8" s="39"/>
    </row>
    <row r="9" spans="1:17" ht="15.75" thickBot="1" x14ac:dyDescent="0.25">
      <c r="A9" s="46" t="s">
        <v>54</v>
      </c>
      <c r="B9" s="19"/>
      <c r="C9" s="19" t="s">
        <v>27</v>
      </c>
      <c r="D9" s="19"/>
      <c r="E9" s="36">
        <f>DATE(An,11,1)</f>
        <v>42675</v>
      </c>
      <c r="F9" s="23" t="s">
        <v>15</v>
      </c>
      <c r="I9" s="37">
        <v>2023</v>
      </c>
      <c r="K9" s="41"/>
      <c r="L9" s="38" t="s">
        <v>0</v>
      </c>
      <c r="M9" s="38" t="s">
        <v>36</v>
      </c>
      <c r="N9" s="39"/>
      <c r="O9" s="39"/>
      <c r="P9" s="39"/>
    </row>
    <row r="10" spans="1:17" ht="15" x14ac:dyDescent="0.2">
      <c r="A10" s="46" t="s">
        <v>55</v>
      </c>
      <c r="B10" s="19"/>
      <c r="C10" s="19" t="s">
        <v>4</v>
      </c>
      <c r="D10" s="19"/>
      <c r="E10" s="36">
        <f>DATE(An,11,11)</f>
        <v>42685</v>
      </c>
      <c r="F10" s="23" t="s">
        <v>16</v>
      </c>
      <c r="I10" s="37">
        <v>2024</v>
      </c>
      <c r="L10" s="38" t="s">
        <v>37</v>
      </c>
      <c r="M10" s="38" t="s">
        <v>38</v>
      </c>
      <c r="N10" s="39"/>
      <c r="O10" s="39"/>
      <c r="P10" s="39"/>
    </row>
    <row r="11" spans="1:17" ht="15" x14ac:dyDescent="0.2">
      <c r="A11" s="46" t="s">
        <v>56</v>
      </c>
      <c r="B11" s="19"/>
      <c r="C11" s="19" t="s">
        <v>5</v>
      </c>
      <c r="D11" s="19"/>
      <c r="E11" s="42">
        <f>DATE(An+1,1,1)</f>
        <v>42736</v>
      </c>
      <c r="F11" s="22" t="s">
        <v>8</v>
      </c>
      <c r="I11" s="37">
        <v>2025</v>
      </c>
      <c r="L11" s="38" t="s">
        <v>18</v>
      </c>
      <c r="M11" s="38" t="s">
        <v>39</v>
      </c>
      <c r="N11" s="39"/>
      <c r="O11" s="39"/>
      <c r="P11" s="39"/>
    </row>
    <row r="12" spans="1:17" ht="15" x14ac:dyDescent="0.2">
      <c r="A12" s="46" t="s">
        <v>57</v>
      </c>
      <c r="B12" s="19"/>
      <c r="C12" s="19" t="s">
        <v>6</v>
      </c>
      <c r="D12" s="19"/>
      <c r="E12" s="43">
        <f>DATE(An+1,3,29.56+0.979*MOD(204-11*MOD(An+1,19),30)-WEEKDAY(DATE(An+1,3,28.56+0.979*MOD(204-11*MOD(An+1,19),30))))</f>
        <v>42841</v>
      </c>
      <c r="F12" s="22" t="s">
        <v>9</v>
      </c>
      <c r="I12" s="37">
        <v>2026</v>
      </c>
    </row>
    <row r="13" spans="1:17" ht="15" x14ac:dyDescent="0.2">
      <c r="A13" s="46" t="s">
        <v>58</v>
      </c>
      <c r="B13" s="19"/>
      <c r="C13" s="19" t="s">
        <v>21</v>
      </c>
      <c r="D13" s="19"/>
      <c r="E13" s="43">
        <f>E12+1</f>
        <v>42842</v>
      </c>
      <c r="F13" s="22" t="s">
        <v>10</v>
      </c>
      <c r="I13" s="37">
        <v>2027</v>
      </c>
    </row>
    <row r="14" spans="1:17" ht="15" x14ac:dyDescent="0.2">
      <c r="A14" s="29" t="s">
        <v>59</v>
      </c>
      <c r="B14" s="19"/>
      <c r="C14" s="19"/>
      <c r="D14" s="19"/>
      <c r="E14" s="43">
        <f>E12+39</f>
        <v>42880</v>
      </c>
      <c r="F14" s="22" t="s">
        <v>11</v>
      </c>
      <c r="I14" s="37">
        <v>2028</v>
      </c>
    </row>
    <row r="15" spans="1:17" ht="15" x14ac:dyDescent="0.2">
      <c r="A15" s="46" t="s">
        <v>60</v>
      </c>
      <c r="B15" s="19"/>
      <c r="C15" s="19"/>
      <c r="D15" s="19"/>
      <c r="E15" s="43">
        <f>E12+49</f>
        <v>42890</v>
      </c>
      <c r="F15" s="22" t="s">
        <v>12</v>
      </c>
    </row>
    <row r="16" spans="1:17" ht="15" x14ac:dyDescent="0.2">
      <c r="A16" s="29" t="s">
        <v>61</v>
      </c>
      <c r="B16" s="19"/>
      <c r="C16" s="19"/>
      <c r="D16" s="19"/>
      <c r="E16" s="43">
        <f>DATE(An+1,7,14)</f>
        <v>42930</v>
      </c>
      <c r="F16" s="22" t="s">
        <v>13</v>
      </c>
    </row>
    <row r="17" spans="1:6" ht="15" x14ac:dyDescent="0.2">
      <c r="A17" s="46" t="s">
        <v>62</v>
      </c>
      <c r="B17" s="19"/>
      <c r="C17" s="19"/>
      <c r="D17" s="19"/>
      <c r="E17" s="43">
        <f>DATE(An+1,8,15)</f>
        <v>42962</v>
      </c>
      <c r="F17" s="22" t="s">
        <v>14</v>
      </c>
    </row>
    <row r="18" spans="1:6" ht="15" x14ac:dyDescent="0.2">
      <c r="A18" s="29" t="s">
        <v>63</v>
      </c>
      <c r="B18" s="19"/>
      <c r="C18" s="19"/>
      <c r="D18" s="19"/>
      <c r="E18" s="43">
        <f>DATE(An+1,11,1)</f>
        <v>43040</v>
      </c>
      <c r="F18" s="22" t="s">
        <v>15</v>
      </c>
    </row>
    <row r="19" spans="1:6" ht="15" x14ac:dyDescent="0.2">
      <c r="A19" s="29" t="s">
        <v>64</v>
      </c>
      <c r="B19" s="19"/>
      <c r="C19" s="19"/>
      <c r="D19" s="19"/>
      <c r="E19" s="43">
        <f>DATE(An+1,11,11)</f>
        <v>43050</v>
      </c>
      <c r="F19" s="22" t="s">
        <v>16</v>
      </c>
    </row>
    <row r="20" spans="1:6" x14ac:dyDescent="0.2">
      <c r="A20" s="29" t="s">
        <v>65</v>
      </c>
      <c r="B20" s="19"/>
      <c r="C20" s="19"/>
      <c r="D20" s="19"/>
      <c r="E20" s="44"/>
    </row>
    <row r="21" spans="1:6" x14ac:dyDescent="0.2">
      <c r="A21" s="46" t="s">
        <v>66</v>
      </c>
      <c r="B21" s="19"/>
      <c r="C21" s="19"/>
      <c r="D21" s="19"/>
      <c r="E21" s="44"/>
    </row>
    <row r="22" spans="1:6" x14ac:dyDescent="0.2">
      <c r="A22" s="46" t="s">
        <v>67</v>
      </c>
      <c r="B22" s="19"/>
      <c r="C22" s="19"/>
      <c r="D22" s="19"/>
      <c r="E22" s="44"/>
    </row>
    <row r="23" spans="1:6" x14ac:dyDescent="0.2">
      <c r="A23" s="29" t="s">
        <v>68</v>
      </c>
      <c r="B23" s="19"/>
      <c r="C23" s="19"/>
      <c r="D23" s="19"/>
      <c r="E23" s="44"/>
    </row>
    <row r="24" spans="1:6" x14ac:dyDescent="0.2">
      <c r="A24" s="46" t="s">
        <v>69</v>
      </c>
      <c r="B24" s="19"/>
      <c r="C24" s="19"/>
      <c r="D24" s="19"/>
      <c r="E24" s="44"/>
    </row>
    <row r="25" spans="1:6" x14ac:dyDescent="0.2">
      <c r="A25" s="29" t="s">
        <v>70</v>
      </c>
      <c r="B25" s="19"/>
      <c r="C25" s="19"/>
      <c r="D25" s="19"/>
      <c r="E25" s="44"/>
    </row>
    <row r="26" spans="1:6" x14ac:dyDescent="0.2">
      <c r="A26" s="29" t="s">
        <v>71</v>
      </c>
      <c r="B26" s="19"/>
      <c r="C26" s="19"/>
      <c r="D26" s="19"/>
      <c r="E26" s="44"/>
    </row>
    <row r="27" spans="1:6" x14ac:dyDescent="0.2">
      <c r="A27" s="29" t="s">
        <v>72</v>
      </c>
      <c r="B27" s="19"/>
      <c r="C27" s="19"/>
      <c r="D27" s="19"/>
      <c r="E27" s="44"/>
    </row>
    <row r="28" spans="1:6" x14ac:dyDescent="0.2">
      <c r="A28" s="45" t="s">
        <v>73</v>
      </c>
      <c r="B28" s="19"/>
      <c r="C28" s="19"/>
      <c r="D28" s="19"/>
      <c r="E28" s="44"/>
    </row>
    <row r="29" spans="1:6" x14ac:dyDescent="0.2">
      <c r="A29" s="31" t="s">
        <v>74</v>
      </c>
      <c r="B29" s="19"/>
      <c r="C29" s="19"/>
      <c r="D29" s="19"/>
      <c r="E29" s="44"/>
    </row>
    <row r="30" spans="1:6" x14ac:dyDescent="0.2">
      <c r="A30" s="46" t="s">
        <v>75</v>
      </c>
      <c r="B30" s="19"/>
      <c r="C30" s="19"/>
      <c r="D30" s="19"/>
      <c r="E30" s="44"/>
    </row>
    <row r="31" spans="1:6" x14ac:dyDescent="0.2">
      <c r="A31" s="29" t="s">
        <v>76</v>
      </c>
      <c r="B31" s="19"/>
      <c r="C31" s="19"/>
      <c r="D31" s="19"/>
      <c r="E31" s="44"/>
    </row>
    <row r="32" spans="1:6" x14ac:dyDescent="0.2">
      <c r="A32" s="45" t="s">
        <v>77</v>
      </c>
      <c r="B32" s="19"/>
      <c r="C32" s="19"/>
      <c r="D32" s="19"/>
      <c r="E32" s="44"/>
    </row>
    <row r="33" spans="1:5" x14ac:dyDescent="0.2">
      <c r="A33" s="46" t="s">
        <v>78</v>
      </c>
      <c r="B33" s="19"/>
      <c r="C33" s="19"/>
      <c r="D33" s="19"/>
      <c r="E33" s="44"/>
    </row>
    <row r="34" spans="1:5" x14ac:dyDescent="0.2">
      <c r="A34" s="29" t="s">
        <v>79</v>
      </c>
      <c r="B34" s="34"/>
      <c r="E34" s="44"/>
    </row>
    <row r="35" spans="1:5" x14ac:dyDescent="0.2">
      <c r="A35" s="32" t="s">
        <v>80</v>
      </c>
      <c r="B35" s="34"/>
      <c r="E35" s="44"/>
    </row>
    <row r="36" spans="1:5" x14ac:dyDescent="0.2">
      <c r="A36" s="29" t="s">
        <v>81</v>
      </c>
      <c r="B36" s="34"/>
      <c r="E36" s="44"/>
    </row>
    <row r="37" spans="1:5" x14ac:dyDescent="0.2">
      <c r="A37" s="45" t="s">
        <v>82</v>
      </c>
      <c r="B37" s="34"/>
    </row>
    <row r="38" spans="1:5" x14ac:dyDescent="0.2">
      <c r="A38" s="29" t="s">
        <v>83</v>
      </c>
      <c r="B38" s="34"/>
    </row>
    <row r="39" spans="1:5" x14ac:dyDescent="0.2">
      <c r="B39" s="34"/>
    </row>
  </sheetData>
  <mergeCells count="1">
    <mergeCell ref="E1:F1"/>
  </mergeCells>
  <phoneticPr fontId="0" type="noConversion"/>
  <dataValidations count="1">
    <dataValidation type="list" allowBlank="1" showInputMessage="1" showErrorMessage="1" sqref="A29">
      <formula1>$A$2:$A$27</formula1>
    </dataValidation>
  </dataValidations>
  <hyperlinks>
    <hyperlink ref="Q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Saisie</vt:lpstr>
      <vt:lpstr>Planning</vt:lpstr>
      <vt:lpstr>Listes</vt:lpstr>
      <vt:lpstr>An</vt:lpstr>
      <vt:lpstr>Années</vt:lpstr>
      <vt:lpstr>ColA</vt:lpstr>
      <vt:lpstr>Mois</vt:lpstr>
      <vt:lpstr>motif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FSANTERNE</dc:creator>
  <cp:lastModifiedBy>Laurent ENUDDE</cp:lastModifiedBy>
  <cp:lastPrinted>2012-11-21T15:13:51Z</cp:lastPrinted>
  <dcterms:created xsi:type="dcterms:W3CDTF">2009-05-19T05:49:18Z</dcterms:created>
  <dcterms:modified xsi:type="dcterms:W3CDTF">2016-11-24T20:12:43Z</dcterms:modified>
</cp:coreProperties>
</file>