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chartsheets/sheet9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idm9683\Work\SQM Score Cards\"/>
    </mc:Choice>
  </mc:AlternateContent>
  <bookViews>
    <workbookView xWindow="12000" yWindow="-15" windowWidth="12045" windowHeight="10095" tabRatio="841" firstSheet="5" activeTab="13"/>
  </bookViews>
  <sheets>
    <sheet name="PSA Demif" sheetId="17" state="hidden" r:id="rId1"/>
    <sheet name="%qn&gt;30days" sheetId="20" state="hidden" r:id="rId2"/>
    <sheet name="Evolution %qn&gt;30days" sheetId="22" state="hidden" r:id="rId3"/>
    <sheet name="détail nr&gt;30jrs" sheetId="23" state="hidden" r:id="rId4"/>
    <sheet name="liste nr" sheetId="24" state="hidden" r:id="rId5"/>
    <sheet name="X1" sheetId="33" r:id="rId6"/>
    <sheet name="courbes ppm" sheetId="25" state="hidden" r:id="rId7"/>
    <sheet name="X2" sheetId="39" r:id="rId8"/>
    <sheet name="X3" sheetId="35" r:id="rId9"/>
    <sheet name="X4" sheetId="36" r:id="rId10"/>
    <sheet name="X5" sheetId="37" r:id="rId11"/>
    <sheet name="X6" sheetId="38" r:id="rId12"/>
    <sheet name="Données" sheetId="3" r:id="rId13"/>
    <sheet name="Calc Graphiques" sheetId="26" r:id="rId14"/>
  </sheets>
  <definedNames>
    <definedName name="_DAT1" localSheetId="3">'détail nr&gt;30jrs'!#REF!</definedName>
    <definedName name="_DAT1" localSheetId="4">'liste nr'!$A$2:$A$645</definedName>
    <definedName name="_DAT1">#REF!</definedName>
    <definedName name="_DAT10" localSheetId="3">'détail nr&gt;30jrs'!#REF!</definedName>
    <definedName name="_DAT10" localSheetId="4">'liste nr'!$J$2:$J$645</definedName>
    <definedName name="_DAT10">#REF!</definedName>
    <definedName name="_DAT11" localSheetId="3">'détail nr&gt;30jrs'!#REF!</definedName>
    <definedName name="_DAT11" localSheetId="4">'liste nr'!$K$2:$K$645</definedName>
    <definedName name="_DAT11">#REF!</definedName>
    <definedName name="_DAT12" localSheetId="3">'détail nr&gt;30jrs'!#REF!</definedName>
    <definedName name="_DAT12" localSheetId="4">'liste nr'!$L$2:$L$645</definedName>
    <definedName name="_DAT12">#REF!</definedName>
    <definedName name="_DAT13" localSheetId="3">'détail nr&gt;30jrs'!#REF!</definedName>
    <definedName name="_DAT13" localSheetId="4">'liste nr'!$M$2:$M$645</definedName>
    <definedName name="_DAT13">Données!#REF!</definedName>
    <definedName name="_DAT14" localSheetId="4">'liste nr'!$N$2:$N$645</definedName>
    <definedName name="_DAT14">'détail nr&gt;30jrs'!#REF!</definedName>
    <definedName name="_DAT15" localSheetId="4">'liste nr'!$O$2:$O$645</definedName>
    <definedName name="_DAT15">'détail nr&gt;30jrs'!#REF!</definedName>
    <definedName name="_DAT16">'détail nr&gt;30jrs'!#REF!</definedName>
    <definedName name="_DAT2" localSheetId="3">'détail nr&gt;30jrs'!$A$2:$A$58</definedName>
    <definedName name="_DAT2" localSheetId="4">'liste nr'!$B$2:$B$645</definedName>
    <definedName name="_DAT2">#REF!</definedName>
    <definedName name="_DAT3" localSheetId="3">'détail nr&gt;30jrs'!$B$2:$B$58</definedName>
    <definedName name="_DAT3" localSheetId="4">'liste nr'!$C$2:$C$645</definedName>
    <definedName name="_DAT3">#REF!</definedName>
    <definedName name="_DAT4" localSheetId="3">'détail nr&gt;30jrs'!$C$2:$C$58</definedName>
    <definedName name="_DAT4" localSheetId="4">'liste nr'!$D$2:$D$645</definedName>
    <definedName name="_DAT4">#REF!</definedName>
    <definedName name="_DAT5" localSheetId="3">'détail nr&gt;30jrs'!$D$2:$D$58</definedName>
    <definedName name="_DAT5" localSheetId="4">'liste nr'!$E$2:$E$645</definedName>
    <definedName name="_DAT5">#REF!</definedName>
    <definedName name="_DAT6" localSheetId="3">'détail nr&gt;30jrs'!#REF!</definedName>
    <definedName name="_DAT6" localSheetId="4">'liste nr'!$F$2:$F$645</definedName>
    <definedName name="_DAT6">#REF!</definedName>
    <definedName name="_DAT7" localSheetId="3">'détail nr&gt;30jrs'!$E$2:$E$58</definedName>
    <definedName name="_DAT7" localSheetId="4">'liste nr'!$G$2:$G$645</definedName>
    <definedName name="_DAT7">#REF!</definedName>
    <definedName name="_DAT8" localSheetId="3">'détail nr&gt;30jrs'!$F$2:$F$58</definedName>
    <definedName name="_DAT8" localSheetId="4">'liste nr'!$H$2:$H$645</definedName>
    <definedName name="_DAT8">#REF!</definedName>
    <definedName name="_DAT9" localSheetId="3">'détail nr&gt;30jrs'!#REF!</definedName>
    <definedName name="_DAT9" localSheetId="4">'liste nr'!$I$2:$I$645</definedName>
    <definedName name="_DAT9">#REF!</definedName>
    <definedName name="TEST0" localSheetId="3">'détail nr&gt;30jrs'!$A$2:$F$58</definedName>
    <definedName name="TEST0" localSheetId="4">'liste nr'!$A$2:$O$645</definedName>
    <definedName name="TEST0">#REF!</definedName>
    <definedName name="TESTHKEY" localSheetId="3">'détail nr&gt;30jrs'!$E$1:$F$1</definedName>
    <definedName name="TESTHKEY" localSheetId="4">'liste nr'!$L$1:$O$1</definedName>
    <definedName name="TESTHKEY">#REF!</definedName>
    <definedName name="TESTKEYS" localSheetId="3">'détail nr&gt;30jrs'!$A$2:$D$58</definedName>
    <definedName name="TESTKEYS" localSheetId="4">'liste nr'!$A$2:$K$645</definedName>
    <definedName name="TESTKEYS">#REF!</definedName>
    <definedName name="TESTVKEY" localSheetId="3">'détail nr&gt;30jrs'!$A$1:$D$1</definedName>
    <definedName name="TESTVKEY" localSheetId="4">'liste nr'!$A$1:$K$1</definedName>
    <definedName name="TESTVKEY">#REF!</definedName>
    <definedName name="_xlnm.Print_Area" localSheetId="12">Données!$A:$A,Données!$F:$AH</definedName>
  </definedNames>
  <calcPr calcId="152511"/>
</workbook>
</file>

<file path=xl/calcChain.xml><?xml version="1.0" encoding="utf-8"?>
<calcChain xmlns="http://schemas.openxmlformats.org/spreadsheetml/2006/main">
  <c r="AP11" i="3" l="1"/>
  <c r="AP13" i="3"/>
  <c r="AP21" i="3"/>
  <c r="E2" i="26"/>
  <c r="F2" i="26"/>
  <c r="G2" i="26"/>
  <c r="H2" i="26"/>
  <c r="I2" i="26"/>
  <c r="J2" i="26"/>
  <c r="K2" i="26"/>
  <c r="L2" i="26"/>
  <c r="M2" i="26"/>
  <c r="N2" i="26"/>
  <c r="O2" i="26"/>
  <c r="D2" i="26"/>
  <c r="E61" i="26" l="1"/>
  <c r="F61" i="26"/>
  <c r="G61" i="26"/>
  <c r="H61" i="26"/>
  <c r="I61" i="26"/>
  <c r="J61" i="26"/>
  <c r="K61" i="26"/>
  <c r="L61" i="26"/>
  <c r="M61" i="26"/>
  <c r="N61" i="26"/>
  <c r="O61" i="26"/>
  <c r="D61" i="26"/>
  <c r="D50" i="26"/>
  <c r="E50" i="26"/>
  <c r="F50" i="26"/>
  <c r="G50" i="26"/>
  <c r="H50" i="26"/>
  <c r="I50" i="26"/>
  <c r="J50" i="26"/>
  <c r="K50" i="26"/>
  <c r="L50" i="26"/>
  <c r="M50" i="26"/>
  <c r="N50" i="26"/>
  <c r="O50" i="26"/>
  <c r="E39" i="26"/>
  <c r="F39" i="26"/>
  <c r="G39" i="26"/>
  <c r="H39" i="26"/>
  <c r="I39" i="26"/>
  <c r="J39" i="26"/>
  <c r="K39" i="26"/>
  <c r="L39" i="26"/>
  <c r="M39" i="26"/>
  <c r="N39" i="26"/>
  <c r="O39" i="26"/>
  <c r="D39" i="26"/>
  <c r="O5" i="26" l="1"/>
  <c r="E5" i="26"/>
  <c r="F5" i="26"/>
  <c r="G5" i="26"/>
  <c r="H5" i="26"/>
  <c r="I5" i="26"/>
  <c r="J5" i="26"/>
  <c r="K5" i="26"/>
  <c r="L5" i="26"/>
  <c r="M5" i="26"/>
  <c r="N5" i="26"/>
  <c r="D5" i="26"/>
  <c r="S21" i="3" l="1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R21" i="3"/>
  <c r="D26" i="3" l="1"/>
  <c r="D27" i="3"/>
  <c r="D9" i="3" l="1"/>
  <c r="D28" i="3" l="1"/>
  <c r="B27" i="3" l="1"/>
  <c r="B26" i="3"/>
  <c r="B28" i="3"/>
  <c r="D13" i="3"/>
  <c r="D11" i="3"/>
  <c r="Z13" i="3"/>
  <c r="D12" i="3" l="1"/>
  <c r="B12" i="3"/>
  <c r="E6" i="26"/>
  <c r="F6" i="26"/>
  <c r="G6" i="26"/>
  <c r="H6" i="26"/>
  <c r="I6" i="26"/>
  <c r="J6" i="26"/>
  <c r="K6" i="26"/>
  <c r="L6" i="26"/>
  <c r="M6" i="26"/>
  <c r="N6" i="26"/>
  <c r="O6" i="26"/>
  <c r="D6" i="26"/>
  <c r="E11" i="3"/>
  <c r="E13" i="3"/>
  <c r="R13" i="3"/>
  <c r="S13" i="3"/>
  <c r="T13" i="3"/>
  <c r="U13" i="3"/>
  <c r="V13" i="3"/>
  <c r="W13" i="3"/>
  <c r="X13" i="3"/>
  <c r="Y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R11" i="3"/>
  <c r="S11" i="3"/>
  <c r="T11" i="3"/>
  <c r="U11" i="3"/>
  <c r="V11" i="3"/>
  <c r="W11" i="3"/>
  <c r="X11" i="3"/>
  <c r="Y11" i="3"/>
  <c r="Z11" i="3"/>
  <c r="AA11" i="3"/>
  <c r="AN11" i="3"/>
  <c r="AH11" i="3"/>
  <c r="AI11" i="3"/>
  <c r="AJ11" i="3"/>
  <c r="AK11" i="3"/>
  <c r="AL11" i="3"/>
  <c r="AM11" i="3"/>
  <c r="AO11" i="3"/>
  <c r="AC11" i="3"/>
  <c r="AD11" i="3"/>
  <c r="AE11" i="3"/>
  <c r="AF11" i="3"/>
  <c r="AG11" i="3"/>
  <c r="AB11" i="3"/>
  <c r="D10" i="3"/>
  <c r="B10" i="3"/>
  <c r="F17" i="26" l="1"/>
  <c r="F28" i="26"/>
  <c r="I17" i="26"/>
  <c r="E17" i="26"/>
  <c r="M17" i="26"/>
  <c r="M28" i="26"/>
  <c r="I28" i="26"/>
  <c r="E28" i="26"/>
  <c r="D17" i="26"/>
  <c r="L17" i="26"/>
  <c r="H17" i="26"/>
  <c r="D28" i="26"/>
  <c r="L28" i="26"/>
  <c r="H28" i="26"/>
  <c r="O17" i="26"/>
  <c r="K17" i="26"/>
  <c r="G17" i="26"/>
  <c r="O28" i="26"/>
  <c r="K28" i="26"/>
  <c r="G28" i="26"/>
  <c r="N17" i="26"/>
  <c r="J17" i="26"/>
  <c r="N28" i="26"/>
  <c r="J28" i="26"/>
  <c r="O60" i="26" l="1"/>
  <c r="N60" i="26"/>
  <c r="M60" i="26"/>
  <c r="L60" i="26"/>
  <c r="K60" i="26"/>
  <c r="J60" i="26"/>
  <c r="I60" i="26"/>
  <c r="H60" i="26"/>
  <c r="G60" i="26"/>
  <c r="F60" i="26"/>
  <c r="E60" i="26"/>
  <c r="D60" i="26"/>
  <c r="C60" i="26"/>
  <c r="E49" i="26"/>
  <c r="F49" i="26"/>
  <c r="G49" i="26"/>
  <c r="H49" i="26"/>
  <c r="I49" i="26"/>
  <c r="J49" i="26"/>
  <c r="K49" i="26"/>
  <c r="L49" i="26"/>
  <c r="M49" i="26"/>
  <c r="N49" i="26"/>
  <c r="O49" i="26"/>
  <c r="D49" i="26"/>
  <c r="C49" i="26"/>
  <c r="E38" i="26"/>
  <c r="F38" i="26"/>
  <c r="G38" i="26"/>
  <c r="H38" i="26"/>
  <c r="I38" i="26"/>
  <c r="J38" i="26"/>
  <c r="K38" i="26"/>
  <c r="L38" i="26"/>
  <c r="M38" i="26"/>
  <c r="N38" i="26"/>
  <c r="O38" i="26"/>
  <c r="D38" i="26"/>
  <c r="C38" i="26"/>
  <c r="A62" i="26"/>
  <c r="A51" i="26"/>
  <c r="A40" i="26"/>
  <c r="D40" i="26" s="1"/>
  <c r="A29" i="26"/>
  <c r="O27" i="26"/>
  <c r="N27" i="26"/>
  <c r="M27" i="26"/>
  <c r="L27" i="26"/>
  <c r="K27" i="26"/>
  <c r="J27" i="26"/>
  <c r="I27" i="26"/>
  <c r="H27" i="26"/>
  <c r="G27" i="26"/>
  <c r="F27" i="26"/>
  <c r="E27" i="26"/>
  <c r="D27" i="26"/>
  <c r="C27" i="26"/>
  <c r="A18" i="26"/>
  <c r="O16" i="26"/>
  <c r="N16" i="26"/>
  <c r="M16" i="26"/>
  <c r="L16" i="26"/>
  <c r="K16" i="26"/>
  <c r="J16" i="26"/>
  <c r="I16" i="26"/>
  <c r="H16" i="26"/>
  <c r="G16" i="26"/>
  <c r="F16" i="26"/>
  <c r="E16" i="26"/>
  <c r="D16" i="26"/>
  <c r="C16" i="26"/>
  <c r="C5" i="26"/>
  <c r="A7" i="26"/>
  <c r="L7" i="26" l="1"/>
  <c r="L29" i="26"/>
  <c r="H62" i="26"/>
  <c r="A63" i="26"/>
  <c r="E29" i="26"/>
  <c r="B30" i="26"/>
  <c r="K29" i="26"/>
  <c r="G29" i="26"/>
  <c r="O51" i="26"/>
  <c r="K51" i="26"/>
  <c r="G51" i="26"/>
  <c r="C51" i="26"/>
  <c r="L51" i="26"/>
  <c r="F51" i="26"/>
  <c r="B52" i="26"/>
  <c r="J51" i="26"/>
  <c r="E51" i="26"/>
  <c r="H51" i="26"/>
  <c r="N51" i="26"/>
  <c r="D51" i="26"/>
  <c r="M51" i="26"/>
  <c r="A52" i="26"/>
  <c r="I51" i="26"/>
  <c r="A19" i="26"/>
  <c r="L18" i="26"/>
  <c r="H18" i="26"/>
  <c r="D18" i="26"/>
  <c r="M18" i="26"/>
  <c r="G18" i="26"/>
  <c r="K18" i="26"/>
  <c r="F18" i="26"/>
  <c r="B19" i="26"/>
  <c r="O18" i="26"/>
  <c r="J18" i="26"/>
  <c r="E18" i="26"/>
  <c r="N18" i="26"/>
  <c r="I18" i="26"/>
  <c r="C18" i="26"/>
  <c r="B41" i="26"/>
  <c r="M40" i="26"/>
  <c r="I40" i="26"/>
  <c r="E40" i="26"/>
  <c r="A41" i="26"/>
  <c r="O40" i="26"/>
  <c r="J40" i="26"/>
  <c r="N40" i="26"/>
  <c r="G40" i="26"/>
  <c r="L40" i="26"/>
  <c r="F40" i="26"/>
  <c r="K40" i="26"/>
  <c r="C40" i="26"/>
  <c r="H40" i="26"/>
  <c r="G7" i="26"/>
  <c r="N7" i="26"/>
  <c r="J7" i="26"/>
  <c r="F7" i="26"/>
  <c r="C7" i="26"/>
  <c r="H7" i="26"/>
  <c r="M7" i="26"/>
  <c r="J62" i="26"/>
  <c r="D7" i="26"/>
  <c r="I7" i="26"/>
  <c r="O7" i="26"/>
  <c r="A8" i="26"/>
  <c r="N29" i="26"/>
  <c r="J29" i="26"/>
  <c r="F29" i="26"/>
  <c r="C29" i="26"/>
  <c r="H29" i="26"/>
  <c r="M29" i="26"/>
  <c r="B63" i="26"/>
  <c r="M62" i="26"/>
  <c r="I62" i="26"/>
  <c r="E62" i="26"/>
  <c r="L62" i="26"/>
  <c r="G62" i="26"/>
  <c r="K62" i="26"/>
  <c r="F62" i="26"/>
  <c r="C62" i="26"/>
  <c r="N62" i="26"/>
  <c r="E7" i="26"/>
  <c r="K7" i="26"/>
  <c r="B8" i="26"/>
  <c r="D29" i="26"/>
  <c r="I29" i="26"/>
  <c r="O29" i="26"/>
  <c r="A30" i="26"/>
  <c r="D62" i="26"/>
  <c r="O62" i="26"/>
  <c r="D41" i="26" l="1"/>
  <c r="K63" i="26"/>
  <c r="B64" i="26"/>
  <c r="F63" i="26"/>
  <c r="G63" i="26"/>
  <c r="E63" i="26"/>
  <c r="M63" i="26"/>
  <c r="A64" i="26"/>
  <c r="L63" i="26"/>
  <c r="D63" i="26"/>
  <c r="N63" i="26"/>
  <c r="C63" i="26"/>
  <c r="O63" i="26"/>
  <c r="A31" i="26"/>
  <c r="L30" i="26"/>
  <c r="K30" i="26"/>
  <c r="G30" i="26"/>
  <c r="C30" i="26"/>
  <c r="M30" i="26"/>
  <c r="F30" i="26"/>
  <c r="J30" i="26"/>
  <c r="E30" i="26"/>
  <c r="O30" i="26"/>
  <c r="I30" i="26"/>
  <c r="D30" i="26"/>
  <c r="B31" i="26"/>
  <c r="N30" i="26"/>
  <c r="H30" i="26"/>
  <c r="O8" i="26"/>
  <c r="K8" i="26"/>
  <c r="G8" i="26"/>
  <c r="C8" i="26"/>
  <c r="M8" i="26"/>
  <c r="H8" i="26"/>
  <c r="L8" i="26"/>
  <c r="F8" i="26"/>
  <c r="B9" i="26"/>
  <c r="J8" i="26"/>
  <c r="E8" i="26"/>
  <c r="A9" i="26"/>
  <c r="N8" i="26"/>
  <c r="I8" i="26"/>
  <c r="D8" i="26"/>
  <c r="B65" i="26"/>
  <c r="B20" i="26"/>
  <c r="M19" i="26"/>
  <c r="I19" i="26"/>
  <c r="E19" i="26"/>
  <c r="A20" i="26"/>
  <c r="O19" i="26"/>
  <c r="J19" i="26"/>
  <c r="D19" i="26"/>
  <c r="N19" i="26"/>
  <c r="H19" i="26"/>
  <c r="C19" i="26"/>
  <c r="L19" i="26"/>
  <c r="G19" i="26"/>
  <c r="K19" i="26"/>
  <c r="F19" i="26"/>
  <c r="A53" i="26"/>
  <c r="L52" i="26"/>
  <c r="H52" i="26"/>
  <c r="D52" i="26"/>
  <c r="N52" i="26"/>
  <c r="I52" i="26"/>
  <c r="C52" i="26"/>
  <c r="M52" i="26"/>
  <c r="G52" i="26"/>
  <c r="B53" i="26"/>
  <c r="J52" i="26"/>
  <c r="F52" i="26"/>
  <c r="O52" i="26"/>
  <c r="E52" i="26"/>
  <c r="K52" i="26"/>
  <c r="N41" i="26"/>
  <c r="J41" i="26"/>
  <c r="F41" i="26"/>
  <c r="L41" i="26"/>
  <c r="G41" i="26"/>
  <c r="I41" i="26"/>
  <c r="C41" i="26"/>
  <c r="B42" i="26"/>
  <c r="O41" i="26"/>
  <c r="H41" i="26"/>
  <c r="A42" i="26"/>
  <c r="M41" i="26"/>
  <c r="E41" i="26"/>
  <c r="K41" i="26"/>
  <c r="H63" i="26"/>
  <c r="I63" i="26"/>
  <c r="J63" i="26"/>
  <c r="D42" i="26" l="1"/>
  <c r="O64" i="26"/>
  <c r="I64" i="26"/>
  <c r="H64" i="26"/>
  <c r="G64" i="26"/>
  <c r="A65" i="26"/>
  <c r="F64" i="26"/>
  <c r="D64" i="26"/>
  <c r="E64" i="26"/>
  <c r="M64" i="26"/>
  <c r="J64" i="26"/>
  <c r="L64" i="26"/>
  <c r="K64" i="26"/>
  <c r="N64" i="26"/>
  <c r="C64" i="26"/>
  <c r="O42" i="26"/>
  <c r="K42" i="26"/>
  <c r="G42" i="26"/>
  <c r="C42" i="26"/>
  <c r="A43" i="26"/>
  <c r="N42" i="26"/>
  <c r="I42" i="26"/>
  <c r="M42" i="26"/>
  <c r="L42" i="26"/>
  <c r="E42" i="26"/>
  <c r="B43" i="26"/>
  <c r="J42" i="26"/>
  <c r="H42" i="26"/>
  <c r="F42" i="26"/>
  <c r="B54" i="26"/>
  <c r="M53" i="26"/>
  <c r="I53" i="26"/>
  <c r="E53" i="26"/>
  <c r="K53" i="26"/>
  <c r="F53" i="26"/>
  <c r="A54" i="26"/>
  <c r="O53" i="26"/>
  <c r="J53" i="26"/>
  <c r="D53" i="26"/>
  <c r="L53" i="26"/>
  <c r="H53" i="26"/>
  <c r="G53" i="26"/>
  <c r="N53" i="26"/>
  <c r="C53" i="26"/>
  <c r="B32" i="26"/>
  <c r="M31" i="26"/>
  <c r="I31" i="26"/>
  <c r="E31" i="26"/>
  <c r="N31" i="26"/>
  <c r="H31" i="26"/>
  <c r="C31" i="26"/>
  <c r="O31" i="26"/>
  <c r="G31" i="26"/>
  <c r="A32" i="26"/>
  <c r="L31" i="26"/>
  <c r="F31" i="26"/>
  <c r="K31" i="26"/>
  <c r="D31" i="26"/>
  <c r="J31" i="26"/>
  <c r="N20" i="26"/>
  <c r="J20" i="26"/>
  <c r="F20" i="26"/>
  <c r="L20" i="26"/>
  <c r="G20" i="26"/>
  <c r="B21" i="26"/>
  <c r="K20" i="26"/>
  <c r="E20" i="26"/>
  <c r="A21" i="26"/>
  <c r="O20" i="26"/>
  <c r="I20" i="26"/>
  <c r="D20" i="26"/>
  <c r="M20" i="26"/>
  <c r="H20" i="26"/>
  <c r="C20" i="26"/>
  <c r="C65" i="26"/>
  <c r="A10" i="26"/>
  <c r="L9" i="26"/>
  <c r="H9" i="26"/>
  <c r="D9" i="26"/>
  <c r="B10" i="26"/>
  <c r="O9" i="26"/>
  <c r="J9" i="26"/>
  <c r="E9" i="26"/>
  <c r="N9" i="26"/>
  <c r="I9" i="26"/>
  <c r="C9" i="26"/>
  <c r="M9" i="26"/>
  <c r="G9" i="26"/>
  <c r="K9" i="26"/>
  <c r="F9" i="26"/>
  <c r="B66" i="26" l="1"/>
  <c r="D43" i="26"/>
  <c r="O65" i="26"/>
  <c r="K65" i="26"/>
  <c r="D65" i="26"/>
  <c r="F65" i="26"/>
  <c r="G65" i="26"/>
  <c r="I65" i="26"/>
  <c r="H65" i="26"/>
  <c r="M65" i="26"/>
  <c r="N65" i="26"/>
  <c r="L65" i="26"/>
  <c r="E65" i="26"/>
  <c r="J65" i="26"/>
  <c r="G66" i="26"/>
  <c r="K66" i="26"/>
  <c r="O66" i="26"/>
  <c r="D66" i="26"/>
  <c r="M66" i="26"/>
  <c r="C66" i="26"/>
  <c r="I66" i="26"/>
  <c r="H66" i="26"/>
  <c r="F66" i="26"/>
  <c r="J66" i="26"/>
  <c r="E66" i="26"/>
  <c r="N66" i="26"/>
  <c r="L66" i="26"/>
  <c r="O21" i="26"/>
  <c r="K21" i="26"/>
  <c r="G21" i="26"/>
  <c r="C21" i="26"/>
  <c r="B22" i="26"/>
  <c r="N21" i="26"/>
  <c r="I21" i="26"/>
  <c r="D21" i="26"/>
  <c r="M21" i="26"/>
  <c r="H21" i="26"/>
  <c r="L21" i="26"/>
  <c r="F21" i="26"/>
  <c r="J21" i="26"/>
  <c r="E21" i="26"/>
  <c r="N54" i="26"/>
  <c r="J54" i="26"/>
  <c r="F54" i="26"/>
  <c r="M54" i="26"/>
  <c r="H54" i="26"/>
  <c r="C54" i="26"/>
  <c r="L54" i="26"/>
  <c r="G54" i="26"/>
  <c r="O54" i="26"/>
  <c r="D54" i="26"/>
  <c r="K54" i="26"/>
  <c r="B55" i="26"/>
  <c r="I54" i="26"/>
  <c r="E54" i="26"/>
  <c r="M10" i="26"/>
  <c r="I10" i="26"/>
  <c r="E10" i="26"/>
  <c r="L10" i="26"/>
  <c r="G10" i="26"/>
  <c r="K10" i="26"/>
  <c r="F10" i="26"/>
  <c r="B11" i="26"/>
  <c r="O10" i="26"/>
  <c r="J10" i="26"/>
  <c r="D10" i="26"/>
  <c r="N10" i="26"/>
  <c r="H10" i="26"/>
  <c r="C10" i="26"/>
  <c r="N32" i="26"/>
  <c r="J32" i="26"/>
  <c r="F32" i="26"/>
  <c r="K32" i="26"/>
  <c r="E32" i="26"/>
  <c r="I32" i="26"/>
  <c r="C32" i="26"/>
  <c r="O32" i="26"/>
  <c r="H32" i="26"/>
  <c r="B33" i="26"/>
  <c r="M32" i="26"/>
  <c r="G32" i="26"/>
  <c r="L32" i="26"/>
  <c r="D32" i="26"/>
  <c r="B44" i="26"/>
  <c r="D44" i="26" s="1"/>
  <c r="L43" i="26"/>
  <c r="H43" i="26"/>
  <c r="K43" i="26"/>
  <c r="F43" i="26"/>
  <c r="O43" i="26"/>
  <c r="J43" i="26"/>
  <c r="E43" i="26"/>
  <c r="N43" i="26"/>
  <c r="C43" i="26"/>
  <c r="M43" i="26"/>
  <c r="I43" i="26"/>
  <c r="G43" i="26"/>
  <c r="E33" i="26" l="1"/>
  <c r="O33" i="26"/>
  <c r="G33" i="26"/>
  <c r="D33" i="26"/>
  <c r="K33" i="26"/>
  <c r="N33" i="26"/>
  <c r="C33" i="26"/>
  <c r="H33" i="26"/>
  <c r="M33" i="26"/>
  <c r="F33" i="26"/>
  <c r="L33" i="26"/>
  <c r="J33" i="26"/>
  <c r="I33" i="26"/>
  <c r="N11" i="26"/>
  <c r="D11" i="26"/>
  <c r="M11" i="26"/>
  <c r="H11" i="26"/>
  <c r="L11" i="26"/>
  <c r="F11" i="26"/>
  <c r="E11" i="26"/>
  <c r="G11" i="26"/>
  <c r="I11" i="26"/>
  <c r="K11" i="26"/>
  <c r="O11" i="26"/>
  <c r="J11" i="26"/>
  <c r="C11" i="26"/>
  <c r="F22" i="26"/>
  <c r="O22" i="26"/>
  <c r="J22" i="26"/>
  <c r="D22" i="26"/>
  <c r="N22" i="26"/>
  <c r="H22" i="26"/>
  <c r="C22" i="26"/>
  <c r="G22" i="26"/>
  <c r="K22" i="26"/>
  <c r="L22" i="26"/>
  <c r="E22" i="26"/>
  <c r="I22" i="26"/>
  <c r="M22" i="26"/>
  <c r="O44" i="26"/>
  <c r="C44" i="26"/>
  <c r="G44" i="26"/>
  <c r="K44" i="26"/>
  <c r="M44" i="26"/>
  <c r="F44" i="26"/>
  <c r="J44" i="26"/>
  <c r="L44" i="26"/>
  <c r="N44" i="26"/>
  <c r="E44" i="26"/>
  <c r="H44" i="26"/>
  <c r="I44" i="26"/>
  <c r="O55" i="26"/>
  <c r="E55" i="26"/>
  <c r="G55" i="26"/>
  <c r="N55" i="26"/>
  <c r="C55" i="26"/>
  <c r="M55" i="26"/>
  <c r="I55" i="26"/>
  <c r="K55" i="26"/>
  <c r="F55" i="26"/>
  <c r="D55" i="26"/>
  <c r="J55" i="26"/>
  <c r="H55" i="26"/>
  <c r="L55" i="26"/>
  <c r="G2" i="23" l="1"/>
  <c r="H2" i="23"/>
  <c r="I2" i="23"/>
  <c r="J2" i="23"/>
  <c r="G3" i="23"/>
  <c r="H3" i="23"/>
  <c r="I3" i="23"/>
  <c r="J3" i="23"/>
  <c r="G4" i="23"/>
  <c r="H4" i="23"/>
  <c r="I4" i="23"/>
  <c r="J4" i="23"/>
  <c r="G5" i="23"/>
  <c r="H5" i="23"/>
  <c r="I5" i="23"/>
  <c r="J5" i="23"/>
  <c r="G6" i="23"/>
  <c r="H6" i="23"/>
  <c r="I6" i="23"/>
  <c r="J6" i="23"/>
  <c r="G7" i="23"/>
  <c r="H7" i="23"/>
  <c r="I7" i="23"/>
  <c r="J7" i="23"/>
  <c r="G8" i="23"/>
  <c r="H8" i="23"/>
  <c r="I8" i="23"/>
  <c r="J8" i="23"/>
  <c r="G9" i="23"/>
  <c r="H9" i="23"/>
  <c r="I9" i="23"/>
  <c r="J9" i="23"/>
  <c r="G10" i="23"/>
  <c r="H10" i="23"/>
  <c r="I10" i="23"/>
  <c r="J10" i="23"/>
  <c r="G11" i="23"/>
  <c r="H11" i="23"/>
  <c r="I11" i="23"/>
  <c r="J11" i="23"/>
  <c r="G12" i="23"/>
  <c r="H12" i="23"/>
  <c r="I12" i="23"/>
  <c r="J12" i="23"/>
  <c r="G13" i="23"/>
  <c r="H13" i="23"/>
  <c r="I13" i="23"/>
  <c r="J13" i="23"/>
  <c r="G14" i="23"/>
  <c r="H14" i="23"/>
  <c r="I14" i="23"/>
  <c r="J14" i="23"/>
  <c r="G15" i="23"/>
  <c r="H15" i="23"/>
  <c r="I15" i="23"/>
  <c r="J15" i="23"/>
  <c r="G16" i="23"/>
  <c r="H16" i="23"/>
  <c r="I16" i="23"/>
  <c r="J16" i="23"/>
  <c r="G17" i="23"/>
  <c r="H17" i="23"/>
  <c r="I17" i="23"/>
  <c r="J17" i="23"/>
  <c r="G18" i="23"/>
  <c r="H18" i="23"/>
  <c r="I18" i="23"/>
  <c r="J18" i="23"/>
  <c r="G19" i="23"/>
  <c r="H19" i="23"/>
  <c r="I19" i="23"/>
  <c r="J19" i="23"/>
  <c r="G20" i="23"/>
  <c r="H20" i="23"/>
  <c r="I20" i="23"/>
  <c r="J20" i="23"/>
  <c r="G21" i="23"/>
  <c r="H21" i="23"/>
  <c r="I21" i="23"/>
  <c r="J21" i="23"/>
  <c r="G22" i="23"/>
  <c r="H22" i="23"/>
  <c r="I22" i="23"/>
  <c r="J22" i="23"/>
  <c r="G23" i="23"/>
  <c r="H23" i="23"/>
  <c r="I23" i="23"/>
  <c r="J23" i="23"/>
  <c r="G24" i="23"/>
  <c r="H24" i="23"/>
  <c r="I24" i="23"/>
  <c r="J24" i="23"/>
  <c r="G25" i="23"/>
  <c r="H25" i="23"/>
  <c r="I25" i="23"/>
  <c r="J25" i="23"/>
  <c r="G26" i="23"/>
  <c r="H26" i="23"/>
  <c r="I26" i="23"/>
  <c r="J26" i="23"/>
  <c r="G27" i="23"/>
  <c r="H27" i="23"/>
  <c r="I27" i="23"/>
  <c r="J27" i="23"/>
  <c r="G28" i="23"/>
  <c r="H28" i="23"/>
  <c r="I28" i="23"/>
  <c r="J28" i="23"/>
  <c r="G29" i="23"/>
  <c r="H29" i="23"/>
  <c r="I29" i="23"/>
  <c r="J29" i="23"/>
  <c r="G30" i="23"/>
  <c r="H30" i="23"/>
  <c r="I30" i="23"/>
  <c r="J30" i="23"/>
  <c r="G31" i="23"/>
  <c r="H31" i="23"/>
  <c r="I31" i="23"/>
  <c r="J31" i="23"/>
  <c r="G32" i="23"/>
  <c r="H32" i="23"/>
  <c r="I32" i="23"/>
  <c r="J32" i="23"/>
  <c r="G33" i="23"/>
  <c r="H33" i="23"/>
  <c r="I33" i="23"/>
  <c r="J33" i="23"/>
  <c r="G34" i="23"/>
  <c r="H34" i="23"/>
  <c r="I34" i="23"/>
  <c r="J34" i="23"/>
  <c r="G35" i="23"/>
  <c r="H35" i="23"/>
  <c r="I35" i="23"/>
  <c r="J35" i="23"/>
  <c r="G36" i="23"/>
  <c r="H36" i="23"/>
  <c r="I36" i="23"/>
  <c r="J36" i="23"/>
  <c r="G37" i="23"/>
  <c r="H37" i="23"/>
  <c r="I37" i="23"/>
  <c r="J37" i="23"/>
  <c r="G38" i="23"/>
  <c r="H38" i="23"/>
  <c r="I38" i="23"/>
  <c r="J38" i="23"/>
  <c r="G39" i="23"/>
  <c r="H39" i="23"/>
  <c r="I39" i="23"/>
  <c r="J39" i="23"/>
  <c r="G40" i="23"/>
  <c r="H40" i="23"/>
  <c r="I40" i="23"/>
  <c r="J40" i="23"/>
  <c r="G41" i="23"/>
  <c r="H41" i="23"/>
  <c r="I41" i="23"/>
  <c r="J41" i="23"/>
  <c r="G42" i="23"/>
  <c r="H42" i="23"/>
  <c r="I42" i="23"/>
  <c r="J42" i="23"/>
  <c r="G43" i="23"/>
  <c r="H43" i="23"/>
  <c r="I43" i="23"/>
  <c r="J43" i="23"/>
  <c r="G44" i="23"/>
  <c r="H44" i="23"/>
  <c r="I44" i="23"/>
  <c r="J44" i="23"/>
  <c r="G45" i="23"/>
  <c r="H45" i="23"/>
  <c r="I45" i="23"/>
  <c r="J45" i="23"/>
  <c r="G46" i="23"/>
  <c r="H46" i="23"/>
  <c r="I46" i="23"/>
  <c r="J46" i="23"/>
  <c r="G47" i="23"/>
  <c r="H47" i="23"/>
  <c r="I47" i="23"/>
  <c r="J47" i="23"/>
  <c r="G48" i="23"/>
  <c r="H48" i="23"/>
  <c r="I48" i="23"/>
  <c r="J48" i="23"/>
  <c r="G49" i="23"/>
  <c r="H49" i="23"/>
  <c r="I49" i="23"/>
  <c r="J49" i="23"/>
  <c r="G50" i="23"/>
  <c r="H50" i="23"/>
  <c r="I50" i="23"/>
  <c r="J50" i="23"/>
  <c r="G51" i="23"/>
  <c r="H51" i="23"/>
  <c r="I51" i="23"/>
  <c r="J51" i="23"/>
  <c r="G52" i="23"/>
  <c r="H52" i="23"/>
  <c r="I52" i="23"/>
  <c r="J52" i="23"/>
  <c r="G53" i="23"/>
  <c r="H53" i="23"/>
  <c r="I53" i="23"/>
  <c r="J53" i="23"/>
  <c r="G54" i="23"/>
  <c r="H54" i="23"/>
  <c r="I54" i="23"/>
  <c r="J54" i="23"/>
  <c r="G55" i="23"/>
  <c r="H55" i="23"/>
  <c r="I55" i="23"/>
  <c r="J55" i="23"/>
  <c r="G56" i="23"/>
  <c r="H56" i="23"/>
  <c r="I56" i="23"/>
  <c r="J56" i="23"/>
  <c r="G57" i="23"/>
  <c r="H57" i="23"/>
  <c r="I57" i="23"/>
  <c r="J57" i="23"/>
  <c r="G58" i="23"/>
  <c r="H58" i="23"/>
  <c r="I58" i="23"/>
  <c r="J58" i="23"/>
</calcChain>
</file>

<file path=xl/comments1.xml><?xml version="1.0" encoding="utf-8"?>
<comments xmlns="http://schemas.openxmlformats.org/spreadsheetml/2006/main">
  <authors>
    <author>uid25728</author>
  </authors>
  <commentList>
    <comment ref="A25" authorId="0" shapeId="0">
      <text>
        <r>
          <rPr>
            <b/>
            <sz val="9"/>
            <color indexed="81"/>
            <rFont val="Tahoma"/>
            <family val="2"/>
          </rPr>
          <t>uid25728:</t>
        </r>
        <r>
          <rPr>
            <sz val="9"/>
            <color indexed="81"/>
            <rFont val="Tahoma"/>
            <family val="2"/>
          </rPr>
          <t xml:space="preserve">
km 0 uniquement en 2013
</t>
        </r>
      </text>
    </comment>
    <comment ref="A26" authorId="0" shapeId="0">
      <text>
        <r>
          <rPr>
            <b/>
            <sz val="8"/>
            <color indexed="81"/>
            <rFont val="Tahoma"/>
            <family val="2"/>
          </rPr>
          <t>SAP\ transaction zqrp_qmrep_cycletime</t>
        </r>
        <r>
          <rPr>
            <sz val="8"/>
            <color indexed="81"/>
            <rFont val="Tahoma"/>
            <family val="2"/>
          </rPr>
          <t xml:space="preserve">
VALEUR DU TCT DU MOIS, Report type "PLANT" et pour les "only NR with customer complaints"
</t>
        </r>
        <r>
          <rPr>
            <b/>
            <sz val="8"/>
            <color indexed="10"/>
            <rFont val="Tahoma"/>
            <family val="2"/>
          </rPr>
          <t xml:space="preserve">uidd4055 - 2016.10.14
                     </t>
        </r>
        <r>
          <rPr>
            <sz val="8"/>
            <color indexed="10"/>
            <rFont val="Tahoma"/>
            <family val="2"/>
          </rPr>
          <t>Reprendre SAP Extract</t>
        </r>
        <r>
          <rPr>
            <b/>
            <sz val="8"/>
            <color indexed="10"/>
            <rFont val="Tahoma"/>
            <family val="2"/>
          </rPr>
          <t xml:space="preserve"> (TCT Cust.</t>
        </r>
        <r>
          <rPr>
            <sz val="8"/>
            <color indexed="10"/>
            <rFont val="Tahoma"/>
            <family val="2"/>
          </rPr>
          <t>xx.20XX</t>
        </r>
        <r>
          <rPr>
            <b/>
            <sz val="8"/>
            <color indexed="10"/>
            <rFont val="Tahoma"/>
            <family val="2"/>
          </rPr>
          <t xml:space="preserve"> &amp;</t>
        </r>
        <r>
          <rPr>
            <sz val="8"/>
            <color indexed="10"/>
            <rFont val="Tahoma"/>
            <family val="2"/>
          </rPr>
          <t>YTD20XX</t>
        </r>
        <r>
          <rPr>
            <b/>
            <sz val="8"/>
            <color indexed="10"/>
            <rFont val="Tahoma"/>
            <family val="2"/>
          </rPr>
          <t>) - Mettre à 1 Jour</t>
        </r>
        <r>
          <rPr>
            <sz val="8"/>
            <color indexed="10"/>
            <rFont val="Tahoma"/>
            <family val="2"/>
          </rPr>
          <t xml:space="preserve"> Claim Non Resp Fnr
                     Prendre l'intégralité des claims créées sur le mois "X"    -     (Moyenne / 7) * 5 = CT Working Days.</t>
        </r>
        <r>
          <rPr>
            <b/>
            <sz val="8"/>
            <color indexed="10"/>
            <rFont val="Tahoma"/>
            <family val="2"/>
          </rPr>
          <t xml:space="preserve">
                    </t>
        </r>
        <r>
          <rPr>
            <sz val="8"/>
            <color indexed="10"/>
            <rFont val="Tahoma"/>
            <family val="2"/>
          </rPr>
          <t xml:space="preserve"> Reprendre Mensuellement pr chaque SMB
</t>
        </r>
        <r>
          <rPr>
            <b/>
            <sz val="8"/>
            <color indexed="10"/>
            <rFont val="Tahoma"/>
            <family val="2"/>
          </rPr>
          <t>uidd4055 - 2017.03.21</t>
        </r>
        <r>
          <rPr>
            <sz val="8"/>
            <color indexed="10"/>
            <rFont val="Tahoma"/>
            <family val="2"/>
          </rPr>
          <t xml:space="preserve">
                     Datas CBW
                     Reprendre Mensuellement pr chaque SMB</t>
        </r>
      </text>
    </comment>
    <comment ref="A27" authorId="0" shapeId="0">
      <text>
        <r>
          <rPr>
            <b/>
            <sz val="8"/>
            <color indexed="81"/>
            <rFont val="Tahoma"/>
            <family val="2"/>
          </rPr>
          <t xml:space="preserve">report type SAP\ transaction zqrp_qmrep_cycletime
VALEUR DU TCT DU MOIS, Report type "trend" et pour toutes les notif (case "only,,,," non cochée)
</t>
        </r>
        <r>
          <rPr>
            <b/>
            <sz val="8"/>
            <color indexed="10"/>
            <rFont val="Tahoma"/>
            <family val="2"/>
          </rPr>
          <t>uidd4055 - 2016.10.14
                     Datas CBW</t>
        </r>
        <r>
          <rPr>
            <sz val="8"/>
            <color indexed="10"/>
            <rFont val="Tahoma"/>
            <family val="2"/>
          </rPr>
          <t xml:space="preserve">
                     Reprendre Mensuellement pr chaque SMB</t>
        </r>
      </text>
    </comment>
    <comment ref="A28" authorId="0" shapeId="0">
      <text>
        <r>
          <rPr>
            <b/>
            <sz val="8"/>
            <color indexed="81"/>
            <rFont val="Tahoma"/>
            <family val="2"/>
          </rPr>
          <t xml:space="preserve">uid25728: </t>
        </r>
        <r>
          <rPr>
            <sz val="8"/>
            <color indexed="81"/>
            <rFont val="Tahoma"/>
            <family val="2"/>
          </rPr>
          <t xml:space="preserve">CUSTOMER MODIFIE POUR GLOBAL 20/04/10
</t>
        </r>
        <r>
          <rPr>
            <b/>
            <sz val="8"/>
            <color indexed="10"/>
            <rFont val="Tahoma"/>
            <family val="2"/>
          </rPr>
          <t xml:space="preserve">uidd4055 - 2016.03.25
                     Global mofifié pr Customer
                     </t>
        </r>
        <r>
          <rPr>
            <sz val="8"/>
            <color indexed="81"/>
            <rFont val="Tahoma"/>
            <family val="2"/>
          </rPr>
          <t xml:space="preserve">A sortir via SAP ATP </t>
        </r>
        <r>
          <rPr>
            <b/>
            <sz val="8"/>
            <color indexed="81"/>
            <rFont val="Tahoma"/>
            <family val="2"/>
          </rPr>
          <t xml:space="preserve">"Twin Approach" // </t>
        </r>
        <r>
          <rPr>
            <b/>
            <sz val="8"/>
            <color indexed="57"/>
            <rFont val="Tahoma"/>
            <family val="2"/>
          </rPr>
          <t xml:space="preserve">YTD2015 </t>
        </r>
        <r>
          <rPr>
            <sz val="8"/>
            <color indexed="57"/>
            <rFont val="Tahoma"/>
            <family val="2"/>
          </rPr>
          <t xml:space="preserve">corrigé de </t>
        </r>
        <r>
          <rPr>
            <b/>
            <sz val="8"/>
            <color indexed="57"/>
            <rFont val="Tahoma"/>
            <family val="2"/>
          </rPr>
          <t>42.29% (</t>
        </r>
        <r>
          <rPr>
            <sz val="8"/>
            <color indexed="57"/>
            <rFont val="Tahoma"/>
            <family val="2"/>
          </rPr>
          <t>Global</t>
        </r>
        <r>
          <rPr>
            <b/>
            <sz val="8"/>
            <color indexed="57"/>
            <rFont val="Tahoma"/>
            <family val="2"/>
          </rPr>
          <t>)</t>
        </r>
        <r>
          <rPr>
            <sz val="8"/>
            <color indexed="57"/>
            <rFont val="Tahoma"/>
            <family val="2"/>
          </rPr>
          <t xml:space="preserve"> à</t>
        </r>
        <r>
          <rPr>
            <b/>
            <sz val="8"/>
            <color indexed="57"/>
            <rFont val="Tahoma"/>
            <family val="2"/>
          </rPr>
          <t xml:space="preserve"> 46% (</t>
        </r>
        <r>
          <rPr>
            <sz val="8"/>
            <color indexed="57"/>
            <rFont val="Tahoma"/>
            <family val="2"/>
          </rPr>
          <t>Custom.</t>
        </r>
        <r>
          <rPr>
            <b/>
            <sz val="8"/>
            <color indexed="57"/>
            <rFont val="Tahoma"/>
            <family val="2"/>
          </rPr>
          <t xml:space="preserve">) 
</t>
        </r>
        <r>
          <rPr>
            <b/>
            <sz val="8"/>
            <color indexed="10"/>
            <rFont val="Tahoma"/>
            <family val="2"/>
          </rPr>
          <t xml:space="preserve">uidd4055 - 2016.10.14
</t>
        </r>
        <r>
          <rPr>
            <sz val="8"/>
            <color indexed="10"/>
            <rFont val="Tahoma"/>
            <family val="2"/>
          </rPr>
          <t xml:space="preserve">                      Reprendre SAP Extract (</t>
        </r>
        <r>
          <rPr>
            <b/>
            <sz val="8"/>
            <color indexed="10"/>
            <rFont val="Tahoma"/>
            <family val="2"/>
          </rPr>
          <t>TCT Cust</t>
        </r>
        <r>
          <rPr>
            <sz val="8"/>
            <color indexed="10"/>
            <rFont val="Tahoma"/>
            <family val="2"/>
          </rPr>
          <t>.xx.</t>
        </r>
        <r>
          <rPr>
            <b/>
            <sz val="8"/>
            <color indexed="10"/>
            <rFont val="Tahoma"/>
            <family val="2"/>
          </rPr>
          <t xml:space="preserve">20XX </t>
        </r>
        <r>
          <rPr>
            <sz val="8"/>
            <color indexed="10"/>
            <rFont val="Tahoma"/>
            <family val="2"/>
          </rPr>
          <t>&amp;</t>
        </r>
        <r>
          <rPr>
            <b/>
            <sz val="8"/>
            <color indexed="10"/>
            <rFont val="Tahoma"/>
            <family val="2"/>
          </rPr>
          <t>YTD20XX</t>
        </r>
        <r>
          <rPr>
            <sz val="8"/>
            <color indexed="10"/>
            <rFont val="Tahoma"/>
            <family val="2"/>
          </rPr>
          <t xml:space="preserve">) - </t>
        </r>
        <r>
          <rPr>
            <b/>
            <sz val="8"/>
            <color indexed="10"/>
            <rFont val="Tahoma"/>
            <family val="2"/>
          </rPr>
          <t>Diviser</t>
        </r>
        <r>
          <rPr>
            <sz val="8"/>
            <color indexed="10"/>
            <rFont val="Tahoma"/>
            <family val="2"/>
          </rPr>
          <t xml:space="preserve"> Nbre </t>
        </r>
        <r>
          <rPr>
            <b/>
            <sz val="8"/>
            <color indexed="10"/>
            <rFont val="Tahoma"/>
            <family val="2"/>
          </rPr>
          <t>Claims Closes ≤ 14 Jrs/</t>
        </r>
        <r>
          <rPr>
            <sz val="8"/>
            <color indexed="10"/>
            <rFont val="Tahoma"/>
            <family val="2"/>
          </rPr>
          <t xml:space="preserve"> Nbre </t>
        </r>
        <r>
          <rPr>
            <b/>
            <sz val="8"/>
            <color indexed="10"/>
            <rFont val="Tahoma"/>
            <family val="2"/>
          </rPr>
          <t>Claims Closes Total</t>
        </r>
        <r>
          <rPr>
            <sz val="8"/>
            <color indexed="10"/>
            <rFont val="Tahoma"/>
            <family val="2"/>
          </rPr>
          <t xml:space="preserve">
                      Reprendre Mensuellement pr chaque SMB
</t>
        </r>
      </text>
    </comment>
  </commentList>
</comments>
</file>

<file path=xl/sharedStrings.xml><?xml version="1.0" encoding="utf-8"?>
<sst xmlns="http://schemas.openxmlformats.org/spreadsheetml/2006/main" count="10987" uniqueCount="1953">
  <si>
    <t>2, 28V,25mOhm,Power SO12,GENERAL PURPOSE</t>
  </si>
  <si>
    <t>micro failed</t>
  </si>
  <si>
    <t>chrono XX120408803FR</t>
  </si>
  <si>
    <t>S118417001C</t>
  </si>
  <si>
    <t>PLAQUE ALU SIM 82</t>
  </si>
  <si>
    <t>No voltage on output (pin 4)</t>
  </si>
  <si>
    <t>horcut between pin1 and pin 5.20Kohms</t>
  </si>
  <si>
    <t>A2C00011907A</t>
  </si>
  <si>
    <t>1,N_CHAN,MOS,POWER,100V,33A,52mOhm,D2PAC</t>
  </si>
  <si>
    <t>3030</t>
  </si>
  <si>
    <t>INTERNATIONAL RECTIFIER</t>
  </si>
  <si>
    <t>CHRONO XF060464235FR</t>
  </si>
  <si>
    <t>S122945005B</t>
  </si>
  <si>
    <t>Communication between the main micro</t>
  </si>
  <si>
    <t>A2C00028954A</t>
  </si>
  <si>
    <t>MCpF MIGRATIO           LS1N6000 obso</t>
  </si>
  <si>
    <t>S120063001E</t>
  </si>
  <si>
    <t>CHRONO XF060463487FR</t>
  </si>
  <si>
    <t>A2C00044080</t>
  </si>
  <si>
    <t>100uF,30%,35V,SMD,AL,ELEC CAP/</t>
  </si>
  <si>
    <t>BED 39437</t>
  </si>
  <si>
    <t>BED 39436</t>
  </si>
  <si>
    <t>S118763016C</t>
  </si>
  <si>
    <t>CHRONO XF060484062FR</t>
  </si>
  <si>
    <t>CHRONO XF060475525FR</t>
  </si>
  <si>
    <t>BED 050502</t>
  </si>
  <si>
    <t>BED 39440</t>
  </si>
  <si>
    <t>BED 39438</t>
  </si>
  <si>
    <t>CHRONO XX120665237FR</t>
  </si>
  <si>
    <t>CHRONO XX120607490FR</t>
  </si>
  <si>
    <t>CHRONO XF060486324FR</t>
  </si>
  <si>
    <t>S122185001D</t>
  </si>
  <si>
    <t>CHRONO XF060498512FR</t>
  </si>
  <si>
    <t>BED 050504</t>
  </si>
  <si>
    <t>BED 050506</t>
  </si>
  <si>
    <t>A2C00034206</t>
  </si>
  <si>
    <t>1,OTHER,50KHz,SO8,OP-COMP/AD8206</t>
  </si>
  <si>
    <t>Valve is missing U=0.870V Battery</t>
  </si>
  <si>
    <t>measurement "0" value permanently.</t>
  </si>
  <si>
    <t>BED 050505</t>
  </si>
  <si>
    <t>A2C00053110</t>
  </si>
  <si>
    <t>ATIC120 D6 450kPa "Green",SENSOR/SP35 D6</t>
  </si>
  <si>
    <t>BED 050503</t>
  </si>
  <si>
    <t>CHRONO XX120737631FR</t>
  </si>
  <si>
    <t>S118770001B</t>
  </si>
  <si>
    <t>Connecteur 128 Voies   SID803</t>
  </si>
  <si>
    <t>BED 050509</t>
  </si>
  <si>
    <t>A2C00001974A</t>
  </si>
  <si>
    <t>330pF,5%,50V,NPO,0805,NiSn,CER CAP/ ++ u</t>
  </si>
  <si>
    <t>SHORT CIRCUIT BETWEEN DRAIN ET SOURCE</t>
  </si>
  <si>
    <t>S108196002Q</t>
  </si>
  <si>
    <t>Data manager no Functional properly.</t>
  </si>
  <si>
    <t>S180071101A</t>
  </si>
  <si>
    <t>BED 050510</t>
  </si>
  <si>
    <t>A2C00046278</t>
  </si>
  <si>
    <t>EEPROM,16kBit,2k x 8,60ns,SO8,-40C,125C,</t>
  </si>
  <si>
    <t>BED 050508</t>
  </si>
  <si>
    <t>BED 050507</t>
  </si>
  <si>
    <t>A2C53278172</t>
  </si>
  <si>
    <t>SR SEAL TG1C (ECM 10085836)</t>
  </si>
  <si>
    <t>38400</t>
  </si>
  <si>
    <t>TRELLEBORG SEALING SOLUTIONS</t>
  </si>
  <si>
    <t>CHRONO XF060526289FR</t>
  </si>
  <si>
    <t>No  communication  VAN.</t>
  </si>
  <si>
    <t>A2C00008144A</t>
  </si>
  <si>
    <t>AN I/O,OTHER IC/TSSIO16E-TIRA</t>
  </si>
  <si>
    <t>U118470003L</t>
  </si>
  <si>
    <t>BED 050512</t>
  </si>
  <si>
    <t>A2C00020762A</t>
  </si>
  <si>
    <t>P_CHAN,MOS,SMALL SIGNAL, POWER,-60V,1.25</t>
  </si>
  <si>
    <t>every inductor's marks are incorrects</t>
  </si>
  <si>
    <t>CHRONO XX120946776FR</t>
  </si>
  <si>
    <t>Part given to Mrs Rivière this day.</t>
  </si>
  <si>
    <t>BED 050511</t>
  </si>
  <si>
    <t>A2C00041214</t>
  </si>
  <si>
    <t>5V,500mA,STEP DOWN,PSO36,VOLT REG/CY320</t>
  </si>
  <si>
    <t>71740</t>
  </si>
  <si>
    <t>ROBERT BOSCH GMBH</t>
  </si>
  <si>
    <t>BED 050513</t>
  </si>
  <si>
    <t>A2C52058754</t>
  </si>
  <si>
    <t>60V,1A,1,SCHOTTKY,SMB,RECT DIODE/STPS160</t>
  </si>
  <si>
    <t>V540: OUTPUT Pin 3 destroed</t>
  </si>
  <si>
    <t>S118085320F</t>
  </si>
  <si>
    <t>Abnormal frequency of the exit signal</t>
  </si>
  <si>
    <t>CHRONO XF060537542FR</t>
  </si>
  <si>
    <t>A2C00030941A</t>
  </si>
  <si>
    <t>4,EQ ISO,konvex 1206,10K,5%,63mW,NET RES</t>
  </si>
  <si>
    <t>BED 050515</t>
  </si>
  <si>
    <t>CHRONO XF060531071FR</t>
  </si>
  <si>
    <t>BED 050542</t>
  </si>
  <si>
    <t>CHRONO XF060531598FR</t>
  </si>
  <si>
    <t>CHRONO XX121527237FR</t>
  </si>
  <si>
    <t>S118533001F</t>
  </si>
  <si>
    <t>Boitier plastiq. Module LC SID8xx</t>
  </si>
  <si>
    <t>BED 050518</t>
  </si>
  <si>
    <t>A2C00003699A</t>
  </si>
  <si>
    <t>150R,5%,TK250,125mW,0805,LIN RES/</t>
  </si>
  <si>
    <t>BED 050517</t>
  </si>
  <si>
    <t>No more power</t>
  </si>
  <si>
    <t>S118983011C</t>
  </si>
  <si>
    <t>Sent  to Freescale by dispatch rider</t>
  </si>
  <si>
    <t>BED 050547</t>
  </si>
  <si>
    <t>A2C00044789</t>
  </si>
  <si>
    <t>1,N_CHAN,MOS,POWER,55V,80A,12mOhm,TO263-</t>
  </si>
  <si>
    <t>BED 050519</t>
  </si>
  <si>
    <t>A2C53171682</t>
  </si>
  <si>
    <t>flan PCB  PLAKA - 2 CI / flan</t>
  </si>
  <si>
    <t>BED 050516</t>
  </si>
  <si>
    <t>short circuit inside diode</t>
  </si>
  <si>
    <t>A2C00018819A</t>
  </si>
  <si>
    <t>70V,200mA,2,FAST,SOT323_3,RECT DIODE/BAV</t>
  </si>
  <si>
    <t>S180071201E</t>
  </si>
  <si>
    <t>BED 050525</t>
  </si>
  <si>
    <t>BED 050523</t>
  </si>
  <si>
    <t>BED 050520</t>
  </si>
  <si>
    <t>BED 050522</t>
  </si>
  <si>
    <t>BED 050521</t>
  </si>
  <si>
    <t>BED 050526</t>
  </si>
  <si>
    <t>defect wettability pcb</t>
  </si>
  <si>
    <t>S118983005Q</t>
  </si>
  <si>
    <t>BED 050527</t>
  </si>
  <si>
    <t>BED 050528</t>
  </si>
  <si>
    <t>BED 050529</t>
  </si>
  <si>
    <t>communication Overconsuption</t>
  </si>
  <si>
    <t>BED 050530</t>
  </si>
  <si>
    <t>Obus marqué.</t>
  </si>
  <si>
    <t>BED 050538</t>
  </si>
  <si>
    <t>BED 050534</t>
  </si>
  <si>
    <t>BED 050536</t>
  </si>
  <si>
    <t>BED 050535</t>
  </si>
  <si>
    <t>BED 050533</t>
  </si>
  <si>
    <t>BED 050540</t>
  </si>
  <si>
    <t>Accelerometer  ATIC68 HS functional test</t>
  </si>
  <si>
    <t>A2C0003415501</t>
  </si>
  <si>
    <t>ATIC68EROM V1C HT VW 7BAR 315MHz 433MHz,</t>
  </si>
  <si>
    <t>BED 050537</t>
  </si>
  <si>
    <t>BED 050539</t>
  </si>
  <si>
    <t>A2C53239306</t>
  </si>
  <si>
    <t>PCB TG1C ATIC 120</t>
  </si>
  <si>
    <t>CHRONO XF060635200FR</t>
  </si>
  <si>
    <t>5WS40212H-T</t>
  </si>
  <si>
    <t>CHRONO XF060624975FR</t>
  </si>
  <si>
    <t>A2C00021338A</t>
  </si>
  <si>
    <t>1,N_CHAN,IGBT,POWER,400V,14A,0Ohm,TO263A</t>
  </si>
  <si>
    <t>RF behavior. Result: defective roméo2 (n</t>
  </si>
  <si>
    <t>sent to Freescale by Dispatch Rider</t>
  </si>
  <si>
    <t>CHRONO XX122206392FR</t>
  </si>
  <si>
    <t>BED 050541</t>
  </si>
  <si>
    <t>CHRONO XF060636531FR</t>
  </si>
  <si>
    <t>A2C00035681</t>
  </si>
  <si>
    <t>5V et 3.3V,400mA,STEP DOWN,QFN-44,VOLT R</t>
  </si>
  <si>
    <t>CHRONO XF060628226FR</t>
  </si>
  <si>
    <t>A2C00041293</t>
  </si>
  <si>
    <t>1,N_CHAN,MOS,POWER,250V,20A,350mOhm,TO-2</t>
  </si>
  <si>
    <t>CHRONO XF060629558FR</t>
  </si>
  <si>
    <t>CHRONO XF060631429FR</t>
  </si>
  <si>
    <t>LEACKAGE TATALUM CAPACITOR</t>
  </si>
  <si>
    <t>A2C00002500A</t>
  </si>
  <si>
    <t>10uF,10%,6.3V,SMD,TA,ELEC CAP/ Obso</t>
  </si>
  <si>
    <t>S108196013</t>
  </si>
  <si>
    <t>µ IC1 Pin 61 (PE0/TD0) not functional</t>
  </si>
  <si>
    <t>BED 050546</t>
  </si>
  <si>
    <t>BED 050544</t>
  </si>
  <si>
    <t>A2C00050654</t>
  </si>
  <si>
    <t>4,41V,50mOhm,PowerSSO-24,GENERAL PURPOSE</t>
  </si>
  <si>
    <t>A2C00050663</t>
  </si>
  <si>
    <t>2,36V,50mOhm,PowerSSO-12,GENERAL PURPOSE</t>
  </si>
  <si>
    <t>A2C53298968</t>
  </si>
  <si>
    <t>flan PCB CIE CCN  2pcb / Flan</t>
  </si>
  <si>
    <t>108288</t>
  </si>
  <si>
    <t>GLOBAL BRANDS MANUFACTURE LTD</t>
  </si>
  <si>
    <t>BED 050545</t>
  </si>
  <si>
    <t>BWS40402N-T</t>
  </si>
  <si>
    <t>chrono XX122423919FR</t>
  </si>
  <si>
    <t>BED 050548</t>
  </si>
  <si>
    <t>S118934103F</t>
  </si>
  <si>
    <t>C110140025A</t>
  </si>
  <si>
    <t>Roméo suspected following the lack</t>
  </si>
  <si>
    <t>EMS 3132  Prog</t>
  </si>
  <si>
    <t>short circuit</t>
  </si>
  <si>
    <t>36480</t>
  </si>
  <si>
    <t>GENERAL SEMICONDUCTOR Europe Ltd</t>
  </si>
  <si>
    <t>AOUV AIMP</t>
  </si>
  <si>
    <t>Short-circuits</t>
  </si>
  <si>
    <t>chrono XX122629688FR</t>
  </si>
  <si>
    <t>chrono XF060690872FR</t>
  </si>
  <si>
    <t>BED 050551</t>
  </si>
  <si>
    <t>emitor leakage on transistor T505-1</t>
  </si>
  <si>
    <t>BED 050549</t>
  </si>
  <si>
    <t>Pce remise à Freescale TLS par H.Cordier</t>
  </si>
  <si>
    <t>Pas envoi Pce Photos par F.Gramond</t>
  </si>
  <si>
    <t>Crack  valve</t>
  </si>
  <si>
    <t>Valve  fissurée</t>
  </si>
  <si>
    <t>CHRONO XF060688176FR</t>
  </si>
  <si>
    <t>S110110813B</t>
  </si>
  <si>
    <t>CHRONO XF060705461FR</t>
  </si>
  <si>
    <t>BED 050553</t>
  </si>
  <si>
    <t>(NO RETURN of these parts</t>
  </si>
  <si>
    <t>BED 050552</t>
  </si>
  <si>
    <t>BED 050554</t>
  </si>
  <si>
    <t>A2C53321301</t>
  </si>
  <si>
    <t>BATTERY COVER FOR VENT ID X95 L38 43</t>
  </si>
  <si>
    <t>FILAMENT</t>
  </si>
  <si>
    <t>S118883001A</t>
  </si>
  <si>
    <t>B118934202D</t>
  </si>
  <si>
    <t>CHRONO XF060705855FR</t>
  </si>
  <si>
    <t>S122228002F</t>
  </si>
  <si>
    <t>BED 050555</t>
  </si>
  <si>
    <t>1,N_CHAN,MOS,POWER,30V,25A,7mOhm,TO252/D</t>
  </si>
  <si>
    <t>BED 39085</t>
  </si>
  <si>
    <t>A2C0003592801</t>
  </si>
  <si>
    <t>ATIC68 EROM V1C 433MHz SW700,SENSOR/</t>
  </si>
  <si>
    <t>CHRONO XF059571665 FR</t>
  </si>
  <si>
    <t>S118312001B</t>
  </si>
  <si>
    <t>Cover EMS2 Extended   SID 80x</t>
  </si>
  <si>
    <t>106354</t>
  </si>
  <si>
    <t>STEEL AUTOMOTIVE GMBH</t>
  </si>
  <si>
    <t>CHRONO XF059576138 R</t>
  </si>
  <si>
    <t>BED 39087</t>
  </si>
  <si>
    <t>CHRONO XF059577836 FR</t>
  </si>
  <si>
    <t>CHRONO XF059583010 FR</t>
  </si>
  <si>
    <t>CHRONO XF059577836 R</t>
  </si>
  <si>
    <t>CHRONO XF059594763FR</t>
  </si>
  <si>
    <t>Part sending by dispacth rider</t>
  </si>
  <si>
    <t>CHRONO XF059598080FR</t>
  </si>
  <si>
    <t>CHRONO XX114955575 FR</t>
  </si>
  <si>
    <t>A2C53245534</t>
  </si>
  <si>
    <t>HOUSING  SID 305/306</t>
  </si>
  <si>
    <t>CHRONO XF059612762FR</t>
  </si>
  <si>
    <t>CHRONO XF059610673FR</t>
  </si>
  <si>
    <t>CHRONO XF059604426FR</t>
  </si>
  <si>
    <t>A2C53214290</t>
  </si>
  <si>
    <t>PCB unitaire SIM821/824</t>
  </si>
  <si>
    <t>CHRONO XX115644234FR</t>
  </si>
  <si>
    <t>CHRONO XF059798903FR</t>
  </si>
  <si>
    <t>CHRONO XX115634665FR</t>
  </si>
  <si>
    <t>BED 39089</t>
  </si>
  <si>
    <t>A2C53278177</t>
  </si>
  <si>
    <t>SENSOR SEAL TG1C (ECM 10085836)</t>
  </si>
  <si>
    <t>106827</t>
  </si>
  <si>
    <t>ARGOMM S.P.A.</t>
  </si>
  <si>
    <t>BED 39090</t>
  </si>
  <si>
    <t>A2C53278436</t>
  </si>
  <si>
    <t>pcb TLS_HVAC_SC Scania</t>
  </si>
  <si>
    <t>CHRONO XF059829906FR</t>
  </si>
  <si>
    <t>BED 39093</t>
  </si>
  <si>
    <t>CHRONO XF059832318FR</t>
  </si>
  <si>
    <t>BED 39091</t>
  </si>
  <si>
    <t>P. ana déf</t>
  </si>
  <si>
    <t>QMFXSAV</t>
  </si>
  <si>
    <t>QMTLSAV</t>
  </si>
  <si>
    <t>CS</t>
  </si>
  <si>
    <t>CW</t>
  </si>
  <si>
    <t>S122228002H</t>
  </si>
  <si>
    <t>S180009002F</t>
  </si>
  <si>
    <t>BWS40632A-T</t>
  </si>
  <si>
    <t>ACLO TIAC</t>
  </si>
  <si>
    <t>C0</t>
  </si>
  <si>
    <t>ELECTRICAL DEFECT</t>
  </si>
  <si>
    <t>S120977313D</t>
  </si>
  <si>
    <t>S120123004G</t>
  </si>
  <si>
    <t>S122228001H</t>
  </si>
  <si>
    <t>SHORT</t>
  </si>
  <si>
    <t>S110140011A</t>
  </si>
  <si>
    <t>FLASH DEFECT</t>
  </si>
  <si>
    <t>S118085220F</t>
  </si>
  <si>
    <t>BWS40778B-T</t>
  </si>
  <si>
    <t>S118676025E</t>
  </si>
  <si>
    <t>LEAKAGE</t>
  </si>
  <si>
    <t>BWS40595F-T</t>
  </si>
  <si>
    <t>overconsumption</t>
  </si>
  <si>
    <t>S118536002N</t>
  </si>
  <si>
    <t>S120200105A</t>
  </si>
  <si>
    <t>NO COMMUNICATION</t>
  </si>
  <si>
    <t>S122228002I</t>
  </si>
  <si>
    <t>S122739011B</t>
  </si>
  <si>
    <t>BWS40595E-T</t>
  </si>
  <si>
    <t>B118934202B</t>
  </si>
  <si>
    <t>S118676025F</t>
  </si>
  <si>
    <t>S120123006A</t>
  </si>
  <si>
    <t>B180033104A</t>
  </si>
  <si>
    <t>S120063006B</t>
  </si>
  <si>
    <t>RAM DEFECT</t>
  </si>
  <si>
    <t>5WS40303J-T</t>
  </si>
  <si>
    <t>A2C00024129A</t>
  </si>
  <si>
    <t>ASK/FSK transmitter,OTHER IC/TDA 5100 sp</t>
  </si>
  <si>
    <t>S118536004I</t>
  </si>
  <si>
    <t>A2C00006920A</t>
  </si>
  <si>
    <t>1,N_CHAN,-,POWER,60V,2.6A,150mOhm,SOT223</t>
  </si>
  <si>
    <t>S118400250H</t>
  </si>
  <si>
    <t>MICRO DEFECT</t>
  </si>
  <si>
    <t>5WS40508A-T</t>
  </si>
  <si>
    <t>Not communication on the table</t>
  </si>
  <si>
    <t>NO SIGNAL ON TG PIN THEN PROBLEM ON TI-</t>
  </si>
  <si>
    <t>S122288001F</t>
  </si>
  <si>
    <t>ESD on pin PAOUT</t>
  </si>
  <si>
    <t>S118536004H</t>
  </si>
  <si>
    <t>Failed at 1KHz and 2Khz</t>
  </si>
  <si>
    <t>S118676025F0</t>
  </si>
  <si>
    <t>S122754251A</t>
  </si>
  <si>
    <t>S122326109A</t>
  </si>
  <si>
    <t>WU Broken Battery HS</t>
  </si>
  <si>
    <t>voltage low</t>
  </si>
  <si>
    <t>C3 in short circuit 37KOhms</t>
  </si>
  <si>
    <t>no signal pin 14 SCK</t>
  </si>
  <si>
    <t>C122326111A</t>
  </si>
  <si>
    <t>ANALYSIS OF THE COMPONENT ASKS BY THE CU</t>
  </si>
  <si>
    <t>S118983005Q0</t>
  </si>
  <si>
    <t>PIN 4 BAD CONVERSION</t>
  </si>
  <si>
    <t>ANALYSIS OF the CONSTITUENT(COMPONENT) A</t>
  </si>
  <si>
    <t>BGA DEFECT</t>
  </si>
  <si>
    <t>BWS40761B-T</t>
  </si>
  <si>
    <t>OPEN CIRCUIT BCE</t>
  </si>
  <si>
    <t>S122754252B</t>
  </si>
  <si>
    <t>memory content changed</t>
  </si>
  <si>
    <t>overconsumption causing battery empty.</t>
  </si>
  <si>
    <t>S120123006B</t>
  </si>
  <si>
    <t>intermittent wrong conversion pin 15</t>
  </si>
  <si>
    <t>B118934201A</t>
  </si>
  <si>
    <t>S120977010D</t>
  </si>
  <si>
    <t>AENC</t>
  </si>
  <si>
    <t>PCF is défective / Bad data on pin 8.</t>
  </si>
  <si>
    <t>BURR</t>
  </si>
  <si>
    <t>Brokensoldering on coil L5.</t>
  </si>
  <si>
    <t>S118676029D</t>
  </si>
  <si>
    <t>Abnormal behavior of the PWM</t>
  </si>
  <si>
    <t>S118983011*</t>
  </si>
  <si>
    <t>Short circuit</t>
  </si>
  <si>
    <t>S118400260H</t>
  </si>
  <si>
    <t>feed back ouput fails</t>
  </si>
  <si>
    <t>S122237006B</t>
  </si>
  <si>
    <t>CWS40621C-T</t>
  </si>
  <si>
    <t>Micro stops working at cold condition</t>
  </si>
  <si>
    <t>Short between Gate and Drain</t>
  </si>
  <si>
    <t>S118676028D</t>
  </si>
  <si>
    <t>missing thread</t>
  </si>
  <si>
    <t>B122326114A</t>
  </si>
  <si>
    <t>BAD MEASURE</t>
  </si>
  <si>
    <t>BWS40592I-T</t>
  </si>
  <si>
    <t>open circuit</t>
  </si>
  <si>
    <t>Dump flash nok</t>
  </si>
  <si>
    <t>S180031101C</t>
  </si>
  <si>
    <t>OPEN</t>
  </si>
  <si>
    <t>B118763026B</t>
  </si>
  <si>
    <t>S120977312D</t>
  </si>
  <si>
    <t>BWS40761C-T</t>
  </si>
  <si>
    <t>S126028102B</t>
  </si>
  <si>
    <t>soldering of the antenna on the box are</t>
  </si>
  <si>
    <t>A2C5327880002</t>
  </si>
  <si>
    <t>Valve stem stripped</t>
  </si>
  <si>
    <t>RESISTIVE SHORT CIRCUIT BETWEEN COLLECTO</t>
  </si>
  <si>
    <t>DRAD</t>
  </si>
  <si>
    <t>5WS40402J-T</t>
  </si>
  <si>
    <t>B120977315H</t>
  </si>
  <si>
    <t>B118934202A</t>
  </si>
  <si>
    <t>. Check sum error</t>
  </si>
  <si>
    <t>S180038301D</t>
  </si>
  <si>
    <t>BWS40592E-T</t>
  </si>
  <si>
    <t>Q828 DEFECT</t>
  </si>
  <si>
    <t>SID 206</t>
  </si>
  <si>
    <t>Flash Issues</t>
  </si>
  <si>
    <t>S118676028C</t>
  </si>
  <si>
    <t>S118676026E</t>
  </si>
  <si>
    <t>5WS40485C-T</t>
  </si>
  <si>
    <t>Mechanical stress on C9</t>
  </si>
  <si>
    <t>S122215001A</t>
  </si>
  <si>
    <t>5WS40303H-T</t>
  </si>
  <si>
    <t>Third level analysis: defective</t>
  </si>
  <si>
    <t>U118400140J</t>
  </si>
  <si>
    <t>PCB DEFECT</t>
  </si>
  <si>
    <t>5WS40641A-T</t>
  </si>
  <si>
    <t>NO COM</t>
  </si>
  <si>
    <t>B126074108B</t>
  </si>
  <si>
    <t>The PIC software doesn't work</t>
  </si>
  <si>
    <t>AENC AIMP</t>
  </si>
  <si>
    <t>Overconsumption 23 µA due at C22</t>
  </si>
  <si>
    <t>Analysis range OK / No trouble found.</t>
  </si>
  <si>
    <t>S122215001C</t>
  </si>
  <si>
    <t>internal short circuit</t>
  </si>
  <si>
    <t>S120063006D</t>
  </si>
  <si>
    <t>U= 0,190V OVERCONSUPTION CURRENT</t>
  </si>
  <si>
    <t>ELECTRICAL DEFECT of SDIC03</t>
  </si>
  <si>
    <t>OPEN  CIRCUIT</t>
  </si>
  <si>
    <t>S180038501C</t>
  </si>
  <si>
    <t>output XTO2 does not work</t>
  </si>
  <si>
    <t>E1 OPEN CIRCUIT</t>
  </si>
  <si>
    <t>BAD MAESURE</t>
  </si>
  <si>
    <t>BWS40535G-T</t>
  </si>
  <si>
    <t>The presence of DTC (Data trouble</t>
  </si>
  <si>
    <t>S108196012D</t>
  </si>
  <si>
    <t>FLASH DEFFECT</t>
  </si>
  <si>
    <t>5WS40278B-T</t>
  </si>
  <si>
    <t>BWS40402L-T</t>
  </si>
  <si>
    <t>Mettalic contact didn't keep</t>
  </si>
  <si>
    <t>S118539002E</t>
  </si>
  <si>
    <t>Leakage current Issue</t>
  </si>
  <si>
    <t>Bad pressure value</t>
  </si>
  <si>
    <t>S120123004F</t>
  </si>
  <si>
    <t>Leakage Current Issue</t>
  </si>
  <si>
    <t>S118676029C</t>
  </si>
  <si>
    <t>AOUV</t>
  </si>
  <si>
    <t>EMS C301</t>
  </si>
  <si>
    <t>Flash Contents Change</t>
  </si>
  <si>
    <t>S118676028C0</t>
  </si>
  <si>
    <t>S118676028D0</t>
  </si>
  <si>
    <t>S118676029D0</t>
  </si>
  <si>
    <t>bat = 3,146 V Not communication</t>
  </si>
  <si>
    <t>DISCONTINUITY OF TRACK</t>
  </si>
  <si>
    <t>B126074106A</t>
  </si>
  <si>
    <t>SPI LINE DEFECT</t>
  </si>
  <si>
    <t>B118934203C</t>
  </si>
  <si>
    <t>ATM 36 DEFECT</t>
  </si>
  <si>
    <t>A2C00011827A</t>
  </si>
  <si>
    <t>4,0V,500mOhm,SOP20,HPDI,LOW SIDE DRIVER,</t>
  </si>
  <si>
    <t>A2C00032248A</t>
  </si>
  <si>
    <t>EEPROM,32KBit,4096*8 -&gt;  ref indice 01</t>
  </si>
  <si>
    <t>A2C53253622</t>
  </si>
  <si>
    <t>ANTENNE HELIX RF 433 MHZ (TGR X7)</t>
  </si>
  <si>
    <t>107050</t>
  </si>
  <si>
    <t>LAIRD TECHNOLOGIES</t>
  </si>
  <si>
    <t>CHRONO XF059839143FR</t>
  </si>
  <si>
    <t>chrono XF059838633FR</t>
  </si>
  <si>
    <t>BED 39094</t>
  </si>
  <si>
    <t>Battery supply = 3,054V Not</t>
  </si>
  <si>
    <t>Battery supply = 3,059V Third level</t>
  </si>
  <si>
    <t>CHRONO XX115916207FR</t>
  </si>
  <si>
    <t>CHRONO XF059844090FR</t>
  </si>
  <si>
    <t>BED 39106</t>
  </si>
  <si>
    <t>BED 39096</t>
  </si>
  <si>
    <t>BED 39095</t>
  </si>
  <si>
    <t>CHRONO XF059841425FR</t>
  </si>
  <si>
    <t>A2C53299441</t>
  </si>
  <si>
    <t>flan PCB   SID305     (2 CI / panel)</t>
  </si>
  <si>
    <t>S122327201C</t>
  </si>
  <si>
    <t>Flan SID 204   (2 PCB / flan)</t>
  </si>
  <si>
    <t>burned 0.78khom between   E / C</t>
  </si>
  <si>
    <t>A2C00000521A</t>
  </si>
  <si>
    <t>BIP TRANSISTOR / BC807__________PNP</t>
  </si>
  <si>
    <t>S118085300M</t>
  </si>
  <si>
    <t>BED 39108</t>
  </si>
  <si>
    <t>Overconsumption of the µp IC1 (pin60).</t>
  </si>
  <si>
    <t>U118522007E</t>
  </si>
  <si>
    <t>BED 39097</t>
  </si>
  <si>
    <t>CHRONO XX116052555FR</t>
  </si>
  <si>
    <t>5WS40416I-T</t>
  </si>
  <si>
    <t>A2C00044178</t>
  </si>
  <si>
    <t>1,N_CHAN,MOS,POWER,60V,12A,104mOhm,DPACK</t>
  </si>
  <si>
    <t>CHRONO XF059852119FR</t>
  </si>
  <si>
    <t>Wire outside neck</t>
  </si>
  <si>
    <t>A2C53167940</t>
  </si>
  <si>
    <t>ens porte bobine</t>
  </si>
  <si>
    <t>97810</t>
  </si>
  <si>
    <t>C-MAC INVOTRONICS SOLECTRON</t>
  </si>
  <si>
    <t>CHRONO XF059871135FR</t>
  </si>
  <si>
    <t>BED 39100</t>
  </si>
  <si>
    <t>8180</t>
  </si>
  <si>
    <t>EPCOS SAS</t>
  </si>
  <si>
    <t>BED 39102</t>
  </si>
  <si>
    <t>A2C00023820A</t>
  </si>
  <si>
    <t>MCU60M512FD.02,A1,QFP100/05,FLASH,32bit,</t>
  </si>
  <si>
    <t>5WK84132A</t>
  </si>
  <si>
    <t>CHRONO XX116137596FR</t>
  </si>
  <si>
    <t>S120977314D</t>
  </si>
  <si>
    <t>CHRONO XF059867630FR</t>
  </si>
  <si>
    <t>BED 39101</t>
  </si>
  <si>
    <t>CHRONO XX116175033FR</t>
  </si>
  <si>
    <t>A2C53151576</t>
  </si>
  <si>
    <t>vis à tête ovale     SF-M3  x20,50 19MnB</t>
  </si>
  <si>
    <t>13560</t>
  </si>
  <si>
    <t>S.F.S.</t>
  </si>
  <si>
    <t>BED 39099</t>
  </si>
  <si>
    <t>A2C53312491</t>
  </si>
  <si>
    <t>HOUSING ASSY RKE ID CARD X95 (10105962)</t>
  </si>
  <si>
    <t>CHRONO XX116160970FR</t>
  </si>
  <si>
    <t>BWS40481F-T</t>
  </si>
  <si>
    <t>Battery HS U=0,057V Not communication</t>
  </si>
  <si>
    <t>BED 39104</t>
  </si>
  <si>
    <t>BED 39105</t>
  </si>
  <si>
    <t>A2C53298401</t>
  </si>
  <si>
    <t>pcb panel multiple 2-up</t>
  </si>
  <si>
    <t>BED 39109</t>
  </si>
  <si>
    <t>BED 39111</t>
  </si>
  <si>
    <t>A2C00002188A</t>
  </si>
  <si>
    <t>6.8nF,10%,100V,X7R,0603,TINNED,CER CAP/</t>
  </si>
  <si>
    <t>BWS40551B-T</t>
  </si>
  <si>
    <t>DRIVER K-LINE DEFECT</t>
  </si>
  <si>
    <t>SIRIUS 60</t>
  </si>
  <si>
    <t>CHRONO XF059896450FR</t>
  </si>
  <si>
    <t>CHRONO XX116294747FR</t>
  </si>
  <si>
    <t>CHRONO XX116294747 FR</t>
  </si>
  <si>
    <t>Valve is missing and WU Broken Battery</t>
  </si>
  <si>
    <t>A2C0003402801</t>
  </si>
  <si>
    <t>100nF,10%,16V,X7R,0402,TINNED,CER CAP/</t>
  </si>
  <si>
    <t>flip bit</t>
  </si>
  <si>
    <t>S120063001G</t>
  </si>
  <si>
    <t>BED 39110</t>
  </si>
  <si>
    <t>A2C00046516</t>
  </si>
  <si>
    <t>LF antenna driver for Passive Entry - Pa</t>
  </si>
  <si>
    <t>BED 39107</t>
  </si>
  <si>
    <t>CHRONOXF059901441FR</t>
  </si>
  <si>
    <t>Défect of metallisation</t>
  </si>
  <si>
    <t>S118464001D</t>
  </si>
  <si>
    <t>CIP FR4 2L 1.6MM/70µ BSM LIGHT DM 11467</t>
  </si>
  <si>
    <t>U118470002J</t>
  </si>
  <si>
    <t>HOLE FIXATION CLOGGED</t>
  </si>
  <si>
    <t>B122326133A</t>
  </si>
  <si>
    <t>CHRONO XX116395961FR</t>
  </si>
  <si>
    <t>CHRONO XF059915370FR</t>
  </si>
  <si>
    <t>BED 39112</t>
  </si>
  <si>
    <t>CHRONO XF059911280FR</t>
  </si>
  <si>
    <t>BED 39114</t>
  </si>
  <si>
    <t>CHRONO XF059909184FR</t>
  </si>
  <si>
    <t>BED 39115</t>
  </si>
  <si>
    <t>BED 39116</t>
  </si>
  <si>
    <t>A2C53319086</t>
  </si>
  <si>
    <t>flan PCB version ATIC 75</t>
  </si>
  <si>
    <t>BED 39113</t>
  </si>
  <si>
    <t>Internal short circuit</t>
  </si>
  <si>
    <t>A2C00000275A</t>
  </si>
  <si>
    <t>22V,3W,DO214AA,ZENER/1SMB5933BT3</t>
  </si>
  <si>
    <t>S120042300D</t>
  </si>
  <si>
    <t>out 7 is under volted</t>
  </si>
  <si>
    <t>A2C00002498A</t>
  </si>
  <si>
    <t>10uF,10%,16V,SMD,TA,ELEC CAP/</t>
  </si>
  <si>
    <t>B120200113A</t>
  </si>
  <si>
    <t>CHRONO XF059924972FR</t>
  </si>
  <si>
    <t>CHRONO XF059921826FR</t>
  </si>
  <si>
    <t>BED 39119</t>
  </si>
  <si>
    <t>CHRONO XX116485429FR</t>
  </si>
  <si>
    <t>CHRONO XX116506319FR</t>
  </si>
  <si>
    <t>BED 39118</t>
  </si>
  <si>
    <t>BED 39117</t>
  </si>
  <si>
    <t>A2C53288850</t>
  </si>
  <si>
    <t>PCB PASE P32M (1/12) ECM 10092885</t>
  </si>
  <si>
    <t>CHRONO XF059922818FR</t>
  </si>
  <si>
    <t>BED 39124</t>
  </si>
  <si>
    <t>BED 39123</t>
  </si>
  <si>
    <t>CHRONO XF059942517FR</t>
  </si>
  <si>
    <t>BED 39125</t>
  </si>
  <si>
    <t>A2C00005665A</t>
  </si>
  <si>
    <t>CUSTOM IC'S / PCF7991AT Philips Advanced</t>
  </si>
  <si>
    <t>CHRONO XF059941922FR</t>
  </si>
  <si>
    <t>BED 39122</t>
  </si>
  <si>
    <t>S118944005B</t>
  </si>
  <si>
    <t>BED 39378</t>
  </si>
  <si>
    <t>BED 39379</t>
  </si>
  <si>
    <t>BWS40416K-T</t>
  </si>
  <si>
    <t>BED 39376</t>
  </si>
  <si>
    <t>S108945121A</t>
  </si>
  <si>
    <t>ADHESIVE FILM DIESE</t>
  </si>
  <si>
    <t>CHRONO XX116676689FR</t>
  </si>
  <si>
    <t>BED 39383</t>
  </si>
  <si>
    <t>A2C00003818A</t>
  </si>
  <si>
    <t>330R,5%,TK200,63mW,0603,LIN RES/</t>
  </si>
  <si>
    <t>CWS40610B-T</t>
  </si>
  <si>
    <t>BED 39380</t>
  </si>
  <si>
    <t>BED 39382</t>
  </si>
  <si>
    <t>A2C53300770</t>
  </si>
  <si>
    <t>PCB CARD X95 RKE (1/12)</t>
  </si>
  <si>
    <t>BED 39381</t>
  </si>
  <si>
    <t>CHRONO XX116787526FR</t>
  </si>
  <si>
    <t>S118313001B</t>
  </si>
  <si>
    <t>BOITIER  SID 802   OBSOLETE</t>
  </si>
  <si>
    <t>CHRONO XF059971875FR</t>
  </si>
  <si>
    <t>S118886001A</t>
  </si>
  <si>
    <t>Connecteur 90 voies coudées EMS 313x</t>
  </si>
  <si>
    <t>CHRONO XF059977533FR</t>
  </si>
  <si>
    <t>CHRONO XF059977357FR</t>
  </si>
  <si>
    <t>A2C00023201A</t>
  </si>
  <si>
    <t>1,MULTI,TSSOP16,LOGIC/74HC4851</t>
  </si>
  <si>
    <t>Product</t>
  </si>
  <si>
    <t>MOIS</t>
  </si>
  <si>
    <t>Nb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</si>
  <si>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</si>
  <si>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</si>
  <si>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</si>
  <si>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</si>
  <si>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</si>
  <si>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</si>
  <si>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</si>
  <si>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</si>
  <si>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</si>
  <si>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</si>
  <si>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</si>
  <si>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</si>
  <si>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&lt;=14</t>
  </si>
  <si>
    <t>&gt;14 et &lt;20</t>
  </si>
  <si>
    <t>&gt;20 et &lt;30</t>
  </si>
  <si>
    <t>&gt;30</t>
  </si>
  <si>
    <t>Production</t>
  </si>
  <si>
    <t>Total</t>
  </si>
  <si>
    <t>Customer</t>
  </si>
  <si>
    <t>Fourniss.</t>
  </si>
  <si>
    <t>Vendor Name</t>
  </si>
  <si>
    <t>Notification (Type 1-5)</t>
  </si>
  <si>
    <t>Statut</t>
  </si>
  <si>
    <t>Performance (Days/Average)</t>
  </si>
  <si>
    <t>Performance (Days/Average) Cumulative</t>
  </si>
  <si>
    <t>101560</t>
  </si>
  <si>
    <t>AMI SEMICONDUCTOR BELGIUM BVBA</t>
  </si>
  <si>
    <t>Closed</t>
  </si>
  <si>
    <t>3161</t>
  </si>
  <si>
    <t>STMicroelectronics SA</t>
  </si>
  <si>
    <t>Printed</t>
  </si>
  <si>
    <t>7170</t>
  </si>
  <si>
    <t>AVX SA.</t>
  </si>
  <si>
    <t>106950</t>
  </si>
  <si>
    <t>SPANSION EMEA SAS</t>
  </si>
  <si>
    <t>600</t>
  </si>
  <si>
    <t>TEXAS INSTRUMENTS DEUTSCHLAND GmbH</t>
  </si>
  <si>
    <t>107488</t>
  </si>
  <si>
    <t>VISHAY LTD</t>
  </si>
  <si>
    <t>12690</t>
  </si>
  <si>
    <t>TYCO AMP CONNECTOR  ( TELAG )</t>
  </si>
  <si>
    <t>1791</t>
  </si>
  <si>
    <t>FREESCALE SEMICONDUCTOR EME&amp;A SA</t>
  </si>
  <si>
    <t>10513</t>
  </si>
  <si>
    <t>GUL TECHNOLOGIES SINGAPORE LTD</t>
  </si>
  <si>
    <t>72620</t>
  </si>
  <si>
    <t>ROHM ELECTRONICS GmbH</t>
  </si>
  <si>
    <t>95340</t>
  </si>
  <si>
    <t>MICROCHIP TECHNOLOGY SARL</t>
  </si>
  <si>
    <t>68090</t>
  </si>
  <si>
    <t>TDK ELECTRONICS EUROPE</t>
  </si>
  <si>
    <t>93560</t>
  </si>
  <si>
    <t>SENSONOR</t>
  </si>
  <si>
    <t>18240</t>
  </si>
  <si>
    <t>ATMEL  SARL  Fribourg</t>
  </si>
  <si>
    <t>84511</t>
  </si>
  <si>
    <t>NXP SEMICONDUCTORS</t>
  </si>
  <si>
    <t>106527</t>
  </si>
  <si>
    <t>EPCOS AG</t>
  </si>
  <si>
    <t>88540</t>
  </si>
  <si>
    <t>FAIRCHILD SEMICONDUCTOR SAS</t>
  </si>
  <si>
    <t>96320</t>
  </si>
  <si>
    <t>INFINEON TECHNOLOGIES FRANCE SA</t>
  </si>
  <si>
    <t>85290</t>
  </si>
  <si>
    <t>ODEM</t>
  </si>
  <si>
    <t>290</t>
  </si>
  <si>
    <t>YAGEO Europe Kft</t>
  </si>
  <si>
    <t>1290</t>
  </si>
  <si>
    <t>VISHAY EUROPE SALES GmbH</t>
  </si>
  <si>
    <t>1291</t>
  </si>
  <si>
    <t>VISHAY SA</t>
  </si>
  <si>
    <t>14130</t>
  </si>
  <si>
    <t>MURATA</t>
  </si>
  <si>
    <t>Claim report nr.</t>
  </si>
  <si>
    <t>Notification Number</t>
  </si>
  <si>
    <t>QM type</t>
  </si>
  <si>
    <t>Description</t>
  </si>
  <si>
    <t>Article</t>
  </si>
  <si>
    <t>Désignation article</t>
  </si>
  <si>
    <t>Supplier name</t>
  </si>
  <si>
    <t>Affected SV-Product</t>
  </si>
  <si>
    <t>Créé le</t>
  </si>
  <si>
    <t>Qté déf(f)</t>
  </si>
  <si>
    <t>Qté déf SV</t>
  </si>
  <si>
    <t>Qté déf cl</t>
  </si>
  <si>
    <t/>
  </si>
  <si>
    <t>NR</t>
  </si>
  <si>
    <t>73830</t>
  </si>
  <si>
    <t>A.M.D. SA.</t>
  </si>
  <si>
    <t>ACLO TIAC AIMP</t>
  </si>
  <si>
    <t>A2C00019126A</t>
  </si>
  <si>
    <t>FLASH,16MBit,32 bit,64ns/10ns,PQFP-80,-4</t>
  </si>
  <si>
    <t>A2C00003944A</t>
  </si>
  <si>
    <t>590R,1%,TK50,250mW,MINIMELF0204,LIN RES/</t>
  </si>
  <si>
    <t>A2C00008350B</t>
  </si>
  <si>
    <t>16,0V,300mOhm,HIQUAD64,GENERAL PURPOSE,L</t>
  </si>
  <si>
    <t>A2C00021528A</t>
  </si>
  <si>
    <t>1,NPN,NORMAL,70mA,50V,SOT323,BIP/PDTC144</t>
  </si>
  <si>
    <t>AENC INOE</t>
  </si>
  <si>
    <t>A2C53281715</t>
  </si>
  <si>
    <t>LOWER HOUSING CARD X91 (ECN  10087665)</t>
  </si>
  <si>
    <t>106813</t>
  </si>
  <si>
    <t>WILISCH AND SOHN GMBH</t>
  </si>
  <si>
    <t>S120224001B</t>
  </si>
  <si>
    <t>HOUSING  SID 3XX/602</t>
  </si>
  <si>
    <t>95160</t>
  </si>
  <si>
    <t>FOMA SPA</t>
  </si>
  <si>
    <t>A2C00029313A</t>
  </si>
  <si>
    <t>TMS470R1VF67A,A1,BGA176,FLASH,32bit,MICR</t>
  </si>
  <si>
    <t>A2C0003378801</t>
  </si>
  <si>
    <t>1,40V,150mOhm,Power SO-20,GENERAL PURPOS</t>
  </si>
  <si>
    <t>A2C0004101701</t>
  </si>
  <si>
    <t>ATIC68 MROM M2B FCC NOT COMPLIANT N2 pro</t>
  </si>
  <si>
    <t>A2C00050022</t>
  </si>
  <si>
    <t>TMS470AVF67ABGJZQR,A1,BGA176,FLASH,32bit</t>
  </si>
  <si>
    <t>A2C00000330A</t>
  </si>
  <si>
    <t>600V,1A,1,STANDARD,DO214AC,RECT DIODE/1S</t>
  </si>
  <si>
    <t>A2C0002234603</t>
  </si>
  <si>
    <t>ST72311T7/NMZTX,A1,TQFP64,MASKED ROM,MIC</t>
  </si>
  <si>
    <t>A2C00029416A</t>
  </si>
  <si>
    <t>Modified Security Transponder and RISC C</t>
  </si>
  <si>
    <t>A2C53246942</t>
  </si>
  <si>
    <t>pcb panel multiple 2-up REMORA Obso</t>
  </si>
  <si>
    <t>99110</t>
  </si>
  <si>
    <t>VIASYSTEMS KALEX PRINTED CIRCUIT</t>
  </si>
  <si>
    <t>A2C00003573A</t>
  </si>
  <si>
    <t>2K21,1%,TK50,250mW,MINIMELF0204,LIN RES/</t>
  </si>
  <si>
    <t>A2C00006494A</t>
  </si>
  <si>
    <t>1,N_CHAN,IGBT,POWER,400V,14A,0Ohm,TO263a</t>
  </si>
  <si>
    <t>A2C00028632A</t>
  </si>
  <si>
    <t>AT83C5103xxx-IBRAL "Centurio",SSOP16,MAS</t>
  </si>
  <si>
    <t>A2C0003136101</t>
  </si>
  <si>
    <t>TRANSMITTER,433.9MHz,P-TSSOP-10,RF IC/AT</t>
  </si>
  <si>
    <t>A2C53185145</t>
  </si>
  <si>
    <t>Flan SID 301/303/304/602 (2 pcb/flan)</t>
  </si>
  <si>
    <t>A2C53185563</t>
  </si>
  <si>
    <t>FLAN    SID206   /  2 CI par flan</t>
  </si>
  <si>
    <t>A2C53279405</t>
  </si>
  <si>
    <t>PCB PANEL   EMS 2102/03 (4 pcb / panel)</t>
  </si>
  <si>
    <t>A2C53294073</t>
  </si>
  <si>
    <t>flan M3C (4pcb/flan)</t>
  </si>
  <si>
    <t>S118074201E</t>
  </si>
  <si>
    <t>flan PCB</t>
  </si>
  <si>
    <t>101800</t>
  </si>
  <si>
    <t>WUS PRINTED CIRCUIT CO, LTD</t>
  </si>
  <si>
    <t>S118589201F</t>
  </si>
  <si>
    <t>FLAN PCB BADGE SC1 ORION (1/12) DM 13897</t>
  </si>
  <si>
    <t>S118883001C</t>
  </si>
  <si>
    <t>FR4 SIM 28/29</t>
  </si>
  <si>
    <t>S118773001A</t>
  </si>
  <si>
    <t>barette de connexion  16P V 2R PF  BK</t>
  </si>
  <si>
    <t>99340</t>
  </si>
  <si>
    <t>SCHRADER SA</t>
  </si>
  <si>
    <t>10564</t>
  </si>
  <si>
    <t>ALLIGATOR VENTILFABRIK</t>
  </si>
  <si>
    <t>S118667001A</t>
  </si>
  <si>
    <t>BOITIER  SIM 32 / obso</t>
  </si>
  <si>
    <t>4850</t>
  </si>
  <si>
    <t>S.A.M.</t>
  </si>
  <si>
    <t>A2C00002140A</t>
  </si>
  <si>
    <t>100nF,10%,50V,X7R,0805,TINNED,CER CAP/++</t>
  </si>
  <si>
    <t>A2C00011633A</t>
  </si>
  <si>
    <t>4,36V,50mOhm,Power SO-10,GENERAL PURPOSE</t>
  </si>
  <si>
    <t>A2C00011774A</t>
  </si>
  <si>
    <t>PCF7947,IMMO/RF,OTHER IC/Security Transp</t>
  </si>
  <si>
    <t>A2C0003415701</t>
  </si>
  <si>
    <t>ATIC68EROM V1C flex 7bar 315MHz 433MHz,S</t>
  </si>
  <si>
    <t>A2C00008296A</t>
  </si>
  <si>
    <t>8,0V,1.5Ohm,SOP20,GENERAL PURPOSE,LOW SI</t>
  </si>
  <si>
    <t>A2C00010640A</t>
  </si>
  <si>
    <t>VANSTORM,A1,QFP144_0.5,FLASH,32bit,MICRO</t>
  </si>
  <si>
    <t>11990</t>
  </si>
  <si>
    <t>NEC Electronics (Europe) GmbH</t>
  </si>
  <si>
    <t>A2C00026705A</t>
  </si>
  <si>
    <t>LITHIUM BATTERY,3V,560mAh,WITH LEADS,OTH</t>
  </si>
  <si>
    <t>10387</t>
  </si>
  <si>
    <t>MAXELL FRANCE SA</t>
  </si>
  <si>
    <t>A2C00034339</t>
  </si>
  <si>
    <t>470uF,20%,100V,HOL,AL,ELEC CAP/++ use th</t>
  </si>
  <si>
    <t>95080</t>
  </si>
  <si>
    <t>Vishay BC Components SAS</t>
  </si>
  <si>
    <t>A2C00041380</t>
  </si>
  <si>
    <t>ATIC20 EICD, OTHER,PSOP32,SUPERVISORY CI</t>
  </si>
  <si>
    <t>A2C00019766A</t>
  </si>
  <si>
    <t>FLASH,4MBit,512Kx8 or 256Kx16,55ns,PSOP4</t>
  </si>
  <si>
    <t>A2C53171160</t>
  </si>
  <si>
    <t>Connecteur  56 voies TA 2005</t>
  </si>
  <si>
    <t>88780</t>
  </si>
  <si>
    <t>JST FRANCE</t>
  </si>
  <si>
    <t>A2C00000321A</t>
  </si>
  <si>
    <t>75V,150mA,1,FAST,MINIMELF_D,RECT DIODE/B</t>
  </si>
  <si>
    <t>A2C00006527A</t>
  </si>
  <si>
    <t>4V,200mA,STEP UP,SO8,VOLT REG/UCC2803DTR</t>
  </si>
  <si>
    <t>A2C00008637A</t>
  </si>
  <si>
    <t>TRANSMITTER,433MHz/868MHz,TSSOP16,RF IC/</t>
  </si>
  <si>
    <t>AENC INOE AIMP</t>
  </si>
  <si>
    <t>A2C53162339</t>
  </si>
  <si>
    <t>Flan TA 2005   (3PCB / flan)</t>
  </si>
  <si>
    <t>A2C53259753</t>
  </si>
  <si>
    <t>HOUSING FOMOCOO 433 MHZ (ECN 10086289)</t>
  </si>
  <si>
    <t>A2C53259754</t>
  </si>
  <si>
    <t>HOUSING FOMOCO 314 MHZ MAZDA ( 10086289)</t>
  </si>
  <si>
    <t>A2C53188176</t>
  </si>
  <si>
    <t>Flan  SID 803A / 202  (2 CI / flan)</t>
  </si>
  <si>
    <t>S118876201A</t>
  </si>
  <si>
    <t>FLAN EMS 3132 (4pcb/flan)</t>
  </si>
  <si>
    <t>S120317001A</t>
  </si>
  <si>
    <t>PCB  SIM 210 (1pcb/flan)</t>
  </si>
  <si>
    <t>A2C00005138A</t>
  </si>
  <si>
    <t>4MHz,0.5%,CSTCC,CER RESONATOR</t>
  </si>
  <si>
    <t>A2C00048767</t>
  </si>
  <si>
    <t>1,N_CHAN,MOS,POWER,55V,15A,71mOhm,TO252/</t>
  </si>
  <si>
    <t>A2C53278121</t>
  </si>
  <si>
    <t>BOITIER TG1B BUZAK (10086663 / 10109027)</t>
  </si>
  <si>
    <t>S118925201F</t>
  </si>
  <si>
    <t>FLAN CIE BSM D2 (3 CIE) 4couches DM15511</t>
  </si>
  <si>
    <t>A2C00045417</t>
  </si>
  <si>
    <t>ATIC68 MROM 8bars,SENSOR/</t>
  </si>
  <si>
    <t>A2C00004714A</t>
  </si>
  <si>
    <t>1,0V,0Ohm,SOP20,GENERAL PURPOSE,-,SMART</t>
  </si>
  <si>
    <t>AENC TIAC AIMP</t>
  </si>
  <si>
    <t>A2C00021728A</t>
  </si>
  <si>
    <t>LIN Transceiver with wake up function,OT</t>
  </si>
  <si>
    <t>customer return</t>
  </si>
  <si>
    <t>101140</t>
  </si>
  <si>
    <t>NAN YA Printed Circuit Board Corp.</t>
  </si>
  <si>
    <t>A2C53186370</t>
  </si>
  <si>
    <t>pcb panel family</t>
  </si>
  <si>
    <t>A2C53194599</t>
  </si>
  <si>
    <t>FLAN  SID 804 / 806   (2 CI /flan)</t>
  </si>
  <si>
    <t>S118631201C</t>
  </si>
  <si>
    <t>Flan SID 201   (2 PCB / flan)</t>
  </si>
  <si>
    <t>A2C00021454A</t>
  </si>
  <si>
    <t>INPUT/OUTPUT,SO20,SIGNAL CONDITIONING IC</t>
  </si>
  <si>
    <t>A2C0002325702</t>
  </si>
  <si>
    <t>ST72324T3/NLPTR,A1,TQFP32,MASKED ROM,MIC</t>
  </si>
  <si>
    <t>A2C53258017</t>
  </si>
  <si>
    <t>couvercle du boitier en BAC</t>
  </si>
  <si>
    <t>A2C00005206A</t>
  </si>
  <si>
    <t>POWER,SINGLE,12V,RELAY/V23076-A3001-C132</t>
  </si>
  <si>
    <t>A2C00008616A</t>
  </si>
  <si>
    <t>POWER,SINGLE,10V,RELAY/FBR51ND10-W1</t>
  </si>
  <si>
    <t>87780</t>
  </si>
  <si>
    <t>FUJITSU COMPONENTS EUROPE B.V</t>
  </si>
  <si>
    <t>A2C00022320A</t>
  </si>
  <si>
    <t>39nH,300mA,SMD,COIL/</t>
  </si>
  <si>
    <t>KEMET ELECTRONICS CORPORATION</t>
  </si>
  <si>
    <t>106835</t>
  </si>
  <si>
    <t>KCE TECHNOLOGY LIMITED</t>
  </si>
  <si>
    <t>93550</t>
  </si>
  <si>
    <t>SIDEO PMPC</t>
  </si>
  <si>
    <t>101110</t>
  </si>
  <si>
    <t>PARROT S.A.</t>
  </si>
  <si>
    <t>S120388001B</t>
  </si>
  <si>
    <t>PCB  nu    ITCM T68</t>
  </si>
  <si>
    <t>A2C00000406A</t>
  </si>
  <si>
    <t>200V,3A,1,FAST,DO214AB,RECT DIODE/ES3D</t>
  </si>
  <si>
    <t>A2C0003224801</t>
  </si>
  <si>
    <t>EEPROM,32kBit,4096*8,0s,SO8,-40C,125C,ME</t>
  </si>
  <si>
    <t>A2C00045435</t>
  </si>
  <si>
    <t>FLASH,16MbitBit,512Mbit x 32bit,54ns,PQF</t>
  </si>
  <si>
    <t>99950</t>
  </si>
  <si>
    <t>SUMIDA Trading Company Limited</t>
  </si>
  <si>
    <t>A2C00022127A</t>
  </si>
  <si>
    <t>36V,40mOhm,TO252-5-1,GENERAL PURPOSE,HIG</t>
  </si>
  <si>
    <t>A2C0003351001</t>
  </si>
  <si>
    <t>Absolute pressure sensor; 15 to 115kPa,S</t>
  </si>
  <si>
    <t>A2C00042881</t>
  </si>
  <si>
    <t>ST72521BTC,A1,TQFP64,MASKED ROM,MICRO PR</t>
  </si>
  <si>
    <t>A2C00041624</t>
  </si>
  <si>
    <t>MPC561 MPZP56R2, 56MHz, (new substrate,</t>
  </si>
  <si>
    <t>A2C00046098</t>
  </si>
  <si>
    <t>SAK-TC1766-192F80HL,BD,LQFP176,FLASH,32b</t>
  </si>
  <si>
    <t>S160007493A</t>
  </si>
  <si>
    <t>Boitier EMS 2101/02/03</t>
  </si>
  <si>
    <t>A2C00023967A</t>
  </si>
  <si>
    <t>Passive entry/passive go,OTHER IC/PCF795</t>
  </si>
  <si>
    <t>A2C00003685A</t>
  </si>
  <si>
    <t>10K,5%,TK200,63mW,0603,LIN RES/</t>
  </si>
  <si>
    <t>80560</t>
  </si>
  <si>
    <t>PANASONIC INDUSTRIAL EUROPE GMBH</t>
  </si>
  <si>
    <t>15260</t>
  </si>
  <si>
    <t>FONDEX SA.</t>
  </si>
  <si>
    <t>A2C00022802A</t>
  </si>
  <si>
    <t>100nF,10%,50V,X7R,0603,TINNED,CER CAP/C1</t>
  </si>
  <si>
    <t>A2C53184774</t>
  </si>
  <si>
    <t>VALVE HOUSING TG1B ND TYPE 12 433 MHZ</t>
  </si>
  <si>
    <t>A2C53218797</t>
  </si>
  <si>
    <t>FLAN PCB FOMOCO MAZDA  (1/16) 100.....</t>
  </si>
  <si>
    <t>A2C53311717</t>
  </si>
  <si>
    <t>pcb TLS_KML607_ 3 pcb / Flan</t>
  </si>
  <si>
    <t>S118508201C</t>
  </si>
  <si>
    <t>FLAN  SIM 32    /   4 CI par flan</t>
  </si>
  <si>
    <t>A2C0002682603</t>
  </si>
  <si>
    <t>1,N_CHAN,MOS,POWER,250V,14A,.28Ohm,D2PAC</t>
  </si>
  <si>
    <t>A2C53300529</t>
  </si>
  <si>
    <t>embase de connecteur   6P H 1R THP</t>
  </si>
  <si>
    <t>2350</t>
  </si>
  <si>
    <t>AMTE (AUGE MICRO. ELECTRO.)</t>
  </si>
  <si>
    <t>A2C00000886A</t>
  </si>
  <si>
    <t>OTHER IC'S / TS555ID /   CMOS-TIMER-IC</t>
  </si>
  <si>
    <t>BED 45068</t>
  </si>
  <si>
    <t>A2C00010441A</t>
  </si>
  <si>
    <t>1K,5%,TK200,63mW,0402,LIN RES/CRCW</t>
  </si>
  <si>
    <t>CHRONO XX 108150851 FR</t>
  </si>
  <si>
    <t>A2C00019035A</t>
  </si>
  <si>
    <t>MPC561MZP56(silveroak)  rev C maskset 0L</t>
  </si>
  <si>
    <t>CHRONO XF 058657100 FR</t>
  </si>
  <si>
    <t>BED 45070</t>
  </si>
  <si>
    <t>A2C00019361B</t>
  </si>
  <si>
    <t>2.8mH,10mA,SMD,COIL/</t>
  </si>
  <si>
    <t>BED 45066</t>
  </si>
  <si>
    <t>CHRONO XX 108153760 FR</t>
  </si>
  <si>
    <t>BED 45067</t>
  </si>
  <si>
    <t>A2C00027797A</t>
  </si>
  <si>
    <t>ST10F269-T3 32MHz DB step Rousset,A1,TQF</t>
  </si>
  <si>
    <t>A2C0003376901</t>
  </si>
  <si>
    <t>ST10F272 E6 - NQ3,A1,144PQFP,FLASH,16bit</t>
  </si>
  <si>
    <t>CHRONO XX 108123860 FR</t>
  </si>
  <si>
    <t>BED 45069</t>
  </si>
  <si>
    <t>A2C53278266</t>
  </si>
  <si>
    <t>flan PCB            1-up P3 et P2</t>
  </si>
  <si>
    <t>CHRONO XX 108229769 FR</t>
  </si>
  <si>
    <t>A2C00008655A</t>
  </si>
  <si>
    <t>4,EQ ISO,X7R,0612,16V,100nF,10%,10%,CAP</t>
  </si>
  <si>
    <t>CHRONO XX 108359619 FR</t>
  </si>
  <si>
    <t>CHRONO XF 058683422 FR</t>
  </si>
  <si>
    <t>A2C0003405801</t>
  </si>
  <si>
    <t>SAK C167CS LM,CA+,QFP144_065,ROMLESS,16b</t>
  </si>
  <si>
    <t>CHRONO XF 058690145 FR</t>
  </si>
  <si>
    <t>CHRONO XF 058685216 FR</t>
  </si>
  <si>
    <t>S118502001F</t>
  </si>
  <si>
    <t>FR4 SIM 21/22/24 finition Nickel-Or</t>
  </si>
  <si>
    <t>A2C00002211A</t>
  </si>
  <si>
    <t>47nF,10%,16V,X7R,0603,TINNED,CER CAP/</t>
  </si>
  <si>
    <t>BED Continental #45072</t>
  </si>
  <si>
    <t>A2C00037783</t>
  </si>
  <si>
    <t>SAK C167CS-L40M,CA+,QFP144_065,ROMLESS,1</t>
  </si>
  <si>
    <t>CHRONO XF 058700103 FR</t>
  </si>
  <si>
    <t>CHRONO XF 058779806 FR</t>
  </si>
  <si>
    <t>A2C00020083A</t>
  </si>
  <si>
    <t>200V,5A,2,Ultra FAST,TO252/DPAK,RECT DIO</t>
  </si>
  <si>
    <t>CHRONO XF 058727066 FR</t>
  </si>
  <si>
    <t>CHRONO XX 108631460 FR</t>
  </si>
  <si>
    <t>CHRONO XF 058725635 FR</t>
  </si>
  <si>
    <t>A2C00023515A</t>
  </si>
  <si>
    <t>4,EQ ISO,0804,220R,5%,31mW,NET RES/</t>
  </si>
  <si>
    <t>BED 45073</t>
  </si>
  <si>
    <t>A2C00023839A</t>
  </si>
  <si>
    <t>OTHER IC/CODEC/MC145483/3V 13bit Linear</t>
  </si>
  <si>
    <t>CHRONO XF 058734950 FR</t>
  </si>
  <si>
    <t>BED 45074</t>
  </si>
  <si>
    <t>A2C00000848A</t>
  </si>
  <si>
    <t>5V,250mA,STEP DOWN,SOT223,VOLT REG/TLE42</t>
  </si>
  <si>
    <t>CHRONO XF 058742103 FR</t>
  </si>
  <si>
    <t>CHRONO XX 108674195 FR</t>
  </si>
  <si>
    <t>Continental BED #45076</t>
  </si>
  <si>
    <t>A2C00031110A</t>
  </si>
  <si>
    <t>4,LDRIVE,14 PIN TSSOP,LOGIC/74AHCT126</t>
  </si>
  <si>
    <t>BED 45075</t>
  </si>
  <si>
    <t>A2C00032312</t>
  </si>
  <si>
    <t>3.3V,150mA,STEP DOWN,P-SOT223-4-7,VOLT R</t>
  </si>
  <si>
    <t>CHRONO XX 108683334 FR</t>
  </si>
  <si>
    <t>A2C0003236101</t>
  </si>
  <si>
    <t>EEPROM,16KBit,2048*8,0s,SO8,-40C,125C,ME</t>
  </si>
  <si>
    <t>CHRONO XF 058742620 FR</t>
  </si>
  <si>
    <t>Short Circuit // Continental BED #45078</t>
  </si>
  <si>
    <t>A2C00000407A</t>
  </si>
  <si>
    <t>40V,1A,1,SCHOTTKY,DO214AC,RECT DIODE/SS1</t>
  </si>
  <si>
    <t>Conti. BED #45082</t>
  </si>
  <si>
    <t>BED 45083</t>
  </si>
  <si>
    <t>A2C00020400</t>
  </si>
  <si>
    <t>embase de connecteur  16P V 2R THP BK</t>
  </si>
  <si>
    <t>Conti. BED #45082 - Bonding Missing</t>
  </si>
  <si>
    <t>BED Continental #45077</t>
  </si>
  <si>
    <t>SANS BED</t>
  </si>
  <si>
    <t>BED 45080</t>
  </si>
  <si>
    <t>BED 45087</t>
  </si>
  <si>
    <t>A2C00001046B</t>
  </si>
  <si>
    <t>4,COMP,0Hz,SO14,OP-COMP/LM2901_________1</t>
  </si>
  <si>
    <t>94240</t>
  </si>
  <si>
    <t>ON Semiconductor - SCG FRANCE SAS</t>
  </si>
  <si>
    <t>BED 45085</t>
  </si>
  <si>
    <t>A2C00003981A</t>
  </si>
  <si>
    <t>5K6,5%,TK250,63mW,0603,FIX RES</t>
  </si>
  <si>
    <t>BED 45086</t>
  </si>
  <si>
    <t>BED 45088</t>
  </si>
  <si>
    <t>BED 45089</t>
  </si>
  <si>
    <t>BED 45095</t>
  </si>
  <si>
    <t>A2C00006792A</t>
  </si>
  <si>
    <t>470nF,10%,16V,X7R,0805,TINNED,CER CAP/</t>
  </si>
  <si>
    <t>BED 45096</t>
  </si>
  <si>
    <t>BED 45092</t>
  </si>
  <si>
    <t>chrono XF058784253FR</t>
  </si>
  <si>
    <t>BED 45093</t>
  </si>
  <si>
    <t>BED 45094</t>
  </si>
  <si>
    <t>CHRONO XX 108999339 FR</t>
  </si>
  <si>
    <t>BED 45097</t>
  </si>
  <si>
    <t>A2C00045319</t>
  </si>
  <si>
    <t>3.3uH,2.5A,SMD,COIL/</t>
  </si>
  <si>
    <t>BED 45100</t>
  </si>
  <si>
    <t>BED 45099</t>
  </si>
  <si>
    <t>BED 45104</t>
  </si>
  <si>
    <t>BED 45103</t>
  </si>
  <si>
    <t>A2C00026239A</t>
  </si>
  <si>
    <t>TRANSMITTER,315MHz,P-TSSOP-16,RF IC/TDK5</t>
  </si>
  <si>
    <t>BED 45105</t>
  </si>
  <si>
    <t>A2C0003261501</t>
  </si>
  <si>
    <t>13.56MHz,30ppm,50X32 shielded,QUARTZ CRY</t>
  </si>
  <si>
    <t>BED 45107</t>
  </si>
  <si>
    <t>A2C0003499701</t>
  </si>
  <si>
    <t>Li,OTH PAS/</t>
  </si>
  <si>
    <t>BED 39072</t>
  </si>
  <si>
    <t>A2C00046448</t>
  </si>
  <si>
    <t>Wheelspeed cond. K line Watchdog Power d</t>
  </si>
  <si>
    <t>BED 45106</t>
  </si>
  <si>
    <t>A2C00048766</t>
  </si>
  <si>
    <t>1,N_CHAN,MOS,POWER,30V,30A,7mOhm,TO252/D</t>
  </si>
  <si>
    <t>BED 45102</t>
  </si>
  <si>
    <t>BED 45098</t>
  </si>
  <si>
    <t>A2C53184791</t>
  </si>
  <si>
    <t>HOUSING ASSY TG1B HT VW</t>
  </si>
  <si>
    <t>BED 45101</t>
  </si>
  <si>
    <t>A2C53194325</t>
  </si>
  <si>
    <t>COVER FOMOCO VOLVO</t>
  </si>
  <si>
    <t>107180</t>
  </si>
  <si>
    <t>ZITTAUER KUNSTSTOFF GMBH</t>
  </si>
  <si>
    <t>BED 45108</t>
  </si>
  <si>
    <t>A2C00010907A</t>
  </si>
  <si>
    <t>270R,5%,TK200,63mW,0402,LIN RES/CRCW</t>
  </si>
  <si>
    <t>CHRONO XF 058808286 FR</t>
  </si>
  <si>
    <t>A2C00040669</t>
  </si>
  <si>
    <t>7,NPN,DARL,500mA,50V,SO16,BIP/</t>
  </si>
  <si>
    <t>BED 45111</t>
  </si>
  <si>
    <t>A2C00044701</t>
  </si>
  <si>
    <t>TMS320LC2402A,A1,QFP64_10,MASKED ROM,MIC</t>
  </si>
  <si>
    <t>CHRONO XF 058810585 FR</t>
  </si>
  <si>
    <t>BED 45112</t>
  </si>
  <si>
    <t>CHRONO XX 109636786 FR</t>
  </si>
  <si>
    <t>S108945010A</t>
  </si>
  <si>
    <t>COLLE SIM 2x   en rouleau</t>
  </si>
  <si>
    <t>9900</t>
  </si>
  <si>
    <t>GRAVIC   ROLL</t>
  </si>
  <si>
    <t>CHRONO XX 109648081 FR</t>
  </si>
  <si>
    <t>S122777001B</t>
  </si>
  <si>
    <t>Housing  SID206</t>
  </si>
  <si>
    <t>CHRONO XF 058825050 FR</t>
  </si>
  <si>
    <t>A2C00000446B</t>
  </si>
  <si>
    <t>1,NPN,NORMAL,200mA,45V,SOT23,BIP/BC847BL</t>
  </si>
  <si>
    <t>CHRONO XF 058826231 FR</t>
  </si>
  <si>
    <t>A2C00003560A</t>
  </si>
  <si>
    <t>100K,1%,TK50,250mW,MINIMELF0204,LIN RES/</t>
  </si>
  <si>
    <t>CHRONO XX 109777024 FR</t>
  </si>
  <si>
    <t>A2C00024611</t>
  </si>
  <si>
    <t>750uH,15A,HOL,COIL/TOROID_COIL</t>
  </si>
  <si>
    <t>107705</t>
  </si>
  <si>
    <t>MELEK RADIOHM</t>
  </si>
  <si>
    <t>CHRONO XF 058827532 FR</t>
  </si>
  <si>
    <t>CHRONO XF 058831761 FR</t>
  </si>
  <si>
    <t>CHRONO XX 109733876 FR</t>
  </si>
  <si>
    <t>S118417001B</t>
  </si>
  <si>
    <t>PLAQUE ALU SIM 82  Obsolète</t>
  </si>
  <si>
    <t>BED 45113</t>
  </si>
  <si>
    <t>A2C00020002B</t>
  </si>
  <si>
    <t>1.32mH,100mA,SMD,COIL/</t>
  </si>
  <si>
    <t>BED 45114</t>
  </si>
  <si>
    <t>BED 45115</t>
  </si>
  <si>
    <t>BED 45117</t>
  </si>
  <si>
    <t>A2C00000568A</t>
  </si>
  <si>
    <t>2,NPN,NORMAL,100mA,45V,SOT363,BIP/BC847S</t>
  </si>
  <si>
    <t>BED 45116</t>
  </si>
  <si>
    <t>BED 45118</t>
  </si>
  <si>
    <t>BED 45120</t>
  </si>
  <si>
    <t>BED 45119</t>
  </si>
  <si>
    <t>A2C53122924</t>
  </si>
  <si>
    <t>INSERT SURMOULE BADGE X91 (WILISCH)</t>
  </si>
  <si>
    <t>BED 45121</t>
  </si>
  <si>
    <t>BED 45123</t>
  </si>
  <si>
    <t>A2C53294432</t>
  </si>
  <si>
    <t>TG1 B NUT HEXA 12 (ECM 10102081)</t>
  </si>
  <si>
    <t>BED 39002</t>
  </si>
  <si>
    <t>BED 45124</t>
  </si>
  <si>
    <t>BED 45125</t>
  </si>
  <si>
    <t>BED 39001</t>
  </si>
  <si>
    <t>S120070001A</t>
  </si>
  <si>
    <t>PLAQUE ALU PLAKA (147*170*2) radiateur</t>
  </si>
  <si>
    <t>BED 39003</t>
  </si>
  <si>
    <t>A2C00006952A</t>
  </si>
  <si>
    <t>100nF,10%,16V,X7R,0603,TINNED,CER CAP/</t>
  </si>
  <si>
    <t>chrono XF058895016FR</t>
  </si>
  <si>
    <t>chrono XF058898335FR</t>
  </si>
  <si>
    <t>BED 39004</t>
  </si>
  <si>
    <t>BED 39005</t>
  </si>
  <si>
    <t>chrono XF059120887FR</t>
  </si>
  <si>
    <t>XF059123075FR</t>
  </si>
  <si>
    <t>BED 39008</t>
  </si>
  <si>
    <t>BED 39007</t>
  </si>
  <si>
    <t>A2C00046233</t>
  </si>
  <si>
    <t>1,N_CHAN,MOS,POWER,55V,15A,0Ohm,TO252 Dp</t>
  </si>
  <si>
    <t>BED 39009</t>
  </si>
  <si>
    <t>S122189001A</t>
  </si>
  <si>
    <t>BOITIER TRITON PQ 46</t>
  </si>
  <si>
    <t>5274</t>
  </si>
  <si>
    <t>FCI AUSTRIA GMBH</t>
  </si>
  <si>
    <t>BED 39013</t>
  </si>
  <si>
    <t>chrono XX110867141FR</t>
  </si>
  <si>
    <t>A2C0002367402</t>
  </si>
  <si>
    <t>ST72324K2T3/NLSTR,A1,TQFP32,MASKED ROM,M</t>
  </si>
  <si>
    <t>SPI comm failed</t>
  </si>
  <si>
    <t>A2C00023674A</t>
  </si>
  <si>
    <t>ST72324,TQFP32,MASKED ROM,0bit,MICRO/SW:</t>
  </si>
  <si>
    <t>BED 39014</t>
  </si>
  <si>
    <t>BED 39034</t>
  </si>
  <si>
    <t>BED 39012</t>
  </si>
  <si>
    <t>BED 39017</t>
  </si>
  <si>
    <t>BED 39016</t>
  </si>
  <si>
    <t>BED 39019</t>
  </si>
  <si>
    <t>A2C53288081</t>
  </si>
  <si>
    <t>flan PCB          2 PCB  par Flan</t>
  </si>
  <si>
    <t>107484</t>
  </si>
  <si>
    <t>TRIPOD OVERSEAS CO. LTD</t>
  </si>
  <si>
    <t>BED 39026</t>
  </si>
  <si>
    <t>BED 39022</t>
  </si>
  <si>
    <t>A2C0003342001</t>
  </si>
  <si>
    <t>13.125MHz,30ppm,50x32shielded,QUARTZ CRY</t>
  </si>
  <si>
    <t>BED 39020</t>
  </si>
  <si>
    <t>BED 39023</t>
  </si>
  <si>
    <t>A2C53258578</t>
  </si>
  <si>
    <t>embase connecteur  40P V 4R WH   33p BAC</t>
  </si>
  <si>
    <t>BED 39021</t>
  </si>
  <si>
    <t>BED 39027</t>
  </si>
  <si>
    <t>A2C53302776</t>
  </si>
  <si>
    <t>rivet aveugle         4,80x 11,00 AlMg3</t>
  </si>
  <si>
    <t>107898</t>
  </si>
  <si>
    <t>GESIPA SAS</t>
  </si>
  <si>
    <t>BED 39025</t>
  </si>
  <si>
    <t>BED 39024</t>
  </si>
  <si>
    <t>A2C53170838</t>
  </si>
  <si>
    <t>flan PCB            1-up</t>
  </si>
  <si>
    <t>72600</t>
  </si>
  <si>
    <t>FUBA PRINTED CIRCUITS GMBH</t>
  </si>
  <si>
    <t>CHRONO XF059184525FR</t>
  </si>
  <si>
    <t>CHRONO XF059184879FR</t>
  </si>
  <si>
    <t>BED 39028</t>
  </si>
  <si>
    <t>A2C00022353A</t>
  </si>
  <si>
    <t>56nH,250mA,SMD,COIL/B82496</t>
  </si>
  <si>
    <t>CHRONO XF059186375FR</t>
  </si>
  <si>
    <t>A2C0003218401</t>
  </si>
  <si>
    <t>300V,2A,1,FAST,DO214AA,RECT DIODE/ES2G o</t>
  </si>
  <si>
    <t>CHRONO XF059185295FR</t>
  </si>
  <si>
    <t>BED 39031</t>
  </si>
  <si>
    <t>CHRONO XF059179879FR</t>
  </si>
  <si>
    <t>BED 39030</t>
  </si>
  <si>
    <t>A2C53277990</t>
  </si>
  <si>
    <t>pcb VW VW461SUS</t>
  </si>
  <si>
    <t>S118929201D</t>
  </si>
  <si>
    <t>FLAN SID801A    (2 CI par flan)</t>
  </si>
  <si>
    <t>CHRONO XF059191923FR</t>
  </si>
  <si>
    <t>CHRONO XX111684272FR</t>
  </si>
  <si>
    <t>A2C00021019</t>
  </si>
  <si>
    <t>Boitier plastique Module LC /s118533001f</t>
  </si>
  <si>
    <t>WARNING - PAS D'EXPEDITION - ALERTE F320</t>
  </si>
  <si>
    <t>BED 39033</t>
  </si>
  <si>
    <t>A2C53184422</t>
  </si>
  <si>
    <t>Bare PCB Unitaire DRAD GMT900</t>
  </si>
  <si>
    <t>A2C53278263</t>
  </si>
  <si>
    <t>pcb panel family W164</t>
  </si>
  <si>
    <t>S118591201C</t>
  </si>
  <si>
    <t>PCB LECT. BADGE ORION (12CI/F) DM=11950</t>
  </si>
  <si>
    <t>CHRONO XF059200293FR</t>
  </si>
  <si>
    <t>A2C00000305A</t>
  </si>
  <si>
    <t>600W,28.2V,DO214AA,SUP DIODE/P6SMB33AT3</t>
  </si>
  <si>
    <t>BED 39035</t>
  </si>
  <si>
    <t>A2C00000998A</t>
  </si>
  <si>
    <t>7,NPN,DARL,500mA,50V,SO16,BIP/ULN2003D1/</t>
  </si>
  <si>
    <t>CHRONO XF059199900FR</t>
  </si>
  <si>
    <t>CHRONO XX111753891FR</t>
  </si>
  <si>
    <t>CHRONO XX111750250FR</t>
  </si>
  <si>
    <t>CHRONO XF059202538FR</t>
  </si>
  <si>
    <t>BED 39037</t>
  </si>
  <si>
    <t>BED 39036</t>
  </si>
  <si>
    <t>CHRONO XF059209023FR</t>
  </si>
  <si>
    <t>S120225001B</t>
  </si>
  <si>
    <t>COVER    SID 3XX/206/602</t>
  </si>
  <si>
    <t>101330</t>
  </si>
  <si>
    <t>SIAC S.p.A.</t>
  </si>
  <si>
    <t>BED 39038</t>
  </si>
  <si>
    <t>8188</t>
  </si>
  <si>
    <t>TYCO ELECTRONICS RELAY</t>
  </si>
  <si>
    <t>CHRONO XF059220341FR</t>
  </si>
  <si>
    <t>BED 39039</t>
  </si>
  <si>
    <t>BED 39040</t>
  </si>
  <si>
    <t>CHRONO XF059230445FR</t>
  </si>
  <si>
    <t>CHRONO XX111954394FR</t>
  </si>
  <si>
    <t>A2C00001041A</t>
  </si>
  <si>
    <t>2,COMP,0Hz,SO8,OP-COMP/TY30464,LM2903___</t>
  </si>
  <si>
    <t>CHRONO XF059269279FR</t>
  </si>
  <si>
    <t>A2C00003691A</t>
  </si>
  <si>
    <t>1K,5%,TK200,63mW,0603,LIN RES/</t>
  </si>
  <si>
    <t>CHRONO XF059266913FR</t>
  </si>
  <si>
    <t>CHRONO XX112194329FR</t>
  </si>
  <si>
    <t>CHRONO XF059266493FR</t>
  </si>
  <si>
    <t>CHRONO XX112238339FR</t>
  </si>
  <si>
    <t>A2C00020162A</t>
  </si>
  <si>
    <t>2.6V,400mA,STEP DOWN,SOP36,VOLT REG/ATIC</t>
  </si>
  <si>
    <t>PARTS  ALREADY SENDING</t>
  </si>
  <si>
    <t>A2C00000508A</t>
  </si>
  <si>
    <t>2,PNP,NORMAL,100mA,45V,SOT363,BIP/BC857S</t>
  </si>
  <si>
    <t>CHRONO XF059294888FR</t>
  </si>
  <si>
    <t>CHRONO XX112383415FR</t>
  </si>
  <si>
    <t>CHRONO XF059297076FR</t>
  </si>
  <si>
    <t>CHRONO XX112430155FR</t>
  </si>
  <si>
    <t>CHRONO XF059312578FR</t>
  </si>
  <si>
    <t>A2C00010562A</t>
  </si>
  <si>
    <t>1,P_CHAN,MOS,SMALLSIGNAL,60V,170mA,10Ohm</t>
  </si>
  <si>
    <t>CHRONO XF059319704FR</t>
  </si>
  <si>
    <t>CHRONO XF059324046FR</t>
  </si>
  <si>
    <t>A2C00000996B</t>
  </si>
  <si>
    <t>TRANSMITTER,K/L LINE,SO8,BUS DRIVER IC/L</t>
  </si>
  <si>
    <t>CHRONO XF059330214FR</t>
  </si>
  <si>
    <t>CHRONO XX112614437FR</t>
  </si>
  <si>
    <t>CHRONO XX112585965FR</t>
  </si>
  <si>
    <t>CHRONO XF059326064FR</t>
  </si>
  <si>
    <t>BED 39041</t>
  </si>
  <si>
    <t>A2C53250658</t>
  </si>
  <si>
    <t>HOUSING FOMOCO HONDA 313.85 MHZ</t>
  </si>
  <si>
    <t>BED 39043</t>
  </si>
  <si>
    <t>A2C00044702</t>
  </si>
  <si>
    <t>TMS320LC2402,A1,QFP64_10,MASKED ROM,MICR</t>
  </si>
  <si>
    <t>Sans expédition des pièces</t>
  </si>
  <si>
    <t>A2C53298404</t>
  </si>
  <si>
    <t>plaque               Al alloy    greysil</t>
  </si>
  <si>
    <t>CHRONO XF059360410FR</t>
  </si>
  <si>
    <t>A2C00024217A</t>
  </si>
  <si>
    <t>200K,0.1%,TK25,250mW,MINIMELF0204,LIN RE</t>
  </si>
  <si>
    <t>CHRONO XF059359337FR</t>
  </si>
  <si>
    <t>CHRONO XF059359337 FR</t>
  </si>
  <si>
    <t>BED 39044</t>
  </si>
  <si>
    <t>CHRONO XX112887458FR</t>
  </si>
  <si>
    <t>S102981102A</t>
  </si>
  <si>
    <t>RUBAN TRANSFERT LARGEUR 80 MM</t>
  </si>
  <si>
    <t>1730</t>
  </si>
  <si>
    <t>PARAGON IDENTIFICATION SAS</t>
  </si>
  <si>
    <t>CHRONO XF059385249FR</t>
  </si>
  <si>
    <t>CHRONO XF059381940FR</t>
  </si>
  <si>
    <t>CHRONO XF059386598FR</t>
  </si>
  <si>
    <t>CHRONO XF059392718FR</t>
  </si>
  <si>
    <t>CHRONO XX112956895FR</t>
  </si>
  <si>
    <t>BED 39050</t>
  </si>
  <si>
    <t>S108954002A</t>
  </si>
  <si>
    <t>BOITE A LEDS Z8</t>
  </si>
  <si>
    <t>11300</t>
  </si>
  <si>
    <t>SALIENS INDUSTRIES</t>
  </si>
  <si>
    <t>CHRONO XF059387165FR</t>
  </si>
  <si>
    <t>S118322001B</t>
  </si>
  <si>
    <t>COUVERCLE SIM 21/22/24/28/29/210</t>
  </si>
  <si>
    <t>87570</t>
  </si>
  <si>
    <t>SANDER KG GMBH &amp; CO.</t>
  </si>
  <si>
    <t>BED 39045</t>
  </si>
  <si>
    <t>A2C00005209A</t>
  </si>
  <si>
    <t>POWER,TWIN,0V,RELAY/FBR512ND10-W1</t>
  </si>
  <si>
    <t>CHRONO XX113596947FR</t>
  </si>
  <si>
    <t>BED 39046</t>
  </si>
  <si>
    <t>sent to Freescale by dispach rider</t>
  </si>
  <si>
    <t>A2C00038209</t>
  </si>
  <si>
    <t>MC9S12DG256VPV mask 4L91N,A1,LQFP112,FLA</t>
  </si>
  <si>
    <t>CHRONO XX113613035FR</t>
  </si>
  <si>
    <t>BED 39047</t>
  </si>
  <si>
    <t>A2C53216397</t>
  </si>
  <si>
    <t>plaque Alu pour W164</t>
  </si>
  <si>
    <t>106968</t>
  </si>
  <si>
    <t>MARTIN TECHNOLOGIES SAS</t>
  </si>
  <si>
    <t>BED 39048</t>
  </si>
  <si>
    <t>BED 39049</t>
  </si>
  <si>
    <t>CHRONO XF059429302FR</t>
  </si>
  <si>
    <t>A2C00003616A</t>
  </si>
  <si>
    <t>1K5,1%,TK50,250mW,MINIMELF0204,LIN RES/</t>
  </si>
  <si>
    <t>BED 39051</t>
  </si>
  <si>
    <t>A2C00005187A</t>
  </si>
  <si>
    <t>POWER,SINGLE,12V,RELAY/V23076-A1001-C133</t>
  </si>
  <si>
    <t>CHRONO XF059426120FR</t>
  </si>
  <si>
    <t>A2C00011743A</t>
  </si>
  <si>
    <t>1uF,10%,10V,X7R,0805,TINNED,CER CAP/</t>
  </si>
  <si>
    <t>CHRONO XF059426558FR</t>
  </si>
  <si>
    <t>BED 39052</t>
  </si>
  <si>
    <t>A2C0003426601</t>
  </si>
  <si>
    <t>MCpF MIGRATIO                 LS1N6100</t>
  </si>
  <si>
    <t>CHRONO XF059427200FR</t>
  </si>
  <si>
    <t>CHRONO XF059419185FR</t>
  </si>
  <si>
    <t>CHONO XF 059419185 FR</t>
  </si>
  <si>
    <t>A2C53311710</t>
  </si>
  <si>
    <t>HOUSING  ASS LONG ANTENNA  (10105631)</t>
  </si>
  <si>
    <t>BED 39055</t>
  </si>
  <si>
    <t>A2C00000328B</t>
  </si>
  <si>
    <t>70V,100mA,2,FAST,SOT23,RECT DIODE/BAV99/</t>
  </si>
  <si>
    <t>A2C00000357A</t>
  </si>
  <si>
    <t>250V,150mA,1,FAST,SOT23,RECT DIODE/BAS21</t>
  </si>
  <si>
    <t>BED 39053</t>
  </si>
  <si>
    <t>A2C00010151A</t>
  </si>
  <si>
    <t>36V,50mA,NOT APPLICABLE,SCT-595,VOLT REG</t>
  </si>
  <si>
    <t>BED 39054</t>
  </si>
  <si>
    <t>A2C00024101A</t>
  </si>
  <si>
    <t>2,NPN PNP,NORMAL,100mA,80V,SOT363,BIP/BC</t>
  </si>
  <si>
    <t>BED 39056</t>
  </si>
  <si>
    <t>A2C53218461</t>
  </si>
  <si>
    <t>Feuille Thermo-Cond Remora Obso</t>
  </si>
  <si>
    <t>A2C53298403</t>
  </si>
  <si>
    <t>feuille thermo-cond</t>
  </si>
  <si>
    <t>CHRONO XF059448540FR</t>
  </si>
  <si>
    <t>BED 39057</t>
  </si>
  <si>
    <t>A2C0004101501</t>
  </si>
  <si>
    <t>ATIC68 MROM M2B HT VW 7bar N2 process RG</t>
  </si>
  <si>
    <t>BED 39058</t>
  </si>
  <si>
    <t>A2C00050730</t>
  </si>
  <si>
    <t>10uF,10%,10V,SMD,TA,ELEC CAP/</t>
  </si>
  <si>
    <t>107224</t>
  </si>
  <si>
    <t>BED 39059</t>
  </si>
  <si>
    <t>A2C00006613A</t>
  </si>
  <si>
    <t>22K,5%,TK200,63mW,0402,LIN RES/</t>
  </si>
  <si>
    <t>XX 114107659 FR</t>
  </si>
  <si>
    <t>BED 39060</t>
  </si>
  <si>
    <t>BED 39062</t>
  </si>
  <si>
    <t>A2C00004349A</t>
  </si>
  <si>
    <t>0R05,63mW,1A,0603,JUMPER/</t>
  </si>
  <si>
    <t>BED 39061</t>
  </si>
  <si>
    <t>XX 11414130FR</t>
  </si>
  <si>
    <t>BED 39064</t>
  </si>
  <si>
    <t>A2C00048129</t>
  </si>
  <si>
    <t>Parrot 4+,A1,-TBD-,EPROM,16bit,MICRO BLA</t>
  </si>
  <si>
    <t>BED 39088</t>
  </si>
  <si>
    <t>BED 39066</t>
  </si>
  <si>
    <t>BED 39065</t>
  </si>
  <si>
    <t>BED 39067</t>
  </si>
  <si>
    <t>CHRONO XF059490587FR</t>
  </si>
  <si>
    <t>BED 39071</t>
  </si>
  <si>
    <t>A2C00002201A</t>
  </si>
  <si>
    <t>10nF,10%,50V,X7R,0603,TINNED,CER CAP/</t>
  </si>
  <si>
    <t>xx 114295909fr</t>
  </si>
  <si>
    <t>BED 39069</t>
  </si>
  <si>
    <t>A2C0003339101</t>
  </si>
  <si>
    <t>CAN CONTROLLER CK4010</t>
  </si>
  <si>
    <t>XF 059503665 FR</t>
  </si>
  <si>
    <t>BED 39070</t>
  </si>
  <si>
    <t>A2C53258016</t>
  </si>
  <si>
    <t>semelle du boitier en BAC</t>
  </si>
  <si>
    <t>XF 059506503 FR</t>
  </si>
  <si>
    <t>BED 39068</t>
  </si>
  <si>
    <t>BED 39073</t>
  </si>
  <si>
    <t>BED 39074</t>
  </si>
  <si>
    <t>A2C0003261401</t>
  </si>
  <si>
    <t>9.84375MHz,30ppm,50x32shielded,QUARTZ CR</t>
  </si>
  <si>
    <t>BED 39077</t>
  </si>
  <si>
    <t>A2C00000803A</t>
  </si>
  <si>
    <t>4,OP AMP,0Hz,SO14,OP-COMP/LM224</t>
  </si>
  <si>
    <t>XF 059524864 FR</t>
  </si>
  <si>
    <t>BED 39076</t>
  </si>
  <si>
    <t>A2C0003367301</t>
  </si>
  <si>
    <t>100uH,600mA,SMD,COIL/CDRH74-101</t>
  </si>
  <si>
    <t>BED 39075</t>
  </si>
  <si>
    <t>BED 39081</t>
  </si>
  <si>
    <t>A2C00000376A</t>
  </si>
  <si>
    <t>75V,200mA,1,FAST,MINIMELF_D,RECT DIODE/L</t>
  </si>
  <si>
    <t>BED 39079</t>
  </si>
  <si>
    <t>BED 39121</t>
  </si>
  <si>
    <t>A2C00010999A</t>
  </si>
  <si>
    <t>TS83C51RB2DIQ-MAEB,A1,QFP44,MASKED ROM,M</t>
  </si>
  <si>
    <t>BED 39078</t>
  </si>
  <si>
    <t>BED 39083</t>
  </si>
  <si>
    <t>A2C53251672</t>
  </si>
  <si>
    <t>SEMELLE  LECTEUR BADGE ORION (10081715)</t>
  </si>
  <si>
    <t>BED 39082</t>
  </si>
  <si>
    <t>BED 39086</t>
  </si>
  <si>
    <t>A2C00004509A</t>
  </si>
  <si>
    <t>820K,1%,TK100,63mW,0603,LIN RES/</t>
  </si>
  <si>
    <t>BED 39084</t>
  </si>
  <si>
    <t>A2C0003167801</t>
  </si>
  <si>
    <t>BED 44467</t>
  </si>
  <si>
    <t>A2C00000521B</t>
  </si>
  <si>
    <t>1,PNP,NORMAL,500mA,45V,SOT23,BIP/BC807-2</t>
  </si>
  <si>
    <t>A2C00011498A</t>
  </si>
  <si>
    <t>FLASH,8MBit,512K*16,65ns,SSOP56,-40C,125</t>
  </si>
  <si>
    <t>5WS40369B-T</t>
  </si>
  <si>
    <t>SHORT  CIRCUIT  FROM OUTPUTS</t>
  </si>
  <si>
    <t>Not valve Battery HS = 0,624V</t>
  </si>
  <si>
    <t>S122228001G</t>
  </si>
  <si>
    <t>Sent to Freescale by Dispatch Rider</t>
  </si>
  <si>
    <t>A2C00028164A</t>
  </si>
  <si>
    <t>RECEIVER,315MHz/434MHz,LQFP-24,RF IC/MC3</t>
  </si>
  <si>
    <t>Battery HS = 06,21V NOT COMMUNICATION</t>
  </si>
  <si>
    <t>BED 44466</t>
  </si>
  <si>
    <t>A2C53182994</t>
  </si>
  <si>
    <t>HOUSING  ASS LONG ANTENNA  (10059076) OB</t>
  </si>
  <si>
    <t>CHRONO XF 058028311 FR</t>
  </si>
  <si>
    <t>S118597001C</t>
  </si>
  <si>
    <t>CONNECTEUR SIM 21/22 94V single pocket</t>
  </si>
  <si>
    <t>8187</t>
  </si>
  <si>
    <t>TYCO EC CONNECTOR</t>
  </si>
  <si>
    <t>CHRONO XX104320382 FR</t>
  </si>
  <si>
    <t>CHRONO XF 058046261 FR</t>
  </si>
  <si>
    <t>CHRONO XF 058043044 FR</t>
  </si>
  <si>
    <t>BED 44469</t>
  </si>
  <si>
    <t>BED 44470</t>
  </si>
  <si>
    <t>ERASING FAILURE</t>
  </si>
  <si>
    <t>FRAME DEFECT</t>
  </si>
  <si>
    <t>A2C00023257A</t>
  </si>
  <si>
    <t>MICRO Safety  ST72324,  MASKED ROM, 8bit</t>
  </si>
  <si>
    <t>Fast Verify failed</t>
  </si>
  <si>
    <t>BED 44471</t>
  </si>
  <si>
    <t>A2C0003196001</t>
  </si>
  <si>
    <t>2.2pF,0.1pF,50V,C0G,0402,TINNED,CER CAP/</t>
  </si>
  <si>
    <t>BED 44468</t>
  </si>
  <si>
    <t>BED 44472</t>
  </si>
  <si>
    <t>A2C00000391A</t>
  </si>
  <si>
    <t>200V,2A,1,STANDARD,DO214AA,RECT DIODE/ES</t>
  </si>
  <si>
    <t>A2C00001995A</t>
  </si>
  <si>
    <t>10nF,10%,100V,X7R,0805,TINNED,CER CAP/</t>
  </si>
  <si>
    <t>S118685021E</t>
  </si>
  <si>
    <t>CHRONO XF 058052355 FR</t>
  </si>
  <si>
    <t>BED 44473</t>
  </si>
  <si>
    <t>A2C00019521A</t>
  </si>
  <si>
    <t>22uF,10%,16V,SMD,TA,ELEC CAP/</t>
  </si>
  <si>
    <t>BED 44474</t>
  </si>
  <si>
    <t>CHRONO XF 058063211 FR</t>
  </si>
  <si>
    <t>CHRONO XF 058054427 FR</t>
  </si>
  <si>
    <t>Valve box broken / Quartz Q1 in defect</t>
  </si>
  <si>
    <t>A2C00045710</t>
  </si>
  <si>
    <t>13.56MHz,30ppm,NX5032SD,QUARTZ CRYSTAL/</t>
  </si>
  <si>
    <t>S120123008B</t>
  </si>
  <si>
    <t>BED 44475</t>
  </si>
  <si>
    <t>A2C00000548B</t>
  </si>
  <si>
    <t>1,PNP,NORMAL,200mA,45V,SOT23,BIP/BC857B/</t>
  </si>
  <si>
    <t>CHRONO XF 058067315 FR</t>
  </si>
  <si>
    <t>A2C00002267A</t>
  </si>
  <si>
    <t>22nF,10%,200V,X7R,1206,TINNED,CER CAP/</t>
  </si>
  <si>
    <t>5WS40433A-T</t>
  </si>
  <si>
    <t>NO SIGNAL</t>
  </si>
  <si>
    <t>CHRONO XF 058068307 FR</t>
  </si>
  <si>
    <t>CHRONO XX 104615492  FR</t>
  </si>
  <si>
    <t>BED 44476</t>
  </si>
  <si>
    <t>CHRONO XX 104577922  FR</t>
  </si>
  <si>
    <t>BED 44479</t>
  </si>
  <si>
    <t>BED 44480</t>
  </si>
  <si>
    <t>unsolderable</t>
  </si>
  <si>
    <t>A2C00003828A</t>
  </si>
  <si>
    <t>2K2,5%,TK200,63mW,0603,LIN RES/</t>
  </si>
  <si>
    <t>S120063001H</t>
  </si>
  <si>
    <t>BED 44482</t>
  </si>
  <si>
    <t>CHRONO XF 058086022 FR</t>
  </si>
  <si>
    <t>BED 44483</t>
  </si>
  <si>
    <t>BED 44481</t>
  </si>
  <si>
    <t>BED 44494</t>
  </si>
  <si>
    <t>CHRONO XF 058085697 FR</t>
  </si>
  <si>
    <t>BED 44478</t>
  </si>
  <si>
    <t>A2C53250659</t>
  </si>
  <si>
    <t>HOUSING FOMOCO HONDA 433 MHZ</t>
  </si>
  <si>
    <t>CHRONO XF 058087014 FR</t>
  </si>
  <si>
    <t>S105395702A</t>
  </si>
  <si>
    <t>Flex / alu Sirius 50</t>
  </si>
  <si>
    <t>70810</t>
  </si>
  <si>
    <t>MULTEK FLEXIBLE CIRCUITS INC.</t>
  </si>
  <si>
    <t>CHRONO XF 058087014  FR</t>
  </si>
  <si>
    <t>C120200113A</t>
  </si>
  <si>
    <t>BED 44485</t>
  </si>
  <si>
    <t>A2C00023089A</t>
  </si>
  <si>
    <t>33nH,350mA,SMD,COIL/B82496</t>
  </si>
  <si>
    <t>A2C00024468A</t>
  </si>
  <si>
    <t>32-bit Microcontroller , FLASH SH7055SF,</t>
  </si>
  <si>
    <t>10418</t>
  </si>
  <si>
    <t>RENESAS TECHNOLOGY EUROPE LTD</t>
  </si>
  <si>
    <t>ATIC68  bit flip failure</t>
  </si>
  <si>
    <t>S120123009A</t>
  </si>
  <si>
    <t>Valve broken.</t>
  </si>
  <si>
    <t>A2C53184789</t>
  </si>
  <si>
    <t>housing assy</t>
  </si>
  <si>
    <t>BED 44486</t>
  </si>
  <si>
    <t>CHRONO XF 05810324 FR</t>
  </si>
  <si>
    <t>CHRONO XF 058103247 FR</t>
  </si>
  <si>
    <t>CHRONO XF 058099511 FR</t>
  </si>
  <si>
    <t>BED 44484</t>
  </si>
  <si>
    <t>S118601101B</t>
  </si>
  <si>
    <t>embase de connecteur  16P V 2R THP GN</t>
  </si>
  <si>
    <t>S118601103B</t>
  </si>
  <si>
    <t>embase de connecteur  16P V 2R THP GY</t>
  </si>
  <si>
    <t>BED 44488</t>
  </si>
  <si>
    <t>CHRONO XF 058109942 FR</t>
  </si>
  <si>
    <t>BED 44487</t>
  </si>
  <si>
    <t>BED 44491</t>
  </si>
  <si>
    <t>Joint de valve coupée.</t>
  </si>
  <si>
    <t>BED 44492</t>
  </si>
  <si>
    <t>BED 44490</t>
  </si>
  <si>
    <t>10448</t>
  </si>
  <si>
    <t>KCE EUROPE</t>
  </si>
  <si>
    <t>Pb Dump Eeprom_no reponse</t>
  </si>
  <si>
    <t>A2C00029690A</t>
  </si>
  <si>
    <t>ST10F269-QC DB,A1,PQFP144,FLASH,16bit,MI</t>
  </si>
  <si>
    <t>S122739011A</t>
  </si>
  <si>
    <t>BED 44496</t>
  </si>
  <si>
    <t>A2C00045402</t>
  </si>
  <si>
    <t>FLASH,32MBit,4Mx8 or  2Mx16,90ns,48 PIN</t>
  </si>
  <si>
    <t>BED 44495</t>
  </si>
  <si>
    <t>A2C53258013</t>
  </si>
  <si>
    <t>fond de boitier BAC</t>
  </si>
  <si>
    <t>CHRONO XF 058141506 FR</t>
  </si>
  <si>
    <t>A2C00024944B</t>
  </si>
  <si>
    <t>FLASH,16MBit,32 bit,rev_G,80ns,PQFP-80,B</t>
  </si>
  <si>
    <t>BED 44500</t>
  </si>
  <si>
    <t>CHRONO XF 058139961 FR</t>
  </si>
  <si>
    <t>BED 44498</t>
  </si>
  <si>
    <t>BED 44499</t>
  </si>
  <si>
    <t>A2C53182996</t>
  </si>
  <si>
    <t>HOUSING ASSY TG1B ND 433MHZ (10059076) O</t>
  </si>
  <si>
    <t>BED 44497</t>
  </si>
  <si>
    <t>A2C53247111</t>
  </si>
  <si>
    <t>embase de connecteur GMT</t>
  </si>
  <si>
    <t>BED 45002</t>
  </si>
  <si>
    <t>A2C00000783A</t>
  </si>
  <si>
    <t>1,OP AMP,30KHz,SO8,OP-COMP/AD22057</t>
  </si>
  <si>
    <t>4830</t>
  </si>
  <si>
    <t>ANALOG DEVICES</t>
  </si>
  <si>
    <t>A2C00006642A</t>
  </si>
  <si>
    <t>Control IC for Common Rail,OTHER IC/ASIC</t>
  </si>
  <si>
    <t>B120202114A</t>
  </si>
  <si>
    <t>CHRONO XF 058153844 FR</t>
  </si>
  <si>
    <t>CHRONO XF 058154601 FR</t>
  </si>
  <si>
    <t>A2C00018261A</t>
  </si>
  <si>
    <t>TLE6250G,CAN-Transceiver,OTHER IC/CAN-Tr</t>
  </si>
  <si>
    <t>BED 45003</t>
  </si>
  <si>
    <t>A2C00022352A</t>
  </si>
  <si>
    <t>220nH,110mA,SMD,COIL/</t>
  </si>
  <si>
    <t>BED 45001</t>
  </si>
  <si>
    <t>A2C0004101601</t>
  </si>
  <si>
    <t>ATIC68 MROM M2B FCC COMPLIANT N2 process</t>
  </si>
  <si>
    <t>Battery leg unsoldered</t>
  </si>
  <si>
    <t>delamination</t>
  </si>
  <si>
    <t>BED 45006</t>
  </si>
  <si>
    <t>CHRONO XF 058170414 FR</t>
  </si>
  <si>
    <t>BED 45005</t>
  </si>
  <si>
    <t>CHRONO XB 336 055 106 FR</t>
  </si>
  <si>
    <t>BED 45004</t>
  </si>
  <si>
    <t>S118263001D</t>
  </si>
  <si>
    <t>CIP MERCURE 70µ (CI UNITAIRE) DM 16252</t>
  </si>
  <si>
    <t>CHRONO XF 058186167 FR</t>
  </si>
  <si>
    <t>5WS40227E-T</t>
  </si>
  <si>
    <t>CHRONO XF 058182783 FR</t>
  </si>
  <si>
    <t>BED 45009</t>
  </si>
  <si>
    <t>CHRONO XX 105856968 FR</t>
  </si>
  <si>
    <t>BED 45007</t>
  </si>
  <si>
    <t>BED 45008</t>
  </si>
  <si>
    <t>Bavure au bout du surmoulage</t>
  </si>
  <si>
    <t>S118546001C</t>
  </si>
  <si>
    <t>INSERT SURMOULE X84 (DM 12706)</t>
  </si>
  <si>
    <t>106316</t>
  </si>
  <si>
    <t>ASTEEL FLASH TECHNOLOGIE</t>
  </si>
  <si>
    <t>BED 45010</t>
  </si>
  <si>
    <t>BED 45011</t>
  </si>
  <si>
    <t>BED 45012</t>
  </si>
  <si>
    <t>calibration checksum.</t>
  </si>
  <si>
    <t>BED 45013</t>
  </si>
  <si>
    <t>A2C00044057</t>
  </si>
  <si>
    <t>22uF,20%,25V,SMD,TA,ELEC CAP/Tantalum Ch</t>
  </si>
  <si>
    <t>106851</t>
  </si>
  <si>
    <t>CHRONO XF 058402665 FR</t>
  </si>
  <si>
    <t>Input reset of micro IC1 (Pin54)</t>
  </si>
  <si>
    <t>U118522008A</t>
  </si>
  <si>
    <t>CHRONO XF 0584013748 FR</t>
  </si>
  <si>
    <t>BED 45014</t>
  </si>
  <si>
    <t>A2C53193796</t>
  </si>
  <si>
    <t>FLAN UCH CIPI (2CI / FLAN) ECM 10065767</t>
  </si>
  <si>
    <t>Screw top is defective.</t>
  </si>
  <si>
    <t>BED 45015</t>
  </si>
  <si>
    <t>CHRONO XF 058413748 FR</t>
  </si>
  <si>
    <t>S120200102B</t>
  </si>
  <si>
    <t>CHRONO XF 058444904 FR</t>
  </si>
  <si>
    <t>CHRONO XF059277425FR</t>
  </si>
  <si>
    <t>(VND8030LSP) destructed by hight voltage</t>
  </si>
  <si>
    <t>A2C00024286A</t>
  </si>
  <si>
    <t>2,36V,0Ohm,Power SO-10,GENERAL PURPOSE,H</t>
  </si>
  <si>
    <t>S118983006N</t>
  </si>
  <si>
    <t>INTERMITENT DEFECT</t>
  </si>
  <si>
    <t>Wetability problem.</t>
  </si>
  <si>
    <t>A2C00025219A</t>
  </si>
  <si>
    <t>3K9,1%,TK100,63mW,0603,LIN RES/</t>
  </si>
  <si>
    <t>S180038501E</t>
  </si>
  <si>
    <t>NO VALVE CORE FITTED</t>
  </si>
  <si>
    <t>A2C53184792</t>
  </si>
  <si>
    <t>S120123001H</t>
  </si>
  <si>
    <t>CHRONO XX 106182009 FR</t>
  </si>
  <si>
    <t>S118533001A</t>
  </si>
  <si>
    <t>BOITIER PLASTIQUE MODULE LC  SID 802</t>
  </si>
  <si>
    <t>BED 45019</t>
  </si>
  <si>
    <t>6595327616</t>
  </si>
  <si>
    <t>CONNECTEUR 12 VOIES 1.5 TYCO UCH</t>
  </si>
  <si>
    <t>CHRONO XF 058450706 FR</t>
  </si>
  <si>
    <t>CHRONO XF 058459149 FR</t>
  </si>
  <si>
    <t>BED 45018</t>
  </si>
  <si>
    <t>BED 45016</t>
  </si>
  <si>
    <t>P4 ne communique pas.</t>
  </si>
  <si>
    <t>A2C0003329801</t>
  </si>
  <si>
    <t>Parrot 4,A,Qp100_05,Microcontr Obso</t>
  </si>
  <si>
    <t>S122288001E</t>
  </si>
  <si>
    <t>BED 45020</t>
  </si>
  <si>
    <t>BWS40582E-T</t>
  </si>
  <si>
    <t>CHRONO XF 058449813 FR</t>
  </si>
  <si>
    <t>BWS40562A-T</t>
  </si>
  <si>
    <t>CHRONO XF 058452485 FR</t>
  </si>
  <si>
    <t>A2C53242951</t>
  </si>
  <si>
    <t>SID 204 X250 (2panels/flan)</t>
  </si>
  <si>
    <t>BED 45017</t>
  </si>
  <si>
    <t>BED 45021</t>
  </si>
  <si>
    <t>OPEN CIRCUIT</t>
  </si>
  <si>
    <t>A2C00003931A</t>
  </si>
  <si>
    <t>71K5,1%,TK50,250mW,MINIMELF0204,LIN RES/</t>
  </si>
  <si>
    <t>72650</t>
  </si>
  <si>
    <t>VISHAY BCcomponents BEYSCHLAG GmbH</t>
  </si>
  <si>
    <t>BWS40402M-T</t>
  </si>
  <si>
    <t>Issue with WS_LF Pin 53</t>
  </si>
  <si>
    <t>A2C00028869A</t>
  </si>
  <si>
    <t>ORION C1,C1,QFP64_05,Wheelspeed Obso</t>
  </si>
  <si>
    <t>A2C00030420A</t>
  </si>
  <si>
    <t>4,EQ ISO,0804,10K,5%,31mW,NET RES/</t>
  </si>
  <si>
    <t>Accel sensor is broken</t>
  </si>
  <si>
    <t>BED 45024</t>
  </si>
  <si>
    <t>Not accelerometer variation</t>
  </si>
  <si>
    <t>A2C0003415801</t>
  </si>
  <si>
    <t>ATIC68MROM V2B 433MHz TG1A REPLACEMENT,S</t>
  </si>
  <si>
    <t>BED 45022</t>
  </si>
  <si>
    <t>A2C0003852801</t>
  </si>
  <si>
    <t>POWER,SINGLE,12V,RELAY/G8HL-1A4P-SI4-12V</t>
  </si>
  <si>
    <t>107468</t>
  </si>
  <si>
    <t>OMRON AUTOMOTIVE ELECTRONICS</t>
  </si>
  <si>
    <t>SNR The micro reset  randomly</t>
  </si>
  <si>
    <t>S118983005*</t>
  </si>
  <si>
    <t>CHRONO XF 058466502 FR</t>
  </si>
  <si>
    <t>BED 45023</t>
  </si>
  <si>
    <t>BED 45025</t>
  </si>
  <si>
    <t>S118611232C</t>
  </si>
  <si>
    <t>AUTOFUSE EQUIPE 30/40 BSMD2 GRIS - 16351</t>
  </si>
  <si>
    <t>S_COMP_REFRIHS, driver SMP1(VN820PT)</t>
  </si>
  <si>
    <t>S118983004L</t>
  </si>
  <si>
    <t>CHRONO XF 058476442 FR</t>
  </si>
  <si>
    <t>BED 45026</t>
  </si>
  <si>
    <t>ATIC 20 DEFECT</t>
  </si>
  <si>
    <t>A2C00030921A</t>
  </si>
  <si>
    <t>ATIC20/EICC,B1C,PSOP32,Control IC for Co</t>
  </si>
  <si>
    <t>5WS40319G-T</t>
  </si>
  <si>
    <t>BED 45027</t>
  </si>
  <si>
    <t>A2C00036064</t>
  </si>
  <si>
    <t>2.36mH,30mA,SMD,COIL/CAS16D14</t>
  </si>
  <si>
    <t>BED 45055</t>
  </si>
  <si>
    <t>A2C00048130</t>
  </si>
  <si>
    <t>Bluemoon universal platform,OTHER IC/PBA</t>
  </si>
  <si>
    <t>CHRONO XF 058491626 FR</t>
  </si>
  <si>
    <t>A2C00000996A</t>
  </si>
  <si>
    <t>DRIVER L9613</t>
  </si>
  <si>
    <t>CHRONO XX 106578421 FR</t>
  </si>
  <si>
    <t>A2C00002001A</t>
  </si>
  <si>
    <t>100pF,10%,500V,X7R,1206,TINNED,CER CAP/</t>
  </si>
  <si>
    <t>C122326132A</t>
  </si>
  <si>
    <t>BED 45029</t>
  </si>
  <si>
    <t>BED 45030</t>
  </si>
  <si>
    <t>BED 45028</t>
  </si>
  <si>
    <t>CHRONO XF 058497442 FR</t>
  </si>
  <si>
    <t>BED 45032</t>
  </si>
  <si>
    <t>BED 45031</t>
  </si>
  <si>
    <t>S122295001A</t>
  </si>
  <si>
    <t>KIT BOITIER PLAST. CK4010 EBOX</t>
  </si>
  <si>
    <t>BED 39011</t>
  </si>
  <si>
    <t>A2C00000336A</t>
  </si>
  <si>
    <t>200V,250mA,1,STANDARD,MINIMELF_D,RECT DI</t>
  </si>
  <si>
    <t>BWS40602A-T</t>
  </si>
  <si>
    <t>CHRONO XX 106664686 FR</t>
  </si>
  <si>
    <t>Conti. BED #45081 - Connectors blistered</t>
  </si>
  <si>
    <t>A2C53094643</t>
  </si>
  <si>
    <t>embase de connecteur  20P H 2R THP BK OB</t>
  </si>
  <si>
    <t>107594</t>
  </si>
  <si>
    <t>MOLEX INTERCONNECT GMBH</t>
  </si>
  <si>
    <t>BED 45033</t>
  </si>
  <si>
    <t>BED 45038</t>
  </si>
  <si>
    <t>A2C00007586A</t>
  </si>
  <si>
    <t>5K76,1%,TK100,63mW,0603,LIN RES/</t>
  </si>
  <si>
    <t>BED 45040</t>
  </si>
  <si>
    <t>BED 45037</t>
  </si>
  <si>
    <t>BED 45048</t>
  </si>
  <si>
    <t>IC 20 DEFECT</t>
  </si>
  <si>
    <t>A2C00001040A</t>
  </si>
  <si>
    <t>2,COMP,0Hz,SO8,OP-COMP/TS393IDT</t>
  </si>
  <si>
    <t>S118934101</t>
  </si>
  <si>
    <t>CHRONO XX 106827852 FR</t>
  </si>
  <si>
    <t>A2C00005068A</t>
  </si>
  <si>
    <t>8MHz,50ppm,QUARZ11X10,QUARTZ CRYSTAL/</t>
  </si>
  <si>
    <t>66160</t>
  </si>
  <si>
    <t>N.D.K. FRANCE</t>
  </si>
  <si>
    <t>BED 45043</t>
  </si>
  <si>
    <t>A2C00025479A</t>
  </si>
  <si>
    <t>36V,16mOhm,P²PAK,VN920-B5,HIGH SIDE DRIV</t>
  </si>
  <si>
    <t>1st Verify Failed</t>
  </si>
  <si>
    <t>BED 45044</t>
  </si>
  <si>
    <t>BED 45042</t>
  </si>
  <si>
    <t>CHRONO XF 058549493 FR</t>
  </si>
  <si>
    <t>A2C00002578A</t>
  </si>
  <si>
    <t>10uF,20%,25V,SMD,TA,ELEC CAP/</t>
  </si>
  <si>
    <t>BED 45046</t>
  </si>
  <si>
    <t>BED 45045</t>
  </si>
  <si>
    <t>No communication / 3rd level analysis.</t>
  </si>
  <si>
    <t>2 tracks are fused. V100 hasa</t>
  </si>
  <si>
    <t>S180036003H</t>
  </si>
  <si>
    <t>BED 45047</t>
  </si>
  <si>
    <t>BED 45051</t>
  </si>
  <si>
    <t>BED 45059</t>
  </si>
  <si>
    <t>41300 fail IC430 internal short circuit</t>
  </si>
  <si>
    <t>S120063008D</t>
  </si>
  <si>
    <t>BED 45049</t>
  </si>
  <si>
    <t>S120063006C</t>
  </si>
  <si>
    <t>BED 45052</t>
  </si>
  <si>
    <t>BED 45053</t>
  </si>
  <si>
    <t>S118781001B</t>
  </si>
  <si>
    <t>ALUMINIUM PLATE</t>
  </si>
  <si>
    <t>CHRONO XX 107711745 FR</t>
  </si>
  <si>
    <t>E1 : OPEN CIRCUIT</t>
  </si>
  <si>
    <t>S118901201B</t>
  </si>
  <si>
    <t>FLAN double face SID804  / 2 CI par flan</t>
  </si>
  <si>
    <t>Short circuit at hot température</t>
  </si>
  <si>
    <t>Valve is missing / Q1 is defective /</t>
  </si>
  <si>
    <t>5WS40512A-T</t>
  </si>
  <si>
    <t>BED 45056</t>
  </si>
  <si>
    <t>CHRONO XF 058602018 FR</t>
  </si>
  <si>
    <t>BED 45054</t>
  </si>
  <si>
    <t>CHRONO XF 058606522 FR</t>
  </si>
  <si>
    <t>CHRONO XF058617508FR</t>
  </si>
  <si>
    <t>CHRONO XF 058616958 FR</t>
  </si>
  <si>
    <t>A2C00003506A</t>
  </si>
  <si>
    <t>3R9,5%,TK250,250mW,1206,LIN RES/</t>
  </si>
  <si>
    <t>5WS40512B-T</t>
  </si>
  <si>
    <t>BED 45060</t>
  </si>
  <si>
    <t>BED 45057</t>
  </si>
  <si>
    <t>5WS40331C-T</t>
  </si>
  <si>
    <t>5WS40303K-T</t>
  </si>
  <si>
    <t>A2C0003374901</t>
  </si>
  <si>
    <t>EEPROM,2048Bit,256*8,0s,SO8,-40C,125C,ME</t>
  </si>
  <si>
    <t>BWS40633A-T</t>
  </si>
  <si>
    <t>BED 45064</t>
  </si>
  <si>
    <t>A2C00046266</t>
  </si>
  <si>
    <t>8,48V,1.5Ohm,P-DSO-24-3,GENERAL PURPOSE,</t>
  </si>
  <si>
    <t>B122326113A</t>
  </si>
  <si>
    <t>BED 45062</t>
  </si>
  <si>
    <t>BED 45065</t>
  </si>
  <si>
    <t>BED 45063</t>
  </si>
  <si>
    <t>CHRONO XX108043296FR</t>
  </si>
  <si>
    <t>CHRONO XF 058648880 FR</t>
  </si>
  <si>
    <t>wettabiliy analysis on A2C00010441A</t>
  </si>
  <si>
    <t>CHRONO XX 108046859 FR</t>
  </si>
  <si>
    <t>S118536001E</t>
  </si>
  <si>
    <t>S118536002M</t>
  </si>
  <si>
    <t>CHRONO XF 058639905 FR</t>
  </si>
  <si>
    <t>A2C00029544A</t>
  </si>
  <si>
    <t>SAK C167 CS LM CA,A1,QFP144_065,ROMLESS,</t>
  </si>
  <si>
    <t>CHRONO XF 058641201 FR</t>
  </si>
  <si>
    <t>CHRONO XX 108061652 FR</t>
  </si>
  <si>
    <t>CHRONO XX 108098799 FR</t>
  </si>
  <si>
    <t>CHRONO XF 058644335 FR</t>
  </si>
  <si>
    <t>memory flash defect</t>
  </si>
  <si>
    <t>AENC TIAC</t>
  </si>
  <si>
    <t>CHRONO XF060684735FR</t>
  </si>
  <si>
    <t>CHRONO XF060555135FR</t>
  </si>
  <si>
    <t>CHRONO XF 060684735 FR</t>
  </si>
  <si>
    <t>BED 050543</t>
  </si>
  <si>
    <t>BED 050550</t>
  </si>
  <si>
    <t>CHRONO XX119067483FR</t>
  </si>
  <si>
    <t>A2C00041345</t>
  </si>
  <si>
    <t>MPC563 (Unimicron substrate  AND redunda</t>
  </si>
  <si>
    <t>CHRONO XF060155702FR</t>
  </si>
  <si>
    <t>CHRONO XF060165660FR</t>
  </si>
  <si>
    <t>Shortcut between pin 2 and pin 6</t>
  </si>
  <si>
    <t>("0" value permanently)</t>
  </si>
  <si>
    <t>No communcation  No reading</t>
  </si>
  <si>
    <t>A2C00000812A</t>
  </si>
  <si>
    <t>5V,500mA,STEP DOWN,TO263-7,VOLT REG/TLE4</t>
  </si>
  <si>
    <t>CHRONO XF060180551FR</t>
  </si>
  <si>
    <t>Short circuits between pins 9 and GND</t>
  </si>
  <si>
    <t>A2C00006641A</t>
  </si>
  <si>
    <t>ATM39LIGHT,SO20,Si 2,OCTAL LOW SIDE DRIV</t>
  </si>
  <si>
    <t>U118400920J</t>
  </si>
  <si>
    <t>CHRONO XF060185338FR</t>
  </si>
  <si>
    <t>CHRONO XF 060189900 FR</t>
  </si>
  <si>
    <t>Relay disable SC beetween Drain / Source</t>
  </si>
  <si>
    <t>A2C00016962A</t>
  </si>
  <si>
    <t>1,N_CHAN,MOS,POWER,55V,80A,10mOhm,D2PACK</t>
  </si>
  <si>
    <t>CHRONO XF060181265FR</t>
  </si>
  <si>
    <t>chrono XX119250657FR</t>
  </si>
  <si>
    <t>CHRONO XX119266113FR</t>
  </si>
  <si>
    <t>CHRONO XF060184045FR</t>
  </si>
  <si>
    <t>A2C00021534A</t>
  </si>
  <si>
    <t>1mH,300mA,SMD,COIL/</t>
  </si>
  <si>
    <t>98040</t>
  </si>
  <si>
    <t>PULSE SA</t>
  </si>
  <si>
    <t>CHRONO XF060180843FR</t>
  </si>
  <si>
    <t>CHRONO XF060180021FR</t>
  </si>
  <si>
    <t>A2C00040872</t>
  </si>
  <si>
    <t>1,40V,60mOhm,TO252/DPAK,GENERAL PURPOSE,</t>
  </si>
  <si>
    <t>BED 39414</t>
  </si>
  <si>
    <t>BED 39415</t>
  </si>
  <si>
    <t>S118600102B</t>
  </si>
  <si>
    <t>connecteur            16P    BK</t>
  </si>
  <si>
    <t>BED 39417</t>
  </si>
  <si>
    <t>BED 39418</t>
  </si>
  <si>
    <t>BED 39416</t>
  </si>
  <si>
    <t>THE TXD pin beetween the driver</t>
  </si>
  <si>
    <t>Pièce données à Mr Gougeon, 06/10/08</t>
  </si>
  <si>
    <t>A2C53152546</t>
  </si>
  <si>
    <t>onglet</t>
  </si>
  <si>
    <t>Pièce donnée à Mr Gougeon, 23/06/08</t>
  </si>
  <si>
    <t>S103637400J</t>
  </si>
  <si>
    <t>KIT PLAQUES EMBASES URANUS N4</t>
  </si>
  <si>
    <t>36800</t>
  </si>
  <si>
    <t>MOLEX ELEKTRONIK GMBH</t>
  </si>
  <si>
    <t>Pièce données à Mr Gougeon, 23/06/08</t>
  </si>
  <si>
    <t>BED 39420</t>
  </si>
  <si>
    <t>BED 39419</t>
  </si>
  <si>
    <t>BED 39423</t>
  </si>
  <si>
    <t>BED 39421</t>
  </si>
  <si>
    <t>A2C00046699</t>
  </si>
  <si>
    <t>POWER,TWIN,12V,RELAY/</t>
  </si>
  <si>
    <t>BED 39426</t>
  </si>
  <si>
    <t>A2C00007121A</t>
  </si>
  <si>
    <t>13K,1%,TK100,63mW,0603,LIN RES/</t>
  </si>
  <si>
    <t>Pin susp enable on the pic (pin 22)</t>
  </si>
  <si>
    <t>BED 39427</t>
  </si>
  <si>
    <t>Oxydation of the valve,</t>
  </si>
  <si>
    <t>A2C53184788</t>
  </si>
  <si>
    <t>HOUSING ASSY TG1B HT MMC</t>
  </si>
  <si>
    <t>S122010001G</t>
  </si>
  <si>
    <t>BED 39424</t>
  </si>
  <si>
    <t>BED 39425</t>
  </si>
  <si>
    <t>BED 39430</t>
  </si>
  <si>
    <t>CHRONO XF060248599FR</t>
  </si>
  <si>
    <t>Oxydation of the valve</t>
  </si>
  <si>
    <t>106895</t>
  </si>
  <si>
    <t>SCHRADER ELECTRONICS LTD</t>
  </si>
  <si>
    <t>BED 39431</t>
  </si>
  <si>
    <t>BED 39429</t>
  </si>
  <si>
    <t>BED 39434</t>
  </si>
  <si>
    <t>A2C00008558A</t>
  </si>
  <si>
    <t>POWER,SINGLE,12V,RELAY/Power K,V23076-A3</t>
  </si>
  <si>
    <t>valve missing Pb in communication</t>
  </si>
  <si>
    <t>BED 39433</t>
  </si>
  <si>
    <t>BED 39432</t>
  </si>
  <si>
    <t>CHRONO XF060264702FR</t>
  </si>
  <si>
    <t>A2C53238814</t>
  </si>
  <si>
    <t>FLAN  SID 805   (2 CI par flan)</t>
  </si>
  <si>
    <t>NO EXPEDITION - WARNING</t>
  </si>
  <si>
    <t>BED 050501</t>
  </si>
  <si>
    <t>A2C00030501</t>
  </si>
  <si>
    <t>Target</t>
  </si>
  <si>
    <t>Status</t>
  </si>
  <si>
    <t>YTD</t>
  </si>
  <si>
    <t>EXTERNAL FLASH DEFECT</t>
  </si>
  <si>
    <t>Flash failure issue, wrong checksuml</t>
  </si>
  <si>
    <t>PIN 4 OUT DEFECT</t>
  </si>
  <si>
    <t>INTERNAL RAM DEFECT</t>
  </si>
  <si>
    <t>Resistive  effect   (96ohm)</t>
  </si>
  <si>
    <t>A2C00001009A</t>
  </si>
  <si>
    <t>4,40V,200mOhm,SO20,GENERAL PURPOSE,HIGH</t>
  </si>
  <si>
    <t>S120042300F</t>
  </si>
  <si>
    <t>A2C00005530A</t>
  </si>
  <si>
    <t>3K,1%,TK100,63mW,0603,LIN RES/</t>
  </si>
  <si>
    <t>CHRONO XX116859523FR</t>
  </si>
  <si>
    <t>SHORT CIRCUIT</t>
  </si>
  <si>
    <t>S118400260I</t>
  </si>
  <si>
    <t>antennas power supply out of order,</t>
  </si>
  <si>
    <t>CHRONO XF059992650FR</t>
  </si>
  <si>
    <t>CHRONO XF059996594FR</t>
  </si>
  <si>
    <t>WRONG EEPROM</t>
  </si>
  <si>
    <t>not accelerometer variation</t>
  </si>
  <si>
    <t>A2C0003415301</t>
  </si>
  <si>
    <t>ATIC68EROM V1C 433M,SENSOR/ SW620 (15153</t>
  </si>
  <si>
    <t>S120123004E</t>
  </si>
  <si>
    <t>BED 39387</t>
  </si>
  <si>
    <t>CHRONO XX117538984FR</t>
  </si>
  <si>
    <t>CHRONO XF060009007FR</t>
  </si>
  <si>
    <t>CHRONO XF060015427FR</t>
  </si>
  <si>
    <t>78870</t>
  </si>
  <si>
    <t>VACUUMSCHMELZE GMBH</t>
  </si>
  <si>
    <t>B118934101J</t>
  </si>
  <si>
    <t>Valve extracted / Housing damaged</t>
  </si>
  <si>
    <t>A2C0003408301</t>
  </si>
  <si>
    <t>ATIC68 EROM V1C,SENSOR/</t>
  </si>
  <si>
    <t>Valve core is missing / ATIC68</t>
  </si>
  <si>
    <t>A2C0004101301</t>
  </si>
  <si>
    <t>ATIC68 MROM M2B 433MHz (dérog 6870)</t>
  </si>
  <si>
    <t>S120123006E</t>
  </si>
  <si>
    <t>BED 39384</t>
  </si>
  <si>
    <t>CHRONO XF060012451FR</t>
  </si>
  <si>
    <t>BED 39385</t>
  </si>
  <si>
    <t>BED 39386</t>
  </si>
  <si>
    <t>BED 39388</t>
  </si>
  <si>
    <t>CHRONO XX117662726FR</t>
  </si>
  <si>
    <t>BED 39392</t>
  </si>
  <si>
    <t>A2C00010093A</t>
  </si>
  <si>
    <t>1,PNP,NORMAL,500mA,300V,SOT223,BIP/PZTA9</t>
  </si>
  <si>
    <t>BWS40709C-T</t>
  </si>
  <si>
    <t>BED 39391</t>
  </si>
  <si>
    <t>BED 39396</t>
  </si>
  <si>
    <t>A2C00050635</t>
  </si>
  <si>
    <t>SDRAM,64MBit,4Meg x 16,7.5ns,TSOP II 54p</t>
  </si>
  <si>
    <t>7796</t>
  </si>
  <si>
    <t>Micron Europe limited</t>
  </si>
  <si>
    <t>BED 39389</t>
  </si>
  <si>
    <t>BED 39390</t>
  </si>
  <si>
    <t>BED 39394</t>
  </si>
  <si>
    <t>CHRONO XF060049743FR</t>
  </si>
  <si>
    <t>CHRONO XF060062444FR</t>
  </si>
  <si>
    <t>S126074104A</t>
  </si>
  <si>
    <t>A2C0003354601</t>
  </si>
  <si>
    <t>4.7uF,20%,50V,SMD,TA,ELEC CAP/</t>
  </si>
  <si>
    <t>CHRONO XF060049111FR</t>
  </si>
  <si>
    <t>CHRONO XF060048337FR</t>
  </si>
  <si>
    <t>BED 39393</t>
  </si>
  <si>
    <t>BED 39395</t>
  </si>
  <si>
    <t>BED 39400</t>
  </si>
  <si>
    <t>BED 39398</t>
  </si>
  <si>
    <t>BED 39397</t>
  </si>
  <si>
    <t>A2C00020586A</t>
  </si>
  <si>
    <t>SMD,SWITCH,OTH ELMECH/citizen LS7A</t>
  </si>
  <si>
    <t>99490</t>
  </si>
  <si>
    <t>C-E (Deutschland) GmbH</t>
  </si>
  <si>
    <t>not communication RF emission</t>
  </si>
  <si>
    <t>BED 39401</t>
  </si>
  <si>
    <t>BED 39402</t>
  </si>
  <si>
    <t>BED 39399</t>
  </si>
  <si>
    <t>BED 39404</t>
  </si>
  <si>
    <t>A2C52058503</t>
  </si>
  <si>
    <t>1,40V,35mOhm,TO252,GENERAL PURPOSE,LOW S</t>
  </si>
  <si>
    <t>BED 39406</t>
  </si>
  <si>
    <t>BED 39403</t>
  </si>
  <si>
    <t>BED 39408</t>
  </si>
  <si>
    <t>A2C00006969B</t>
  </si>
  <si>
    <t>220nF,10%,25V,X7R,0805,TINNED,CER CAP/</t>
  </si>
  <si>
    <t>CHRONO XF060110405FR</t>
  </si>
  <si>
    <t>CHRONO XF060109800FR</t>
  </si>
  <si>
    <t>OUTPUT PIN 9 DEFECT</t>
  </si>
  <si>
    <t>BWS40710A-T</t>
  </si>
  <si>
    <t>BED 39407</t>
  </si>
  <si>
    <t>S118767001B</t>
  </si>
  <si>
    <t>BUS BARRE BSM LIGHT (DM 12874)</t>
  </si>
  <si>
    <t>CHRONOPOST XF 060123934 FR</t>
  </si>
  <si>
    <t>TDA5100 (V1) is defective / Bad data</t>
  </si>
  <si>
    <t>BED 39409</t>
  </si>
  <si>
    <t>CHRONO XF060122806FR</t>
  </si>
  <si>
    <t>BED 39412</t>
  </si>
  <si>
    <t>BED 39411</t>
  </si>
  <si>
    <t>A2C53218327</t>
  </si>
  <si>
    <t>Colle Glue (Loctite 3619)</t>
  </si>
  <si>
    <t>4220</t>
  </si>
  <si>
    <t>HENKEL TECHNOLOGIES FRANCE SAS</t>
  </si>
  <si>
    <t>CHRONO XF060211165FR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</si>
  <si>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</si>
  <si>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</si>
  <si>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</si>
  <si>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</si>
  <si>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</si>
  <si>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</si>
  <si>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</si>
  <si>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</si>
  <si>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</si>
  <si>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DÉC</t>
  </si>
  <si>
    <t xml:space="preserve">Target </t>
  </si>
  <si>
    <t xml:space="preserve">MOIS </t>
  </si>
  <si>
    <t>Interv min</t>
  </si>
  <si>
    <t>Interv MAX</t>
  </si>
  <si>
    <t>Quantité</t>
  </si>
  <si>
    <t>Target N-1</t>
  </si>
  <si>
    <t>Statut N-1</t>
  </si>
  <si>
    <t>X1</t>
  </si>
  <si>
    <t>NB of X2</t>
  </si>
  <si>
    <t>X2</t>
  </si>
  <si>
    <t>NB of X3</t>
  </si>
  <si>
    <t>X3</t>
  </si>
  <si>
    <t>X4</t>
  </si>
  <si>
    <t>X5</t>
  </si>
  <si>
    <t>X6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</si>
</sst>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0.0%"/>
    <numFmt numFmtId="166" formatCode="0.0"/>
    <numFmt numFmtId="168" formatCode="0.000%"/>
    <numFmt numFmtId="169" formatCode="[$-40C]mmm\-yy;@"/>
  </numFmts>
  <fonts count="2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sz val="11"/>
      <name val="Arial"/>
      <family val="2"/>
    </font>
    <font>
      <b/>
      <sz val="10"/>
      <name val="MS Sans"/>
    </font>
    <font>
      <b/>
      <sz val="11"/>
      <name val="Arial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b/>
      <sz val="12"/>
      <name val="MS Sans"/>
    </font>
    <font>
      <b/>
      <sz val="11"/>
      <color indexed="10"/>
      <name val="Arial"/>
      <family val="2"/>
    </font>
    <font>
      <sz val="11"/>
      <color indexed="10"/>
      <name val="Arial"/>
      <family val="2"/>
    </font>
    <font>
      <b/>
      <sz val="8"/>
      <color indexed="10"/>
      <name val="Tahoma"/>
      <family val="2"/>
    </font>
    <font>
      <sz val="8"/>
      <color indexed="1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Tahoma"/>
      <family val="2"/>
    </font>
    <font>
      <b/>
      <sz val="8"/>
      <color indexed="57"/>
      <name val="Tahoma"/>
      <family val="2"/>
    </font>
    <font>
      <sz val="8"/>
      <color indexed="57"/>
      <name val="Tahoma"/>
      <family val="2"/>
    </font>
    <font>
      <sz val="10"/>
      <color rgb="FFFF0000"/>
      <name val="Tahoma"/>
      <family val="2"/>
    </font>
    <font>
      <b/>
      <sz val="10"/>
      <name val="Tahoma"/>
      <family val="2"/>
    </font>
    <font>
      <b/>
      <sz val="8"/>
      <name val="Tahoma"/>
      <family val="2"/>
    </font>
    <font>
      <b/>
      <sz val="10"/>
      <color theme="0"/>
      <name val="Tahoma"/>
      <family val="2"/>
    </font>
    <font>
      <b/>
      <sz val="10"/>
      <color rgb="FFFF0000"/>
      <name val="Tahoma"/>
      <family val="2"/>
    </font>
    <font>
      <b/>
      <sz val="12"/>
      <name val="Tahoma"/>
      <family val="2"/>
    </font>
    <font>
      <sz val="8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0" borderId="0" applyNumberFormat="0" applyFill="0" applyBorder="0" applyAlignment="0" applyProtection="0"/>
    <xf numFmtId="0" fontId="1" fillId="0" borderId="0"/>
    <xf numFmtId="0" fontId="6" fillId="0" borderId="0"/>
    <xf numFmtId="9" fontId="1" fillId="0" borderId="0" applyFont="0" applyFill="0" applyBorder="0" applyAlignment="0" applyProtection="0"/>
  </cellStyleXfs>
  <cellXfs count="178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0" xfId="0" applyNumberFormat="1"/>
    <xf numFmtId="0" fontId="6" fillId="0" borderId="0" xfId="0" applyFont="1"/>
    <xf numFmtId="0" fontId="10" fillId="0" borderId="0" xfId="0" applyFont="1" applyAlignment="1">
      <alignment horizontal="center"/>
    </xf>
    <xf numFmtId="0" fontId="8" fillId="0" borderId="0" xfId="0" applyFont="1" applyBorder="1"/>
    <xf numFmtId="0" fontId="8" fillId="0" borderId="0" xfId="0" applyFont="1" applyFill="1" applyBorder="1" applyAlignment="1"/>
    <xf numFmtId="165" fontId="6" fillId="0" borderId="0" xfId="0" applyNumberFormat="1" applyFont="1"/>
    <xf numFmtId="0" fontId="3" fillId="0" borderId="0" xfId="0" applyFont="1" applyAlignment="1">
      <alignment horizontal="center"/>
    </xf>
    <xf numFmtId="0" fontId="8" fillId="0" borderId="0" xfId="0" applyFont="1"/>
    <xf numFmtId="0" fontId="10" fillId="0" borderId="0" xfId="0" applyFont="1" applyAlignment="1">
      <alignment horizontal="left"/>
    </xf>
    <xf numFmtId="0" fontId="11" fillId="0" borderId="0" xfId="0" applyFont="1" applyFill="1" applyAlignment="1">
      <alignment horizontal="left"/>
    </xf>
    <xf numFmtId="0" fontId="6" fillId="0" borderId="0" xfId="2"/>
    <xf numFmtId="49" fontId="6" fillId="2" borderId="0" xfId="2" applyNumberFormat="1" applyFill="1"/>
    <xf numFmtId="3" fontId="6" fillId="0" borderId="0" xfId="2" applyNumberFormat="1"/>
    <xf numFmtId="0" fontId="6" fillId="0" borderId="0" xfId="2" applyAlignment="1">
      <alignment wrapText="1"/>
    </xf>
    <xf numFmtId="0" fontId="7" fillId="4" borderId="0" xfId="0" applyFont="1" applyFill="1"/>
    <xf numFmtId="0" fontId="7" fillId="2" borderId="0" xfId="0" applyFont="1" applyFill="1" applyAlignment="1">
      <alignment horizontal="left"/>
    </xf>
    <xf numFmtId="0" fontId="7" fillId="0" borderId="0" xfId="0" applyFont="1"/>
    <xf numFmtId="49" fontId="7" fillId="2" borderId="0" xfId="0" applyNumberFormat="1" applyFont="1" applyFill="1"/>
    <xf numFmtId="14" fontId="7" fillId="0" borderId="0" xfId="0" applyNumberFormat="1" applyFont="1"/>
    <xf numFmtId="4" fontId="7" fillId="0" borderId="0" xfId="0" applyNumberFormat="1" applyFont="1"/>
    <xf numFmtId="0" fontId="6" fillId="0" borderId="6" xfId="2" applyBorder="1"/>
    <xf numFmtId="0" fontId="6" fillId="0" borderId="4" xfId="2" applyBorder="1"/>
    <xf numFmtId="0" fontId="6" fillId="0" borderId="10" xfId="2" applyBorder="1"/>
    <xf numFmtId="0" fontId="6" fillId="0" borderId="11" xfId="2" applyBorder="1"/>
    <xf numFmtId="3" fontId="7" fillId="0" borderId="0" xfId="0" applyNumberFormat="1" applyFont="1"/>
    <xf numFmtId="0" fontId="12" fillId="0" borderId="0" xfId="0" applyFont="1" applyBorder="1"/>
    <xf numFmtId="165" fontId="13" fillId="0" borderId="0" xfId="0" applyNumberFormat="1" applyFont="1"/>
    <xf numFmtId="0" fontId="13" fillId="0" borderId="0" xfId="0" applyFont="1"/>
    <xf numFmtId="0" fontId="1" fillId="0" borderId="3" xfId="1" applyBorder="1"/>
    <xf numFmtId="0" fontId="1" fillId="0" borderId="0" xfId="1" applyBorder="1"/>
    <xf numFmtId="1" fontId="1" fillId="0" borderId="0" xfId="1" applyNumberFormat="1" applyBorder="1" applyAlignment="1">
      <alignment horizontal="right"/>
    </xf>
    <xf numFmtId="0" fontId="1" fillId="0" borderId="12" xfId="1" applyBorder="1"/>
    <xf numFmtId="0" fontId="1" fillId="0" borderId="2" xfId="1" applyBorder="1"/>
    <xf numFmtId="1" fontId="1" fillId="0" borderId="2" xfId="1" applyNumberFormat="1" applyBorder="1" applyAlignment="1">
      <alignment horizontal="right"/>
    </xf>
    <xf numFmtId="0" fontId="6" fillId="5" borderId="13" xfId="2" applyFill="1" applyBorder="1" applyAlignment="1">
      <alignment wrapText="1"/>
    </xf>
    <xf numFmtId="0" fontId="6" fillId="5" borderId="14" xfId="2" applyFill="1" applyBorder="1" applyAlignment="1">
      <alignment wrapText="1"/>
    </xf>
    <xf numFmtId="0" fontId="6" fillId="5" borderId="14" xfId="2" applyFill="1" applyBorder="1" applyAlignment="1">
      <alignment horizontal="left" wrapText="1"/>
    </xf>
    <xf numFmtId="0" fontId="6" fillId="5" borderId="15" xfId="2" applyFill="1" applyBorder="1" applyAlignment="1">
      <alignment horizontal="left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2" fillId="8" borderId="1" xfId="0" applyFont="1" applyFill="1" applyBorder="1"/>
    <xf numFmtId="17" fontId="0" fillId="9" borderId="1" xfId="0" applyNumberFormat="1" applyFill="1" applyBorder="1"/>
    <xf numFmtId="0" fontId="0" fillId="6" borderId="1" xfId="0" applyFill="1" applyBorder="1"/>
    <xf numFmtId="1" fontId="0" fillId="0" borderId="1" xfId="0" applyNumberFormat="1" applyBorder="1"/>
    <xf numFmtId="17" fontId="1" fillId="7" borderId="1" xfId="0" applyNumberFormat="1" applyFont="1" applyFill="1" applyBorder="1"/>
    <xf numFmtId="0" fontId="0" fillId="10" borderId="9" xfId="0" applyFill="1" applyBorder="1"/>
    <xf numFmtId="0" fontId="0" fillId="0" borderId="1" xfId="0" applyBorder="1"/>
    <xf numFmtId="0" fontId="0" fillId="9" borderId="0" xfId="0" applyFill="1" applyAlignment="1">
      <alignment horizontal="center" vertical="center"/>
    </xf>
    <xf numFmtId="0" fontId="0" fillId="9" borderId="0" xfId="0" applyNumberFormat="1" applyFill="1"/>
    <xf numFmtId="0" fontId="0" fillId="0" borderId="0" xfId="0" applyAlignment="1">
      <alignment horizontal="center" vertical="center"/>
    </xf>
    <xf numFmtId="2" fontId="0" fillId="0" borderId="1" xfId="0" applyNumberFormat="1" applyBorder="1"/>
    <xf numFmtId="0" fontId="0" fillId="0" borderId="1" xfId="0" applyNumberFormat="1" applyBorder="1"/>
    <xf numFmtId="166" fontId="0" fillId="9" borderId="0" xfId="0" applyNumberFormat="1" applyFill="1"/>
    <xf numFmtId="166" fontId="0" fillId="0" borderId="0" xfId="0" applyNumberFormat="1"/>
    <xf numFmtId="2" fontId="0" fillId="9" borderId="0" xfId="0" applyNumberFormat="1" applyFill="1"/>
    <xf numFmtId="2" fontId="0" fillId="0" borderId="0" xfId="0" applyNumberFormat="1"/>
    <xf numFmtId="9" fontId="0" fillId="0" borderId="1" xfId="0" applyNumberFormat="1" applyBorder="1"/>
    <xf numFmtId="9" fontId="0" fillId="9" borderId="0" xfId="0" applyNumberFormat="1" applyFill="1"/>
    <xf numFmtId="9" fontId="0" fillId="0" borderId="0" xfId="0" applyNumberFormat="1"/>
    <xf numFmtId="0" fontId="18" fillId="0" borderId="1" xfId="0" applyNumberFormat="1" applyFont="1" applyFill="1" applyBorder="1" applyAlignment="1">
      <alignment horizontal="center" vertical="center"/>
    </xf>
    <xf numFmtId="0" fontId="18" fillId="0" borderId="1" xfId="0" applyNumberFormat="1" applyFont="1" applyFill="1" applyBorder="1" applyAlignment="1">
      <alignment horizontal="right" vertical="center"/>
    </xf>
    <xf numFmtId="0" fontId="18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24" fillId="0" borderId="16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right" vertical="center"/>
    </xf>
    <xf numFmtId="166" fontId="24" fillId="0" borderId="0" xfId="0" applyNumberFormat="1" applyFont="1" applyFill="1" applyBorder="1" applyAlignment="1">
      <alignment horizontal="center" vertical="center"/>
    </xf>
    <xf numFmtId="9" fontId="18" fillId="0" borderId="1" xfId="3" applyFont="1" applyFill="1" applyBorder="1" applyAlignment="1">
      <alignment horizontal="center" vertical="center"/>
    </xf>
    <xf numFmtId="9" fontId="22" fillId="0" borderId="1" xfId="3" applyFont="1" applyFill="1" applyBorder="1" applyAlignment="1">
      <alignment horizontal="center" vertical="center"/>
    </xf>
    <xf numFmtId="9" fontId="18" fillId="0" borderId="19" xfId="3" applyFont="1" applyFill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horizontal="center" vertical="center"/>
    </xf>
    <xf numFmtId="17" fontId="26" fillId="3" borderId="0" xfId="0" applyNumberFormat="1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2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22" fillId="7" borderId="0" xfId="0" applyFont="1" applyFill="1" applyAlignment="1">
      <alignment vertical="center"/>
    </xf>
    <xf numFmtId="17" fontId="22" fillId="7" borderId="0" xfId="0" applyNumberFormat="1" applyFont="1" applyFill="1" applyAlignment="1">
      <alignment horizontal="center" vertical="center"/>
    </xf>
    <xf numFmtId="17" fontId="22" fillId="7" borderId="16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2" fillId="0" borderId="0" xfId="0" applyFont="1" applyFill="1" applyAlignment="1">
      <alignment vertical="center"/>
    </xf>
    <xf numFmtId="17" fontId="22" fillId="0" borderId="0" xfId="0" applyNumberFormat="1" applyFont="1" applyFill="1" applyAlignment="1">
      <alignment horizontal="center" vertical="center"/>
    </xf>
    <xf numFmtId="17" fontId="22" fillId="0" borderId="16" xfId="0" applyNumberFormat="1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6" borderId="22" xfId="0" applyFont="1" applyFill="1" applyBorder="1" applyAlignment="1">
      <alignment vertical="center"/>
    </xf>
    <xf numFmtId="0" fontId="18" fillId="13" borderId="7" xfId="0" applyFont="1" applyFill="1" applyBorder="1" applyAlignment="1">
      <alignment vertical="center"/>
    </xf>
    <xf numFmtId="0" fontId="18" fillId="0" borderId="19" xfId="0" applyNumberFormat="1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vertical="center"/>
    </xf>
    <xf numFmtId="0" fontId="18" fillId="0" borderId="1" xfId="0" applyFont="1" applyFill="1" applyBorder="1" applyAlignment="1">
      <alignment vertical="center"/>
    </xf>
    <xf numFmtId="0" fontId="18" fillId="13" borderId="1" xfId="0" applyFont="1" applyFill="1" applyBorder="1" applyAlignment="1">
      <alignment vertical="center"/>
    </xf>
    <xf numFmtId="2" fontId="18" fillId="0" borderId="9" xfId="0" applyNumberFormat="1" applyFont="1" applyFill="1" applyBorder="1" applyAlignment="1">
      <alignment vertical="center"/>
    </xf>
    <xf numFmtId="2" fontId="18" fillId="0" borderId="1" xfId="0" applyNumberFormat="1" applyFont="1" applyFill="1" applyBorder="1" applyAlignment="1">
      <alignment vertical="center"/>
    </xf>
    <xf numFmtId="0" fontId="18" fillId="13" borderId="1" xfId="0" applyNumberFormat="1" applyFont="1" applyFill="1" applyBorder="1" applyAlignment="1">
      <alignment vertical="center"/>
    </xf>
    <xf numFmtId="0" fontId="18" fillId="0" borderId="9" xfId="0" applyNumberFormat="1" applyFont="1" applyFill="1" applyBorder="1" applyAlignment="1">
      <alignment vertical="center"/>
    </xf>
    <xf numFmtId="0" fontId="18" fillId="0" borderId="1" xfId="0" applyNumberFormat="1" applyFont="1" applyFill="1" applyBorder="1" applyAlignment="1">
      <alignment vertical="center"/>
    </xf>
    <xf numFmtId="0" fontId="18" fillId="0" borderId="0" xfId="0" applyNumberFormat="1" applyFont="1" applyFill="1" applyAlignment="1">
      <alignment vertical="center"/>
    </xf>
    <xf numFmtId="0" fontId="18" fillId="0" borderId="0" xfId="0" applyNumberFormat="1" applyFont="1" applyFill="1" applyBorder="1" applyAlignment="1">
      <alignment vertical="center"/>
    </xf>
    <xf numFmtId="2" fontId="18" fillId="0" borderId="0" xfId="0" applyNumberFormat="1" applyFont="1" applyFill="1" applyBorder="1" applyAlignment="1">
      <alignment vertical="center"/>
    </xf>
    <xf numFmtId="0" fontId="18" fillId="12" borderId="7" xfId="0" applyNumberFormat="1" applyFont="1" applyFill="1" applyBorder="1" applyAlignment="1">
      <alignment vertical="center"/>
    </xf>
    <xf numFmtId="0" fontId="25" fillId="0" borderId="0" xfId="0" applyNumberFormat="1" applyFont="1" applyFill="1" applyAlignment="1">
      <alignment horizontal="center" vertical="center"/>
    </xf>
    <xf numFmtId="0" fontId="22" fillId="0" borderId="0" xfId="0" applyNumberFormat="1" applyFont="1" applyFill="1" applyAlignment="1">
      <alignment horizontal="center" vertical="center"/>
    </xf>
    <xf numFmtId="0" fontId="22" fillId="0" borderId="16" xfId="0" applyNumberFormat="1" applyFont="1" applyFill="1" applyBorder="1" applyAlignment="1">
      <alignment horizontal="center" vertical="center"/>
    </xf>
    <xf numFmtId="17" fontId="25" fillId="0" borderId="0" xfId="0" applyNumberFormat="1" applyFont="1" applyFill="1" applyAlignment="1">
      <alignment horizontal="center" vertical="center"/>
    </xf>
    <xf numFmtId="9" fontId="18" fillId="0" borderId="0" xfId="3" applyFont="1" applyFill="1" applyBorder="1" applyAlignment="1">
      <alignment vertical="center"/>
    </xf>
    <xf numFmtId="3" fontId="18" fillId="0" borderId="0" xfId="0" applyNumberFormat="1" applyFont="1" applyFill="1" applyAlignment="1">
      <alignment vertical="center"/>
    </xf>
    <xf numFmtId="0" fontId="25" fillId="6" borderId="0" xfId="0" applyFont="1" applyFill="1" applyBorder="1" applyAlignment="1">
      <alignment vertical="center"/>
    </xf>
    <xf numFmtId="0" fontId="25" fillId="6" borderId="0" xfId="0" applyNumberFormat="1" applyFont="1" applyFill="1" applyAlignment="1">
      <alignment horizontal="center" vertical="center"/>
    </xf>
    <xf numFmtId="3" fontId="25" fillId="6" borderId="0" xfId="0" applyNumberFormat="1" applyFont="1" applyFill="1" applyBorder="1" applyAlignment="1">
      <alignment horizontal="center" vertical="center"/>
    </xf>
    <xf numFmtId="1" fontId="21" fillId="6" borderId="0" xfId="0" applyNumberFormat="1" applyFont="1" applyFill="1" applyBorder="1" applyAlignment="1">
      <alignment vertical="center"/>
    </xf>
    <xf numFmtId="17" fontId="25" fillId="6" borderId="0" xfId="0" applyNumberFormat="1" applyFont="1" applyFill="1" applyAlignment="1">
      <alignment horizontal="center" vertical="center"/>
    </xf>
    <xf numFmtId="0" fontId="18" fillId="11" borderId="1" xfId="0" applyNumberFormat="1" applyFont="1" applyFill="1" applyBorder="1" applyAlignment="1">
      <alignment vertical="center"/>
    </xf>
    <xf numFmtId="168" fontId="18" fillId="0" borderId="1" xfId="3" applyNumberFormat="1" applyFont="1" applyFill="1" applyBorder="1" applyAlignment="1">
      <alignment horizontal="center" vertical="center"/>
    </xf>
    <xf numFmtId="9" fontId="18" fillId="0" borderId="20" xfId="3" applyFont="1" applyFill="1" applyBorder="1" applyAlignment="1">
      <alignment horizontal="center" vertical="center"/>
    </xf>
    <xf numFmtId="10" fontId="18" fillId="0" borderId="1" xfId="3" applyNumberFormat="1" applyFont="1" applyFill="1" applyBorder="1" applyAlignment="1">
      <alignment horizontal="center" vertical="center"/>
    </xf>
    <xf numFmtId="10" fontId="18" fillId="0" borderId="21" xfId="3" applyNumberFormat="1" applyFont="1" applyFill="1" applyBorder="1" applyAlignment="1">
      <alignment horizontal="center" vertical="center"/>
    </xf>
    <xf numFmtId="10" fontId="18" fillId="0" borderId="9" xfId="3" applyNumberFormat="1" applyFont="1" applyFill="1" applyBorder="1" applyAlignment="1">
      <alignment vertical="center"/>
    </xf>
    <xf numFmtId="10" fontId="18" fillId="0" borderId="1" xfId="3" applyNumberFormat="1" applyFont="1" applyFill="1" applyBorder="1" applyAlignment="1">
      <alignment vertical="center"/>
    </xf>
    <xf numFmtId="10" fontId="18" fillId="0" borderId="0" xfId="3" applyNumberFormat="1" applyFont="1" applyFill="1" applyAlignment="1">
      <alignment vertical="center"/>
    </xf>
    <xf numFmtId="0" fontId="18" fillId="0" borderId="0" xfId="3" applyNumberFormat="1" applyFont="1" applyFill="1" applyBorder="1" applyAlignment="1">
      <alignment horizontal="center" vertical="center"/>
    </xf>
    <xf numFmtId="17" fontId="22" fillId="10" borderId="18" xfId="0" applyNumberFormat="1" applyFont="1" applyFill="1" applyBorder="1" applyAlignment="1">
      <alignment horizontal="center" vertical="center"/>
    </xf>
    <xf numFmtId="0" fontId="18" fillId="0" borderId="16" xfId="3" applyNumberFormat="1" applyFont="1" applyFill="1" applyBorder="1" applyAlignment="1">
      <alignment horizontal="center" vertical="center"/>
    </xf>
    <xf numFmtId="10" fontId="18" fillId="0" borderId="0" xfId="3" applyNumberFormat="1" applyFont="1" applyFill="1" applyBorder="1" applyAlignment="1">
      <alignment vertical="center"/>
    </xf>
    <xf numFmtId="0" fontId="18" fillId="0" borderId="8" xfId="3" applyNumberFormat="1" applyFont="1" applyFill="1" applyBorder="1" applyAlignment="1">
      <alignment horizontal="center" vertical="center"/>
    </xf>
    <xf numFmtId="0" fontId="18" fillId="0" borderId="17" xfId="3" applyNumberFormat="1" applyFont="1" applyFill="1" applyBorder="1" applyAlignment="1">
      <alignment horizontal="center" vertical="center"/>
    </xf>
    <xf numFmtId="0" fontId="18" fillId="0" borderId="9" xfId="3" applyNumberFormat="1" applyFont="1" applyFill="1" applyBorder="1" applyAlignment="1">
      <alignment horizontal="center" vertical="center"/>
    </xf>
    <xf numFmtId="0" fontId="18" fillId="0" borderId="19" xfId="3" applyNumberFormat="1" applyFont="1" applyFill="1" applyBorder="1" applyAlignment="1">
      <alignment horizontal="center" vertical="center"/>
    </xf>
    <xf numFmtId="0" fontId="18" fillId="0" borderId="0" xfId="0" applyNumberFormat="1" applyFont="1" applyFill="1" applyAlignment="1">
      <alignment horizontal="center" vertical="center"/>
    </xf>
    <xf numFmtId="0" fontId="18" fillId="0" borderId="16" xfId="0" applyNumberFormat="1" applyFont="1" applyFill="1" applyBorder="1" applyAlignment="1">
      <alignment horizontal="center" vertical="center"/>
    </xf>
    <xf numFmtId="10" fontId="18" fillId="0" borderId="0" xfId="0" applyNumberFormat="1" applyFont="1" applyFill="1" applyBorder="1" applyAlignment="1">
      <alignment vertical="center"/>
    </xf>
    <xf numFmtId="0" fontId="18" fillId="14" borderId="7" xfId="0" applyNumberFormat="1" applyFont="1" applyFill="1" applyBorder="1" applyAlignment="1">
      <alignment vertical="center"/>
    </xf>
    <xf numFmtId="1" fontId="18" fillId="0" borderId="1" xfId="0" applyNumberFormat="1" applyFont="1" applyFill="1" applyBorder="1" applyAlignment="1">
      <alignment horizontal="center" vertical="center"/>
    </xf>
    <xf numFmtId="1" fontId="18" fillId="0" borderId="9" xfId="0" applyNumberFormat="1" applyFont="1" applyFill="1" applyBorder="1" applyAlignment="1">
      <alignment vertical="center"/>
    </xf>
    <xf numFmtId="1" fontId="18" fillId="0" borderId="1" xfId="0" applyNumberFormat="1" applyFont="1" applyFill="1" applyBorder="1" applyAlignment="1">
      <alignment vertical="center"/>
    </xf>
    <xf numFmtId="0" fontId="18" fillId="14" borderId="1" xfId="0" applyNumberFormat="1" applyFont="1" applyFill="1" applyBorder="1" applyAlignment="1">
      <alignment vertical="center"/>
    </xf>
    <xf numFmtId="10" fontId="18" fillId="0" borderId="1" xfId="0" applyNumberFormat="1" applyFont="1" applyFill="1" applyBorder="1" applyAlignment="1">
      <alignment horizontal="center" vertical="center"/>
    </xf>
    <xf numFmtId="9" fontId="18" fillId="0" borderId="1" xfId="0" applyNumberFormat="1" applyFont="1" applyFill="1" applyBorder="1" applyAlignment="1">
      <alignment horizontal="center" vertical="center"/>
    </xf>
    <xf numFmtId="9" fontId="18" fillId="0" borderId="19" xfId="0" applyNumberFormat="1" applyFont="1" applyFill="1" applyBorder="1" applyAlignment="1">
      <alignment horizontal="center" vertical="center"/>
    </xf>
    <xf numFmtId="10" fontId="18" fillId="0" borderId="9" xfId="0" applyNumberFormat="1" applyFont="1" applyFill="1" applyBorder="1" applyAlignment="1">
      <alignment vertical="center"/>
    </xf>
    <xf numFmtId="10" fontId="18" fillId="0" borderId="1" xfId="0" applyNumberFormat="1" applyFont="1" applyFill="1" applyBorder="1" applyAlignment="1">
      <alignment vertical="center"/>
    </xf>
    <xf numFmtId="9" fontId="18" fillId="0" borderId="1" xfId="0" applyNumberFormat="1" applyFont="1" applyFill="1" applyBorder="1" applyAlignment="1">
      <alignment vertical="center"/>
    </xf>
    <xf numFmtId="166" fontId="18" fillId="0" borderId="0" xfId="0" applyNumberFormat="1" applyFont="1" applyFill="1" applyBorder="1" applyAlignment="1">
      <alignment horizontal="center" vertical="center"/>
    </xf>
    <xf numFmtId="10" fontId="18" fillId="0" borderId="0" xfId="0" applyNumberFormat="1" applyFont="1" applyAlignment="1">
      <alignment vertical="center"/>
    </xf>
    <xf numFmtId="3" fontId="18" fillId="0" borderId="0" xfId="0" applyNumberFormat="1" applyFont="1" applyFill="1" applyBorder="1" applyAlignment="1">
      <alignment vertical="center"/>
    </xf>
    <xf numFmtId="3" fontId="25" fillId="6" borderId="0" xfId="0" applyNumberFormat="1" applyFont="1" applyFill="1" applyBorder="1" applyAlignment="1">
      <alignment vertical="center"/>
    </xf>
    <xf numFmtId="3" fontId="21" fillId="6" borderId="0" xfId="0" applyNumberFormat="1" applyFont="1" applyFill="1" applyBorder="1" applyAlignment="1">
      <alignment vertical="center"/>
    </xf>
    <xf numFmtId="0" fontId="21" fillId="6" borderId="0" xfId="0" applyFont="1" applyFill="1" applyAlignment="1">
      <alignment vertical="center"/>
    </xf>
    <xf numFmtId="169" fontId="22" fillId="7" borderId="0" xfId="0" applyNumberFormat="1" applyFont="1" applyFill="1" applyAlignment="1">
      <alignment horizontal="center" vertical="top"/>
    </xf>
    <xf numFmtId="17" fontId="22" fillId="0" borderId="0" xfId="0" applyNumberFormat="1" applyFont="1" applyFill="1" applyBorder="1" applyAlignment="1">
      <alignment horizontal="center" vertical="center"/>
    </xf>
    <xf numFmtId="17" fontId="25" fillId="0" borderId="0" xfId="0" applyNumberFormat="1" applyFont="1" applyFill="1" applyBorder="1" applyAlignment="1">
      <alignment horizontal="center" vertical="center"/>
    </xf>
    <xf numFmtId="10" fontId="18" fillId="0" borderId="5" xfId="3" applyNumberFormat="1" applyFont="1" applyFill="1" applyBorder="1" applyAlignment="1">
      <alignment vertical="center"/>
    </xf>
    <xf numFmtId="9" fontId="18" fillId="0" borderId="9" xfId="0" applyNumberFormat="1" applyFont="1" applyFill="1" applyBorder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16" xfId="0" applyFont="1" applyFill="1" applyBorder="1" applyAlignment="1">
      <alignment vertical="center"/>
    </xf>
    <xf numFmtId="0" fontId="2" fillId="0" borderId="16" xfId="0" applyFont="1" applyBorder="1" applyAlignment="1">
      <alignment vertical="center"/>
    </xf>
    <xf numFmtId="169" fontId="22" fillId="7" borderId="16" xfId="0" applyNumberFormat="1" applyFont="1" applyFill="1" applyBorder="1" applyAlignment="1">
      <alignment horizontal="center" vertical="top"/>
    </xf>
    <xf numFmtId="0" fontId="18" fillId="0" borderId="19" xfId="0" applyFont="1" applyFill="1" applyBorder="1" applyAlignment="1">
      <alignment vertical="center"/>
    </xf>
    <xf numFmtId="2" fontId="18" fillId="0" borderId="19" xfId="0" applyNumberFormat="1" applyFont="1" applyFill="1" applyBorder="1" applyAlignment="1">
      <alignment vertical="center"/>
    </xf>
    <xf numFmtId="0" fontId="18" fillId="0" borderId="19" xfId="0" applyNumberFormat="1" applyFont="1" applyFill="1" applyBorder="1" applyAlignment="1">
      <alignment horizontal="right" vertical="center"/>
    </xf>
    <xf numFmtId="0" fontId="18" fillId="0" borderId="16" xfId="0" applyNumberFormat="1" applyFont="1" applyFill="1" applyBorder="1" applyAlignment="1">
      <alignment horizontal="right" vertical="center"/>
    </xf>
    <xf numFmtId="166" fontId="24" fillId="0" borderId="16" xfId="0" applyNumberFormat="1" applyFont="1" applyFill="1" applyBorder="1" applyAlignment="1">
      <alignment horizontal="center" vertical="center"/>
    </xf>
    <xf numFmtId="10" fontId="18" fillId="0" borderId="19" xfId="3" applyNumberFormat="1" applyFont="1" applyFill="1" applyBorder="1" applyAlignment="1">
      <alignment vertical="center"/>
    </xf>
    <xf numFmtId="10" fontId="18" fillId="0" borderId="16" xfId="3" applyNumberFormat="1" applyFont="1" applyFill="1" applyBorder="1" applyAlignment="1">
      <alignment vertical="center"/>
    </xf>
    <xf numFmtId="10" fontId="18" fillId="0" borderId="16" xfId="0" applyNumberFormat="1" applyFont="1" applyFill="1" applyBorder="1" applyAlignment="1">
      <alignment vertical="center"/>
    </xf>
    <xf numFmtId="1" fontId="18" fillId="0" borderId="19" xfId="0" applyNumberFormat="1" applyFont="1" applyFill="1" applyBorder="1" applyAlignment="1">
      <alignment vertical="center"/>
    </xf>
    <xf numFmtId="10" fontId="18" fillId="0" borderId="19" xfId="0" applyNumberFormat="1" applyFont="1" applyFill="1" applyBorder="1" applyAlignment="1">
      <alignment vertical="center"/>
    </xf>
    <xf numFmtId="2" fontId="18" fillId="0" borderId="16" xfId="0" applyNumberFormat="1" applyFont="1" applyFill="1" applyBorder="1" applyAlignment="1">
      <alignment vertical="center"/>
    </xf>
    <xf numFmtId="17" fontId="25" fillId="6" borderId="16" xfId="0" applyNumberFormat="1" applyFont="1" applyFill="1" applyBorder="1" applyAlignment="1">
      <alignment horizontal="center" vertical="center"/>
    </xf>
    <xf numFmtId="0" fontId="18" fillId="0" borderId="19" xfId="0" applyNumberFormat="1" applyFont="1" applyFill="1" applyBorder="1" applyAlignment="1">
      <alignment vertical="center"/>
    </xf>
  </cellXfs>
  <cellStyles count="4">
    <cellStyle name="Normal" xfId="0" builtinId="0"/>
    <cellStyle name="Normal_détail nr&gt;30jrs" xfId="1"/>
    <cellStyle name="Normal_Feuille de calcul dans Basis (1)" xfId="2"/>
    <cellStyle name="Pourcentage" xfId="3" builtinId="5"/>
  </cellStyles>
  <dxfs count="0"/>
  <tableStyles count="0" defaultTableStyle="TableStyleMedium9" defaultPivotStyle="PivotStyleLight16"/>
  <colors>
    <mruColors>
      <color rgb="FF66FF33"/>
      <color rgb="FF00FF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5.xml"/><Relationship Id="rId13" Type="http://schemas.openxmlformats.org/officeDocument/2006/relationships/worksheet" Target="worksheets/sheet4.xml"/><Relationship Id="rId18" Type="http://schemas.openxmlformats.org/officeDocument/2006/relationships/calcChain" Target="calcChain.xml"/><Relationship Id="rId3" Type="http://schemas.openxmlformats.org/officeDocument/2006/relationships/worksheet" Target="worksheets/sheet1.xml"/><Relationship Id="rId7" Type="http://schemas.openxmlformats.org/officeDocument/2006/relationships/chartsheet" Target="chartsheets/sheet4.xml"/><Relationship Id="rId12" Type="http://schemas.openxmlformats.org/officeDocument/2006/relationships/chartsheet" Target="chartsheets/sheet9.xml"/><Relationship Id="rId17" Type="http://schemas.openxmlformats.org/officeDocument/2006/relationships/sharedStrings" Target="sharedStrings.xml"/><Relationship Id="rId2" Type="http://schemas.openxmlformats.org/officeDocument/2006/relationships/chartsheet" Target="chartsheets/sheet2.xml"/><Relationship Id="rId16" Type="http://schemas.openxmlformats.org/officeDocument/2006/relationships/styles" Target="styles.xml"/><Relationship Id="rId1" Type="http://schemas.openxmlformats.org/officeDocument/2006/relationships/chartsheet" Target="chartsheets/sheet1.xml"/><Relationship Id="rId6" Type="http://schemas.openxmlformats.org/officeDocument/2006/relationships/chartsheet" Target="chartsheets/sheet3.xml"/><Relationship Id="rId11" Type="http://schemas.openxmlformats.org/officeDocument/2006/relationships/chartsheet" Target="chartsheets/sheet8.xml"/><Relationship Id="rId5" Type="http://schemas.openxmlformats.org/officeDocument/2006/relationships/worksheet" Target="worksheets/sheet3.xml"/><Relationship Id="rId15" Type="http://schemas.openxmlformats.org/officeDocument/2006/relationships/theme" Target="theme/theme1.xml"/><Relationship Id="rId10" Type="http://schemas.openxmlformats.org/officeDocument/2006/relationships/chartsheet" Target="chartsheets/sheet7.xml"/><Relationship Id="rId4" Type="http://schemas.openxmlformats.org/officeDocument/2006/relationships/worksheet" Target="worksheets/sheet2.xml"/><Relationship Id="rId9" Type="http://schemas.openxmlformats.org/officeDocument/2006/relationships/chartsheet" Target="chartsheets/sheet6.xml"/><Relationship Id="rId14" Type="http://schemas.openxmlformats.org/officeDocument/2006/relationships/worksheet" Target="worksheets/sheet5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0416666666666666E-2"/>
          <c:y val="1.6835016835016835E-2"/>
          <c:w val="0.76979166666679899"/>
          <c:h val="0.96632996632996671"/>
        </c:manualLayout>
      </c:layout>
      <c:lineChart>
        <c:grouping val="standard"/>
        <c:varyColors val="0"/>
        <c:ser>
          <c:idx val="0"/>
          <c:order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8468184"/>
        <c:axId val="388467400"/>
      </c:lineChart>
      <c:catAx>
        <c:axId val="3884681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month</a:t>
                </a:r>
              </a:p>
            </c:rich>
          </c:tx>
          <c:layout>
            <c:manualLayout>
              <c:xMode val="edge"/>
              <c:yMode val="edge"/>
              <c:x val="0.33750000000002983"/>
              <c:y val="0.78956228956218999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\-yy;@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8467400"/>
        <c:crosses val="autoZero"/>
        <c:auto val="1"/>
        <c:lblAlgn val="ctr"/>
        <c:lblOffset val="100"/>
        <c:tickMarkSkip val="1"/>
        <c:noMultiLvlLbl val="1"/>
      </c:catAx>
      <c:valAx>
        <c:axId val="3884674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PSA Demif</a:t>
                </a:r>
              </a:p>
            </c:rich>
          </c:tx>
          <c:layout>
            <c:manualLayout>
              <c:xMode val="edge"/>
              <c:yMode val="edge"/>
              <c:x val="1.0416666666666666E-2"/>
              <c:y val="0.3013468013468649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8468184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79166666666666652"/>
          <c:y val="0.46632996633002438"/>
          <c:w val="0.99583333333333335"/>
          <c:h val="0.53367003367012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9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0416666666666666E-2"/>
          <c:y val="1.6835016835016835E-2"/>
          <c:w val="0.97916666666666652"/>
          <c:h val="0.96632996632996671"/>
        </c:manualLayout>
      </c:layout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1182752"/>
        <c:axId val="191183144"/>
      </c:barChart>
      <c:catAx>
        <c:axId val="191182752"/>
        <c:scaling>
          <c:orientation val="minMax"/>
        </c:scaling>
        <c:delete val="0"/>
        <c:axPos val="b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3144"/>
        <c:crosses val="autoZero"/>
        <c:auto val="1"/>
        <c:lblAlgn val="ctr"/>
        <c:lblOffset val="100"/>
        <c:tickMarkSkip val="1"/>
        <c:noMultiLvlLbl val="0"/>
      </c:catAx>
      <c:valAx>
        <c:axId val="191183144"/>
        <c:scaling>
          <c:orientation val="minMax"/>
        </c:scaling>
        <c:delete val="0"/>
        <c:axPos val="l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275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732900559998264E-2"/>
          <c:y val="4.2318089040739644E-2"/>
          <c:w val="0.65404735057426422"/>
          <c:h val="0.89883621122512103"/>
        </c:manualLayout>
      </c:layout>
      <c:lineChart>
        <c:grouping val="standard"/>
        <c:varyColors val="0"/>
        <c:ser>
          <c:idx val="1"/>
          <c:order val="0"/>
          <c:spPr>
            <a:ln w="25400">
              <a:solidFill>
                <a:srgbClr val="FF6600"/>
              </a:solidFill>
              <a:prstDash val="solid"/>
            </a:ln>
          </c:spPr>
          <c:marker>
            <c:symbol val="diamond"/>
            <c:size val="7"/>
            <c:spPr>
              <a:solidFill>
                <a:srgbClr val="FF6600"/>
              </a:solidFill>
              <a:ln>
                <a:solidFill>
                  <a:srgbClr val="FF6600"/>
                </a:solidFill>
                <a:prstDash val="solid"/>
              </a:ln>
            </c:spPr>
          </c:marker>
          <c:dLbls>
            <c:dLbl>
              <c:idx val="0"/>
              <c:layout>
                <c:manualLayout>
                  <c:x val="-3.6279785354264092E-2"/>
                  <c:y val="6.120131248853185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4129215297250782E-2"/>
                  <c:y val="4.225641432257041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3.2461084801834475E-2"/>
                  <c:y val="2.476726973035357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2.4476421436376999E-2"/>
                  <c:y val="3.209658728752768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FF66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1185496"/>
        <c:axId val="191185888"/>
      </c:lineChart>
      <c:lineChart>
        <c:grouping val="standard"/>
        <c:varyColors val="0"/>
        <c:ser>
          <c:idx val="0"/>
          <c:order val="1"/>
          <c:spPr>
            <a:ln w="12700">
              <a:solidFill>
                <a:srgbClr val="000000"/>
              </a:solidFill>
              <a:prstDash val="solid"/>
            </a:ln>
          </c:spPr>
          <c:marker>
            <c:symbol val="square"/>
            <c:size val="7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1.1280991580970366E-2"/>
                  <c:y val="-2.080096264885641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1.7192481677490601E-4"/>
                  <c:y val="-1.567709847643668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5.3826085653228524E-3"/>
                  <c:y val="-2.824014942000881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-2.7600768713642452E-2"/>
                  <c:y val="3.916546642578461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2.4823598073959056E-2"/>
                  <c:y val="3.819384728177269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1.8921888054279561E-2"/>
                  <c:y val="4.181938282846855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4.6883646514887774E-3"/>
                  <c:y val="2.794713585199895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2.7253674817461812E-2"/>
                  <c:y val="-3.76431699327857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>
                <c:manualLayout>
                  <c:x val="-1.9269011452004228E-2"/>
                  <c:y val="-6.080703698835990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1186280"/>
        <c:axId val="387460120"/>
      </c:lineChart>
      <c:catAx>
        <c:axId val="191185496"/>
        <c:scaling>
          <c:orientation val="minMax"/>
        </c:scaling>
        <c:delete val="0"/>
        <c:axPos val="b"/>
        <c:numFmt formatCode="[$-40C]mmm\-yy;@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588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91185888"/>
        <c:scaling>
          <c:orientation val="minMax"/>
          <c:max val="0.60000000000000064"/>
          <c:min val="0.1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FF6600"/>
                    </a:solidFill>
                    <a:latin typeface="Arial"/>
                    <a:ea typeface="Arial"/>
                    <a:cs typeface="Arial"/>
                  </a:defRPr>
                </a:pPr>
                <a:r>
                  <a:t>% of complaint with Cycle Time &gt; 30 days</a:t>
                </a:r>
              </a:p>
            </c:rich>
          </c:tx>
          <c:layout>
            <c:manualLayout>
              <c:xMode val="edge"/>
              <c:yMode val="edge"/>
              <c:x val="6.2489063867017134E-3"/>
              <c:y val="0.2454449285210149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5496"/>
        <c:crosses val="autoZero"/>
        <c:crossBetween val="between"/>
      </c:valAx>
      <c:catAx>
        <c:axId val="191186280"/>
        <c:scaling>
          <c:orientation val="minMax"/>
        </c:scaling>
        <c:delete val="1"/>
        <c:axPos val="b"/>
        <c:majorTickMark val="out"/>
        <c:minorTickMark val="none"/>
        <c:tickLblPos val="none"/>
        <c:crossAx val="387460120"/>
        <c:crosses val="autoZero"/>
        <c:auto val="0"/>
        <c:lblAlgn val="ctr"/>
        <c:lblOffset val="100"/>
        <c:noMultiLvlLbl val="0"/>
      </c:catAx>
      <c:valAx>
        <c:axId val="387460120"/>
        <c:scaling>
          <c:orientation val="minMax"/>
          <c:max val="60"/>
          <c:min val="10"/>
        </c:scaling>
        <c:delete val="0"/>
        <c:axPos val="r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days</a:t>
                </a:r>
              </a:p>
            </c:rich>
          </c:tx>
          <c:layout>
            <c:manualLayout>
              <c:xMode val="edge"/>
              <c:yMode val="edge"/>
              <c:x val="0.77485859580052485"/>
              <c:y val="0.4604207468990603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6280"/>
        <c:crosses val="max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C0C0C0"/>
            </a:gs>
          </a:gsLst>
          <a:lin ang="54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1458333333333333"/>
          <c:y val="0.67851099830795258"/>
          <c:w val="0.98124999999999996"/>
          <c:h val="0.8815566835871395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6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9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Cycle time evolution</a:t>
            </a:r>
          </a:p>
        </c:rich>
      </c:tx>
      <c:layout>
        <c:manualLayout>
          <c:xMode val="edge"/>
          <c:yMode val="edge"/>
          <c:x val="0.35909114769744688"/>
          <c:y val="2.958579881656804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4431826189536476"/>
          <c:y val="0.12228820398832287"/>
          <c:w val="0.8090913580274316"/>
          <c:h val="0.747535956638300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'Evolution %qn&gt;30days'!$B$1</c:f>
              <c:strCache>
                <c:ptCount val="1"/>
                <c:pt idx="0">
                  <c:v>Customer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layout>
                <c:manualLayout>
                  <c:x val="-1.2912301317195701E-3"/>
                  <c:y val="-4.339142326379893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'Evolution %qn&gt;30days'!$F$2:$R$2</c:f>
              <c:strCache>
                <c:ptCount val="13"/>
                <c:pt idx="0">
                  <c:v>MAY</c:v>
                </c:pt>
                <c:pt idx="1">
                  <c:v>JUN</c:v>
                </c:pt>
                <c:pt idx="2">
                  <c:v>JUL</c:v>
                </c:pt>
                <c:pt idx="3">
                  <c:v>AUG</c:v>
                </c:pt>
                <c:pt idx="4">
                  <c:v>SEP</c:v>
                </c:pt>
                <c:pt idx="5">
                  <c:v>OCT</c:v>
                </c:pt>
                <c:pt idx="6">
                  <c:v>NOV</c:v>
                </c:pt>
                <c:pt idx="7">
                  <c:v>DEC</c:v>
                </c:pt>
                <c:pt idx="8">
                  <c:v>JANV</c:v>
                </c:pt>
                <c:pt idx="9">
                  <c:v>FÉVR</c:v>
                </c:pt>
                <c:pt idx="10">
                  <c:v>MARS</c:v>
                </c:pt>
                <c:pt idx="11">
                  <c:v>AVR</c:v>
                </c:pt>
                <c:pt idx="12">
                  <c:v>MAI</c:v>
                </c:pt>
              </c:strCache>
            </c:strRef>
          </c:cat>
          <c:val>
            <c:numRef>
              <c:f>'Evolution %qn&gt;30days'!$F$6:$R$6</c:f>
              <c:numCache>
                <c:formatCode>0.0%</c:formatCode>
                <c:ptCount val="13"/>
                <c:pt idx="0">
                  <c:v>0.13725490196078433</c:v>
                </c:pt>
                <c:pt idx="1">
                  <c:v>0.15</c:v>
                </c:pt>
                <c:pt idx="2">
                  <c:v>0.26700000000000002</c:v>
                </c:pt>
                <c:pt idx="4">
                  <c:v>0.13500000000000001</c:v>
                </c:pt>
                <c:pt idx="5">
                  <c:v>6.2E-2</c:v>
                </c:pt>
                <c:pt idx="6">
                  <c:v>0.1951219512195122</c:v>
                </c:pt>
                <c:pt idx="7">
                  <c:v>0.28299999999999997</c:v>
                </c:pt>
                <c:pt idx="8">
                  <c:v>0.15789473684210525</c:v>
                </c:pt>
                <c:pt idx="9">
                  <c:v>0.25</c:v>
                </c:pt>
                <c:pt idx="10">
                  <c:v>0.34782608695652173</c:v>
                </c:pt>
                <c:pt idx="11">
                  <c:v>0.26190476190476192</c:v>
                </c:pt>
                <c:pt idx="12">
                  <c:v>0.21276595744680851</c:v>
                </c:pt>
              </c:numCache>
            </c:numRef>
          </c:val>
        </c:ser>
        <c:ser>
          <c:idx val="1"/>
          <c:order val="1"/>
          <c:tx>
            <c:strRef>
              <c:f>'Evolution %qn&gt;30days'!$B$8</c:f>
              <c:strCache>
                <c:ptCount val="1"/>
                <c:pt idx="0">
                  <c:v>Production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7.3432025838339101E-3"/>
                  <c:y val="-2.3878424770988768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3327373141963414E-3"/>
                  <c:y val="-2.906660942420508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4.4586363114524404E-3"/>
                  <c:y val="-1.573166700416385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993366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'Evolution %qn&gt;30days'!$F$2:$R$2</c:f>
              <c:strCache>
                <c:ptCount val="13"/>
                <c:pt idx="0">
                  <c:v>MAY</c:v>
                </c:pt>
                <c:pt idx="1">
                  <c:v>JUN</c:v>
                </c:pt>
                <c:pt idx="2">
                  <c:v>JUL</c:v>
                </c:pt>
                <c:pt idx="3">
                  <c:v>AUG</c:v>
                </c:pt>
                <c:pt idx="4">
                  <c:v>SEP</c:v>
                </c:pt>
                <c:pt idx="5">
                  <c:v>OCT</c:v>
                </c:pt>
                <c:pt idx="6">
                  <c:v>NOV</c:v>
                </c:pt>
                <c:pt idx="7">
                  <c:v>DEC</c:v>
                </c:pt>
                <c:pt idx="8">
                  <c:v>JANV</c:v>
                </c:pt>
                <c:pt idx="9">
                  <c:v>FÉVR</c:v>
                </c:pt>
                <c:pt idx="10">
                  <c:v>MARS</c:v>
                </c:pt>
                <c:pt idx="11">
                  <c:v>AVR</c:v>
                </c:pt>
                <c:pt idx="12">
                  <c:v>MAI</c:v>
                </c:pt>
              </c:strCache>
            </c:strRef>
          </c:cat>
          <c:val>
            <c:numRef>
              <c:f>'Evolution %qn&gt;30days'!$F$13:$R$13</c:f>
              <c:numCache>
                <c:formatCode>0.0%</c:formatCode>
                <c:ptCount val="13"/>
                <c:pt idx="0">
                  <c:v>0.3968253968253968</c:v>
                </c:pt>
                <c:pt idx="1">
                  <c:v>0.22448979591836735</c:v>
                </c:pt>
                <c:pt idx="2">
                  <c:v>0.17799999999999999</c:v>
                </c:pt>
                <c:pt idx="4">
                  <c:v>0.23599999999999999</c:v>
                </c:pt>
                <c:pt idx="5">
                  <c:v>0.18</c:v>
                </c:pt>
                <c:pt idx="6">
                  <c:v>0.29545454545454547</c:v>
                </c:pt>
                <c:pt idx="7">
                  <c:v>0.42299999999999999</c:v>
                </c:pt>
                <c:pt idx="8">
                  <c:v>0.44897959183673469</c:v>
                </c:pt>
                <c:pt idx="9">
                  <c:v>0.28846153846153844</c:v>
                </c:pt>
                <c:pt idx="10">
                  <c:v>0.27500000000000002</c:v>
                </c:pt>
                <c:pt idx="11">
                  <c:v>0.42553191489361702</c:v>
                </c:pt>
                <c:pt idx="12">
                  <c:v>0.32876712328767121</c:v>
                </c:pt>
              </c:numCache>
            </c:numRef>
          </c:val>
        </c:ser>
        <c:ser>
          <c:idx val="2"/>
          <c:order val="2"/>
          <c:tx>
            <c:strRef>
              <c:f>'Evolution %qn&gt;30days'!$B$15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7376262830425978E-2"/>
                  <c:y val="2.3702169263690467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1047618895252002E-2"/>
                  <c:y val="1.769420973187032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1.9037153625616181E-2"/>
                  <c:y val="6.8837558951350113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1.9477429977553563E-2"/>
                  <c:y val="0.8303763528883776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2.2970653651321081E-2"/>
                  <c:y val="2.0119482543505849E-4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1.8687459847899861E-2"/>
                  <c:y val="-1.538422716864931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'Evolution %qn&gt;30days'!$F$2:$R$2</c:f>
              <c:strCache>
                <c:ptCount val="13"/>
                <c:pt idx="0">
                  <c:v>MAY</c:v>
                </c:pt>
                <c:pt idx="1">
                  <c:v>JUN</c:v>
                </c:pt>
                <c:pt idx="2">
                  <c:v>JUL</c:v>
                </c:pt>
                <c:pt idx="3">
                  <c:v>AUG</c:v>
                </c:pt>
                <c:pt idx="4">
                  <c:v>SEP</c:v>
                </c:pt>
                <c:pt idx="5">
                  <c:v>OCT</c:v>
                </c:pt>
                <c:pt idx="6">
                  <c:v>NOV</c:v>
                </c:pt>
                <c:pt idx="7">
                  <c:v>DEC</c:v>
                </c:pt>
                <c:pt idx="8">
                  <c:v>JANV</c:v>
                </c:pt>
                <c:pt idx="9">
                  <c:v>FÉVR</c:v>
                </c:pt>
                <c:pt idx="10">
                  <c:v>MARS</c:v>
                </c:pt>
                <c:pt idx="11">
                  <c:v>AVR</c:v>
                </c:pt>
                <c:pt idx="12">
                  <c:v>MAI</c:v>
                </c:pt>
              </c:strCache>
            </c:strRef>
          </c:cat>
          <c:val>
            <c:numRef>
              <c:f>'Evolution %qn&gt;30days'!$F$20:$R$20</c:f>
              <c:numCache>
                <c:formatCode>0.0%</c:formatCode>
                <c:ptCount val="13"/>
                <c:pt idx="0">
                  <c:v>0.32203389830508472</c:v>
                </c:pt>
                <c:pt idx="1">
                  <c:v>0.20289855072463769</c:v>
                </c:pt>
                <c:pt idx="2">
                  <c:v>0.20499999999999999</c:v>
                </c:pt>
                <c:pt idx="4">
                  <c:v>0.219</c:v>
                </c:pt>
                <c:pt idx="5">
                  <c:v>0.14000000000000001</c:v>
                </c:pt>
                <c:pt idx="6">
                  <c:v>0.26356589147286824</c:v>
                </c:pt>
                <c:pt idx="7">
                  <c:v>0.371</c:v>
                </c:pt>
                <c:pt idx="8">
                  <c:v>0.32183908045977011</c:v>
                </c:pt>
                <c:pt idx="9">
                  <c:v>0.27272727272727271</c:v>
                </c:pt>
                <c:pt idx="10">
                  <c:v>0.30158730158730157</c:v>
                </c:pt>
                <c:pt idx="11">
                  <c:v>0.34831460674157305</c:v>
                </c:pt>
                <c:pt idx="12">
                  <c:v>0.28333333333333333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91185104"/>
        <c:axId val="191184712"/>
      </c:barChart>
      <c:catAx>
        <c:axId val="1911851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47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911847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6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% of complaint with cycle time&gt;30days</a:t>
                </a:r>
              </a:p>
            </c:rich>
          </c:tx>
          <c:layout>
            <c:manualLayout>
              <c:xMode val="edge"/>
              <c:yMode val="edge"/>
              <c:x val="4.2045454545454546E-2"/>
              <c:y val="0.10453669622659297"/>
            </c:manualLayout>
          </c:layout>
          <c:overlay val="0"/>
          <c:spPr>
            <a:noFill/>
            <a:ln w="25400">
              <a:noFill/>
            </a:ln>
          </c:spPr>
        </c:title>
        <c:numFmt formatCode="0.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5104"/>
        <c:crosses val="autoZero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C0C0C0"/>
            </a:gs>
          </a:gsLst>
          <a:lin ang="54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29204545454545455"/>
          <c:y val="0.6962524654832345"/>
          <c:w val="0.43295454545457995"/>
          <c:h val="0.8639053254438534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4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X1</a:t>
            </a:r>
            <a:endParaRPr lang="fr-FR" sz="2000" b="1" cap="none" spc="0">
              <a:ln>
                <a:noFill/>
              </a:ln>
              <a:solidFill>
                <a:schemeClr val="tx1"/>
              </a:solidFill>
              <a:effectLst/>
            </a:endParaRPr>
          </a:p>
        </c:rich>
      </c:tx>
      <c:layout/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X1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Graphiques'!$D$7:$O$7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Graphiques'!$C$8</c:f>
              <c:strCache>
                <c:ptCount val="1"/>
                <c:pt idx="0">
                  <c:v>6 &lt; X1 &lt;= 8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Graphiques'!$D$8:$O$8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Graphiques'!$C$9</c:f>
              <c:strCache>
                <c:ptCount val="1"/>
                <c:pt idx="0">
                  <c:v>4 &lt; X1 &lt;= 6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Graphiques'!$D$9:$O$9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Graphiques'!$C$10</c:f>
              <c:strCache>
                <c:ptCount val="1"/>
                <c:pt idx="0">
                  <c:v>2 &lt; X1 &lt;= 4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Graphiques'!$D$10:$O$10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Graphiques'!$C$11</c:f>
              <c:strCache>
                <c:ptCount val="1"/>
                <c:pt idx="0">
                  <c:v>0 &lt; X1 &lt;= 2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Graphiques'!$D$11:$O$11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1183928"/>
        <c:axId val="387460904"/>
      </c:barChart>
      <c:lineChart>
        <c:grouping val="standard"/>
        <c:varyColors val="0"/>
        <c:ser>
          <c:idx val="5"/>
          <c:order val="5"/>
          <c:tx>
            <c:strRef>
              <c:f>'Calc Graphiques'!$C$5</c:f>
              <c:strCache>
                <c:ptCount val="1"/>
                <c:pt idx="0">
                  <c:v>X1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Graphiques'!$D$5:$O$5</c:f>
              <c:numCache>
                <c:formatCode>0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2</c:v>
                </c:pt>
                <c:pt idx="4">
                  <c:v>1</c:v>
                </c:pt>
                <c:pt idx="5">
                  <c:v>6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Graphiques'!$C$6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Graphiques'!$D$6:$O$6</c:f>
              <c:numCache>
                <c:formatCode>0</c:formatCode>
                <c:ptCount val="12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8</c:v>
                </c:pt>
                <c:pt idx="10">
                  <c:v>8</c:v>
                </c:pt>
                <c:pt idx="11">
                  <c:v>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1183928"/>
        <c:axId val="387460904"/>
      </c:lineChart>
      <c:dateAx>
        <c:axId val="1911839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7460904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874609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X1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91183928"/>
        <c:crosses val="autoZero"/>
        <c:crossBetween val="between"/>
        <c:majorUnit val="1"/>
      </c:valAx>
      <c:spPr>
        <a:gradFill flip="none" rotWithShape="1">
          <a:gsLst>
            <a:gs pos="0">
              <a:schemeClr val="bg1"/>
            </a:gs>
            <a:gs pos="100000">
              <a:srgbClr val="C0C0C0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19050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375000000000006E-2"/>
          <c:y val="3.7037037037037056E-2"/>
          <c:w val="0.65937500000006155"/>
          <c:h val="0.80639730639730645"/>
        </c:manualLayout>
      </c:layout>
      <c:lineChart>
        <c:grouping val="standard"/>
        <c:varyColors val="0"/>
        <c:ser>
          <c:idx val="0"/>
          <c:order val="0"/>
          <c:spPr>
            <a:ln w="25400">
              <a:solidFill>
                <a:srgbClr val="FF6600"/>
              </a:solidFill>
              <a:prstDash val="lgDash"/>
            </a:ln>
          </c:spPr>
          <c:marker>
            <c:symbol val="diamond"/>
            <c:size val="5"/>
            <c:spPr>
              <a:solidFill>
                <a:srgbClr val="FF6600"/>
              </a:solidFill>
              <a:ln>
                <a:solidFill>
                  <a:srgbClr val="FF660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6"/>
          <c:order val="1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2"/>
          <c:spPr>
            <a:ln w="25400">
              <a:solidFill>
                <a:srgbClr val="FF00FF"/>
              </a:solidFill>
              <a:prstDash val="solid"/>
            </a:ln>
          </c:spPr>
          <c:marker>
            <c:symbol val="squar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3"/>
          <c:spPr>
            <a:ln w="25400">
              <a:solidFill>
                <a:srgbClr val="00008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3"/>
          <c:order val="4"/>
          <c:spPr>
            <a:ln w="25400">
              <a:solidFill>
                <a:srgbClr val="00CC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CC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5"/>
          <c:spPr>
            <a:ln w="25400">
              <a:solidFill>
                <a:srgbClr val="3366FF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3366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6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461688"/>
        <c:axId val="387462080"/>
      </c:lineChart>
      <c:dateAx>
        <c:axId val="38746168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month</a:t>
                </a:r>
              </a:p>
            </c:rich>
          </c:tx>
          <c:layout>
            <c:manualLayout>
              <c:xMode val="edge"/>
              <c:yMode val="edge"/>
              <c:x val="0.38854166666668088"/>
              <c:y val="0.93434343434351108"/>
            </c:manualLayout>
          </c:layout>
          <c:overlay val="0"/>
          <c:spPr>
            <a:noFill/>
            <a:ln w="25400">
              <a:noFill/>
            </a:ln>
          </c:spPr>
        </c:title>
        <c:numFmt formatCode="mmm\-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7462080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874620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ppm rate</a:t>
                </a:r>
              </a:p>
            </c:rich>
          </c:tx>
          <c:layout>
            <c:manualLayout>
              <c:xMode val="edge"/>
              <c:yMode val="edge"/>
              <c:x val="1.1458333333333341E-2"/>
              <c:y val="0.3838383838384316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7461688"/>
        <c:crosses val="autoZero"/>
        <c:crossBetween val="between"/>
      </c:valAx>
      <c:spPr>
        <a:gradFill rotWithShape="0">
          <a:gsLst>
            <a:gs pos="0">
              <a:srgbClr val="FFFFFF"/>
            </a:gs>
            <a:gs pos="100000">
              <a:srgbClr val="C0C0C0"/>
            </a:gs>
          </a:gsLst>
          <a:lin ang="5400000" scaled="1"/>
        </a:gra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78229166666666672"/>
          <c:y val="0.32323232323232332"/>
          <c:w val="0.99583333333333335"/>
          <c:h val="0.5589225589225584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9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en-US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 baseline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X2</a:t>
            </a:r>
          </a:p>
        </c:rich>
      </c:tx>
      <c:layout/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X2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Graphiques'!$D$18:$O$18</c:f>
              <c:numCache>
                <c:formatCode>0.0</c:formatCode>
                <c:ptCount val="12"/>
                <c:pt idx="0">
                  <c:v>2.75</c:v>
                </c:pt>
                <c:pt idx="1">
                  <c:v>2.6666666666666665</c:v>
                </c:pt>
                <c:pt idx="2">
                  <c:v>2.75</c:v>
                </c:pt>
                <c:pt idx="3">
                  <c:v>2.75</c:v>
                </c:pt>
                <c:pt idx="4">
                  <c:v>2.6666666666666665</c:v>
                </c:pt>
                <c:pt idx="5">
                  <c:v>2.9166666666666665</c:v>
                </c:pt>
                <c:pt idx="6">
                  <c:v>2.4166666666666665</c:v>
                </c:pt>
                <c:pt idx="7">
                  <c:v>2.4166666666666665</c:v>
                </c:pt>
                <c:pt idx="8">
                  <c:v>2.5833333333333335</c:v>
                </c:pt>
                <c:pt idx="9">
                  <c:v>2.75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Graphiques'!$C$19</c:f>
              <c:strCache>
                <c:ptCount val="1"/>
                <c:pt idx="0">
                  <c:v>1,275 &lt; X2 &lt;= 1,7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Graphiques'!$D$19:$O$19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Graphiques'!$C$20</c:f>
              <c:strCache>
                <c:ptCount val="1"/>
                <c:pt idx="0">
                  <c:v>0,85 &lt; X2 &lt;= 1,275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Graphiques'!$D$20:$O$20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Graphiques'!$C$21</c:f>
              <c:strCache>
                <c:ptCount val="1"/>
                <c:pt idx="0">
                  <c:v>0,425 &lt; X2 &lt;= 0,85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Graphiques'!$D$21:$O$21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Graphiques'!$C$22</c:f>
              <c:strCache>
                <c:ptCount val="1"/>
                <c:pt idx="0">
                  <c:v>0 &lt; X2 &lt;= 0,425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Graphiques'!$D$22:$O$22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87462864"/>
        <c:axId val="387463256"/>
      </c:barChart>
      <c:lineChart>
        <c:grouping val="standard"/>
        <c:varyColors val="0"/>
        <c:ser>
          <c:idx val="5"/>
          <c:order val="5"/>
          <c:tx>
            <c:strRef>
              <c:f>'Calc Graphiques'!$C$16</c:f>
              <c:strCache>
                <c:ptCount val="1"/>
                <c:pt idx="0">
                  <c:v>X2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2540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  <a:gs pos="50000">
                      <a:srgbClr val="002060"/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Graphiques'!$D$16:$O$16</c:f>
              <c:numCache>
                <c:formatCode>0.00</c:formatCode>
                <c:ptCount val="12"/>
                <c:pt idx="0">
                  <c:v>2.75</c:v>
                </c:pt>
                <c:pt idx="1">
                  <c:v>2.6666666666666665</c:v>
                </c:pt>
                <c:pt idx="2">
                  <c:v>2.75</c:v>
                </c:pt>
                <c:pt idx="3">
                  <c:v>2.75</c:v>
                </c:pt>
                <c:pt idx="4">
                  <c:v>2.6666666666666665</c:v>
                </c:pt>
                <c:pt idx="5">
                  <c:v>2.9166666666666665</c:v>
                </c:pt>
                <c:pt idx="6">
                  <c:v>2.4166666666666665</c:v>
                </c:pt>
                <c:pt idx="7">
                  <c:v>2.4166666666666665</c:v>
                </c:pt>
                <c:pt idx="8">
                  <c:v>2.5833333333333335</c:v>
                </c:pt>
                <c:pt idx="9">
                  <c:v>2.75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Graphiques'!$C$17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 w="12700">
                <a:solidFill>
                  <a:schemeClr val="tx1"/>
                </a:solidFill>
              </a:ln>
            </c:spPr>
          </c:marker>
          <c:dLbls>
            <c:dLbl>
              <c:idx val="0"/>
              <c:layout>
                <c:manualLayout>
                  <c:x val="-8.3662606411224916E-2"/>
                  <c:y val="0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Graphiques'!$D$17:$O$17</c:f>
              <c:numCache>
                <c:formatCode>General</c:formatCode>
                <c:ptCount val="12"/>
                <c:pt idx="0">
                  <c:v>1.7</c:v>
                </c:pt>
                <c:pt idx="1">
                  <c:v>1.7</c:v>
                </c:pt>
                <c:pt idx="2">
                  <c:v>1.7</c:v>
                </c:pt>
                <c:pt idx="3">
                  <c:v>1.7</c:v>
                </c:pt>
                <c:pt idx="4">
                  <c:v>1.7</c:v>
                </c:pt>
                <c:pt idx="5">
                  <c:v>1.7</c:v>
                </c:pt>
                <c:pt idx="6">
                  <c:v>1.7</c:v>
                </c:pt>
                <c:pt idx="7">
                  <c:v>1.7</c:v>
                </c:pt>
                <c:pt idx="8">
                  <c:v>1.7</c:v>
                </c:pt>
                <c:pt idx="9">
                  <c:v>1.7</c:v>
                </c:pt>
                <c:pt idx="10">
                  <c:v>1.7</c:v>
                </c:pt>
                <c:pt idx="11">
                  <c:v>1.7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462864"/>
        <c:axId val="387463256"/>
      </c:lineChart>
      <c:dateAx>
        <c:axId val="3874628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746325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874632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X2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87462864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X3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layout/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X3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Graphiques'!$D$29:$O$29</c:f>
              <c:numCache>
                <c:formatCode>0.00</c:formatCode>
                <c:ptCount val="12"/>
                <c:pt idx="0">
                  <c:v>17.25</c:v>
                </c:pt>
                <c:pt idx="1">
                  <c:v>16.166666666666668</c:v>
                </c:pt>
                <c:pt idx="2">
                  <c:v>16.333333333333332</c:v>
                </c:pt>
                <c:pt idx="3">
                  <c:v>15.333333333333334</c:v>
                </c:pt>
                <c:pt idx="4">
                  <c:v>15.083333333333334</c:v>
                </c:pt>
                <c:pt idx="5">
                  <c:v>14.75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Graphiques'!$C$30</c:f>
              <c:strCache>
                <c:ptCount val="1"/>
                <c:pt idx="0">
                  <c:v>10,35 &lt; X3 &lt;= 13,8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Graphiques'!$D$30:$O$30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13.166666666666666</c:v>
                </c:pt>
                <c:pt idx="7">
                  <c:v>12.833333333333334</c:v>
                </c:pt>
                <c:pt idx="8">
                  <c:v>12.916666666666666</c:v>
                </c:pt>
                <c:pt idx="9">
                  <c:v>13.166666666666666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Graphiques'!$C$31</c:f>
              <c:strCache>
                <c:ptCount val="1"/>
                <c:pt idx="0">
                  <c:v>6,9 &lt; X3 &lt;= 10,35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Graphiques'!$D$31:$O$31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Graphiques'!$C$32</c:f>
              <c:strCache>
                <c:ptCount val="1"/>
                <c:pt idx="0">
                  <c:v>3,45 &lt; X3 &lt;= 6,9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Graphiques'!$D$32:$O$32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Graphiques'!$C$33</c:f>
              <c:strCache>
                <c:ptCount val="1"/>
                <c:pt idx="0">
                  <c:v>0 &lt; X3 &lt;= 3,45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Graphiques'!$D$33:$O$33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92084424"/>
        <c:axId val="392084816"/>
      </c:barChart>
      <c:lineChart>
        <c:grouping val="standard"/>
        <c:varyColors val="0"/>
        <c:ser>
          <c:idx val="5"/>
          <c:order val="5"/>
          <c:tx>
            <c:strRef>
              <c:f>'Calc Graphiques'!$C$27</c:f>
              <c:strCache>
                <c:ptCount val="1"/>
                <c:pt idx="0">
                  <c:v>X3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Graphiques'!$D$27:$O$27</c:f>
              <c:numCache>
                <c:formatCode>0.00</c:formatCode>
                <c:ptCount val="12"/>
                <c:pt idx="0">
                  <c:v>17.25</c:v>
                </c:pt>
                <c:pt idx="1">
                  <c:v>16.166666666666668</c:v>
                </c:pt>
                <c:pt idx="2">
                  <c:v>16.333333333333332</c:v>
                </c:pt>
                <c:pt idx="3">
                  <c:v>15.333333333333334</c:v>
                </c:pt>
                <c:pt idx="4">
                  <c:v>15.083333333333334</c:v>
                </c:pt>
                <c:pt idx="5">
                  <c:v>14.75</c:v>
                </c:pt>
                <c:pt idx="6">
                  <c:v>13.166666666666666</c:v>
                </c:pt>
                <c:pt idx="7">
                  <c:v>12.833333333333334</c:v>
                </c:pt>
                <c:pt idx="8">
                  <c:v>12.916666666666666</c:v>
                </c:pt>
                <c:pt idx="9">
                  <c:v>13.166666666666666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Graphiques'!$C$28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  <a:prstDash val="solid"/>
            </a:ln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</c:spPr>
          </c:marker>
          <c:dLbls>
            <c:dLbl>
              <c:idx val="0"/>
              <c:layout>
                <c:manualLayout>
                  <c:x val="-9.1852115521086533E-2"/>
                  <c:y val="1.671848134317854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Graphiques'!$D$28:$O$28</c:f>
              <c:numCache>
                <c:formatCode>General</c:formatCode>
                <c:ptCount val="12"/>
                <c:pt idx="0">
                  <c:v>13.8</c:v>
                </c:pt>
                <c:pt idx="1">
                  <c:v>13.8</c:v>
                </c:pt>
                <c:pt idx="2">
                  <c:v>13.8</c:v>
                </c:pt>
                <c:pt idx="3">
                  <c:v>13.8</c:v>
                </c:pt>
                <c:pt idx="4">
                  <c:v>13.8</c:v>
                </c:pt>
                <c:pt idx="5">
                  <c:v>13.8</c:v>
                </c:pt>
                <c:pt idx="6">
                  <c:v>13.8</c:v>
                </c:pt>
                <c:pt idx="7">
                  <c:v>13.8</c:v>
                </c:pt>
                <c:pt idx="8">
                  <c:v>13.8</c:v>
                </c:pt>
                <c:pt idx="9">
                  <c:v>13.8</c:v>
                </c:pt>
                <c:pt idx="10">
                  <c:v>13.8</c:v>
                </c:pt>
                <c:pt idx="11">
                  <c:v>13.8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084424"/>
        <c:axId val="392084816"/>
      </c:lineChart>
      <c:dateAx>
        <c:axId val="3920844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08481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9208481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X3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084424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X4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layout/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X4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Graphiques'!$D$40:$O$40</c:f>
              <c:numCache>
                <c:formatCode>0.00</c:formatCode>
                <c:ptCount val="12"/>
                <c:pt idx="0">
                  <c:v>35</c:v>
                </c:pt>
                <c:pt idx="1">
                  <c:v>0</c:v>
                </c:pt>
                <c:pt idx="2">
                  <c:v>32</c:v>
                </c:pt>
                <c:pt idx="3">
                  <c:v>40</c:v>
                </c:pt>
                <c:pt idx="4">
                  <c:v>35</c:v>
                </c:pt>
                <c:pt idx="5">
                  <c:v>24</c:v>
                </c:pt>
                <c:pt idx="6">
                  <c:v>0</c:v>
                </c:pt>
                <c:pt idx="7">
                  <c:v>45</c:v>
                </c:pt>
                <c:pt idx="8">
                  <c:v>21</c:v>
                </c:pt>
                <c:pt idx="9">
                  <c:v>22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Graphiques'!$C$41</c:f>
              <c:strCache>
                <c:ptCount val="1"/>
                <c:pt idx="0">
                  <c:v>12,75 &lt; X4 &lt;= 17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#,##0.0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Graphiques'!$D$41:$O$41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Graphiques'!$C$42</c:f>
              <c:strCache>
                <c:ptCount val="1"/>
                <c:pt idx="0">
                  <c:v>8,5 &lt; X4 &lt;= 12,75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Graphiques'!$D$42:$O$42</c:f>
              <c:numCache>
                <c:formatCode>0.00</c:formatCode>
                <c:ptCount val="12"/>
                <c:pt idx="0">
                  <c:v>0</c:v>
                </c:pt>
                <c:pt idx="1">
                  <c:v>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9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Graphiques'!$C$43</c:f>
              <c:strCache>
                <c:ptCount val="1"/>
                <c:pt idx="0">
                  <c:v>4,25 &lt; X4 &lt;= 8,5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Graphiques'!$D$43:$O$43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Graphiques'!$C$44</c:f>
              <c:strCache>
                <c:ptCount val="1"/>
                <c:pt idx="0">
                  <c:v>0 &lt; X4 &lt;= 4,25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Graphiques'!$D$44:$O$44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92085600"/>
        <c:axId val="392085992"/>
      </c:barChart>
      <c:lineChart>
        <c:grouping val="standard"/>
        <c:varyColors val="0"/>
        <c:ser>
          <c:idx val="5"/>
          <c:order val="5"/>
          <c:tx>
            <c:strRef>
              <c:f>'Calc Graphiques'!$C$38</c:f>
              <c:strCache>
                <c:ptCount val="1"/>
                <c:pt idx="0">
                  <c:v>X4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Graphiques'!$D$38:$O$38</c:f>
              <c:numCache>
                <c:formatCode>0.00</c:formatCode>
                <c:ptCount val="12"/>
                <c:pt idx="0">
                  <c:v>35</c:v>
                </c:pt>
                <c:pt idx="1">
                  <c:v>9</c:v>
                </c:pt>
                <c:pt idx="2">
                  <c:v>32</c:v>
                </c:pt>
                <c:pt idx="3">
                  <c:v>40</c:v>
                </c:pt>
                <c:pt idx="4">
                  <c:v>35</c:v>
                </c:pt>
                <c:pt idx="5">
                  <c:v>24</c:v>
                </c:pt>
                <c:pt idx="6">
                  <c:v>9</c:v>
                </c:pt>
                <c:pt idx="7">
                  <c:v>45</c:v>
                </c:pt>
                <c:pt idx="8">
                  <c:v>21</c:v>
                </c:pt>
                <c:pt idx="9">
                  <c:v>22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Graphiques'!$C$39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dLbls>
            <c:dLbl>
              <c:idx val="0"/>
              <c:layout>
                <c:manualLayout>
                  <c:x val="-8.3662606411224916E-2"/>
                  <c:y val="0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Graphiques'!$D$39:$O$39</c:f>
              <c:numCache>
                <c:formatCode>0</c:formatCode>
                <c:ptCount val="12"/>
                <c:pt idx="0">
                  <c:v>17</c:v>
                </c:pt>
                <c:pt idx="1">
                  <c:v>17</c:v>
                </c:pt>
                <c:pt idx="2">
                  <c:v>17</c:v>
                </c:pt>
                <c:pt idx="3">
                  <c:v>17</c:v>
                </c:pt>
                <c:pt idx="4">
                  <c:v>17</c:v>
                </c:pt>
                <c:pt idx="5">
                  <c:v>17</c:v>
                </c:pt>
                <c:pt idx="6">
                  <c:v>17</c:v>
                </c:pt>
                <c:pt idx="7">
                  <c:v>17</c:v>
                </c:pt>
                <c:pt idx="8">
                  <c:v>17</c:v>
                </c:pt>
                <c:pt idx="9">
                  <c:v>17</c:v>
                </c:pt>
                <c:pt idx="10">
                  <c:v>17</c:v>
                </c:pt>
                <c:pt idx="11">
                  <c:v>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085600"/>
        <c:axId val="392085992"/>
      </c:lineChart>
      <c:dateAx>
        <c:axId val="3920856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085992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920859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Day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085600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80478789655037886"/>
          <c:y val="0.13018612310100841"/>
          <c:w val="0.1952121034496211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X5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layout/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X5</c:v>
          </c:tx>
          <c:spPr>
            <a:gradFill>
              <a:gsLst>
                <a:gs pos="0">
                  <a:srgbClr val="FF0000"/>
                </a:gs>
                <a:gs pos="100000">
                  <a:srgbClr val="92D050"/>
                </a:gs>
                <a:gs pos="20000">
                  <a:schemeClr val="accent6">
                    <a:lumMod val="75000"/>
                  </a:schemeClr>
                </a:gs>
                <a:gs pos="40000">
                  <a:schemeClr val="accent6"/>
                </a:gs>
                <a:gs pos="60000">
                  <a:srgbClr val="FFC000"/>
                </a:gs>
                <a:gs pos="80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Graphiques'!$D$51:$O$51</c:f>
              <c:numCache>
                <c:formatCode>0.00</c:formatCode>
                <c:ptCount val="12"/>
                <c:pt idx="0">
                  <c:v>26</c:v>
                </c:pt>
                <c:pt idx="1">
                  <c:v>26</c:v>
                </c:pt>
                <c:pt idx="2">
                  <c:v>35</c:v>
                </c:pt>
                <c:pt idx="3">
                  <c:v>0</c:v>
                </c:pt>
                <c:pt idx="4">
                  <c:v>21</c:v>
                </c:pt>
                <c:pt idx="5">
                  <c:v>24</c:v>
                </c:pt>
                <c:pt idx="6">
                  <c:v>0</c:v>
                </c:pt>
                <c:pt idx="7">
                  <c:v>23</c:v>
                </c:pt>
                <c:pt idx="8">
                  <c:v>24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Graphiques'!$C$52</c:f>
              <c:strCache>
                <c:ptCount val="1"/>
                <c:pt idx="0">
                  <c:v>15 &lt; X5 &lt;= 20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>
                    <a:lumMod val="75000"/>
                  </a:schemeClr>
                </a:gs>
                <a:gs pos="25000">
                  <a:schemeClr val="accent6"/>
                </a:gs>
                <a:gs pos="50000">
                  <a:srgbClr val="FFC000"/>
                </a:gs>
                <a:gs pos="75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Graphiques'!$D$52:$O$52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18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Graphiques'!$C$53</c:f>
              <c:strCache>
                <c:ptCount val="1"/>
                <c:pt idx="0">
                  <c:v>10 &lt; X5 &lt;= 15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chemeClr val="accent6"/>
                </a:gs>
                <a:gs pos="33000">
                  <a:srgbClr val="FFC000"/>
                </a:gs>
                <a:gs pos="66000">
                  <a:schemeClr val="accent3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Graphiques'!$D$53:$O$53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Graphiques'!$C$54</c:f>
              <c:strCache>
                <c:ptCount val="1"/>
                <c:pt idx="0">
                  <c:v>5 &lt; X5 &lt;= 10</c:v>
                </c:pt>
              </c:strCache>
            </c:strRef>
          </c:tx>
          <c:spPr>
            <a:gradFill>
              <a:gsLst>
                <a:gs pos="100000">
                  <a:srgbClr val="92D050"/>
                </a:gs>
                <a:gs pos="0">
                  <a:srgbClr val="FFC000"/>
                </a:gs>
                <a:gs pos="50000">
                  <a:schemeClr val="accent3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Graphiques'!$D$54:$O$54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Graphiques'!$C$55</c:f>
              <c:strCache>
                <c:ptCount val="1"/>
                <c:pt idx="0">
                  <c:v>0 &lt; X5 &lt;= 5</c:v>
                </c:pt>
              </c:strCache>
            </c:strRef>
          </c:tx>
          <c:spPr>
            <a:gradFill>
              <a:gsLst>
                <a:gs pos="0">
                  <a:schemeClr val="accent3">
                    <a:lumMod val="75000"/>
                  </a:schemeClr>
                </a:gs>
                <a:gs pos="100000">
                  <a:srgbClr val="92D050"/>
                </a:gs>
              </a:gsLst>
              <a:lin ang="5400000" scaled="1"/>
            </a:gradFill>
          </c:spPr>
          <c:invertIfNegative val="0"/>
          <c:dLbls>
            <c:numFmt formatCode="[=0]&quot; &quot;;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Graphiques'!$D$55:$O$55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92086776"/>
        <c:axId val="392087168"/>
      </c:barChart>
      <c:lineChart>
        <c:grouping val="standard"/>
        <c:varyColors val="0"/>
        <c:ser>
          <c:idx val="5"/>
          <c:order val="5"/>
          <c:tx>
            <c:strRef>
              <c:f>'Calc Graphiques'!$C$49</c:f>
              <c:strCache>
                <c:ptCount val="1"/>
                <c:pt idx="0">
                  <c:v>X5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Graphiques'!$D$49:$O$49</c:f>
              <c:numCache>
                <c:formatCode>0.00</c:formatCode>
                <c:ptCount val="12"/>
                <c:pt idx="0">
                  <c:v>26</c:v>
                </c:pt>
                <c:pt idx="1">
                  <c:v>26</c:v>
                </c:pt>
                <c:pt idx="2">
                  <c:v>35</c:v>
                </c:pt>
                <c:pt idx="3">
                  <c:v>19</c:v>
                </c:pt>
                <c:pt idx="4">
                  <c:v>21</c:v>
                </c:pt>
                <c:pt idx="5">
                  <c:v>24</c:v>
                </c:pt>
                <c:pt idx="6">
                  <c:v>11</c:v>
                </c:pt>
                <c:pt idx="7">
                  <c:v>23</c:v>
                </c:pt>
                <c:pt idx="8">
                  <c:v>24</c:v>
                </c:pt>
                <c:pt idx="9">
                  <c:v>18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Graphiques'!$C$50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Graphiques'!$D$50:$O$50</c:f>
              <c:numCache>
                <c:formatCode>0</c:formatCode>
                <c:ptCount val="12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086776"/>
        <c:axId val="392087168"/>
      </c:lineChart>
      <c:dateAx>
        <c:axId val="3920867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08716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920871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Day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086776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79659838744051714"/>
          <c:y val="0.13018612310100841"/>
          <c:w val="0.20340161255948272"/>
          <c:h val="0.20349436582496391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 cap="none" spc="0">
                <a:ln w="12700">
                  <a:solidFill>
                    <a:schemeClr val="tx2">
                      <a:lumMod val="75000"/>
                    </a:schemeClr>
                  </a:solidFill>
                  <a:prstDash val="solid"/>
                </a:ln>
                <a:pattFill prst="dkUpDiag">
                  <a:fgClr>
                    <a:schemeClr val="tx2"/>
                  </a:fgClr>
                  <a:bgClr>
                    <a:schemeClr val="tx2">
                      <a:lumMod val="20000"/>
                      <a:lumOff val="80000"/>
                    </a:schemeClr>
                  </a:bgClr>
                </a:pattFill>
                <a:effectLst>
                  <a:outerShdw dist="38100" dir="2640000" algn="bl" rotWithShape="0">
                    <a:schemeClr val="tx2">
                      <a:lumMod val="75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cap="none" spc="0">
                <a:ln>
                  <a:noFill/>
                </a:ln>
                <a:solidFill>
                  <a:schemeClr val="tx1"/>
                </a:solidFill>
                <a:effectLst/>
                <a:latin typeface="+mn-lt"/>
                <a:ea typeface="+mn-ea"/>
                <a:cs typeface="+mn-cs"/>
              </a:rPr>
              <a:t>X6</a:t>
            </a:r>
            <a:endParaRPr lang="fr-FR" sz="2000" b="1" cap="none" spc="0" baseline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endParaRPr>
          </a:p>
        </c:rich>
      </c:tx>
      <c:layout/>
      <c:overlay val="0"/>
      <c:spPr>
        <a:solidFill>
          <a:schemeClr val="lt1"/>
        </a:solidFill>
        <a:ln w="25400" cap="flat" cmpd="sng" algn="ctr">
          <a:solidFill>
            <a:sysClr val="windowText" lastClr="000000"/>
          </a:solidFill>
          <a:prstDash val="solid"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2604166666666666"/>
          <c:y val="0.13131313131313141"/>
          <c:w val="0.66875000000006735"/>
          <c:h val="0.62794612794612792"/>
        </c:manualLayout>
      </c:layout>
      <c:barChart>
        <c:barDir val="col"/>
        <c:grouping val="stacked"/>
        <c:varyColors val="0"/>
        <c:ser>
          <c:idx val="3"/>
          <c:order val="0"/>
          <c:tx>
            <c:v>X6</c:v>
          </c:tx>
          <c:spPr>
            <a:gradFill>
              <a:gsLst>
                <a:gs pos="30000">
                  <a:srgbClr val="92D050"/>
                </a:gs>
                <a:gs pos="80000">
                  <a:schemeClr val="accent3">
                    <a:lumMod val="75000"/>
                  </a:schemeClr>
                </a:gs>
                <a:gs pos="100000">
                  <a:srgbClr val="FFC000"/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Graphiques'!$D$62:$O$62</c:f>
              <c:numCache>
                <c:formatCode>0%</c:formatCode>
                <c:ptCount val="12"/>
                <c:pt idx="0">
                  <c:v>0.89</c:v>
                </c:pt>
                <c:pt idx="1">
                  <c:v>0.95</c:v>
                </c:pt>
                <c:pt idx="2">
                  <c:v>0.88</c:v>
                </c:pt>
                <c:pt idx="3">
                  <c:v>0</c:v>
                </c:pt>
                <c:pt idx="4">
                  <c:v>0.9</c:v>
                </c:pt>
                <c:pt idx="5">
                  <c:v>0</c:v>
                </c:pt>
                <c:pt idx="6">
                  <c:v>0.86</c:v>
                </c:pt>
                <c:pt idx="7">
                  <c:v>0.73</c:v>
                </c:pt>
                <c:pt idx="8">
                  <c:v>0.69</c:v>
                </c:pt>
                <c:pt idx="9">
                  <c:v>0.75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'Calc Graphiques'!$C$63</c:f>
              <c:strCache>
                <c:ptCount val="1"/>
                <c:pt idx="0">
                  <c:v>0,45 &lt; X6 &lt;= 0,6</c:v>
                </c:pt>
              </c:strCache>
            </c:strRef>
          </c:tx>
          <c:spPr>
            <a:gradFill>
              <a:gsLst>
                <a:gs pos="100000">
                  <a:srgbClr val="FF0000"/>
                </a:gs>
                <a:gs pos="25000">
                  <a:srgbClr val="FFC000"/>
                </a:gs>
                <a:gs pos="50000">
                  <a:schemeClr val="accent6"/>
                </a:gs>
                <a:gs pos="75000">
                  <a:schemeClr val="accent6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Graphiques'!$D$63:$O$63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0.54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'Calc Graphiques'!$C$64</c:f>
              <c:strCache>
                <c:ptCount val="1"/>
                <c:pt idx="0">
                  <c:v>0,3 &lt; X6 &lt;= 0,45</c:v>
                </c:pt>
              </c:strCache>
            </c:strRef>
          </c:tx>
          <c:spPr>
            <a:gradFill>
              <a:gsLst>
                <a:gs pos="100000">
                  <a:srgbClr val="FF0000"/>
                </a:gs>
                <a:gs pos="0">
                  <a:srgbClr val="FFC000"/>
                </a:gs>
                <a:gs pos="33000">
                  <a:schemeClr val="accent6"/>
                </a:gs>
                <a:gs pos="66000">
                  <a:schemeClr val="accent6">
                    <a:lumMod val="75000"/>
                  </a:schemeClr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Graphiques'!$D$64:$O$64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3"/>
          <c:tx>
            <c:strRef>
              <c:f>'Calc Graphiques'!$C$65</c:f>
              <c:strCache>
                <c:ptCount val="1"/>
                <c:pt idx="0">
                  <c:v>0,15 &lt; X6 &lt;= 0,3</c:v>
                </c:pt>
              </c:strCache>
            </c:strRef>
          </c:tx>
          <c:spPr>
            <a:gradFill>
              <a:gsLst>
                <a:gs pos="100000">
                  <a:srgbClr val="FF0000"/>
                </a:gs>
                <a:gs pos="0">
                  <a:schemeClr val="accent6"/>
                </a:gs>
                <a:gs pos="50000">
                  <a:schemeClr val="accent6">
                    <a:lumMod val="75000"/>
                  </a:schemeClr>
                </a:gs>
              </a:gsLst>
              <a:lin ang="5400000" scaled="1"/>
            </a:gradFill>
            <a:ln>
              <a:noFill/>
            </a:ln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Graphiques'!$D$65:$O$65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'Calc Graphiques'!$C$66</c:f>
              <c:strCache>
                <c:ptCount val="1"/>
                <c:pt idx="0">
                  <c:v>0 &lt; X6 &lt;= 0,15</c:v>
                </c:pt>
              </c:strCache>
            </c:strRef>
          </c:tx>
          <c:spPr>
            <a:gradFill>
              <a:gsLst>
                <a:gs pos="0">
                  <a:schemeClr val="accent6">
                    <a:lumMod val="75000"/>
                  </a:schemeClr>
                </a:gs>
                <a:gs pos="100000">
                  <a:srgbClr val="FF0000"/>
                </a:gs>
              </a:gsLst>
              <a:lin ang="5400000" scaled="1"/>
            </a:gradFill>
          </c:spPr>
          <c:invertIfNegative val="0"/>
          <c:dLbls>
            <c:numFmt formatCode="[=0]&quot; &quot;;0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Graphiques'!$D$66:$O$66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392803608"/>
        <c:axId val="392804000"/>
      </c:barChart>
      <c:lineChart>
        <c:grouping val="standard"/>
        <c:varyColors val="0"/>
        <c:ser>
          <c:idx val="5"/>
          <c:order val="5"/>
          <c:tx>
            <c:strRef>
              <c:f>'Calc Graphiques'!$C$60</c:f>
              <c:strCache>
                <c:ptCount val="1"/>
                <c:pt idx="0">
                  <c:v>X6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trendline>
            <c:name>Trend</c:name>
            <c:spPr>
              <a:ln w="31750" cmpd="sng">
                <a:gradFill>
                  <a:gsLst>
                    <a:gs pos="0">
                      <a:schemeClr val="tx2">
                        <a:lumMod val="60000"/>
                        <a:lumOff val="40000"/>
                      </a:schemeClr>
                    </a:gs>
                    <a:gs pos="50000">
                      <a:schemeClr val="tx2">
                        <a:lumMod val="75000"/>
                      </a:schemeClr>
                    </a:gs>
                    <a:gs pos="100000">
                      <a:schemeClr val="tx2">
                        <a:lumMod val="50000"/>
                      </a:schemeClr>
                    </a:gs>
                  </a:gsLst>
                  <a:lin ang="5400000" scaled="1"/>
                </a:gradFill>
                <a:tailEnd type="triangle" w="med" len="lg"/>
              </a:ln>
            </c:spPr>
            <c:trendlineType val="poly"/>
            <c:order val="2"/>
            <c:dispRSqr val="0"/>
            <c:dispEq val="0"/>
          </c:trendline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Graphiques'!$D$60:$O$60</c:f>
              <c:numCache>
                <c:formatCode>0%</c:formatCode>
                <c:ptCount val="12"/>
                <c:pt idx="0">
                  <c:v>0.89</c:v>
                </c:pt>
                <c:pt idx="1">
                  <c:v>0.95</c:v>
                </c:pt>
                <c:pt idx="2">
                  <c:v>0.88</c:v>
                </c:pt>
                <c:pt idx="3">
                  <c:v>0</c:v>
                </c:pt>
                <c:pt idx="4">
                  <c:v>0.9</c:v>
                </c:pt>
                <c:pt idx="5">
                  <c:v>0.54</c:v>
                </c:pt>
                <c:pt idx="6">
                  <c:v>0.86</c:v>
                </c:pt>
                <c:pt idx="7">
                  <c:v>0.73</c:v>
                </c:pt>
                <c:pt idx="8">
                  <c:v>0.69</c:v>
                </c:pt>
                <c:pt idx="9">
                  <c:v>0.75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7"/>
          <c:order val="6"/>
          <c:tx>
            <c:strRef>
              <c:f>'Calc Graphiques'!$C$61</c:f>
              <c:strCache>
                <c:ptCount val="1"/>
                <c:pt idx="0">
                  <c:v>Target</c:v>
                </c:pt>
              </c:strCache>
            </c:strRef>
          </c:tx>
          <c:spPr>
            <a:ln w="28575">
              <a:solidFill>
                <a:srgbClr val="FF0000"/>
              </a:solidFill>
            </a:ln>
          </c:spPr>
          <c:marker>
            <c:symbol val="dash"/>
            <c:size val="10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cat>
            <c:strRef>
              <c:f>'Calc Graphiques'!$D$2:$O$2</c:f>
              <c:strCache>
                <c:ptCount val="11"/>
                <c:pt idx="0">
                  <c:v>janv-17</c:v>
                </c:pt>
                <c:pt idx="1">
                  <c:v>févr-17</c:v>
                </c:pt>
                <c:pt idx="2">
                  <c:v>mars-17</c:v>
                </c:pt>
                <c:pt idx="3">
                  <c:v>avr-17</c:v>
                </c:pt>
                <c:pt idx="4">
                  <c:v>mai-17</c:v>
                </c:pt>
                <c:pt idx="5">
                  <c:v>juin-17</c:v>
                </c:pt>
                <c:pt idx="6">
                  <c:v>juil-17</c:v>
                </c:pt>
                <c:pt idx="7">
                  <c:v>août-17</c:v>
                </c:pt>
                <c:pt idx="8">
                  <c:v>sept-17</c:v>
                </c:pt>
                <c:pt idx="9">
                  <c:v>oct-17</c:v>
                </c:pt>
                <c:pt idx="10">
                  <c:v>nov-17</c:v>
                </c:pt>
              </c:strCache>
            </c:strRef>
          </c:cat>
          <c:val>
            <c:numRef>
              <c:f>'Calc Graphiques'!$D$61:$O$61</c:f>
              <c:numCache>
                <c:formatCode>0%</c:formatCode>
                <c:ptCount val="12"/>
                <c:pt idx="0">
                  <c:v>0.6</c:v>
                </c:pt>
                <c:pt idx="1">
                  <c:v>0.6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0.6</c:v>
                </c:pt>
                <c:pt idx="7">
                  <c:v>0.6</c:v>
                </c:pt>
                <c:pt idx="8">
                  <c:v>0.6</c:v>
                </c:pt>
                <c:pt idx="9">
                  <c:v>0.6</c:v>
                </c:pt>
                <c:pt idx="10">
                  <c:v>0.6</c:v>
                </c:pt>
                <c:pt idx="11">
                  <c:v>0.6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803608"/>
        <c:axId val="392804000"/>
      </c:lineChart>
      <c:dateAx>
        <c:axId val="3928036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Month</a:t>
                </a:r>
              </a:p>
            </c:rich>
          </c:tx>
          <c:layout>
            <c:manualLayout>
              <c:xMode val="edge"/>
              <c:yMode val="edge"/>
              <c:x val="0.4322916666666668"/>
              <c:y val="0.91750841750848966"/>
            </c:manualLayout>
          </c:layout>
          <c:overlay val="0"/>
          <c:spPr>
            <a:noFill/>
            <a:ln w="25400">
              <a:noFill/>
            </a:ln>
          </c:spPr>
        </c:title>
        <c:numFmt formatCode="[$-40C]mmmm\-yy;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804000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928040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X6</a:t>
                </a:r>
              </a:p>
            </c:rich>
          </c:tx>
          <c:layout>
            <c:manualLayout>
              <c:xMode val="edge"/>
              <c:yMode val="edge"/>
              <c:x val="4.1666666666666664E-2"/>
              <c:y val="0.32323232323232332"/>
            </c:manualLayout>
          </c:layout>
          <c:overlay val="0"/>
          <c:spPr>
            <a:noFill/>
            <a:ln w="25400">
              <a:noFill/>
            </a:ln>
          </c:spPr>
        </c:title>
        <c:numFmt formatCode="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392803608"/>
        <c:crosses val="autoZero"/>
        <c:crossBetween val="between"/>
      </c:valAx>
      <c:spPr>
        <a:gradFill flip="none" rotWithShape="1">
          <a:gsLst>
            <a:gs pos="100000">
              <a:srgbClr val="C0C0C0"/>
            </a:gs>
            <a:gs pos="0">
              <a:schemeClr val="bg1"/>
            </a:gs>
          </a:gsLst>
          <a:lin ang="5400000" scaled="0"/>
          <a:tileRect/>
        </a:gra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79912445334758009"/>
          <c:y val="0.1352381980439048"/>
          <c:w val="0.199510628467443"/>
          <c:h val="0.20375863054575147"/>
        </c:manualLayout>
      </c:layout>
      <c:overlay val="0"/>
    </c:legend>
    <c:plotVisOnly val="1"/>
    <c:dispBlanksAs val="gap"/>
    <c:showDLblsOverMax val="0"/>
  </c:chart>
  <c:spPr>
    <a:ln w="9525">
      <a:solidFill>
        <a:srgbClr val="808080"/>
      </a:solidFill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chart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5">
    <tabColor indexed="9"/>
  </sheetPr>
  <sheetViews>
    <sheetView zoomScale="85" workbookViewId="0"/>
  </sheetView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4">
    <tabColor indexed="9"/>
  </sheetPr>
  <sheetViews>
    <sheetView zoomScale="85" workbookViewId="0"/>
  </sheetView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1"/>
  <sheetViews>
    <sheetView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7"/>
  <sheetViews>
    <sheetView zoomScale="102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ique2"/>
  <sheetViews>
    <sheetView workbookViewId="0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Graphique3"/>
  <sheetViews>
    <sheetView workbookViewId="0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 codeName="Graphique4"/>
  <sheetViews>
    <sheetView workbookViewId="0"/>
  </sheetViews>
  <pageMargins left="0.7" right="0.7" top="0.75" bottom="0.75" header="0.3" footer="0.3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 codeName="Graphique5"/>
  <sheetViews>
    <sheetView workbookViewId="0"/>
  </sheetViews>
  <pageMargins left="0.7" right="0.7" top="0.75" bottom="0.75" header="0.3" footer="0.3"/>
  <drawing r:id="rId1"/>
</chartsheet>
</file>

<file path=xl/chartsheets/sheet9.xml><?xml version="1.0" encoding="utf-8"?>
<chartsheet xmlns="http://schemas.openxmlformats.org/spreadsheetml/2006/main" xmlns:r="http://schemas.openxmlformats.org/officeDocument/2006/relationships">
  <sheetPr codeName="Graphique6"/>
  <sheetViews>
    <sheetView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0.00575</cdr:y>
    </cdr:from>
    <cdr:to>
      <cdr:x>1</cdr:x>
      <cdr:y>1</cdr:y>
    </cdr:to>
    <cdr:graphicFrame macro="">
      <cdr:nvGraphicFramePr>
        <cdr:cNvPr id="14316" name="Chart 1004"/>
        <cdr:cNvGraphicFramePr>
          <a:graphicFrameLocks xmlns:a="http://schemas.openxmlformats.org/drawingml/2006/main"/>
        </cdr:cNvGraphicFramePr>
      </cdr:nvGraphicFramePr>
      <cdr:xfrm>
        <a:off xmlns:a="http://schemas.openxmlformats.org/drawingml/2006/main" x="0" y="0"/>
        <a:ext xmlns:a="http://schemas.openxmlformats.org/drawingml/2006/main" cx="0" cy="0"/>
      </cdr:xfrm>
      <a:graphic xmlns:a="http://schemas.openxmlformats.org/drawingml/2006/main"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cdr:graphicFrame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22</xdr:row>
      <xdr:rowOff>57150</xdr:rowOff>
    </xdr:from>
    <xdr:to>
      <xdr:col>12</xdr:col>
      <xdr:colOff>0</xdr:colOff>
      <xdr:row>49</xdr:row>
      <xdr:rowOff>0</xdr:rowOff>
    </xdr:to>
    <xdr:graphicFrame macro="">
      <xdr:nvGraphicFramePr>
        <xdr:cNvPr id="1636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21"/>
  <sheetViews>
    <sheetView workbookViewId="0"/>
  </sheetViews>
  <sheetFormatPr baseColWidth="10" defaultColWidth="12.5703125" defaultRowHeight="14.25" outlineLevelCol="2"/>
  <cols>
    <col min="1" max="1" width="12.5703125" style="4" customWidth="1"/>
    <col min="2" max="2" width="13.7109375" style="4" customWidth="1"/>
    <col min="3" max="6" width="12.5703125" style="4" customWidth="1" outlineLevel="1"/>
    <col min="7" max="13" width="12.5703125" style="4" customWidth="1" outlineLevel="2"/>
    <col min="14" max="16384" width="12.5703125" style="4"/>
  </cols>
  <sheetData>
    <row r="1" spans="1:25" ht="15.75">
      <c r="B1" s="11" t="s">
        <v>591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25" ht="15">
      <c r="A2" s="6" t="s">
        <v>572</v>
      </c>
      <c r="B2" s="7" t="s">
        <v>573</v>
      </c>
      <c r="C2" s="7" t="s">
        <v>574</v>
      </c>
      <c r="D2" s="7" t="s">
        <v>575</v>
      </c>
      <c r="E2" s="7" t="s">
        <v>576</v>
      </c>
      <c r="F2" s="7" t="s">
        <v>577</v>
      </c>
      <c r="G2" s="7" t="s">
        <v>578</v>
      </c>
      <c r="H2" s="7" t="s">
        <v>579</v>
      </c>
      <c r="I2" s="7" t="s">
        <v>580</v>
      </c>
      <c r="J2" s="7" t="s">
        <v>581</v>
      </c>
      <c r="K2" s="7" t="s">
        <v>582</v>
      </c>
      <c r="L2" s="7" t="s">
        <v>583</v>
      </c>
      <c r="M2" s="7" t="s">
        <v>584</v>
      </c>
      <c r="N2" s="7" t="s">
        <v>1928</v>
      </c>
      <c r="O2" s="7" t="s">
        <v>1929</v>
      </c>
      <c r="P2" s="7" t="s">
        <v>1930</v>
      </c>
      <c r="Q2" s="7" t="s">
        <v>1931</v>
      </c>
      <c r="R2" s="7" t="s">
        <v>1932</v>
      </c>
      <c r="S2" s="7" t="s">
        <v>1933</v>
      </c>
      <c r="T2" s="7" t="s">
        <v>1934</v>
      </c>
      <c r="U2" s="7" t="s">
        <v>1935</v>
      </c>
      <c r="V2" s="7" t="s">
        <v>1936</v>
      </c>
      <c r="W2" s="7" t="s">
        <v>582</v>
      </c>
      <c r="X2" s="7" t="s">
        <v>583</v>
      </c>
      <c r="Y2" s="7" t="s">
        <v>1937</v>
      </c>
    </row>
    <row r="3" spans="1:25" ht="15">
      <c r="A3" s="6" t="s">
        <v>585</v>
      </c>
      <c r="B3" s="8">
        <v>0.36708860759493672</v>
      </c>
      <c r="C3" s="8">
        <v>0.34523809523809523</v>
      </c>
      <c r="D3" s="8">
        <v>0.352112676056338</v>
      </c>
      <c r="E3" s="8">
        <v>0.5</v>
      </c>
      <c r="F3" s="8">
        <v>0.49019607843137253</v>
      </c>
      <c r="G3" s="8">
        <v>0.38333333333333336</v>
      </c>
      <c r="H3" s="8">
        <v>0.3</v>
      </c>
      <c r="I3" s="8"/>
      <c r="J3" s="8">
        <v>0.48099999999999998</v>
      </c>
      <c r="K3" s="8">
        <v>0.5</v>
      </c>
      <c r="L3" s="8">
        <v>0.41463414634146339</v>
      </c>
      <c r="M3" s="8">
        <v>0.26100000000000001</v>
      </c>
      <c r="N3" s="8">
        <v>0.36842105263157893</v>
      </c>
      <c r="O3" s="8">
        <v>0.5</v>
      </c>
      <c r="P3" s="8">
        <v>0.2391304347826087</v>
      </c>
      <c r="Q3" s="8">
        <v>0.2857142857142857</v>
      </c>
      <c r="R3" s="8">
        <v>0.40425531914893614</v>
      </c>
      <c r="S3" s="8"/>
      <c r="T3" s="8"/>
      <c r="U3" s="8"/>
      <c r="V3" s="8"/>
      <c r="W3" s="8"/>
      <c r="X3" s="8"/>
      <c r="Y3" s="8"/>
    </row>
    <row r="4" spans="1:25" ht="15">
      <c r="A4" s="6" t="s">
        <v>586</v>
      </c>
      <c r="B4" s="8">
        <v>0.12658227848101267</v>
      </c>
      <c r="C4" s="8">
        <v>0.26190476190476192</v>
      </c>
      <c r="D4" s="8">
        <v>0.18309859154929578</v>
      </c>
      <c r="E4" s="8">
        <v>0.125</v>
      </c>
      <c r="F4" s="8">
        <v>0.29411764705882354</v>
      </c>
      <c r="G4" s="8">
        <v>0.25</v>
      </c>
      <c r="H4" s="8">
        <v>0.217</v>
      </c>
      <c r="I4" s="8"/>
      <c r="J4" s="8">
        <v>0.154</v>
      </c>
      <c r="K4" s="8">
        <v>0.152</v>
      </c>
      <c r="L4" s="8">
        <v>0.17073170731707318</v>
      </c>
      <c r="M4" s="8">
        <v>0.19600000000000001</v>
      </c>
      <c r="N4" s="8">
        <v>0.23684210526315788</v>
      </c>
      <c r="O4" s="8">
        <v>5.5555555555555552E-2</v>
      </c>
      <c r="P4" s="8">
        <v>0.19565217391304349</v>
      </c>
      <c r="Q4" s="8">
        <v>0.19047619047619047</v>
      </c>
      <c r="R4" s="8">
        <v>0.23404255319148937</v>
      </c>
      <c r="S4" s="8"/>
      <c r="T4" s="8"/>
      <c r="U4" s="8"/>
      <c r="V4" s="8"/>
      <c r="W4" s="8"/>
      <c r="X4" s="8"/>
      <c r="Y4" s="8"/>
    </row>
    <row r="5" spans="1:25" ht="15">
      <c r="A5" s="6" t="s">
        <v>587</v>
      </c>
      <c r="B5" s="8">
        <v>0.21518987341772153</v>
      </c>
      <c r="C5" s="8">
        <v>0.17857142857142858</v>
      </c>
      <c r="D5" s="8">
        <v>0.18309859154929578</v>
      </c>
      <c r="E5" s="8">
        <v>0.27083333333333331</v>
      </c>
      <c r="F5" s="8">
        <v>7.8431372549019607E-2</v>
      </c>
      <c r="G5" s="8">
        <v>0.21666666666666667</v>
      </c>
      <c r="H5" s="8">
        <v>0.217</v>
      </c>
      <c r="I5" s="8"/>
      <c r="J5" s="8">
        <v>0.21199999999999999</v>
      </c>
      <c r="K5" s="8">
        <v>0.27300000000000002</v>
      </c>
      <c r="L5" s="8">
        <v>0.21951219512195122</v>
      </c>
      <c r="M5" s="8">
        <v>0.26100000000000001</v>
      </c>
      <c r="N5" s="8">
        <v>0.23684210526315788</v>
      </c>
      <c r="O5" s="8">
        <v>0.19444444444444445</v>
      </c>
      <c r="P5" s="8">
        <v>0.21739130434782608</v>
      </c>
      <c r="Q5" s="8">
        <v>0.26190476190476192</v>
      </c>
      <c r="R5" s="8">
        <v>0.14893617021276595</v>
      </c>
      <c r="S5" s="8"/>
      <c r="T5" s="8"/>
      <c r="U5" s="8"/>
      <c r="V5" s="8"/>
      <c r="W5" s="8"/>
      <c r="X5" s="8"/>
      <c r="Y5" s="8"/>
    </row>
    <row r="6" spans="1:25" s="30" customFormat="1" ht="15">
      <c r="A6" s="28" t="s">
        <v>588</v>
      </c>
      <c r="B6" s="29">
        <v>0.29113924050632911</v>
      </c>
      <c r="C6" s="29">
        <v>0.21428571428571427</v>
      </c>
      <c r="D6" s="29">
        <v>0.28169014084507044</v>
      </c>
      <c r="E6" s="29">
        <v>0.10416666666666667</v>
      </c>
      <c r="F6" s="29">
        <v>0.13725490196078433</v>
      </c>
      <c r="G6" s="29">
        <v>0.15</v>
      </c>
      <c r="H6" s="29">
        <v>0.26700000000000002</v>
      </c>
      <c r="I6" s="29"/>
      <c r="J6" s="29">
        <v>0.13500000000000001</v>
      </c>
      <c r="K6" s="29">
        <v>6.2E-2</v>
      </c>
      <c r="L6" s="29">
        <v>0.1951219512195122</v>
      </c>
      <c r="M6" s="29">
        <v>0.28299999999999997</v>
      </c>
      <c r="N6" s="29">
        <v>0.15789473684210525</v>
      </c>
      <c r="O6" s="29">
        <v>0.25</v>
      </c>
      <c r="P6" s="29">
        <v>0.34782608695652173</v>
      </c>
      <c r="Q6" s="29">
        <v>0.26190476190476192</v>
      </c>
      <c r="R6" s="29">
        <v>0.21276595744680851</v>
      </c>
      <c r="S6" s="29"/>
      <c r="T6" s="29"/>
      <c r="U6" s="29"/>
      <c r="V6" s="29"/>
      <c r="W6" s="29"/>
      <c r="X6" s="29"/>
      <c r="Y6" s="29"/>
    </row>
    <row r="7" spans="1:25"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</row>
    <row r="8" spans="1:25" ht="15.75">
      <c r="B8" s="12" t="s">
        <v>589</v>
      </c>
    </row>
    <row r="9" spans="1:25" ht="15">
      <c r="A9" s="6" t="s">
        <v>572</v>
      </c>
      <c r="B9" s="6" t="s">
        <v>573</v>
      </c>
      <c r="C9" s="6" t="s">
        <v>574</v>
      </c>
      <c r="D9" s="7" t="s">
        <v>575</v>
      </c>
      <c r="E9" s="7" t="s">
        <v>576</v>
      </c>
      <c r="F9" s="7" t="s">
        <v>577</v>
      </c>
      <c r="G9" s="7" t="s">
        <v>578</v>
      </c>
      <c r="H9" s="7" t="s">
        <v>579</v>
      </c>
      <c r="I9" s="7" t="s">
        <v>580</v>
      </c>
      <c r="J9" s="7" t="s">
        <v>581</v>
      </c>
      <c r="K9" s="7" t="s">
        <v>582</v>
      </c>
      <c r="L9" s="7" t="s">
        <v>583</v>
      </c>
      <c r="M9" s="7" t="s">
        <v>584</v>
      </c>
      <c r="N9" s="7" t="s">
        <v>1928</v>
      </c>
      <c r="O9" s="7" t="s">
        <v>1929</v>
      </c>
      <c r="P9" s="7" t="s">
        <v>1930</v>
      </c>
      <c r="Q9" s="7" t="s">
        <v>1931</v>
      </c>
      <c r="R9" s="7" t="s">
        <v>1932</v>
      </c>
      <c r="S9" s="7" t="s">
        <v>1933</v>
      </c>
      <c r="T9" s="7" t="s">
        <v>1934</v>
      </c>
      <c r="U9" s="7" t="s">
        <v>1935</v>
      </c>
      <c r="V9" s="7" t="s">
        <v>1936</v>
      </c>
      <c r="W9" s="7" t="s">
        <v>582</v>
      </c>
      <c r="X9" s="7" t="s">
        <v>583</v>
      </c>
      <c r="Y9" s="7" t="s">
        <v>1937</v>
      </c>
    </row>
    <row r="10" spans="1:25" ht="15">
      <c r="A10" s="6" t="s">
        <v>585</v>
      </c>
      <c r="B10" s="8">
        <v>0.24752475247524752</v>
      </c>
      <c r="C10" s="8">
        <v>0.31446540880503143</v>
      </c>
      <c r="D10" s="8">
        <v>0.14457831325301204</v>
      </c>
      <c r="E10" s="8">
        <v>0.21717171717171718</v>
      </c>
      <c r="F10" s="8">
        <v>0.17460317460317459</v>
      </c>
      <c r="G10" s="8">
        <v>0.38095238095238093</v>
      </c>
      <c r="H10" s="8">
        <v>0.34799999999999998</v>
      </c>
      <c r="I10" s="8"/>
      <c r="J10" s="8">
        <v>0.219</v>
      </c>
      <c r="K10" s="8">
        <v>0.25</v>
      </c>
      <c r="L10" s="8">
        <v>0.23863636363636365</v>
      </c>
      <c r="M10" s="8">
        <v>0.23100000000000001</v>
      </c>
      <c r="N10" s="8">
        <v>0.20408163265306123</v>
      </c>
      <c r="O10" s="8">
        <v>0.30769230769230771</v>
      </c>
      <c r="P10" s="8">
        <v>0.33750000000000002</v>
      </c>
      <c r="Q10" s="8">
        <v>0.23404255319148937</v>
      </c>
      <c r="R10" s="8">
        <v>0.24657534246575341</v>
      </c>
      <c r="S10" s="8"/>
      <c r="T10" s="8"/>
      <c r="U10" s="8"/>
      <c r="V10" s="8"/>
      <c r="W10" s="8"/>
      <c r="X10" s="8"/>
      <c r="Y10" s="8"/>
    </row>
    <row r="11" spans="1:25" ht="15">
      <c r="A11" s="6" t="s">
        <v>586</v>
      </c>
      <c r="B11" s="8">
        <v>0.21782178217821782</v>
      </c>
      <c r="C11" s="8">
        <v>0.21383647798742139</v>
      </c>
      <c r="D11" s="8">
        <v>0.20481927710843373</v>
      </c>
      <c r="E11" s="8">
        <v>0.23737373737373738</v>
      </c>
      <c r="F11" s="8">
        <v>0.26984126984126983</v>
      </c>
      <c r="G11" s="8">
        <v>0.26530612244897961</v>
      </c>
      <c r="H11" s="8">
        <v>0.222</v>
      </c>
      <c r="I11" s="8"/>
      <c r="J11" s="8">
        <v>0.34200000000000003</v>
      </c>
      <c r="K11" s="8">
        <v>0.21199999999999999</v>
      </c>
      <c r="L11" s="8">
        <v>0.125</v>
      </c>
      <c r="M11" s="8">
        <v>0.115</v>
      </c>
      <c r="N11" s="8">
        <v>0.20408163265306123</v>
      </c>
      <c r="O11" s="8">
        <v>0.17307692307692307</v>
      </c>
      <c r="P11" s="8">
        <v>0.22500000000000001</v>
      </c>
      <c r="Q11" s="8">
        <v>8.5106382978723402E-2</v>
      </c>
      <c r="R11" s="8">
        <v>0.28767123287671231</v>
      </c>
      <c r="S11" s="8"/>
      <c r="T11" s="8"/>
      <c r="U11" s="8"/>
      <c r="V11" s="8"/>
      <c r="W11" s="8"/>
      <c r="X11" s="8"/>
      <c r="Y11" s="8"/>
    </row>
    <row r="12" spans="1:25" ht="15">
      <c r="A12" s="6" t="s">
        <v>587</v>
      </c>
      <c r="B12" s="8">
        <v>0.20297029702970298</v>
      </c>
      <c r="C12" s="8">
        <v>0.24528301886792453</v>
      </c>
      <c r="D12" s="8">
        <v>0.26506024096385544</v>
      </c>
      <c r="E12" s="8">
        <v>0.2878787878787879</v>
      </c>
      <c r="F12" s="8">
        <v>0.15873015873015872</v>
      </c>
      <c r="G12" s="8">
        <v>0.12925170068027211</v>
      </c>
      <c r="H12" s="8">
        <v>0.252</v>
      </c>
      <c r="I12" s="8"/>
      <c r="J12" s="8">
        <v>0.20499999999999999</v>
      </c>
      <c r="K12" s="8">
        <v>0.33300000000000002</v>
      </c>
      <c r="L12" s="8">
        <v>0.34090909090909088</v>
      </c>
      <c r="M12" s="8">
        <v>0.23100000000000001</v>
      </c>
      <c r="N12" s="8">
        <v>0.14285714285714285</v>
      </c>
      <c r="O12" s="8">
        <v>0.23076923076923078</v>
      </c>
      <c r="P12" s="8">
        <v>0.16250000000000001</v>
      </c>
      <c r="Q12" s="8">
        <v>0.25531914893617019</v>
      </c>
      <c r="R12" s="8">
        <v>0.13698630136986301</v>
      </c>
      <c r="S12" s="8"/>
      <c r="T12" s="8"/>
      <c r="U12" s="8"/>
      <c r="V12" s="8"/>
      <c r="W12" s="8"/>
      <c r="X12" s="8"/>
      <c r="Y12" s="8"/>
    </row>
    <row r="13" spans="1:25" s="30" customFormat="1" ht="15">
      <c r="A13" s="28" t="s">
        <v>588</v>
      </c>
      <c r="B13" s="29">
        <v>0.3316831683168317</v>
      </c>
      <c r="C13" s="29">
        <v>0.22641509433962265</v>
      </c>
      <c r="D13" s="29">
        <v>0.38554216867469882</v>
      </c>
      <c r="E13" s="29">
        <v>0.25757575757575757</v>
      </c>
      <c r="F13" s="29">
        <v>0.3968253968253968</v>
      </c>
      <c r="G13" s="29">
        <v>0.22448979591836735</v>
      </c>
      <c r="H13" s="29">
        <v>0.17799999999999999</v>
      </c>
      <c r="I13" s="29"/>
      <c r="J13" s="29">
        <v>0.23599999999999999</v>
      </c>
      <c r="K13" s="29">
        <v>0.18</v>
      </c>
      <c r="L13" s="29">
        <v>0.29545454545454547</v>
      </c>
      <c r="M13" s="29">
        <v>0.42299999999999999</v>
      </c>
      <c r="N13" s="29">
        <v>0.44897959183673469</v>
      </c>
      <c r="O13" s="29">
        <v>0.28846153846153844</v>
      </c>
      <c r="P13" s="29">
        <v>0.27500000000000002</v>
      </c>
      <c r="Q13" s="29">
        <v>0.42553191489361702</v>
      </c>
      <c r="R13" s="29">
        <v>0.32876712328767121</v>
      </c>
      <c r="S13" s="29"/>
      <c r="T13" s="29"/>
      <c r="U13" s="29"/>
      <c r="V13" s="29"/>
      <c r="W13" s="29"/>
      <c r="X13" s="29"/>
      <c r="Y13" s="29"/>
    </row>
    <row r="15" spans="1:25" ht="15.75">
      <c r="B15" s="9" t="s">
        <v>590</v>
      </c>
    </row>
    <row r="16" spans="1:25" ht="15">
      <c r="A16" s="6" t="s">
        <v>572</v>
      </c>
      <c r="B16" s="10" t="s">
        <v>573</v>
      </c>
      <c r="C16" s="10" t="s">
        <v>574</v>
      </c>
      <c r="D16" s="7" t="s">
        <v>575</v>
      </c>
      <c r="E16" s="7" t="s">
        <v>576</v>
      </c>
      <c r="F16" s="7" t="s">
        <v>577</v>
      </c>
      <c r="G16" s="7" t="s">
        <v>578</v>
      </c>
      <c r="H16" s="7" t="s">
        <v>579</v>
      </c>
      <c r="I16" s="7" t="s">
        <v>580</v>
      </c>
      <c r="J16" s="7" t="s">
        <v>581</v>
      </c>
      <c r="K16" s="7" t="s">
        <v>582</v>
      </c>
      <c r="L16" s="7" t="s">
        <v>583</v>
      </c>
      <c r="M16" s="7" t="s">
        <v>584</v>
      </c>
      <c r="N16" s="7" t="s">
        <v>1928</v>
      </c>
      <c r="O16" s="7" t="s">
        <v>1929</v>
      </c>
      <c r="P16" s="7" t="s">
        <v>1930</v>
      </c>
      <c r="Q16" s="7" t="s">
        <v>1931</v>
      </c>
      <c r="R16" s="7" t="s">
        <v>1932</v>
      </c>
      <c r="S16" s="7" t="s">
        <v>1933</v>
      </c>
      <c r="T16" s="7" t="s">
        <v>1934</v>
      </c>
      <c r="U16" s="7" t="s">
        <v>1935</v>
      </c>
      <c r="V16" s="7" t="s">
        <v>1936</v>
      </c>
      <c r="W16" s="7" t="s">
        <v>582</v>
      </c>
      <c r="X16" s="7" t="s">
        <v>583</v>
      </c>
      <c r="Y16" s="7" t="s">
        <v>1937</v>
      </c>
    </row>
    <row r="17" spans="1:25" ht="15">
      <c r="A17" s="6" t="s">
        <v>585</v>
      </c>
      <c r="B17" s="8">
        <v>0.28113879003558717</v>
      </c>
      <c r="C17" s="8">
        <v>0.32510288065843623</v>
      </c>
      <c r="D17" s="8">
        <v>0.20675105485232068</v>
      </c>
      <c r="E17" s="8">
        <v>0.27235772357723576</v>
      </c>
      <c r="F17" s="8">
        <v>0.2655367231638418</v>
      </c>
      <c r="G17" s="8">
        <v>0.38164251207729466</v>
      </c>
      <c r="H17" s="8">
        <v>0.33299999999999996</v>
      </c>
      <c r="J17" s="8">
        <v>0.32799999999999996</v>
      </c>
      <c r="K17" s="8">
        <v>0.33299999999999996</v>
      </c>
      <c r="L17" s="8">
        <v>0.29457364341085274</v>
      </c>
      <c r="M17" s="8">
        <v>0.24199999999999999</v>
      </c>
      <c r="N17" s="8">
        <v>0.27586206896551724</v>
      </c>
      <c r="O17" s="8">
        <v>0.38636363636363635</v>
      </c>
      <c r="P17" s="8">
        <v>0.30158730158730157</v>
      </c>
      <c r="Q17" s="8">
        <v>0.25842696629213485</v>
      </c>
      <c r="R17" s="8">
        <v>0.30833333333333335</v>
      </c>
      <c r="S17" s="8"/>
      <c r="T17" s="8"/>
      <c r="U17" s="8"/>
      <c r="V17" s="8"/>
      <c r="W17" s="8"/>
      <c r="X17" s="8"/>
      <c r="Y17" s="8"/>
    </row>
    <row r="18" spans="1:25" ht="15">
      <c r="A18" s="6" t="s">
        <v>586</v>
      </c>
      <c r="B18" s="8">
        <v>0.19217081850533807</v>
      </c>
      <c r="C18" s="8">
        <v>0.23045267489711935</v>
      </c>
      <c r="D18" s="8">
        <v>0.19831223628691982</v>
      </c>
      <c r="E18" s="8">
        <v>0.21544715447154472</v>
      </c>
      <c r="F18" s="8">
        <v>0.2768361581920904</v>
      </c>
      <c r="G18" s="8">
        <v>0.2608695652173913</v>
      </c>
      <c r="H18" s="8">
        <v>0.221</v>
      </c>
      <c r="J18" s="8">
        <v>0.26400000000000001</v>
      </c>
      <c r="K18" s="8">
        <v>0.192</v>
      </c>
      <c r="L18" s="8">
        <v>0.13953488372093023</v>
      </c>
      <c r="M18" s="8">
        <v>0.14499999999999999</v>
      </c>
      <c r="N18" s="8">
        <v>0.21839080459770116</v>
      </c>
      <c r="O18" s="8">
        <v>0.125</v>
      </c>
      <c r="P18" s="8">
        <v>0.21428571428571427</v>
      </c>
      <c r="Q18" s="8">
        <v>0.1348314606741573</v>
      </c>
      <c r="R18" s="8">
        <v>0.26666666666666666</v>
      </c>
      <c r="S18" s="8"/>
      <c r="T18" s="8"/>
      <c r="U18" s="8"/>
      <c r="V18" s="8"/>
      <c r="W18" s="8"/>
      <c r="X18" s="8"/>
      <c r="Y18" s="8"/>
    </row>
    <row r="19" spans="1:25" ht="15">
      <c r="A19" s="6" t="s">
        <v>587</v>
      </c>
      <c r="B19" s="8">
        <v>0.20640569395017794</v>
      </c>
      <c r="C19" s="8">
        <v>0.22222222222222221</v>
      </c>
      <c r="D19" s="8">
        <v>0.24050632911392406</v>
      </c>
      <c r="E19" s="8">
        <v>0.28455284552845528</v>
      </c>
      <c r="F19" s="8">
        <v>0.13559322033898305</v>
      </c>
      <c r="G19" s="8">
        <v>0.15458937198067632</v>
      </c>
      <c r="H19" s="8">
        <v>0.24100000000000002</v>
      </c>
      <c r="J19" s="8">
        <v>0.20800000000000002</v>
      </c>
      <c r="K19" s="8">
        <v>0.313</v>
      </c>
      <c r="L19" s="8">
        <v>0.30232558139534882</v>
      </c>
      <c r="M19" s="8">
        <v>0.24199999999999999</v>
      </c>
      <c r="N19" s="8">
        <v>0.18390804597701149</v>
      </c>
      <c r="O19" s="8">
        <v>0.21590909090909091</v>
      </c>
      <c r="P19" s="8">
        <v>0.18253968253968253</v>
      </c>
      <c r="Q19" s="8">
        <v>0.25842696629213485</v>
      </c>
      <c r="R19" s="8">
        <v>0.14166666666666666</v>
      </c>
      <c r="S19" s="8"/>
      <c r="T19" s="8"/>
      <c r="U19" s="8"/>
      <c r="V19" s="8"/>
      <c r="W19" s="8"/>
      <c r="X19" s="8"/>
      <c r="Y19" s="8"/>
    </row>
    <row r="20" spans="1:25" s="30" customFormat="1" ht="15">
      <c r="A20" s="28" t="s">
        <v>588</v>
      </c>
      <c r="B20" s="29">
        <v>0.32028469750889682</v>
      </c>
      <c r="C20" s="29">
        <v>0.22222222222222221</v>
      </c>
      <c r="D20" s="29">
        <v>0.35443037974683544</v>
      </c>
      <c r="E20" s="29">
        <v>0.22764227642276422</v>
      </c>
      <c r="F20" s="29">
        <v>0.32203389830508472</v>
      </c>
      <c r="G20" s="29">
        <v>0.20289855072463769</v>
      </c>
      <c r="H20" s="29">
        <v>0.20499999999999999</v>
      </c>
      <c r="J20" s="29">
        <v>0.219</v>
      </c>
      <c r="K20" s="29">
        <v>0.14000000000000001</v>
      </c>
      <c r="L20" s="29">
        <v>0.26356589147286824</v>
      </c>
      <c r="M20" s="29">
        <v>0.371</v>
      </c>
      <c r="N20" s="29">
        <v>0.32183908045977011</v>
      </c>
      <c r="O20" s="29">
        <v>0.27272727272727271</v>
      </c>
      <c r="P20" s="29">
        <v>0.30158730158730157</v>
      </c>
      <c r="Q20" s="29">
        <v>0.34831460674157305</v>
      </c>
      <c r="R20" s="29">
        <v>0.28333333333333333</v>
      </c>
      <c r="S20" s="29"/>
      <c r="T20" s="29"/>
      <c r="U20" s="29"/>
      <c r="V20" s="29"/>
      <c r="W20" s="29"/>
      <c r="X20" s="29"/>
      <c r="Y20" s="29"/>
    </row>
    <row r="21" spans="1:25"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</sheetData>
  <phoneticPr fontId="4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8"/>
  <sheetViews>
    <sheetView workbookViewId="0"/>
  </sheetViews>
  <sheetFormatPr baseColWidth="10" defaultColWidth="12.5703125" defaultRowHeight="14.25"/>
  <cols>
    <col min="1" max="1" width="9.7109375" style="13" customWidth="1"/>
    <col min="2" max="2" width="29.85546875" style="13" customWidth="1"/>
    <col min="3" max="3" width="12.140625" style="13" customWidth="1"/>
    <col min="4" max="4" width="7.5703125" style="13" bestFit="1" customWidth="1"/>
    <col min="5" max="5" width="15.7109375" style="13" customWidth="1"/>
    <col min="6" max="6" width="17" style="13" hidden="1" customWidth="1"/>
    <col min="7" max="7" width="17.7109375" style="13" customWidth="1"/>
    <col min="8" max="8" width="48.42578125" style="13" customWidth="1"/>
    <col min="9" max="9" width="16.5703125" style="13" bestFit="1" customWidth="1"/>
    <col min="10" max="10" width="10" style="13" customWidth="1"/>
    <col min="11" max="16384" width="12.5703125" style="13"/>
  </cols>
  <sheetData>
    <row r="1" spans="1:10" s="16" customFormat="1" ht="33" customHeight="1">
      <c r="A1" s="37" t="s">
        <v>592</v>
      </c>
      <c r="B1" s="38" t="s">
        <v>593</v>
      </c>
      <c r="C1" s="38" t="s">
        <v>594</v>
      </c>
      <c r="D1" s="38" t="s">
        <v>595</v>
      </c>
      <c r="E1" s="39" t="s">
        <v>596</v>
      </c>
      <c r="F1" s="39" t="s">
        <v>597</v>
      </c>
      <c r="G1" s="39" t="s">
        <v>650</v>
      </c>
      <c r="H1" s="39" t="s">
        <v>651</v>
      </c>
      <c r="I1" s="39" t="s">
        <v>570</v>
      </c>
      <c r="J1" s="40" t="s">
        <v>796</v>
      </c>
    </row>
    <row r="2" spans="1:10">
      <c r="A2" s="31">
        <v>96320</v>
      </c>
      <c r="B2" s="32" t="s">
        <v>635</v>
      </c>
      <c r="C2" s="32">
        <v>200109237</v>
      </c>
      <c r="D2" s="32" t="s">
        <v>603</v>
      </c>
      <c r="E2" s="33">
        <v>93</v>
      </c>
      <c r="F2" s="33">
        <v>62</v>
      </c>
      <c r="G2" s="23" t="str">
        <f>VLOOKUP($C2,'liste nr'!$B:$O,5,0)</f>
        <v>A2C00024129A</v>
      </c>
      <c r="H2" s="23" t="str">
        <f>VLOOKUP($C2,'liste nr'!$B:$O,6,0)</f>
        <v>ASK/FSK transmitter,OTHER IC/TDA 5100 sp</v>
      </c>
      <c r="I2" s="23" t="str">
        <f>VLOOKUP($C2,'liste nr'!$B:$O,9,0)</f>
        <v>S118536004I</v>
      </c>
      <c r="J2" s="24" t="str">
        <f>VLOOKUP(C2,'liste nr'!B:D,3,0)</f>
        <v>CW</v>
      </c>
    </row>
    <row r="3" spans="1:10">
      <c r="A3" s="31">
        <v>93560</v>
      </c>
      <c r="B3" s="32" t="s">
        <v>625</v>
      </c>
      <c r="C3" s="32">
        <v>200110303</v>
      </c>
      <c r="D3" s="32" t="s">
        <v>603</v>
      </c>
      <c r="E3" s="33">
        <v>72</v>
      </c>
      <c r="F3" s="33">
        <v>52</v>
      </c>
      <c r="G3" s="23" t="str">
        <f>VLOOKUP($C3,'liste nr'!$B:$O,5,0)</f>
        <v>A2C0004101501</v>
      </c>
      <c r="H3" s="23" t="str">
        <f>VLOOKUP($C3,'liste nr'!$B:$O,6,0)</f>
        <v>ATIC68 MROM M2B HT VW 7bar N2 process RG</v>
      </c>
      <c r="I3" s="23" t="str">
        <f>VLOOKUP($C3,'liste nr'!$B:$O,9,0)</f>
        <v>S122228002I</v>
      </c>
      <c r="J3" s="24" t="str">
        <f>VLOOKUP(C3,'liste nr'!B:D,3,0)</f>
        <v>CW</v>
      </c>
    </row>
    <row r="4" spans="1:10">
      <c r="A4" s="31">
        <v>93560</v>
      </c>
      <c r="B4" s="32" t="s">
        <v>625</v>
      </c>
      <c r="C4" s="32">
        <v>200110331</v>
      </c>
      <c r="D4" s="32" t="s">
        <v>603</v>
      </c>
      <c r="E4" s="33">
        <v>72</v>
      </c>
      <c r="F4" s="33">
        <v>48</v>
      </c>
      <c r="G4" s="23" t="str">
        <f>VLOOKUP($C4,'liste nr'!$B:$O,5,0)</f>
        <v>A2C0004101501</v>
      </c>
      <c r="H4" s="23" t="str">
        <f>VLOOKUP($C4,'liste nr'!$B:$O,6,0)</f>
        <v>ATIC68 MROM M2B HT VW 7bar N2 process RG</v>
      </c>
      <c r="I4" s="23" t="str">
        <f>VLOOKUP($C4,'liste nr'!$B:$O,9,0)</f>
        <v>S122228002I</v>
      </c>
      <c r="J4" s="24" t="str">
        <f>VLOOKUP(C4,'liste nr'!B:D,3,0)</f>
        <v>CW</v>
      </c>
    </row>
    <row r="5" spans="1:10">
      <c r="A5" s="31">
        <v>95340</v>
      </c>
      <c r="B5" s="32" t="s">
        <v>621</v>
      </c>
      <c r="C5" s="32">
        <v>200110300</v>
      </c>
      <c r="D5" s="32" t="s">
        <v>600</v>
      </c>
      <c r="E5" s="33">
        <v>54</v>
      </c>
      <c r="F5" s="33">
        <v>46</v>
      </c>
      <c r="G5" s="23" t="str">
        <f>VLOOKUP($C5,'liste nr'!$B:$O,5,0)</f>
        <v>A2C00028954A</v>
      </c>
      <c r="H5" s="23" t="str">
        <f>VLOOKUP($C5,'liste nr'!$B:$O,6,0)</f>
        <v>MCpF MIGRATIO           LS1N6000 obso</v>
      </c>
      <c r="I5" s="23" t="str">
        <f>VLOOKUP($C5,'liste nr'!$B:$O,9,0)</f>
        <v>S120063001E</v>
      </c>
      <c r="J5" s="24" t="str">
        <f>VLOOKUP(C5,'liste nr'!B:D,3,0)</f>
        <v>CW</v>
      </c>
    </row>
    <row r="6" spans="1:10">
      <c r="A6" s="31">
        <v>1791</v>
      </c>
      <c r="B6" s="32" t="s">
        <v>615</v>
      </c>
      <c r="C6" s="32">
        <v>200110441</v>
      </c>
      <c r="D6" s="32" t="s">
        <v>600</v>
      </c>
      <c r="E6" s="33">
        <v>53</v>
      </c>
      <c r="F6" s="33">
        <v>45</v>
      </c>
      <c r="G6" s="23" t="str">
        <f>VLOOKUP($C6,'liste nr'!$B:$O,5,0)</f>
        <v>A2C00028164A</v>
      </c>
      <c r="H6" s="23" t="str">
        <f>VLOOKUP($C6,'liste nr'!$B:$O,6,0)</f>
        <v>RECEIVER,315MHz/434MHz,LQFP-24,RF IC/MC3</v>
      </c>
      <c r="I6" s="23" t="str">
        <f>VLOOKUP($C6,'liste nr'!$B:$O,9,0)</f>
        <v>S180071101A</v>
      </c>
      <c r="J6" s="24" t="str">
        <f>VLOOKUP(C6,'liste nr'!B:D,3,0)</f>
        <v>CW</v>
      </c>
    </row>
    <row r="7" spans="1:10" ht="15" thickBot="1">
      <c r="A7" s="34">
        <v>1791</v>
      </c>
      <c r="B7" s="35" t="s">
        <v>615</v>
      </c>
      <c r="C7" s="35">
        <v>200111329</v>
      </c>
      <c r="D7" s="35" t="s">
        <v>600</v>
      </c>
      <c r="E7" s="36">
        <v>32</v>
      </c>
      <c r="F7" s="36">
        <v>44</v>
      </c>
      <c r="G7" s="25" t="str">
        <f>VLOOKUP($C7,'liste nr'!$B:$O,5,0)</f>
        <v>A2C00041624</v>
      </c>
      <c r="H7" s="25" t="str">
        <f>VLOOKUP($C7,'liste nr'!$B:$O,6,0)</f>
        <v>MPC561 MPZP56R2, 56MHz, (new substrate,</v>
      </c>
      <c r="I7" s="25" t="str">
        <f>VLOOKUP($C7,'liste nr'!$B:$O,9,0)</f>
        <v>BWS40562A-T</v>
      </c>
      <c r="J7" s="26" t="str">
        <f>VLOOKUP(C7,'liste nr'!B:D,3,0)</f>
        <v>CW</v>
      </c>
    </row>
    <row r="8" spans="1:10">
      <c r="A8" s="20"/>
      <c r="B8" s="20"/>
      <c r="C8" s="20"/>
      <c r="D8" s="20"/>
      <c r="E8" s="27"/>
      <c r="F8" s="27"/>
      <c r="G8" s="23" t="e">
        <f>VLOOKUP($C8,'liste nr'!$B:$O,5,0)</f>
        <v>#N/A</v>
      </c>
      <c r="H8" s="13" t="e">
        <f>VLOOKUP($C8,'liste nr'!$B:$O,6,0)</f>
        <v>#N/A</v>
      </c>
      <c r="I8" s="13" t="e">
        <f>VLOOKUP($C8,'liste nr'!$B:$O,9,0)</f>
        <v>#N/A</v>
      </c>
      <c r="J8" s="13" t="e">
        <f>VLOOKUP(C8,'liste nr'!B:D,3,0)</f>
        <v>#N/A</v>
      </c>
    </row>
    <row r="9" spans="1:10">
      <c r="A9" s="20"/>
      <c r="B9" s="20"/>
      <c r="C9" s="20"/>
      <c r="D9" s="20"/>
      <c r="E9" s="27"/>
      <c r="F9" s="27"/>
      <c r="G9" s="23" t="e">
        <f>VLOOKUP($C9,'liste nr'!$B:$O,5,0)</f>
        <v>#N/A</v>
      </c>
      <c r="H9" s="13" t="e">
        <f>VLOOKUP($C9,'liste nr'!$B:$O,6,0)</f>
        <v>#N/A</v>
      </c>
      <c r="I9" s="13" t="e">
        <f>VLOOKUP($C9,'liste nr'!$B:$O,9,0)</f>
        <v>#N/A</v>
      </c>
      <c r="J9" s="13" t="e">
        <f>VLOOKUP(C9,'liste nr'!B:D,3,0)</f>
        <v>#N/A</v>
      </c>
    </row>
    <row r="10" spans="1:10">
      <c r="A10" s="20"/>
      <c r="B10" s="20"/>
      <c r="C10" s="20"/>
      <c r="D10" s="20"/>
      <c r="E10" s="27"/>
      <c r="F10" s="27"/>
      <c r="G10" s="23" t="e">
        <f>VLOOKUP($C10,'liste nr'!$B:$O,5,0)</f>
        <v>#N/A</v>
      </c>
      <c r="H10" s="13" t="e">
        <f>VLOOKUP($C10,'liste nr'!$B:$O,6,0)</f>
        <v>#N/A</v>
      </c>
      <c r="I10" s="13" t="e">
        <f>VLOOKUP($C10,'liste nr'!$B:$O,9,0)</f>
        <v>#N/A</v>
      </c>
      <c r="J10" s="13" t="e">
        <f>VLOOKUP(C10,'liste nr'!B:D,3,0)</f>
        <v>#N/A</v>
      </c>
    </row>
    <row r="11" spans="1:10">
      <c r="A11" s="20"/>
      <c r="B11" s="20"/>
      <c r="C11" s="20"/>
      <c r="D11" s="20"/>
      <c r="E11" s="27"/>
      <c r="F11" s="27"/>
      <c r="G11" s="23" t="e">
        <f>VLOOKUP($C11,'liste nr'!$B:$O,5,0)</f>
        <v>#N/A</v>
      </c>
      <c r="H11" s="13" t="e">
        <f>VLOOKUP($C11,'liste nr'!$B:$O,6,0)</f>
        <v>#N/A</v>
      </c>
      <c r="I11" s="13" t="e">
        <f>VLOOKUP($C11,'liste nr'!$B:$O,9,0)</f>
        <v>#N/A</v>
      </c>
      <c r="J11" s="13" t="e">
        <f>VLOOKUP(C11,'liste nr'!B:D,3,0)</f>
        <v>#N/A</v>
      </c>
    </row>
    <row r="12" spans="1:10">
      <c r="A12" s="20"/>
      <c r="B12" s="20"/>
      <c r="C12" s="20"/>
      <c r="D12" s="20"/>
      <c r="E12" s="27"/>
      <c r="F12" s="27"/>
      <c r="G12" s="23" t="e">
        <f>VLOOKUP($C12,'liste nr'!$B:$O,5,0)</f>
        <v>#N/A</v>
      </c>
      <c r="H12" s="13" t="e">
        <f>VLOOKUP($C12,'liste nr'!$B:$O,6,0)</f>
        <v>#N/A</v>
      </c>
      <c r="I12" s="13" t="e">
        <f>VLOOKUP($C12,'liste nr'!$B:$O,9,0)</f>
        <v>#N/A</v>
      </c>
      <c r="J12" s="13" t="e">
        <f>VLOOKUP(C12,'liste nr'!B:D,3,0)</f>
        <v>#N/A</v>
      </c>
    </row>
    <row r="13" spans="1:10">
      <c r="A13" s="20"/>
      <c r="B13" s="20"/>
      <c r="C13" s="20"/>
      <c r="D13" s="20"/>
      <c r="E13" s="27"/>
      <c r="F13" s="27"/>
      <c r="G13" s="23" t="e">
        <f>VLOOKUP($C13,'liste nr'!$B:$O,5,0)</f>
        <v>#N/A</v>
      </c>
      <c r="H13" s="13" t="e">
        <f>VLOOKUP($C13,'liste nr'!$B:$O,6,0)</f>
        <v>#N/A</v>
      </c>
      <c r="I13" s="13" t="e">
        <f>VLOOKUP($C13,'liste nr'!$B:$O,9,0)</f>
        <v>#N/A</v>
      </c>
      <c r="J13" s="13" t="e">
        <f>VLOOKUP(C13,'liste nr'!B:D,3,0)</f>
        <v>#N/A</v>
      </c>
    </row>
    <row r="14" spans="1:10">
      <c r="A14" s="20"/>
      <c r="B14" s="20"/>
      <c r="C14" s="20"/>
      <c r="D14" s="20"/>
      <c r="E14" s="27"/>
      <c r="F14" s="27"/>
      <c r="G14" s="23" t="e">
        <f>VLOOKUP($C14,'liste nr'!$B:$O,5,0)</f>
        <v>#N/A</v>
      </c>
      <c r="H14" s="13" t="e">
        <f>VLOOKUP($C14,'liste nr'!$B:$O,6,0)</f>
        <v>#N/A</v>
      </c>
      <c r="I14" s="13" t="e">
        <f>VLOOKUP($C14,'liste nr'!$B:$O,9,0)</f>
        <v>#N/A</v>
      </c>
      <c r="J14" s="13" t="e">
        <f>VLOOKUP(C14,'liste nr'!B:D,3,0)</f>
        <v>#N/A</v>
      </c>
    </row>
    <row r="15" spans="1:10">
      <c r="A15" s="20"/>
      <c r="B15" s="20"/>
      <c r="C15" s="20"/>
      <c r="D15" s="20"/>
      <c r="E15" s="27"/>
      <c r="F15" s="27"/>
      <c r="G15" s="23" t="e">
        <f>VLOOKUP($C15,'liste nr'!$B:$O,5,0)</f>
        <v>#N/A</v>
      </c>
      <c r="H15" s="13" t="e">
        <f>VLOOKUP($C15,'liste nr'!$B:$O,6,0)</f>
        <v>#N/A</v>
      </c>
      <c r="I15" s="13" t="e">
        <f>VLOOKUP($C15,'liste nr'!$B:$O,9,0)</f>
        <v>#N/A</v>
      </c>
      <c r="J15" s="13" t="e">
        <f>VLOOKUP(C15,'liste nr'!B:D,3,0)</f>
        <v>#N/A</v>
      </c>
    </row>
    <row r="16" spans="1:10">
      <c r="A16" s="20"/>
      <c r="B16" s="20"/>
      <c r="C16" s="20"/>
      <c r="D16" s="20"/>
      <c r="E16" s="27"/>
      <c r="F16" s="27"/>
      <c r="G16" s="23" t="e">
        <f>VLOOKUP($C16,'liste nr'!$B:$O,5,0)</f>
        <v>#N/A</v>
      </c>
      <c r="H16" s="13" t="e">
        <f>VLOOKUP($C16,'liste nr'!$B:$O,6,0)</f>
        <v>#N/A</v>
      </c>
      <c r="I16" s="13" t="e">
        <f>VLOOKUP($C16,'liste nr'!$B:$O,9,0)</f>
        <v>#N/A</v>
      </c>
      <c r="J16" s="13" t="e">
        <f>VLOOKUP(C16,'liste nr'!B:D,3,0)</f>
        <v>#N/A</v>
      </c>
    </row>
    <row r="17" spans="1:10">
      <c r="A17" s="20"/>
      <c r="B17" s="20"/>
      <c r="C17" s="20"/>
      <c r="D17" s="20"/>
      <c r="E17" s="27"/>
      <c r="F17" s="27"/>
      <c r="G17" s="23" t="e">
        <f>VLOOKUP($C17,'liste nr'!$B:$O,5,0)</f>
        <v>#N/A</v>
      </c>
      <c r="H17" s="13" t="e">
        <f>VLOOKUP($C17,'liste nr'!$B:$O,6,0)</f>
        <v>#N/A</v>
      </c>
      <c r="I17" s="13" t="e">
        <f>VLOOKUP($C17,'liste nr'!$B:$O,9,0)</f>
        <v>#N/A</v>
      </c>
      <c r="J17" s="13" t="e">
        <f>VLOOKUP(C17,'liste nr'!B:D,3,0)</f>
        <v>#N/A</v>
      </c>
    </row>
    <row r="18" spans="1:10">
      <c r="A18" s="20"/>
      <c r="B18" s="20"/>
      <c r="C18" s="20"/>
      <c r="D18" s="20"/>
      <c r="E18" s="27"/>
      <c r="F18" s="27"/>
      <c r="G18" s="23" t="e">
        <f>VLOOKUP($C18,'liste nr'!$B:$O,5,0)</f>
        <v>#N/A</v>
      </c>
      <c r="H18" s="13" t="e">
        <f>VLOOKUP($C18,'liste nr'!$B:$O,6,0)</f>
        <v>#N/A</v>
      </c>
      <c r="I18" s="13" t="e">
        <f>VLOOKUP($C18,'liste nr'!$B:$O,9,0)</f>
        <v>#N/A</v>
      </c>
      <c r="J18" s="13" t="e">
        <f>VLOOKUP(C18,'liste nr'!B:D,3,0)</f>
        <v>#N/A</v>
      </c>
    </row>
    <row r="19" spans="1:10">
      <c r="A19" s="20"/>
      <c r="B19" s="20"/>
      <c r="C19" s="20"/>
      <c r="D19" s="20"/>
      <c r="E19" s="27"/>
      <c r="F19" s="27"/>
      <c r="G19" s="23" t="e">
        <f>VLOOKUP($C19,'liste nr'!$B:$O,5,0)</f>
        <v>#N/A</v>
      </c>
      <c r="H19" s="13" t="e">
        <f>VLOOKUP($C19,'liste nr'!$B:$O,6,0)</f>
        <v>#N/A</v>
      </c>
      <c r="I19" s="13" t="e">
        <f>VLOOKUP($C19,'liste nr'!$B:$O,9,0)</f>
        <v>#N/A</v>
      </c>
      <c r="J19" s="13" t="e">
        <f>VLOOKUP(C19,'liste nr'!B:D,3,0)</f>
        <v>#N/A</v>
      </c>
    </row>
    <row r="20" spans="1:10">
      <c r="A20" s="20"/>
      <c r="B20" s="20"/>
      <c r="C20" s="20"/>
      <c r="D20" s="20"/>
      <c r="E20" s="27"/>
      <c r="F20" s="27"/>
      <c r="G20" s="23" t="e">
        <f>VLOOKUP($C20,'liste nr'!$B:$O,5,0)</f>
        <v>#N/A</v>
      </c>
      <c r="H20" s="13" t="e">
        <f>VLOOKUP($C20,'liste nr'!$B:$O,6,0)</f>
        <v>#N/A</v>
      </c>
      <c r="I20" s="13" t="e">
        <f>VLOOKUP($C20,'liste nr'!$B:$O,9,0)</f>
        <v>#N/A</v>
      </c>
      <c r="J20" s="13" t="e">
        <f>VLOOKUP(C20,'liste nr'!B:D,3,0)</f>
        <v>#N/A</v>
      </c>
    </row>
    <row r="21" spans="1:10">
      <c r="A21" s="20"/>
      <c r="B21" s="20"/>
      <c r="C21" s="20"/>
      <c r="D21" s="20"/>
      <c r="E21" s="27"/>
      <c r="F21" s="27"/>
      <c r="G21" s="23" t="e">
        <f>VLOOKUP($C21,'liste nr'!$B:$O,5,0)</f>
        <v>#N/A</v>
      </c>
      <c r="H21" s="13" t="e">
        <f>VLOOKUP($C21,'liste nr'!$B:$O,6,0)</f>
        <v>#N/A</v>
      </c>
      <c r="I21" s="13" t="e">
        <f>VLOOKUP($C21,'liste nr'!$B:$O,9,0)</f>
        <v>#N/A</v>
      </c>
      <c r="J21" s="13" t="e">
        <f>VLOOKUP(C21,'liste nr'!B:D,3,0)</f>
        <v>#N/A</v>
      </c>
    </row>
    <row r="22" spans="1:10">
      <c r="A22" s="20"/>
      <c r="B22" s="20"/>
      <c r="C22" s="20"/>
      <c r="D22" s="20"/>
      <c r="E22" s="27"/>
      <c r="F22" s="27"/>
      <c r="G22" s="23" t="e">
        <f>VLOOKUP($C22,'liste nr'!$B:$O,5,0)</f>
        <v>#N/A</v>
      </c>
      <c r="H22" s="13" t="e">
        <f>VLOOKUP($C22,'liste nr'!$B:$O,6,0)</f>
        <v>#N/A</v>
      </c>
      <c r="I22" s="13" t="e">
        <f>VLOOKUP($C22,'liste nr'!$B:$O,9,0)</f>
        <v>#N/A</v>
      </c>
      <c r="J22" s="13" t="e">
        <f>VLOOKUP(C22,'liste nr'!B:D,3,0)</f>
        <v>#N/A</v>
      </c>
    </row>
    <row r="23" spans="1:10">
      <c r="A23" s="20"/>
      <c r="B23" s="20"/>
      <c r="C23" s="20"/>
      <c r="D23" s="20"/>
      <c r="E23" s="27"/>
      <c r="F23" s="27"/>
      <c r="G23" s="23" t="e">
        <f>VLOOKUP($C23,'liste nr'!$B:$O,5,0)</f>
        <v>#N/A</v>
      </c>
      <c r="H23" s="13" t="e">
        <f>VLOOKUP($C23,'liste nr'!$B:$O,6,0)</f>
        <v>#N/A</v>
      </c>
      <c r="I23" s="13" t="e">
        <f>VLOOKUP($C23,'liste nr'!$B:$O,9,0)</f>
        <v>#N/A</v>
      </c>
      <c r="J23" s="13" t="e">
        <f>VLOOKUP(C23,'liste nr'!B:D,3,0)</f>
        <v>#N/A</v>
      </c>
    </row>
    <row r="24" spans="1:10">
      <c r="A24" s="20"/>
      <c r="B24" s="20"/>
      <c r="C24" s="20"/>
      <c r="D24" s="20"/>
      <c r="E24" s="27"/>
      <c r="F24" s="27"/>
      <c r="G24" s="23" t="e">
        <f>VLOOKUP($C24,'liste nr'!$B:$O,5,0)</f>
        <v>#N/A</v>
      </c>
      <c r="H24" s="13" t="e">
        <f>VLOOKUP($C24,'liste nr'!$B:$O,6,0)</f>
        <v>#N/A</v>
      </c>
      <c r="I24" s="13" t="e">
        <f>VLOOKUP($C24,'liste nr'!$B:$O,9,0)</f>
        <v>#N/A</v>
      </c>
      <c r="J24" s="13" t="e">
        <f>VLOOKUP(C24,'liste nr'!B:D,3,0)</f>
        <v>#N/A</v>
      </c>
    </row>
    <row r="25" spans="1:10">
      <c r="A25" s="20"/>
      <c r="B25" s="20"/>
      <c r="C25" s="20"/>
      <c r="D25" s="20"/>
      <c r="E25" s="27"/>
      <c r="F25" s="27"/>
      <c r="G25" s="23" t="e">
        <f>VLOOKUP($C25,'liste nr'!$B:$O,5,0)</f>
        <v>#N/A</v>
      </c>
      <c r="H25" s="13" t="e">
        <f>VLOOKUP($C25,'liste nr'!$B:$O,6,0)</f>
        <v>#N/A</v>
      </c>
      <c r="I25" s="13" t="e">
        <f>VLOOKUP($C25,'liste nr'!$B:$O,9,0)</f>
        <v>#N/A</v>
      </c>
      <c r="J25" s="13" t="e">
        <f>VLOOKUP(C25,'liste nr'!B:D,3,0)</f>
        <v>#N/A</v>
      </c>
    </row>
    <row r="26" spans="1:10">
      <c r="A26" s="20"/>
      <c r="B26" s="20"/>
      <c r="C26" s="20"/>
      <c r="D26" s="20"/>
      <c r="E26" s="27"/>
      <c r="F26" s="27"/>
      <c r="G26" s="23" t="e">
        <f>VLOOKUP($C26,'liste nr'!$B:$O,5,0)</f>
        <v>#N/A</v>
      </c>
      <c r="H26" s="13" t="e">
        <f>VLOOKUP($C26,'liste nr'!$B:$O,6,0)</f>
        <v>#N/A</v>
      </c>
      <c r="I26" s="13" t="e">
        <f>VLOOKUP($C26,'liste nr'!$B:$O,9,0)</f>
        <v>#N/A</v>
      </c>
      <c r="J26" s="13" t="e">
        <f>VLOOKUP(C26,'liste nr'!B:D,3,0)</f>
        <v>#N/A</v>
      </c>
    </row>
    <row r="27" spans="1:10">
      <c r="A27" s="20"/>
      <c r="B27" s="20"/>
      <c r="C27" s="20"/>
      <c r="D27" s="20"/>
      <c r="E27" s="27"/>
      <c r="F27" s="27"/>
      <c r="G27" s="23" t="e">
        <f>VLOOKUP($C27,'liste nr'!$B:$O,5,0)</f>
        <v>#N/A</v>
      </c>
      <c r="H27" s="13" t="e">
        <f>VLOOKUP($C27,'liste nr'!$B:$O,6,0)</f>
        <v>#N/A</v>
      </c>
      <c r="I27" s="13" t="e">
        <f>VLOOKUP($C27,'liste nr'!$B:$O,9,0)</f>
        <v>#N/A</v>
      </c>
      <c r="J27" s="13" t="e">
        <f>VLOOKUP(C27,'liste nr'!B:D,3,0)</f>
        <v>#N/A</v>
      </c>
    </row>
    <row r="28" spans="1:10">
      <c r="A28" s="14"/>
      <c r="B28" s="20"/>
      <c r="C28" s="20"/>
      <c r="D28" s="20"/>
      <c r="E28" s="27"/>
      <c r="F28" s="15"/>
      <c r="G28" s="23" t="e">
        <f>VLOOKUP($C28,'liste nr'!$B:$O,5,0)</f>
        <v>#N/A</v>
      </c>
      <c r="H28" s="13" t="e">
        <f>VLOOKUP($C28,'liste nr'!$B:$O,6,0)</f>
        <v>#N/A</v>
      </c>
      <c r="I28" s="13" t="e">
        <f>VLOOKUP($C28,'liste nr'!$B:$O,9,0)</f>
        <v>#N/A</v>
      </c>
      <c r="J28" s="13" t="e">
        <f>VLOOKUP(C28,'liste nr'!B:D,3,0)</f>
        <v>#N/A</v>
      </c>
    </row>
    <row r="29" spans="1:10">
      <c r="A29" s="14"/>
      <c r="B29" s="14"/>
      <c r="C29" s="14"/>
      <c r="D29" s="14"/>
      <c r="E29" s="15"/>
      <c r="F29" s="15"/>
      <c r="G29" s="23" t="e">
        <f>VLOOKUP($C29,'liste nr'!$B:$O,5,0)</f>
        <v>#N/A</v>
      </c>
      <c r="H29" s="13" t="e">
        <f>VLOOKUP($C29,'liste nr'!$B:$O,6,0)</f>
        <v>#N/A</v>
      </c>
      <c r="I29" s="13" t="e">
        <f>VLOOKUP($C29,'liste nr'!$B:$O,9,0)</f>
        <v>#N/A</v>
      </c>
      <c r="J29" s="13" t="e">
        <f>VLOOKUP(C29,'liste nr'!B:D,3,0)</f>
        <v>#N/A</v>
      </c>
    </row>
    <row r="30" spans="1:10">
      <c r="A30" s="14"/>
      <c r="B30" s="14"/>
      <c r="C30" s="14"/>
      <c r="D30" s="14"/>
      <c r="E30" s="15"/>
      <c r="F30" s="15"/>
      <c r="G30" s="23" t="e">
        <f>VLOOKUP($C30,'liste nr'!$B:$O,5,0)</f>
        <v>#N/A</v>
      </c>
      <c r="H30" s="13" t="e">
        <f>VLOOKUP($C30,'liste nr'!$B:$O,6,0)</f>
        <v>#N/A</v>
      </c>
      <c r="I30" s="13" t="e">
        <f>VLOOKUP($C30,'liste nr'!$B:$O,9,0)</f>
        <v>#N/A</v>
      </c>
      <c r="J30" s="13" t="e">
        <f>VLOOKUP(C30,'liste nr'!B:D,3,0)</f>
        <v>#N/A</v>
      </c>
    </row>
    <row r="31" spans="1:10">
      <c r="A31" s="14"/>
      <c r="B31" s="14"/>
      <c r="C31" s="14"/>
      <c r="D31" s="14"/>
      <c r="E31" s="15"/>
      <c r="F31" s="15"/>
      <c r="G31" s="23" t="e">
        <f>VLOOKUP($C31,'liste nr'!$B:$O,5,0)</f>
        <v>#N/A</v>
      </c>
      <c r="H31" s="13" t="e">
        <f>VLOOKUP($C31,'liste nr'!$B:$O,6,0)</f>
        <v>#N/A</v>
      </c>
      <c r="I31" s="13" t="e">
        <f>VLOOKUP($C31,'liste nr'!$B:$O,9,0)</f>
        <v>#N/A</v>
      </c>
      <c r="J31" s="13" t="e">
        <f>VLOOKUP(C31,'liste nr'!B:D,3,0)</f>
        <v>#N/A</v>
      </c>
    </row>
    <row r="32" spans="1:10">
      <c r="A32" s="14"/>
      <c r="B32" s="14"/>
      <c r="C32" s="14"/>
      <c r="D32" s="14"/>
      <c r="E32" s="15"/>
      <c r="F32" s="15"/>
      <c r="G32" s="23" t="e">
        <f>VLOOKUP($C32,'liste nr'!$B:$O,5,0)</f>
        <v>#N/A</v>
      </c>
      <c r="H32" s="13" t="e">
        <f>VLOOKUP($C32,'liste nr'!$B:$O,6,0)</f>
        <v>#N/A</v>
      </c>
      <c r="I32" s="13" t="e">
        <f>VLOOKUP($C32,'liste nr'!$B:$O,9,0)</f>
        <v>#N/A</v>
      </c>
      <c r="J32" s="13" t="e">
        <f>VLOOKUP(C32,'liste nr'!B:D,3,0)</f>
        <v>#N/A</v>
      </c>
    </row>
    <row r="33" spans="1:10">
      <c r="A33" s="14"/>
      <c r="B33" s="14"/>
      <c r="C33" s="14"/>
      <c r="D33" s="14"/>
      <c r="E33" s="15"/>
      <c r="F33" s="15"/>
      <c r="G33" s="23" t="e">
        <f>VLOOKUP($C33,'liste nr'!$B:$O,5,0)</f>
        <v>#N/A</v>
      </c>
      <c r="H33" s="13" t="e">
        <f>VLOOKUP($C33,'liste nr'!$B:$O,6,0)</f>
        <v>#N/A</v>
      </c>
      <c r="I33" s="13" t="e">
        <f>VLOOKUP($C33,'liste nr'!$B:$O,9,0)</f>
        <v>#N/A</v>
      </c>
      <c r="J33" s="13" t="e">
        <f>VLOOKUP(C33,'liste nr'!B:D,3,0)</f>
        <v>#N/A</v>
      </c>
    </row>
    <row r="34" spans="1:10">
      <c r="A34" s="14"/>
      <c r="B34" s="14"/>
      <c r="C34" s="14"/>
      <c r="D34" s="14"/>
      <c r="E34" s="15"/>
      <c r="F34" s="15"/>
      <c r="G34" s="23" t="e">
        <f>VLOOKUP($C34,'liste nr'!$B:$O,5,0)</f>
        <v>#N/A</v>
      </c>
      <c r="H34" s="13" t="e">
        <f>VLOOKUP($C34,'liste nr'!$B:$O,6,0)</f>
        <v>#N/A</v>
      </c>
      <c r="I34" s="13" t="e">
        <f>VLOOKUP($C34,'liste nr'!$B:$O,9,0)</f>
        <v>#N/A</v>
      </c>
      <c r="J34" s="13" t="e">
        <f>VLOOKUP(C34,'liste nr'!B:D,3,0)</f>
        <v>#N/A</v>
      </c>
    </row>
    <row r="35" spans="1:10">
      <c r="A35" s="14"/>
      <c r="B35" s="14"/>
      <c r="C35" s="14"/>
      <c r="D35" s="14"/>
      <c r="E35" s="15"/>
      <c r="F35" s="15"/>
      <c r="G35" s="23" t="e">
        <f>VLOOKUP($C35,'liste nr'!$B:$O,5,0)</f>
        <v>#N/A</v>
      </c>
      <c r="H35" s="13" t="e">
        <f>VLOOKUP($C35,'liste nr'!$B:$O,6,0)</f>
        <v>#N/A</v>
      </c>
      <c r="I35" s="13" t="e">
        <f>VLOOKUP($C35,'liste nr'!$B:$O,9,0)</f>
        <v>#N/A</v>
      </c>
      <c r="J35" s="13" t="e">
        <f>VLOOKUP(C35,'liste nr'!B:D,3,0)</f>
        <v>#N/A</v>
      </c>
    </row>
    <row r="36" spans="1:10">
      <c r="A36" s="14"/>
      <c r="B36" s="14"/>
      <c r="C36" s="14"/>
      <c r="D36" s="14"/>
      <c r="E36" s="15"/>
      <c r="F36" s="15"/>
      <c r="G36" s="23" t="e">
        <f>VLOOKUP($C36,'liste nr'!$B:$O,5,0)</f>
        <v>#N/A</v>
      </c>
      <c r="H36" s="13" t="e">
        <f>VLOOKUP($C36,'liste nr'!$B:$O,6,0)</f>
        <v>#N/A</v>
      </c>
      <c r="I36" s="13" t="e">
        <f>VLOOKUP($C36,'liste nr'!$B:$O,9,0)</f>
        <v>#N/A</v>
      </c>
      <c r="J36" s="13" t="e">
        <f>VLOOKUP(C36,'liste nr'!B:D,3,0)</f>
        <v>#N/A</v>
      </c>
    </row>
    <row r="37" spans="1:10">
      <c r="A37" s="14"/>
      <c r="B37" s="14"/>
      <c r="C37" s="14"/>
      <c r="D37" s="14"/>
      <c r="E37" s="15"/>
      <c r="F37" s="15"/>
      <c r="G37" s="23" t="e">
        <f>VLOOKUP($C37,'liste nr'!$B:$O,5,0)</f>
        <v>#N/A</v>
      </c>
      <c r="H37" s="13" t="e">
        <f>VLOOKUP($C37,'liste nr'!$B:$O,6,0)</f>
        <v>#N/A</v>
      </c>
      <c r="I37" s="13" t="e">
        <f>VLOOKUP($C37,'liste nr'!$B:$O,9,0)</f>
        <v>#N/A</v>
      </c>
      <c r="J37" s="13" t="e">
        <f>VLOOKUP(C37,'liste nr'!B:D,3,0)</f>
        <v>#N/A</v>
      </c>
    </row>
    <row r="38" spans="1:10">
      <c r="A38" s="14"/>
      <c r="B38" s="14"/>
      <c r="C38" s="14"/>
      <c r="D38" s="14"/>
      <c r="E38" s="15"/>
      <c r="F38" s="15"/>
      <c r="G38" s="23" t="e">
        <f>VLOOKUP($C38,'liste nr'!$B:$O,5,0)</f>
        <v>#N/A</v>
      </c>
      <c r="H38" s="13" t="e">
        <f>VLOOKUP($C38,'liste nr'!$B:$O,6,0)</f>
        <v>#N/A</v>
      </c>
      <c r="I38" s="13" t="e">
        <f>VLOOKUP($C38,'liste nr'!$B:$O,9,0)</f>
        <v>#N/A</v>
      </c>
      <c r="J38" s="13" t="e">
        <f>VLOOKUP(C38,'liste nr'!B:D,3,0)</f>
        <v>#N/A</v>
      </c>
    </row>
    <row r="39" spans="1:10">
      <c r="A39" s="14"/>
      <c r="B39" s="14"/>
      <c r="C39" s="14"/>
      <c r="D39" s="14"/>
      <c r="E39" s="15"/>
      <c r="F39" s="15"/>
      <c r="G39" s="23" t="e">
        <f>VLOOKUP($C39,'liste nr'!$B:$O,5,0)</f>
        <v>#N/A</v>
      </c>
      <c r="H39" s="13" t="e">
        <f>VLOOKUP($C39,'liste nr'!$B:$O,6,0)</f>
        <v>#N/A</v>
      </c>
      <c r="I39" s="13" t="e">
        <f>VLOOKUP($C39,'liste nr'!$B:$O,9,0)</f>
        <v>#N/A</v>
      </c>
      <c r="J39" s="13" t="e">
        <f>VLOOKUP(C39,'liste nr'!B:D,3,0)</f>
        <v>#N/A</v>
      </c>
    </row>
    <row r="40" spans="1:10">
      <c r="A40" s="14"/>
      <c r="B40" s="14"/>
      <c r="C40" s="14"/>
      <c r="D40" s="14"/>
      <c r="E40" s="15"/>
      <c r="F40" s="15"/>
      <c r="G40" s="23" t="e">
        <f>VLOOKUP($C40,'liste nr'!$B:$O,5,0)</f>
        <v>#N/A</v>
      </c>
      <c r="H40" s="13" t="e">
        <f>VLOOKUP($C40,'liste nr'!$B:$O,6,0)</f>
        <v>#N/A</v>
      </c>
      <c r="I40" s="13" t="e">
        <f>VLOOKUP($C40,'liste nr'!$B:$O,9,0)</f>
        <v>#N/A</v>
      </c>
      <c r="J40" s="13" t="e">
        <f>VLOOKUP(C40,'liste nr'!B:D,3,0)</f>
        <v>#N/A</v>
      </c>
    </row>
    <row r="41" spans="1:10">
      <c r="A41" s="14"/>
      <c r="B41" s="14"/>
      <c r="C41" s="14"/>
      <c r="D41" s="14"/>
      <c r="E41" s="15"/>
      <c r="F41" s="15"/>
      <c r="G41" s="23" t="e">
        <f>VLOOKUP($C41,'liste nr'!$B:$O,5,0)</f>
        <v>#N/A</v>
      </c>
      <c r="H41" s="13" t="e">
        <f>VLOOKUP($C41,'liste nr'!$B:$O,6,0)</f>
        <v>#N/A</v>
      </c>
      <c r="I41" s="13" t="e">
        <f>VLOOKUP($C41,'liste nr'!$B:$O,9,0)</f>
        <v>#N/A</v>
      </c>
      <c r="J41" s="13" t="e">
        <f>VLOOKUP(C41,'liste nr'!B:D,3,0)</f>
        <v>#N/A</v>
      </c>
    </row>
    <row r="42" spans="1:10">
      <c r="A42" s="14"/>
      <c r="B42" s="14"/>
      <c r="C42" s="14"/>
      <c r="D42" s="14"/>
      <c r="E42" s="15"/>
      <c r="F42" s="15"/>
      <c r="G42" s="23" t="e">
        <f>VLOOKUP($C42,'liste nr'!$B:$O,5,0)</f>
        <v>#N/A</v>
      </c>
      <c r="H42" s="13" t="e">
        <f>VLOOKUP($C42,'liste nr'!$B:$O,6,0)</f>
        <v>#N/A</v>
      </c>
      <c r="I42" s="13" t="e">
        <f>VLOOKUP($C42,'liste nr'!$B:$O,9,0)</f>
        <v>#N/A</v>
      </c>
      <c r="J42" s="13" t="e">
        <f>VLOOKUP(C42,'liste nr'!B:D,3,0)</f>
        <v>#N/A</v>
      </c>
    </row>
    <row r="43" spans="1:10">
      <c r="A43" s="14"/>
      <c r="B43" s="14"/>
      <c r="C43" s="14"/>
      <c r="D43" s="14"/>
      <c r="E43" s="15"/>
      <c r="F43" s="15"/>
      <c r="G43" s="23" t="e">
        <f>VLOOKUP($C43,'liste nr'!$B:$O,5,0)</f>
        <v>#N/A</v>
      </c>
      <c r="H43" s="13" t="e">
        <f>VLOOKUP($C43,'liste nr'!$B:$O,6,0)</f>
        <v>#N/A</v>
      </c>
      <c r="I43" s="13" t="e">
        <f>VLOOKUP($C43,'liste nr'!$B:$O,9,0)</f>
        <v>#N/A</v>
      </c>
      <c r="J43" s="13" t="e">
        <f>VLOOKUP(C43,'liste nr'!B:D,3,0)</f>
        <v>#N/A</v>
      </c>
    </row>
    <row r="44" spans="1:10">
      <c r="A44" s="14"/>
      <c r="B44" s="14"/>
      <c r="C44" s="14"/>
      <c r="D44" s="14"/>
      <c r="E44" s="15"/>
      <c r="F44" s="15"/>
      <c r="G44" s="23" t="e">
        <f>VLOOKUP($C44,'liste nr'!$B:$O,5,0)</f>
        <v>#N/A</v>
      </c>
      <c r="H44" s="13" t="e">
        <f>VLOOKUP($C44,'liste nr'!$B:$O,6,0)</f>
        <v>#N/A</v>
      </c>
      <c r="I44" s="13" t="e">
        <f>VLOOKUP($C44,'liste nr'!$B:$O,9,0)</f>
        <v>#N/A</v>
      </c>
      <c r="J44" s="13" t="e">
        <f>VLOOKUP(C44,'liste nr'!B:D,3,0)</f>
        <v>#N/A</v>
      </c>
    </row>
    <row r="45" spans="1:10">
      <c r="A45" s="14"/>
      <c r="B45" s="14"/>
      <c r="C45" s="14"/>
      <c r="D45" s="14"/>
      <c r="E45" s="15"/>
      <c r="F45" s="15"/>
      <c r="G45" s="23" t="e">
        <f>VLOOKUP($C45,'liste nr'!$B:$O,5,0)</f>
        <v>#N/A</v>
      </c>
      <c r="H45" s="13" t="e">
        <f>VLOOKUP($C45,'liste nr'!$B:$O,6,0)</f>
        <v>#N/A</v>
      </c>
      <c r="I45" s="13" t="e">
        <f>VLOOKUP($C45,'liste nr'!$B:$O,9,0)</f>
        <v>#N/A</v>
      </c>
      <c r="J45" s="13" t="e">
        <f>VLOOKUP(C45,'liste nr'!B:D,3,0)</f>
        <v>#N/A</v>
      </c>
    </row>
    <row r="46" spans="1:10">
      <c r="A46" s="14"/>
      <c r="B46" s="14"/>
      <c r="C46" s="14"/>
      <c r="D46" s="14"/>
      <c r="E46" s="15"/>
      <c r="F46" s="15"/>
      <c r="G46" s="23" t="e">
        <f>VLOOKUP($C46,'liste nr'!$B:$O,5,0)</f>
        <v>#N/A</v>
      </c>
      <c r="H46" s="13" t="e">
        <f>VLOOKUP($C46,'liste nr'!$B:$O,6,0)</f>
        <v>#N/A</v>
      </c>
      <c r="I46" s="13" t="e">
        <f>VLOOKUP($C46,'liste nr'!$B:$O,9,0)</f>
        <v>#N/A</v>
      </c>
      <c r="J46" s="13" t="e">
        <f>VLOOKUP(C46,'liste nr'!B:D,3,0)</f>
        <v>#N/A</v>
      </c>
    </row>
    <row r="47" spans="1:10">
      <c r="A47" s="14"/>
      <c r="B47" s="14"/>
      <c r="C47" s="14"/>
      <c r="D47" s="14"/>
      <c r="E47" s="15"/>
      <c r="F47" s="15"/>
      <c r="G47" s="23" t="e">
        <f>VLOOKUP($C47,'liste nr'!$B:$O,5,0)</f>
        <v>#N/A</v>
      </c>
      <c r="H47" s="13" t="e">
        <f>VLOOKUP($C47,'liste nr'!$B:$O,6,0)</f>
        <v>#N/A</v>
      </c>
      <c r="I47" s="13" t="e">
        <f>VLOOKUP($C47,'liste nr'!$B:$O,9,0)</f>
        <v>#N/A</v>
      </c>
      <c r="J47" s="13" t="e">
        <f>VLOOKUP(C47,'liste nr'!B:D,3,0)</f>
        <v>#N/A</v>
      </c>
    </row>
    <row r="48" spans="1:10">
      <c r="A48" s="14"/>
      <c r="B48" s="14"/>
      <c r="C48" s="14"/>
      <c r="D48" s="14"/>
      <c r="E48" s="15"/>
      <c r="F48" s="15"/>
      <c r="G48" s="23" t="e">
        <f>VLOOKUP($C48,'liste nr'!$B:$O,5,0)</f>
        <v>#N/A</v>
      </c>
      <c r="H48" s="13" t="e">
        <f>VLOOKUP($C48,'liste nr'!$B:$O,6,0)</f>
        <v>#N/A</v>
      </c>
      <c r="I48" s="13" t="e">
        <f>VLOOKUP($C48,'liste nr'!$B:$O,9,0)</f>
        <v>#N/A</v>
      </c>
      <c r="J48" s="13" t="e">
        <f>VLOOKUP(C48,'liste nr'!B:D,3,0)</f>
        <v>#N/A</v>
      </c>
    </row>
    <row r="49" spans="1:10">
      <c r="A49" s="14"/>
      <c r="B49" s="14"/>
      <c r="C49" s="14"/>
      <c r="D49" s="14"/>
      <c r="E49" s="15"/>
      <c r="F49" s="15"/>
      <c r="G49" s="23" t="e">
        <f>VLOOKUP($C49,'liste nr'!$B:$O,5,0)</f>
        <v>#N/A</v>
      </c>
      <c r="H49" s="13" t="e">
        <f>VLOOKUP($C49,'liste nr'!$B:$O,6,0)</f>
        <v>#N/A</v>
      </c>
      <c r="I49" s="13" t="e">
        <f>VLOOKUP($C49,'liste nr'!$B:$O,9,0)</f>
        <v>#N/A</v>
      </c>
      <c r="J49" s="13" t="e">
        <f>VLOOKUP(C49,'liste nr'!B:D,3,0)</f>
        <v>#N/A</v>
      </c>
    </row>
    <row r="50" spans="1:10">
      <c r="A50" s="14"/>
      <c r="B50" s="14"/>
      <c r="C50" s="14"/>
      <c r="D50" s="14"/>
      <c r="E50" s="15"/>
      <c r="F50" s="15"/>
      <c r="G50" s="23" t="e">
        <f>VLOOKUP($C50,'liste nr'!$B:$O,5,0)</f>
        <v>#N/A</v>
      </c>
      <c r="H50" s="13" t="e">
        <f>VLOOKUP($C50,'liste nr'!$B:$O,6,0)</f>
        <v>#N/A</v>
      </c>
      <c r="I50" s="13" t="e">
        <f>VLOOKUP($C50,'liste nr'!$B:$O,9,0)</f>
        <v>#N/A</v>
      </c>
      <c r="J50" s="13" t="e">
        <f>VLOOKUP(C50,'liste nr'!B:D,3,0)</f>
        <v>#N/A</v>
      </c>
    </row>
    <row r="51" spans="1:10">
      <c r="A51" s="14"/>
      <c r="B51" s="14"/>
      <c r="C51" s="14"/>
      <c r="D51" s="14"/>
      <c r="E51" s="15"/>
      <c r="F51" s="15"/>
      <c r="G51" s="23" t="e">
        <f>VLOOKUP($C51,'liste nr'!$B:$O,5,0)</f>
        <v>#N/A</v>
      </c>
      <c r="H51" s="13" t="e">
        <f>VLOOKUP($C51,'liste nr'!$B:$O,6,0)</f>
        <v>#N/A</v>
      </c>
      <c r="I51" s="13" t="e">
        <f>VLOOKUP($C51,'liste nr'!$B:$O,9,0)</f>
        <v>#N/A</v>
      </c>
      <c r="J51" s="13" t="e">
        <f>VLOOKUP(C51,'liste nr'!B:D,3,0)</f>
        <v>#N/A</v>
      </c>
    </row>
    <row r="52" spans="1:10">
      <c r="A52" s="14"/>
      <c r="B52" s="14"/>
      <c r="C52" s="14"/>
      <c r="D52" s="14"/>
      <c r="E52" s="15"/>
      <c r="F52" s="15"/>
      <c r="G52" s="23" t="e">
        <f>VLOOKUP($C52,'liste nr'!$B:$O,5,0)</f>
        <v>#N/A</v>
      </c>
      <c r="H52" s="13" t="e">
        <f>VLOOKUP($C52,'liste nr'!$B:$O,6,0)</f>
        <v>#N/A</v>
      </c>
      <c r="I52" s="13" t="e">
        <f>VLOOKUP($C52,'liste nr'!$B:$O,9,0)</f>
        <v>#N/A</v>
      </c>
      <c r="J52" s="13" t="e">
        <f>VLOOKUP(C52,'liste nr'!B:D,3,0)</f>
        <v>#N/A</v>
      </c>
    </row>
    <row r="53" spans="1:10">
      <c r="A53" s="14"/>
      <c r="B53" s="14"/>
      <c r="C53" s="14"/>
      <c r="D53" s="14"/>
      <c r="E53" s="15"/>
      <c r="F53" s="15"/>
      <c r="G53" s="23" t="e">
        <f>VLOOKUP($C53,'liste nr'!$B:$O,5,0)</f>
        <v>#N/A</v>
      </c>
      <c r="H53" s="13" t="e">
        <f>VLOOKUP($C53,'liste nr'!$B:$O,6,0)</f>
        <v>#N/A</v>
      </c>
      <c r="I53" s="13" t="e">
        <f>VLOOKUP($C53,'liste nr'!$B:$O,9,0)</f>
        <v>#N/A</v>
      </c>
      <c r="J53" s="13" t="e">
        <f>VLOOKUP(C53,'liste nr'!B:D,3,0)</f>
        <v>#N/A</v>
      </c>
    </row>
    <row r="54" spans="1:10">
      <c r="A54" s="14"/>
      <c r="B54" s="14"/>
      <c r="C54" s="14"/>
      <c r="D54" s="14"/>
      <c r="E54" s="15"/>
      <c r="F54" s="15"/>
      <c r="G54" s="23" t="e">
        <f>VLOOKUP($C54,'liste nr'!$B:$O,5,0)</f>
        <v>#N/A</v>
      </c>
      <c r="H54" s="13" t="e">
        <f>VLOOKUP($C54,'liste nr'!$B:$O,6,0)</f>
        <v>#N/A</v>
      </c>
      <c r="I54" s="13" t="e">
        <f>VLOOKUP($C54,'liste nr'!$B:$O,9,0)</f>
        <v>#N/A</v>
      </c>
      <c r="J54" s="13" t="e">
        <f>VLOOKUP(C54,'liste nr'!B:D,3,0)</f>
        <v>#N/A</v>
      </c>
    </row>
    <row r="55" spans="1:10">
      <c r="A55" s="14"/>
      <c r="B55" s="14"/>
      <c r="C55" s="14"/>
      <c r="D55" s="14"/>
      <c r="E55" s="15"/>
      <c r="F55" s="15"/>
      <c r="G55" s="23" t="e">
        <f>VLOOKUP($C55,'liste nr'!$B:$O,5,0)</f>
        <v>#N/A</v>
      </c>
      <c r="H55" s="13" t="e">
        <f>VLOOKUP($C55,'liste nr'!$B:$O,6,0)</f>
        <v>#N/A</v>
      </c>
      <c r="I55" s="13" t="e">
        <f>VLOOKUP($C55,'liste nr'!$B:$O,9,0)</f>
        <v>#N/A</v>
      </c>
      <c r="J55" s="13" t="e">
        <f>VLOOKUP(C55,'liste nr'!B:D,3,0)</f>
        <v>#N/A</v>
      </c>
    </row>
    <row r="56" spans="1:10">
      <c r="A56" s="14"/>
      <c r="B56" s="14"/>
      <c r="C56" s="14"/>
      <c r="D56" s="14"/>
      <c r="E56" s="15"/>
      <c r="F56" s="15"/>
      <c r="G56" s="23" t="e">
        <f>VLOOKUP($C56,'liste nr'!$B:$O,5,0)</f>
        <v>#N/A</v>
      </c>
      <c r="H56" s="13" t="e">
        <f>VLOOKUP($C56,'liste nr'!$B:$O,6,0)</f>
        <v>#N/A</v>
      </c>
      <c r="I56" s="13" t="e">
        <f>VLOOKUP($C56,'liste nr'!$B:$O,9,0)</f>
        <v>#N/A</v>
      </c>
      <c r="J56" s="13" t="e">
        <f>VLOOKUP(C56,'liste nr'!B:D,3,0)</f>
        <v>#N/A</v>
      </c>
    </row>
    <row r="57" spans="1:10">
      <c r="A57" s="14"/>
      <c r="B57" s="14"/>
      <c r="C57" s="14"/>
      <c r="D57" s="14"/>
      <c r="E57" s="15"/>
      <c r="F57" s="15"/>
      <c r="G57" s="23" t="e">
        <f>VLOOKUP($C57,'liste nr'!$B:$O,5,0)</f>
        <v>#N/A</v>
      </c>
      <c r="H57" s="13" t="e">
        <f>VLOOKUP($C57,'liste nr'!$B:$O,6,0)</f>
        <v>#N/A</v>
      </c>
      <c r="I57" s="13" t="e">
        <f>VLOOKUP($C57,'liste nr'!$B:$O,9,0)</f>
        <v>#N/A</v>
      </c>
      <c r="J57" s="13" t="e">
        <f>VLOOKUP(C57,'liste nr'!B:D,3,0)</f>
        <v>#N/A</v>
      </c>
    </row>
    <row r="58" spans="1:10">
      <c r="A58" s="14"/>
      <c r="B58" s="14"/>
      <c r="C58" s="14"/>
      <c r="D58" s="14"/>
      <c r="E58" s="15"/>
      <c r="F58" s="15"/>
      <c r="G58" s="23" t="e">
        <f>VLOOKUP($C58,'liste nr'!$B:$O,5,0)</f>
        <v>#N/A</v>
      </c>
      <c r="H58" s="13" t="e">
        <f>VLOOKUP($C58,'liste nr'!$B:$O,6,0)</f>
        <v>#N/A</v>
      </c>
      <c r="I58" s="13" t="e">
        <f>VLOOKUP($C58,'liste nr'!$B:$O,9,0)</f>
        <v>#N/A</v>
      </c>
      <c r="J58" s="13" t="e">
        <f>VLOOKUP(C58,'liste nr'!B:D,3,0)</f>
        <v>#N/A</v>
      </c>
    </row>
  </sheetData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204"/>
  <sheetViews>
    <sheetView workbookViewId="0"/>
  </sheetViews>
  <sheetFormatPr baseColWidth="10" defaultColWidth="11.42578125" defaultRowHeight="12.75"/>
  <cols>
    <col min="1" max="1" width="13.140625" style="19" bestFit="1" customWidth="1"/>
    <col min="2" max="2" width="15.42578125" style="19" bestFit="1" customWidth="1"/>
    <col min="3" max="3" width="19.28515625" style="19" bestFit="1" customWidth="1"/>
    <col min="4" max="4" width="8.7109375" style="19" bestFit="1" customWidth="1"/>
    <col min="5" max="5" width="52.7109375" style="19" bestFit="1" customWidth="1"/>
    <col min="6" max="6" width="16.42578125" style="19" bestFit="1" customWidth="1"/>
    <col min="7" max="7" width="52.7109375" style="19" bestFit="1" customWidth="1"/>
    <col min="8" max="8" width="9.7109375" style="19" bestFit="1" customWidth="1"/>
    <col min="9" max="9" width="46.42578125" style="19" bestFit="1" customWidth="1"/>
    <col min="10" max="10" width="20" style="19" bestFit="1" customWidth="1"/>
    <col min="11" max="11" width="17.5703125" style="19" bestFit="1" customWidth="1"/>
    <col min="12" max="12" width="11.28515625" style="19" bestFit="1" customWidth="1"/>
    <col min="13" max="13" width="9.85546875" style="19" bestFit="1" customWidth="1"/>
    <col min="14" max="14" width="11.140625" style="19" bestFit="1" customWidth="1"/>
    <col min="15" max="15" width="10" style="19" bestFit="1" customWidth="1"/>
    <col min="16" max="16384" width="11.42578125" style="19"/>
  </cols>
  <sheetData>
    <row r="1" spans="1:15">
      <c r="A1" s="17" t="s">
        <v>248</v>
      </c>
      <c r="B1" s="17" t="s">
        <v>646</v>
      </c>
      <c r="C1" s="17" t="s">
        <v>647</v>
      </c>
      <c r="D1" s="17" t="s">
        <v>648</v>
      </c>
      <c r="E1" s="17" t="s">
        <v>649</v>
      </c>
      <c r="F1" s="17" t="s">
        <v>650</v>
      </c>
      <c r="G1" s="17" t="s">
        <v>651</v>
      </c>
      <c r="H1" s="17" t="s">
        <v>592</v>
      </c>
      <c r="I1" s="17" t="s">
        <v>652</v>
      </c>
      <c r="J1" s="17" t="s">
        <v>653</v>
      </c>
      <c r="K1" s="17" t="s">
        <v>1826</v>
      </c>
      <c r="L1" s="18" t="s">
        <v>654</v>
      </c>
      <c r="M1" s="18" t="s">
        <v>655</v>
      </c>
      <c r="N1" s="18" t="s">
        <v>656</v>
      </c>
      <c r="O1" s="18" t="s">
        <v>657</v>
      </c>
    </row>
    <row r="2" spans="1:15">
      <c r="A2" s="20" t="s">
        <v>658</v>
      </c>
      <c r="B2" s="20"/>
      <c r="C2" s="20">
        <v>200099743</v>
      </c>
      <c r="D2" s="20" t="s">
        <v>659</v>
      </c>
      <c r="E2" s="20" t="s">
        <v>1349</v>
      </c>
      <c r="F2" s="20" t="s">
        <v>1350</v>
      </c>
      <c r="G2" s="20" t="s">
        <v>1351</v>
      </c>
      <c r="H2" s="20" t="s">
        <v>634</v>
      </c>
      <c r="I2" s="20" t="s">
        <v>635</v>
      </c>
      <c r="J2" s="20" t="s">
        <v>658</v>
      </c>
      <c r="K2" s="20" t="s">
        <v>662</v>
      </c>
      <c r="L2" s="21">
        <v>39587</v>
      </c>
      <c r="M2" s="22">
        <v>0</v>
      </c>
      <c r="N2" s="22">
        <v>0</v>
      </c>
      <c r="O2" s="22">
        <v>0</v>
      </c>
    </row>
    <row r="3" spans="1:15">
      <c r="A3" s="20" t="s">
        <v>249</v>
      </c>
      <c r="B3" s="20">
        <v>200099915</v>
      </c>
      <c r="C3" s="20">
        <v>200099829</v>
      </c>
      <c r="D3" s="20" t="s">
        <v>252</v>
      </c>
      <c r="E3" s="20" t="s">
        <v>262</v>
      </c>
      <c r="F3" s="20" t="s">
        <v>667</v>
      </c>
      <c r="G3" s="20" t="s">
        <v>668</v>
      </c>
      <c r="H3" s="20" t="s">
        <v>601</v>
      </c>
      <c r="I3" s="20" t="s">
        <v>602</v>
      </c>
      <c r="J3" s="20" t="s">
        <v>263</v>
      </c>
      <c r="K3" s="20" t="s">
        <v>256</v>
      </c>
      <c r="L3" s="21">
        <v>39587</v>
      </c>
      <c r="M3" s="22">
        <v>1</v>
      </c>
      <c r="N3" s="22">
        <v>0</v>
      </c>
      <c r="O3" s="22">
        <v>0</v>
      </c>
    </row>
    <row r="4" spans="1:15">
      <c r="A4" s="20" t="s">
        <v>249</v>
      </c>
      <c r="B4" s="20">
        <v>200100087</v>
      </c>
      <c r="C4" s="20">
        <v>200099864</v>
      </c>
      <c r="D4" s="20" t="s">
        <v>252</v>
      </c>
      <c r="E4" s="20" t="s">
        <v>264</v>
      </c>
      <c r="F4" s="20" t="s">
        <v>1352</v>
      </c>
      <c r="G4" s="20" t="s">
        <v>1353</v>
      </c>
      <c r="H4" s="20" t="s">
        <v>606</v>
      </c>
      <c r="I4" s="20" t="s">
        <v>607</v>
      </c>
      <c r="J4" s="20" t="s">
        <v>1354</v>
      </c>
      <c r="K4" s="20" t="s">
        <v>256</v>
      </c>
      <c r="L4" s="21">
        <v>39587</v>
      </c>
      <c r="M4" s="22">
        <v>0</v>
      </c>
      <c r="N4" s="22">
        <v>1</v>
      </c>
      <c r="O4" s="22">
        <v>0</v>
      </c>
    </row>
    <row r="5" spans="1:15">
      <c r="A5" s="20" t="s">
        <v>250</v>
      </c>
      <c r="B5" s="20">
        <v>200099905</v>
      </c>
      <c r="C5" s="20">
        <v>200099827</v>
      </c>
      <c r="D5" s="20" t="s">
        <v>252</v>
      </c>
      <c r="E5" s="20" t="s">
        <v>1355</v>
      </c>
      <c r="F5" s="20" t="s">
        <v>734</v>
      </c>
      <c r="G5" s="20" t="s">
        <v>735</v>
      </c>
      <c r="H5" s="20" t="s">
        <v>601</v>
      </c>
      <c r="I5" s="20" t="s">
        <v>602</v>
      </c>
      <c r="J5" s="20" t="s">
        <v>265</v>
      </c>
      <c r="K5" s="20" t="s">
        <v>662</v>
      </c>
      <c r="L5" s="21">
        <v>39587</v>
      </c>
      <c r="M5" s="22">
        <v>0</v>
      </c>
      <c r="N5" s="22">
        <v>0</v>
      </c>
      <c r="O5" s="22">
        <v>1</v>
      </c>
    </row>
    <row r="6" spans="1:15">
      <c r="A6" s="20" t="s">
        <v>250</v>
      </c>
      <c r="B6" s="20">
        <v>200100007</v>
      </c>
      <c r="C6" s="20">
        <v>200099825</v>
      </c>
      <c r="D6" s="20" t="s">
        <v>252</v>
      </c>
      <c r="E6" s="20" t="s">
        <v>1356</v>
      </c>
      <c r="F6" s="20" t="s">
        <v>746</v>
      </c>
      <c r="G6" s="20" t="s">
        <v>747</v>
      </c>
      <c r="H6" s="20" t="s">
        <v>748</v>
      </c>
      <c r="I6" s="20" t="s">
        <v>749</v>
      </c>
      <c r="J6" s="20" t="s">
        <v>1357</v>
      </c>
      <c r="K6" s="20" t="s">
        <v>662</v>
      </c>
      <c r="L6" s="21">
        <v>39587</v>
      </c>
      <c r="M6" s="22">
        <v>0</v>
      </c>
      <c r="N6" s="22">
        <v>1</v>
      </c>
      <c r="O6" s="22">
        <v>0</v>
      </c>
    </row>
    <row r="7" spans="1:15">
      <c r="A7" s="20" t="s">
        <v>658</v>
      </c>
      <c r="B7" s="20"/>
      <c r="C7" s="20">
        <v>200099741</v>
      </c>
      <c r="D7" s="20" t="s">
        <v>659</v>
      </c>
      <c r="E7" s="20" t="s">
        <v>1358</v>
      </c>
      <c r="F7" s="20" t="s">
        <v>1359</v>
      </c>
      <c r="G7" s="20" t="s">
        <v>1360</v>
      </c>
      <c r="H7" s="20" t="s">
        <v>614</v>
      </c>
      <c r="I7" s="20" t="s">
        <v>615</v>
      </c>
      <c r="J7" s="20" t="s">
        <v>658</v>
      </c>
      <c r="K7" s="20" t="s">
        <v>662</v>
      </c>
      <c r="L7" s="21">
        <v>39587</v>
      </c>
      <c r="M7" s="22">
        <v>0</v>
      </c>
      <c r="N7" s="22">
        <v>0</v>
      </c>
      <c r="O7" s="22">
        <v>0</v>
      </c>
    </row>
    <row r="8" spans="1:15">
      <c r="A8" s="20" t="s">
        <v>250</v>
      </c>
      <c r="B8" s="20">
        <v>200099902</v>
      </c>
      <c r="C8" s="20">
        <v>200099738</v>
      </c>
      <c r="D8" s="20" t="s">
        <v>252</v>
      </c>
      <c r="E8" s="20" t="s">
        <v>1361</v>
      </c>
      <c r="F8" s="20" t="s">
        <v>738</v>
      </c>
      <c r="G8" s="20" t="s">
        <v>739</v>
      </c>
      <c r="H8" s="20" t="s">
        <v>634</v>
      </c>
      <c r="I8" s="20" t="s">
        <v>635</v>
      </c>
      <c r="J8" s="20" t="s">
        <v>253</v>
      </c>
      <c r="K8" s="20" t="s">
        <v>662</v>
      </c>
      <c r="L8" s="21">
        <v>39587</v>
      </c>
      <c r="M8" s="22">
        <v>0</v>
      </c>
      <c r="N8" s="22">
        <v>1</v>
      </c>
      <c r="O8" s="22">
        <v>0</v>
      </c>
    </row>
    <row r="9" spans="1:15">
      <c r="A9" s="20" t="s">
        <v>658</v>
      </c>
      <c r="B9" s="20"/>
      <c r="C9" s="20">
        <v>200099721</v>
      </c>
      <c r="D9" s="20" t="s">
        <v>659</v>
      </c>
      <c r="E9" s="20" t="s">
        <v>1362</v>
      </c>
      <c r="F9" s="20" t="s">
        <v>1363</v>
      </c>
      <c r="G9" s="20" t="s">
        <v>1364</v>
      </c>
      <c r="H9" s="20" t="s">
        <v>726</v>
      </c>
      <c r="I9" s="20" t="s">
        <v>727</v>
      </c>
      <c r="J9" s="20" t="s">
        <v>658</v>
      </c>
      <c r="K9" s="20" t="s">
        <v>662</v>
      </c>
      <c r="L9" s="21">
        <v>39587</v>
      </c>
      <c r="M9" s="22">
        <v>0</v>
      </c>
      <c r="N9" s="22">
        <v>0</v>
      </c>
      <c r="O9" s="22">
        <v>0</v>
      </c>
    </row>
    <row r="10" spans="1:15">
      <c r="A10" s="20" t="s">
        <v>658</v>
      </c>
      <c r="B10" s="20"/>
      <c r="C10" s="20">
        <v>200099740</v>
      </c>
      <c r="D10" s="20" t="s">
        <v>659</v>
      </c>
      <c r="E10" s="20" t="s">
        <v>1362</v>
      </c>
      <c r="F10" s="20" t="s">
        <v>1363</v>
      </c>
      <c r="G10" s="20" t="s">
        <v>1364</v>
      </c>
      <c r="H10" s="20" t="s">
        <v>726</v>
      </c>
      <c r="I10" s="20" t="s">
        <v>727</v>
      </c>
      <c r="J10" s="20" t="s">
        <v>658</v>
      </c>
      <c r="K10" s="20" t="s">
        <v>662</v>
      </c>
      <c r="L10" s="21">
        <v>39587</v>
      </c>
      <c r="M10" s="22">
        <v>0</v>
      </c>
      <c r="N10" s="22">
        <v>0</v>
      </c>
      <c r="O10" s="22">
        <v>0</v>
      </c>
    </row>
    <row r="11" spans="1:15">
      <c r="A11" s="20" t="s">
        <v>658</v>
      </c>
      <c r="B11" s="20"/>
      <c r="C11" s="20">
        <v>200099846</v>
      </c>
      <c r="D11" s="20" t="s">
        <v>659</v>
      </c>
      <c r="E11" s="20" t="s">
        <v>1365</v>
      </c>
      <c r="F11" s="20" t="s">
        <v>1366</v>
      </c>
      <c r="G11" s="20" t="s">
        <v>1367</v>
      </c>
      <c r="H11" s="20" t="s">
        <v>1368</v>
      </c>
      <c r="I11" s="20" t="s">
        <v>1369</v>
      </c>
      <c r="J11" s="20" t="s">
        <v>658</v>
      </c>
      <c r="K11" s="20" t="s">
        <v>662</v>
      </c>
      <c r="L11" s="21">
        <v>39587</v>
      </c>
      <c r="M11" s="22">
        <v>0</v>
      </c>
      <c r="N11" s="22">
        <v>0</v>
      </c>
      <c r="O11" s="22">
        <v>0</v>
      </c>
    </row>
    <row r="12" spans="1:15">
      <c r="A12" s="20" t="s">
        <v>658</v>
      </c>
      <c r="B12" s="20"/>
      <c r="C12" s="20">
        <v>200099838</v>
      </c>
      <c r="D12" s="20" t="s">
        <v>659</v>
      </c>
      <c r="E12" s="20" t="s">
        <v>1370</v>
      </c>
      <c r="F12" s="20" t="s">
        <v>728</v>
      </c>
      <c r="G12" s="20" t="s">
        <v>729</v>
      </c>
      <c r="H12" s="20" t="s">
        <v>730</v>
      </c>
      <c r="I12" s="20" t="s">
        <v>731</v>
      </c>
      <c r="J12" s="20" t="s">
        <v>658</v>
      </c>
      <c r="K12" s="20" t="s">
        <v>662</v>
      </c>
      <c r="L12" s="21">
        <v>39587</v>
      </c>
      <c r="M12" s="22">
        <v>0</v>
      </c>
      <c r="N12" s="22">
        <v>0</v>
      </c>
      <c r="O12" s="22">
        <v>0</v>
      </c>
    </row>
    <row r="13" spans="1:15">
      <c r="A13" s="20" t="s">
        <v>658</v>
      </c>
      <c r="B13" s="20"/>
      <c r="C13" s="20">
        <v>200099932</v>
      </c>
      <c r="D13" s="20" t="s">
        <v>659</v>
      </c>
      <c r="E13" s="20" t="s">
        <v>1371</v>
      </c>
      <c r="F13" s="20" t="s">
        <v>732</v>
      </c>
      <c r="G13" s="20" t="s">
        <v>733</v>
      </c>
      <c r="H13" s="20" t="s">
        <v>638</v>
      </c>
      <c r="I13" s="20" t="s">
        <v>639</v>
      </c>
      <c r="J13" s="20" t="s">
        <v>658</v>
      </c>
      <c r="K13" s="20" t="s">
        <v>662</v>
      </c>
      <c r="L13" s="21">
        <v>39588</v>
      </c>
      <c r="M13" s="22">
        <v>0</v>
      </c>
      <c r="N13" s="22">
        <v>0</v>
      </c>
      <c r="O13" s="22">
        <v>0</v>
      </c>
    </row>
    <row r="14" spans="1:15">
      <c r="A14" s="20" t="s">
        <v>658</v>
      </c>
      <c r="B14" s="20"/>
      <c r="C14" s="20">
        <v>200099915</v>
      </c>
      <c r="D14" s="20" t="s">
        <v>659</v>
      </c>
      <c r="E14" s="20" t="s">
        <v>1372</v>
      </c>
      <c r="F14" s="20" t="s">
        <v>667</v>
      </c>
      <c r="G14" s="20" t="s">
        <v>668</v>
      </c>
      <c r="H14" s="20" t="s">
        <v>601</v>
      </c>
      <c r="I14" s="20" t="s">
        <v>602</v>
      </c>
      <c r="J14" s="20" t="s">
        <v>658</v>
      </c>
      <c r="K14" s="20" t="s">
        <v>662</v>
      </c>
      <c r="L14" s="21">
        <v>39588</v>
      </c>
      <c r="M14" s="22">
        <v>0</v>
      </c>
      <c r="N14" s="22">
        <v>0</v>
      </c>
      <c r="O14" s="22">
        <v>0</v>
      </c>
    </row>
    <row r="15" spans="1:15">
      <c r="A15" s="20" t="s">
        <v>658</v>
      </c>
      <c r="B15" s="20"/>
      <c r="C15" s="20">
        <v>200099905</v>
      </c>
      <c r="D15" s="20" t="s">
        <v>659</v>
      </c>
      <c r="E15" s="20" t="s">
        <v>1373</v>
      </c>
      <c r="F15" s="20" t="s">
        <v>734</v>
      </c>
      <c r="G15" s="20" t="s">
        <v>735</v>
      </c>
      <c r="H15" s="20" t="s">
        <v>601</v>
      </c>
      <c r="I15" s="20" t="s">
        <v>602</v>
      </c>
      <c r="J15" s="20" t="s">
        <v>658</v>
      </c>
      <c r="K15" s="20" t="s">
        <v>662</v>
      </c>
      <c r="L15" s="21">
        <v>39588</v>
      </c>
      <c r="M15" s="22">
        <v>0</v>
      </c>
      <c r="N15" s="22">
        <v>0</v>
      </c>
      <c r="O15" s="22">
        <v>0</v>
      </c>
    </row>
    <row r="16" spans="1:15">
      <c r="A16" s="20" t="s">
        <v>658</v>
      </c>
      <c r="B16" s="20"/>
      <c r="C16" s="20">
        <v>200099911</v>
      </c>
      <c r="D16" s="20" t="s">
        <v>659</v>
      </c>
      <c r="E16" s="20" t="s">
        <v>1374</v>
      </c>
      <c r="F16" s="20" t="s">
        <v>736</v>
      </c>
      <c r="G16" s="20" t="s">
        <v>737</v>
      </c>
      <c r="H16" s="20" t="s">
        <v>628</v>
      </c>
      <c r="I16" s="20" t="s">
        <v>629</v>
      </c>
      <c r="J16" s="20" t="s">
        <v>658</v>
      </c>
      <c r="K16" s="20" t="s">
        <v>662</v>
      </c>
      <c r="L16" s="21">
        <v>39588</v>
      </c>
      <c r="M16" s="22">
        <v>0</v>
      </c>
      <c r="N16" s="22">
        <v>0</v>
      </c>
      <c r="O16" s="22">
        <v>0</v>
      </c>
    </row>
    <row r="17" spans="1:15">
      <c r="A17" s="20" t="s">
        <v>658</v>
      </c>
      <c r="B17" s="20"/>
      <c r="C17" s="20">
        <v>200099906</v>
      </c>
      <c r="D17" s="20" t="s">
        <v>659</v>
      </c>
      <c r="E17" s="20" t="s">
        <v>1374</v>
      </c>
      <c r="F17" s="20" t="s">
        <v>736</v>
      </c>
      <c r="G17" s="20" t="s">
        <v>737</v>
      </c>
      <c r="H17" s="20" t="s">
        <v>628</v>
      </c>
      <c r="I17" s="20" t="s">
        <v>629</v>
      </c>
      <c r="J17" s="20" t="s">
        <v>658</v>
      </c>
      <c r="K17" s="20" t="s">
        <v>662</v>
      </c>
      <c r="L17" s="21">
        <v>39588</v>
      </c>
      <c r="M17" s="22">
        <v>0</v>
      </c>
      <c r="N17" s="22">
        <v>0</v>
      </c>
      <c r="O17" s="22">
        <v>0</v>
      </c>
    </row>
    <row r="18" spans="1:15">
      <c r="A18" s="20" t="s">
        <v>249</v>
      </c>
      <c r="B18" s="20">
        <v>200100082</v>
      </c>
      <c r="C18" s="20">
        <v>200099951</v>
      </c>
      <c r="D18" s="20" t="s">
        <v>257</v>
      </c>
      <c r="E18" s="20" t="s">
        <v>1375</v>
      </c>
      <c r="F18" s="20" t="s">
        <v>756</v>
      </c>
      <c r="G18" s="20" t="s">
        <v>757</v>
      </c>
      <c r="H18" s="20" t="s">
        <v>606</v>
      </c>
      <c r="I18" s="20" t="s">
        <v>607</v>
      </c>
      <c r="J18" s="20" t="s">
        <v>255</v>
      </c>
      <c r="K18" s="20" t="s">
        <v>256</v>
      </c>
      <c r="L18" s="21">
        <v>39588</v>
      </c>
      <c r="M18" s="22">
        <v>1</v>
      </c>
      <c r="N18" s="22">
        <v>0</v>
      </c>
      <c r="O18" s="22">
        <v>0</v>
      </c>
    </row>
    <row r="19" spans="1:15">
      <c r="A19" s="20" t="s">
        <v>249</v>
      </c>
      <c r="B19" s="20">
        <v>200100116</v>
      </c>
      <c r="C19" s="20">
        <v>200099913</v>
      </c>
      <c r="D19" s="20" t="s">
        <v>257</v>
      </c>
      <c r="E19" s="20" t="s">
        <v>1376</v>
      </c>
      <c r="F19" s="20" t="s">
        <v>1377</v>
      </c>
      <c r="G19" s="20" t="s">
        <v>1378</v>
      </c>
      <c r="H19" s="20" t="s">
        <v>601</v>
      </c>
      <c r="I19" s="20" t="s">
        <v>602</v>
      </c>
      <c r="J19" s="20" t="s">
        <v>266</v>
      </c>
      <c r="K19" s="20" t="s">
        <v>256</v>
      </c>
      <c r="L19" s="21">
        <v>39588</v>
      </c>
      <c r="M19" s="22">
        <v>1</v>
      </c>
      <c r="N19" s="22">
        <v>0</v>
      </c>
      <c r="O19" s="22">
        <v>0</v>
      </c>
    </row>
    <row r="20" spans="1:15">
      <c r="A20" s="20" t="s">
        <v>250</v>
      </c>
      <c r="B20" s="20">
        <v>200100159</v>
      </c>
      <c r="C20" s="20">
        <v>200099934</v>
      </c>
      <c r="D20" s="20" t="s">
        <v>252</v>
      </c>
      <c r="E20" s="20" t="s">
        <v>1379</v>
      </c>
      <c r="F20" s="20" t="s">
        <v>680</v>
      </c>
      <c r="G20" s="20" t="s">
        <v>681</v>
      </c>
      <c r="H20" s="20" t="s">
        <v>608</v>
      </c>
      <c r="I20" s="20" t="s">
        <v>609</v>
      </c>
      <c r="J20" s="20" t="s">
        <v>267</v>
      </c>
      <c r="K20" s="20" t="s">
        <v>662</v>
      </c>
      <c r="L20" s="21">
        <v>39588</v>
      </c>
      <c r="M20" s="22">
        <v>1</v>
      </c>
      <c r="N20" s="22">
        <v>0</v>
      </c>
      <c r="O20" s="22">
        <v>0</v>
      </c>
    </row>
    <row r="21" spans="1:15">
      <c r="A21" s="20" t="s">
        <v>658</v>
      </c>
      <c r="B21" s="20"/>
      <c r="C21" s="20">
        <v>200099929</v>
      </c>
      <c r="D21" s="20" t="s">
        <v>659</v>
      </c>
      <c r="E21" s="20" t="s">
        <v>1380</v>
      </c>
      <c r="F21" s="20" t="s">
        <v>1381</v>
      </c>
      <c r="G21" s="20" t="s">
        <v>1382</v>
      </c>
      <c r="H21" s="20" t="s">
        <v>644</v>
      </c>
      <c r="I21" s="20" t="s">
        <v>645</v>
      </c>
      <c r="J21" s="20" t="s">
        <v>658</v>
      </c>
      <c r="K21" s="20" t="s">
        <v>662</v>
      </c>
      <c r="L21" s="21">
        <v>39588</v>
      </c>
      <c r="M21" s="22">
        <v>0</v>
      </c>
      <c r="N21" s="22">
        <v>0</v>
      </c>
      <c r="O21" s="22">
        <v>0</v>
      </c>
    </row>
    <row r="22" spans="1:15">
      <c r="A22" s="20" t="s">
        <v>658</v>
      </c>
      <c r="B22" s="20"/>
      <c r="C22" s="20">
        <v>200099902</v>
      </c>
      <c r="D22" s="20" t="s">
        <v>659</v>
      </c>
      <c r="E22" s="20" t="s">
        <v>1383</v>
      </c>
      <c r="F22" s="20" t="s">
        <v>738</v>
      </c>
      <c r="G22" s="20" t="s">
        <v>739</v>
      </c>
      <c r="H22" s="20" t="s">
        <v>634</v>
      </c>
      <c r="I22" s="20" t="s">
        <v>635</v>
      </c>
      <c r="J22" s="20" t="s">
        <v>658</v>
      </c>
      <c r="K22" s="20" t="s">
        <v>662</v>
      </c>
      <c r="L22" s="21">
        <v>39588</v>
      </c>
      <c r="M22" s="22">
        <v>0</v>
      </c>
      <c r="N22" s="22">
        <v>0</v>
      </c>
      <c r="O22" s="22">
        <v>0</v>
      </c>
    </row>
    <row r="23" spans="1:15">
      <c r="A23" s="20" t="s">
        <v>658</v>
      </c>
      <c r="B23" s="20"/>
      <c r="C23" s="20">
        <v>200099927</v>
      </c>
      <c r="D23" s="20" t="s">
        <v>659</v>
      </c>
      <c r="E23" s="20" t="s">
        <v>1384</v>
      </c>
      <c r="F23" s="20" t="s">
        <v>714</v>
      </c>
      <c r="G23" s="20" t="s">
        <v>715</v>
      </c>
      <c r="H23" s="20" t="s">
        <v>716</v>
      </c>
      <c r="I23" s="20" t="s">
        <v>717</v>
      </c>
      <c r="J23" s="20" t="s">
        <v>658</v>
      </c>
      <c r="K23" s="20" t="s">
        <v>662</v>
      </c>
      <c r="L23" s="21">
        <v>39588</v>
      </c>
      <c r="M23" s="22">
        <v>0</v>
      </c>
      <c r="N23" s="22">
        <v>0</v>
      </c>
      <c r="O23" s="22">
        <v>0</v>
      </c>
    </row>
    <row r="24" spans="1:15">
      <c r="A24" s="20" t="s">
        <v>658</v>
      </c>
      <c r="B24" s="20"/>
      <c r="C24" s="20">
        <v>200100041</v>
      </c>
      <c r="D24" s="20" t="s">
        <v>659</v>
      </c>
      <c r="E24" s="20" t="s">
        <v>658</v>
      </c>
      <c r="F24" s="20" t="s">
        <v>1385</v>
      </c>
      <c r="G24" s="20" t="s">
        <v>1386</v>
      </c>
      <c r="H24" s="20" t="s">
        <v>642</v>
      </c>
      <c r="I24" s="20" t="s">
        <v>643</v>
      </c>
      <c r="J24" s="20" t="s">
        <v>658</v>
      </c>
      <c r="K24" s="20" t="s">
        <v>662</v>
      </c>
      <c r="L24" s="21">
        <v>39589</v>
      </c>
      <c r="M24" s="22">
        <v>0</v>
      </c>
      <c r="N24" s="22">
        <v>0</v>
      </c>
      <c r="O24" s="22">
        <v>0</v>
      </c>
    </row>
    <row r="25" spans="1:15">
      <c r="A25" s="20" t="s">
        <v>249</v>
      </c>
      <c r="B25" s="20">
        <v>200100080</v>
      </c>
      <c r="C25" s="20">
        <v>200100013</v>
      </c>
      <c r="D25" s="20" t="s">
        <v>252</v>
      </c>
      <c r="E25" s="20" t="s">
        <v>262</v>
      </c>
      <c r="F25" s="20" t="s">
        <v>1387</v>
      </c>
      <c r="G25" s="20" t="s">
        <v>1388</v>
      </c>
      <c r="H25" s="20" t="s">
        <v>638</v>
      </c>
      <c r="I25" s="20" t="s">
        <v>639</v>
      </c>
      <c r="J25" s="20" t="s">
        <v>1389</v>
      </c>
      <c r="K25" s="20" t="s">
        <v>256</v>
      </c>
      <c r="L25" s="21">
        <v>39589</v>
      </c>
      <c r="M25" s="22">
        <v>1</v>
      </c>
      <c r="N25" s="22">
        <v>0</v>
      </c>
      <c r="O25" s="22">
        <v>0</v>
      </c>
    </row>
    <row r="26" spans="1:15">
      <c r="A26" s="20" t="s">
        <v>658</v>
      </c>
      <c r="B26" s="20"/>
      <c r="C26" s="20">
        <v>200100032</v>
      </c>
      <c r="D26" s="20" t="s">
        <v>659</v>
      </c>
      <c r="E26" s="20" t="s">
        <v>658</v>
      </c>
      <c r="F26" s="20" t="s">
        <v>700</v>
      </c>
      <c r="G26" s="20" t="s">
        <v>701</v>
      </c>
      <c r="H26" s="20" t="s">
        <v>632</v>
      </c>
      <c r="I26" s="20" t="s">
        <v>633</v>
      </c>
      <c r="J26" s="20" t="s">
        <v>658</v>
      </c>
      <c r="K26" s="20" t="s">
        <v>662</v>
      </c>
      <c r="L26" s="21">
        <v>39589</v>
      </c>
      <c r="M26" s="22">
        <v>0</v>
      </c>
      <c r="N26" s="22">
        <v>0</v>
      </c>
      <c r="O26" s="22">
        <v>0</v>
      </c>
    </row>
    <row r="27" spans="1:15">
      <c r="A27" s="20" t="s">
        <v>658</v>
      </c>
      <c r="B27" s="20"/>
      <c r="C27" s="20">
        <v>200100003</v>
      </c>
      <c r="D27" s="20" t="s">
        <v>659</v>
      </c>
      <c r="E27" s="20" t="s">
        <v>1390</v>
      </c>
      <c r="F27" s="20" t="s">
        <v>740</v>
      </c>
      <c r="G27" s="20" t="s">
        <v>741</v>
      </c>
      <c r="H27" s="20" t="s">
        <v>601</v>
      </c>
      <c r="I27" s="20" t="s">
        <v>602</v>
      </c>
      <c r="J27" s="20" t="s">
        <v>658</v>
      </c>
      <c r="K27" s="20" t="s">
        <v>662</v>
      </c>
      <c r="L27" s="21">
        <v>39589</v>
      </c>
      <c r="M27" s="22">
        <v>0</v>
      </c>
      <c r="N27" s="22">
        <v>0</v>
      </c>
      <c r="O27" s="22">
        <v>0</v>
      </c>
    </row>
    <row r="28" spans="1:15">
      <c r="A28" s="20" t="s">
        <v>658</v>
      </c>
      <c r="B28" s="20"/>
      <c r="C28" s="20">
        <v>200099948</v>
      </c>
      <c r="D28" s="20" t="s">
        <v>659</v>
      </c>
      <c r="E28" s="20" t="s">
        <v>1390</v>
      </c>
      <c r="F28" s="20" t="s">
        <v>667</v>
      </c>
      <c r="G28" s="20" t="s">
        <v>668</v>
      </c>
      <c r="H28" s="20" t="s">
        <v>601</v>
      </c>
      <c r="I28" s="20" t="s">
        <v>602</v>
      </c>
      <c r="J28" s="20" t="s">
        <v>658</v>
      </c>
      <c r="K28" s="20" t="s">
        <v>662</v>
      </c>
      <c r="L28" s="21">
        <v>39589</v>
      </c>
      <c r="M28" s="22">
        <v>0</v>
      </c>
      <c r="N28" s="22">
        <v>0</v>
      </c>
      <c r="O28" s="22">
        <v>0</v>
      </c>
    </row>
    <row r="29" spans="1:15">
      <c r="A29" s="20" t="s">
        <v>658</v>
      </c>
      <c r="B29" s="20"/>
      <c r="C29" s="20">
        <v>200100001</v>
      </c>
      <c r="D29" s="20" t="s">
        <v>659</v>
      </c>
      <c r="E29" s="20" t="s">
        <v>1390</v>
      </c>
      <c r="F29" s="20" t="s">
        <v>667</v>
      </c>
      <c r="G29" s="20" t="s">
        <v>668</v>
      </c>
      <c r="H29" s="20" t="s">
        <v>601</v>
      </c>
      <c r="I29" s="20" t="s">
        <v>602</v>
      </c>
      <c r="J29" s="20" t="s">
        <v>658</v>
      </c>
      <c r="K29" s="20" t="s">
        <v>662</v>
      </c>
      <c r="L29" s="21">
        <v>39589</v>
      </c>
      <c r="M29" s="22">
        <v>0</v>
      </c>
      <c r="N29" s="22">
        <v>0</v>
      </c>
      <c r="O29" s="22">
        <v>0</v>
      </c>
    </row>
    <row r="30" spans="1:15">
      <c r="A30" s="20" t="s">
        <v>658</v>
      </c>
      <c r="B30" s="20"/>
      <c r="C30" s="20">
        <v>200099949</v>
      </c>
      <c r="D30" s="20" t="s">
        <v>659</v>
      </c>
      <c r="E30" s="20" t="s">
        <v>1391</v>
      </c>
      <c r="F30" s="20" t="s">
        <v>742</v>
      </c>
      <c r="G30" s="20" t="s">
        <v>743</v>
      </c>
      <c r="H30" s="20" t="s">
        <v>744</v>
      </c>
      <c r="I30" s="20" t="s">
        <v>745</v>
      </c>
      <c r="J30" s="20" t="s">
        <v>658</v>
      </c>
      <c r="K30" s="20" t="s">
        <v>662</v>
      </c>
      <c r="L30" s="21">
        <v>39589</v>
      </c>
      <c r="M30" s="22">
        <v>0</v>
      </c>
      <c r="N30" s="22">
        <v>0</v>
      </c>
      <c r="O30" s="22">
        <v>0</v>
      </c>
    </row>
    <row r="31" spans="1:15">
      <c r="A31" s="20" t="s">
        <v>658</v>
      </c>
      <c r="B31" s="20"/>
      <c r="C31" s="20">
        <v>200100021</v>
      </c>
      <c r="D31" s="20" t="s">
        <v>659</v>
      </c>
      <c r="E31" s="20" t="s">
        <v>1391</v>
      </c>
      <c r="F31" s="20" t="s">
        <v>742</v>
      </c>
      <c r="G31" s="20" t="s">
        <v>743</v>
      </c>
      <c r="H31" s="20" t="s">
        <v>744</v>
      </c>
      <c r="I31" s="20" t="s">
        <v>745</v>
      </c>
      <c r="J31" s="20" t="s">
        <v>658</v>
      </c>
      <c r="K31" s="20" t="s">
        <v>662</v>
      </c>
      <c r="L31" s="21">
        <v>39589</v>
      </c>
      <c r="M31" s="22">
        <v>0</v>
      </c>
      <c r="N31" s="22">
        <v>0</v>
      </c>
      <c r="O31" s="22">
        <v>0</v>
      </c>
    </row>
    <row r="32" spans="1:15">
      <c r="A32" s="20" t="s">
        <v>658</v>
      </c>
      <c r="B32" s="20"/>
      <c r="C32" s="20">
        <v>200100043</v>
      </c>
      <c r="D32" s="20" t="s">
        <v>659</v>
      </c>
      <c r="E32" s="20" t="s">
        <v>658</v>
      </c>
      <c r="F32" s="20" t="s">
        <v>1392</v>
      </c>
      <c r="G32" s="20" t="s">
        <v>1393</v>
      </c>
      <c r="H32" s="20" t="s">
        <v>604</v>
      </c>
      <c r="I32" s="20" t="s">
        <v>605</v>
      </c>
      <c r="J32" s="20" t="s">
        <v>658</v>
      </c>
      <c r="K32" s="20" t="s">
        <v>662</v>
      </c>
      <c r="L32" s="21">
        <v>39589</v>
      </c>
      <c r="M32" s="22">
        <v>0</v>
      </c>
      <c r="N32" s="22">
        <v>0</v>
      </c>
      <c r="O32" s="22">
        <v>0</v>
      </c>
    </row>
    <row r="33" spans="1:15">
      <c r="A33" s="20" t="s">
        <v>658</v>
      </c>
      <c r="B33" s="20"/>
      <c r="C33" s="20">
        <v>200100007</v>
      </c>
      <c r="D33" s="20" t="s">
        <v>659</v>
      </c>
      <c r="E33" s="20" t="s">
        <v>1394</v>
      </c>
      <c r="F33" s="20" t="s">
        <v>746</v>
      </c>
      <c r="G33" s="20" t="s">
        <v>747</v>
      </c>
      <c r="H33" s="20" t="s">
        <v>748</v>
      </c>
      <c r="I33" s="20" t="s">
        <v>749</v>
      </c>
      <c r="J33" s="20" t="s">
        <v>658</v>
      </c>
      <c r="K33" s="20" t="s">
        <v>662</v>
      </c>
      <c r="L33" s="21">
        <v>39589</v>
      </c>
      <c r="M33" s="22">
        <v>0</v>
      </c>
      <c r="N33" s="22">
        <v>0</v>
      </c>
      <c r="O33" s="22">
        <v>0</v>
      </c>
    </row>
    <row r="34" spans="1:15">
      <c r="A34" s="20" t="s">
        <v>658</v>
      </c>
      <c r="B34" s="20"/>
      <c r="C34" s="20">
        <v>200100059</v>
      </c>
      <c r="D34" s="20" t="s">
        <v>659</v>
      </c>
      <c r="E34" s="20" t="s">
        <v>1395</v>
      </c>
      <c r="F34" s="20" t="s">
        <v>750</v>
      </c>
      <c r="G34" s="20" t="s">
        <v>751</v>
      </c>
      <c r="H34" s="20" t="s">
        <v>752</v>
      </c>
      <c r="I34" s="20" t="s">
        <v>753</v>
      </c>
      <c r="J34" s="20" t="s">
        <v>658</v>
      </c>
      <c r="K34" s="20" t="s">
        <v>662</v>
      </c>
      <c r="L34" s="21">
        <v>39589</v>
      </c>
      <c r="M34" s="22">
        <v>0</v>
      </c>
      <c r="N34" s="22">
        <v>0</v>
      </c>
      <c r="O34" s="22">
        <v>0</v>
      </c>
    </row>
    <row r="35" spans="1:15">
      <c r="A35" s="20" t="s">
        <v>658</v>
      </c>
      <c r="B35" s="20"/>
      <c r="C35" s="20">
        <v>200100028</v>
      </c>
      <c r="D35" s="20" t="s">
        <v>659</v>
      </c>
      <c r="E35" s="20" t="s">
        <v>1396</v>
      </c>
      <c r="F35" s="20" t="s">
        <v>754</v>
      </c>
      <c r="G35" s="20" t="s">
        <v>755</v>
      </c>
      <c r="H35" s="20" t="s">
        <v>598</v>
      </c>
      <c r="I35" s="20" t="s">
        <v>599</v>
      </c>
      <c r="J35" s="20" t="s">
        <v>658</v>
      </c>
      <c r="K35" s="20" t="s">
        <v>662</v>
      </c>
      <c r="L35" s="21">
        <v>39589</v>
      </c>
      <c r="M35" s="22">
        <v>0</v>
      </c>
      <c r="N35" s="22">
        <v>0</v>
      </c>
      <c r="O35" s="22">
        <v>0</v>
      </c>
    </row>
    <row r="36" spans="1:15">
      <c r="A36" s="20" t="s">
        <v>250</v>
      </c>
      <c r="B36" s="20">
        <v>200100098</v>
      </c>
      <c r="C36" s="20">
        <v>200100010</v>
      </c>
      <c r="D36" s="20" t="s">
        <v>252</v>
      </c>
      <c r="E36" s="20" t="s">
        <v>1397</v>
      </c>
      <c r="F36" s="20" t="s">
        <v>1398</v>
      </c>
      <c r="G36" s="20" t="s">
        <v>1399</v>
      </c>
      <c r="H36" s="20" t="s">
        <v>604</v>
      </c>
      <c r="I36" s="20" t="s">
        <v>605</v>
      </c>
      <c r="J36" s="20" t="s">
        <v>1400</v>
      </c>
      <c r="K36" s="20" t="s">
        <v>662</v>
      </c>
      <c r="L36" s="21">
        <v>39589</v>
      </c>
      <c r="M36" s="22">
        <v>0</v>
      </c>
      <c r="N36" s="22">
        <v>0</v>
      </c>
      <c r="O36" s="22">
        <v>1</v>
      </c>
    </row>
    <row r="37" spans="1:15">
      <c r="A37" s="20" t="s">
        <v>658</v>
      </c>
      <c r="B37" s="20"/>
      <c r="C37" s="20">
        <v>200100004</v>
      </c>
      <c r="D37" s="20" t="s">
        <v>659</v>
      </c>
      <c r="E37" s="20" t="s">
        <v>1384</v>
      </c>
      <c r="F37" s="20" t="s">
        <v>714</v>
      </c>
      <c r="G37" s="20" t="s">
        <v>715</v>
      </c>
      <c r="H37" s="20" t="s">
        <v>716</v>
      </c>
      <c r="I37" s="20" t="s">
        <v>717</v>
      </c>
      <c r="J37" s="20" t="s">
        <v>658</v>
      </c>
      <c r="K37" s="20" t="s">
        <v>662</v>
      </c>
      <c r="L37" s="21">
        <v>39589</v>
      </c>
      <c r="M37" s="22">
        <v>0</v>
      </c>
      <c r="N37" s="22">
        <v>0</v>
      </c>
      <c r="O37" s="22">
        <v>0</v>
      </c>
    </row>
    <row r="38" spans="1:15">
      <c r="A38" s="20" t="s">
        <v>658</v>
      </c>
      <c r="B38" s="20"/>
      <c r="C38" s="20">
        <v>200100062</v>
      </c>
      <c r="D38" s="20" t="s">
        <v>659</v>
      </c>
      <c r="E38" s="20" t="s">
        <v>1401</v>
      </c>
      <c r="F38" s="20" t="s">
        <v>1402</v>
      </c>
      <c r="G38" s="20" t="s">
        <v>1403</v>
      </c>
      <c r="H38" s="20" t="s">
        <v>634</v>
      </c>
      <c r="I38" s="20" t="s">
        <v>635</v>
      </c>
      <c r="J38" s="20" t="s">
        <v>658</v>
      </c>
      <c r="K38" s="20" t="s">
        <v>662</v>
      </c>
      <c r="L38" s="21">
        <v>39590</v>
      </c>
      <c r="M38" s="22">
        <v>0</v>
      </c>
      <c r="N38" s="22">
        <v>0</v>
      </c>
      <c r="O38" s="22">
        <v>0</v>
      </c>
    </row>
    <row r="39" spans="1:15">
      <c r="A39" s="20" t="s">
        <v>658</v>
      </c>
      <c r="B39" s="20"/>
      <c r="C39" s="20">
        <v>200100080</v>
      </c>
      <c r="D39" s="20" t="s">
        <v>659</v>
      </c>
      <c r="E39" s="20" t="s">
        <v>1404</v>
      </c>
      <c r="F39" s="20" t="s">
        <v>1387</v>
      </c>
      <c r="G39" s="20" t="s">
        <v>1388</v>
      </c>
      <c r="H39" s="20" t="s">
        <v>638</v>
      </c>
      <c r="I39" s="20" t="s">
        <v>639</v>
      </c>
      <c r="J39" s="20" t="s">
        <v>658</v>
      </c>
      <c r="K39" s="20" t="s">
        <v>662</v>
      </c>
      <c r="L39" s="21">
        <v>39590</v>
      </c>
      <c r="M39" s="22">
        <v>0</v>
      </c>
      <c r="N39" s="22">
        <v>0</v>
      </c>
      <c r="O39" s="22">
        <v>0</v>
      </c>
    </row>
    <row r="40" spans="1:15">
      <c r="A40" s="20" t="s">
        <v>249</v>
      </c>
      <c r="B40" s="20">
        <v>200100142</v>
      </c>
      <c r="C40" s="20">
        <v>200100127</v>
      </c>
      <c r="D40" s="20" t="s">
        <v>252</v>
      </c>
      <c r="E40" s="20" t="s">
        <v>268</v>
      </c>
      <c r="F40" s="20" t="s">
        <v>1405</v>
      </c>
      <c r="G40" s="20" t="s">
        <v>1406</v>
      </c>
      <c r="H40" s="20" t="s">
        <v>640</v>
      </c>
      <c r="I40" s="20" t="s">
        <v>641</v>
      </c>
      <c r="J40" s="20" t="s">
        <v>1407</v>
      </c>
      <c r="K40" s="20" t="s">
        <v>256</v>
      </c>
      <c r="L40" s="21">
        <v>39590</v>
      </c>
      <c r="M40" s="22">
        <v>1</v>
      </c>
      <c r="N40" s="22">
        <v>0</v>
      </c>
      <c r="O40" s="22">
        <v>0</v>
      </c>
    </row>
    <row r="41" spans="1:15">
      <c r="A41" s="20" t="s">
        <v>249</v>
      </c>
      <c r="B41" s="20">
        <v>200100162</v>
      </c>
      <c r="C41" s="20">
        <v>200100128</v>
      </c>
      <c r="D41" s="20" t="s">
        <v>252</v>
      </c>
      <c r="E41" s="20" t="s">
        <v>1408</v>
      </c>
      <c r="F41" s="20" t="s">
        <v>764</v>
      </c>
      <c r="G41" s="20" t="s">
        <v>765</v>
      </c>
      <c r="H41" s="20" t="s">
        <v>608</v>
      </c>
      <c r="I41" s="20" t="s">
        <v>609</v>
      </c>
      <c r="J41" s="20" t="s">
        <v>269</v>
      </c>
      <c r="K41" s="20" t="s">
        <v>256</v>
      </c>
      <c r="L41" s="21">
        <v>39590</v>
      </c>
      <c r="M41" s="22">
        <v>1</v>
      </c>
      <c r="N41" s="22">
        <v>0</v>
      </c>
      <c r="O41" s="22">
        <v>0</v>
      </c>
    </row>
    <row r="42" spans="1:15">
      <c r="A42" s="20" t="s">
        <v>250</v>
      </c>
      <c r="B42" s="20">
        <v>200100174</v>
      </c>
      <c r="C42" s="20">
        <v>200100069</v>
      </c>
      <c r="D42" s="20" t="s">
        <v>252</v>
      </c>
      <c r="E42" s="20" t="s">
        <v>270</v>
      </c>
      <c r="F42" s="20" t="s">
        <v>766</v>
      </c>
      <c r="G42" s="20" t="s">
        <v>767</v>
      </c>
      <c r="H42" s="20" t="s">
        <v>634</v>
      </c>
      <c r="I42" s="20" t="s">
        <v>635</v>
      </c>
      <c r="J42" s="20" t="s">
        <v>271</v>
      </c>
      <c r="K42" s="20" t="s">
        <v>768</v>
      </c>
      <c r="L42" s="21">
        <v>39590</v>
      </c>
      <c r="M42" s="22">
        <v>0</v>
      </c>
      <c r="N42" s="22">
        <v>1</v>
      </c>
      <c r="O42" s="22">
        <v>0</v>
      </c>
    </row>
    <row r="43" spans="1:15">
      <c r="A43" s="20" t="s">
        <v>658</v>
      </c>
      <c r="B43" s="20"/>
      <c r="C43" s="20">
        <v>200100087</v>
      </c>
      <c r="D43" s="20" t="s">
        <v>659</v>
      </c>
      <c r="E43" s="20" t="s">
        <v>658</v>
      </c>
      <c r="F43" s="20" t="s">
        <v>1352</v>
      </c>
      <c r="G43" s="20" t="s">
        <v>1353</v>
      </c>
      <c r="H43" s="20" t="s">
        <v>606</v>
      </c>
      <c r="I43" s="20" t="s">
        <v>607</v>
      </c>
      <c r="J43" s="20" t="s">
        <v>658</v>
      </c>
      <c r="K43" s="20" t="s">
        <v>662</v>
      </c>
      <c r="L43" s="21">
        <v>39590</v>
      </c>
      <c r="M43" s="22">
        <v>0</v>
      </c>
      <c r="N43" s="22">
        <v>0</v>
      </c>
      <c r="O43" s="22">
        <v>0</v>
      </c>
    </row>
    <row r="44" spans="1:15">
      <c r="A44" s="20" t="s">
        <v>658</v>
      </c>
      <c r="B44" s="20"/>
      <c r="C44" s="20">
        <v>200100082</v>
      </c>
      <c r="D44" s="20" t="s">
        <v>659</v>
      </c>
      <c r="E44" s="20" t="s">
        <v>1409</v>
      </c>
      <c r="F44" s="20" t="s">
        <v>756</v>
      </c>
      <c r="G44" s="20" t="s">
        <v>757</v>
      </c>
      <c r="H44" s="20" t="s">
        <v>606</v>
      </c>
      <c r="I44" s="20" t="s">
        <v>607</v>
      </c>
      <c r="J44" s="20" t="s">
        <v>658</v>
      </c>
      <c r="K44" s="20" t="s">
        <v>662</v>
      </c>
      <c r="L44" s="21">
        <v>39590</v>
      </c>
      <c r="M44" s="22">
        <v>0</v>
      </c>
      <c r="N44" s="22">
        <v>0</v>
      </c>
      <c r="O44" s="22">
        <v>0</v>
      </c>
    </row>
    <row r="45" spans="1:15">
      <c r="A45" s="20" t="s">
        <v>658</v>
      </c>
      <c r="B45" s="20"/>
      <c r="C45" s="20">
        <v>200100116</v>
      </c>
      <c r="D45" s="20" t="s">
        <v>659</v>
      </c>
      <c r="E45" s="20" t="s">
        <v>1410</v>
      </c>
      <c r="F45" s="20" t="s">
        <v>1377</v>
      </c>
      <c r="G45" s="20" t="s">
        <v>1378</v>
      </c>
      <c r="H45" s="20" t="s">
        <v>601</v>
      </c>
      <c r="I45" s="20" t="s">
        <v>602</v>
      </c>
      <c r="J45" s="20" t="s">
        <v>658</v>
      </c>
      <c r="K45" s="20" t="s">
        <v>662</v>
      </c>
      <c r="L45" s="21">
        <v>39590</v>
      </c>
      <c r="M45" s="22">
        <v>0</v>
      </c>
      <c r="N45" s="22">
        <v>0</v>
      </c>
      <c r="O45" s="22">
        <v>0</v>
      </c>
    </row>
    <row r="46" spans="1:15">
      <c r="A46" s="20" t="s">
        <v>658</v>
      </c>
      <c r="B46" s="20"/>
      <c r="C46" s="20">
        <v>200100068</v>
      </c>
      <c r="D46" s="20" t="s">
        <v>659</v>
      </c>
      <c r="E46" s="20" t="s">
        <v>1411</v>
      </c>
      <c r="F46" s="20" t="s">
        <v>684</v>
      </c>
      <c r="G46" s="20" t="s">
        <v>685</v>
      </c>
      <c r="H46" s="20" t="s">
        <v>634</v>
      </c>
      <c r="I46" s="20" t="s">
        <v>635</v>
      </c>
      <c r="J46" s="20" t="s">
        <v>658</v>
      </c>
      <c r="K46" s="20" t="s">
        <v>662</v>
      </c>
      <c r="L46" s="21">
        <v>39590</v>
      </c>
      <c r="M46" s="22">
        <v>0</v>
      </c>
      <c r="N46" s="22">
        <v>0</v>
      </c>
      <c r="O46" s="22">
        <v>0</v>
      </c>
    </row>
    <row r="47" spans="1:15">
      <c r="A47" s="20" t="s">
        <v>658</v>
      </c>
      <c r="B47" s="20"/>
      <c r="C47" s="20">
        <v>200100067</v>
      </c>
      <c r="D47" s="20" t="s">
        <v>659</v>
      </c>
      <c r="E47" s="20" t="s">
        <v>1412</v>
      </c>
      <c r="F47" s="20" t="s">
        <v>758</v>
      </c>
      <c r="G47" s="20" t="s">
        <v>759</v>
      </c>
      <c r="H47" s="20" t="s">
        <v>760</v>
      </c>
      <c r="I47" s="20" t="s">
        <v>761</v>
      </c>
      <c r="J47" s="20" t="s">
        <v>658</v>
      </c>
      <c r="K47" s="20" t="s">
        <v>662</v>
      </c>
      <c r="L47" s="21">
        <v>39590</v>
      </c>
      <c r="M47" s="22">
        <v>0</v>
      </c>
      <c r="N47" s="22">
        <v>0</v>
      </c>
      <c r="O47" s="22">
        <v>0</v>
      </c>
    </row>
    <row r="48" spans="1:15">
      <c r="A48" s="20" t="s">
        <v>658</v>
      </c>
      <c r="B48" s="20"/>
      <c r="C48" s="20">
        <v>200100140</v>
      </c>
      <c r="D48" s="20" t="s">
        <v>659</v>
      </c>
      <c r="E48" s="20" t="s">
        <v>1413</v>
      </c>
      <c r="F48" s="20" t="s">
        <v>762</v>
      </c>
      <c r="G48" s="20" t="s">
        <v>763</v>
      </c>
      <c r="H48" s="20" t="s">
        <v>640</v>
      </c>
      <c r="I48" s="20" t="s">
        <v>641</v>
      </c>
      <c r="J48" s="20" t="s">
        <v>658</v>
      </c>
      <c r="K48" s="20" t="s">
        <v>662</v>
      </c>
      <c r="L48" s="21">
        <v>39591</v>
      </c>
      <c r="M48" s="22">
        <v>0</v>
      </c>
      <c r="N48" s="22">
        <v>0</v>
      </c>
      <c r="O48" s="22">
        <v>0</v>
      </c>
    </row>
    <row r="49" spans="1:15">
      <c r="A49" s="20" t="s">
        <v>658</v>
      </c>
      <c r="B49" s="20"/>
      <c r="C49" s="20">
        <v>200100141</v>
      </c>
      <c r="D49" s="20" t="s">
        <v>659</v>
      </c>
      <c r="E49" s="20" t="s">
        <v>1414</v>
      </c>
      <c r="F49" s="20" t="s">
        <v>1387</v>
      </c>
      <c r="G49" s="20" t="s">
        <v>1388</v>
      </c>
      <c r="H49" s="20" t="s">
        <v>640</v>
      </c>
      <c r="I49" s="20" t="s">
        <v>641</v>
      </c>
      <c r="J49" s="20" t="s">
        <v>658</v>
      </c>
      <c r="K49" s="20" t="s">
        <v>662</v>
      </c>
      <c r="L49" s="21">
        <v>39591</v>
      </c>
      <c r="M49" s="22">
        <v>0</v>
      </c>
      <c r="N49" s="22">
        <v>0</v>
      </c>
      <c r="O49" s="22">
        <v>0</v>
      </c>
    </row>
    <row r="50" spans="1:15">
      <c r="A50" s="20" t="s">
        <v>658</v>
      </c>
      <c r="B50" s="20"/>
      <c r="C50" s="20">
        <v>200100142</v>
      </c>
      <c r="D50" s="20" t="s">
        <v>659</v>
      </c>
      <c r="E50" s="20" t="s">
        <v>658</v>
      </c>
      <c r="F50" s="20" t="s">
        <v>1405</v>
      </c>
      <c r="G50" s="20" t="s">
        <v>1406</v>
      </c>
      <c r="H50" s="20" t="s">
        <v>640</v>
      </c>
      <c r="I50" s="20" t="s">
        <v>641</v>
      </c>
      <c r="J50" s="20" t="s">
        <v>658</v>
      </c>
      <c r="K50" s="20" t="s">
        <v>662</v>
      </c>
      <c r="L50" s="21">
        <v>39591</v>
      </c>
      <c r="M50" s="22">
        <v>0</v>
      </c>
      <c r="N50" s="22">
        <v>0</v>
      </c>
      <c r="O50" s="22">
        <v>0</v>
      </c>
    </row>
    <row r="51" spans="1:15">
      <c r="A51" s="20" t="s">
        <v>250</v>
      </c>
      <c r="B51" s="20">
        <v>200100170</v>
      </c>
      <c r="C51" s="20">
        <v>200100153</v>
      </c>
      <c r="D51" s="20" t="s">
        <v>257</v>
      </c>
      <c r="E51" s="20" t="s">
        <v>1415</v>
      </c>
      <c r="F51" s="20" t="s">
        <v>1416</v>
      </c>
      <c r="G51" s="20" t="s">
        <v>1417</v>
      </c>
      <c r="H51" s="20" t="s">
        <v>638</v>
      </c>
      <c r="I51" s="20" t="s">
        <v>639</v>
      </c>
      <c r="J51" s="20" t="s">
        <v>1418</v>
      </c>
      <c r="K51" s="20" t="s">
        <v>662</v>
      </c>
      <c r="L51" s="21">
        <v>39591</v>
      </c>
      <c r="M51" s="22">
        <v>1</v>
      </c>
      <c r="N51" s="22">
        <v>0</v>
      </c>
      <c r="O51" s="22">
        <v>0</v>
      </c>
    </row>
    <row r="52" spans="1:15">
      <c r="A52" s="20" t="s">
        <v>658</v>
      </c>
      <c r="B52" s="20"/>
      <c r="C52" s="20">
        <v>200100170</v>
      </c>
      <c r="D52" s="20" t="s">
        <v>659</v>
      </c>
      <c r="E52" s="20" t="s">
        <v>1419</v>
      </c>
      <c r="F52" s="20" t="s">
        <v>1416</v>
      </c>
      <c r="G52" s="20" t="s">
        <v>1417</v>
      </c>
      <c r="H52" s="20" t="s">
        <v>638</v>
      </c>
      <c r="I52" s="20" t="s">
        <v>639</v>
      </c>
      <c r="J52" s="20" t="s">
        <v>658</v>
      </c>
      <c r="K52" s="20" t="s">
        <v>662</v>
      </c>
      <c r="L52" s="21">
        <v>39591</v>
      </c>
      <c r="M52" s="22">
        <v>0</v>
      </c>
      <c r="N52" s="22">
        <v>0</v>
      </c>
      <c r="O52" s="22">
        <v>0</v>
      </c>
    </row>
    <row r="53" spans="1:15">
      <c r="A53" s="20" t="s">
        <v>658</v>
      </c>
      <c r="B53" s="20"/>
      <c r="C53" s="20">
        <v>200100162</v>
      </c>
      <c r="D53" s="20" t="s">
        <v>659</v>
      </c>
      <c r="E53" s="20" t="s">
        <v>1420</v>
      </c>
      <c r="F53" s="20" t="s">
        <v>764</v>
      </c>
      <c r="G53" s="20" t="s">
        <v>765</v>
      </c>
      <c r="H53" s="20" t="s">
        <v>608</v>
      </c>
      <c r="I53" s="20" t="s">
        <v>609</v>
      </c>
      <c r="J53" s="20" t="s">
        <v>658</v>
      </c>
      <c r="K53" s="20" t="s">
        <v>662</v>
      </c>
      <c r="L53" s="21">
        <v>39591</v>
      </c>
      <c r="M53" s="22">
        <v>0</v>
      </c>
      <c r="N53" s="22">
        <v>0</v>
      </c>
      <c r="O53" s="22">
        <v>0</v>
      </c>
    </row>
    <row r="54" spans="1:15">
      <c r="A54" s="20" t="s">
        <v>658</v>
      </c>
      <c r="B54" s="20"/>
      <c r="C54" s="20">
        <v>200100174</v>
      </c>
      <c r="D54" s="20" t="s">
        <v>659</v>
      </c>
      <c r="E54" s="20" t="s">
        <v>1421</v>
      </c>
      <c r="F54" s="20" t="s">
        <v>766</v>
      </c>
      <c r="G54" s="20" t="s">
        <v>767</v>
      </c>
      <c r="H54" s="20" t="s">
        <v>634</v>
      </c>
      <c r="I54" s="20" t="s">
        <v>635</v>
      </c>
      <c r="J54" s="20" t="s">
        <v>658</v>
      </c>
      <c r="K54" s="20" t="s">
        <v>768</v>
      </c>
      <c r="L54" s="21">
        <v>39591</v>
      </c>
      <c r="M54" s="22">
        <v>0</v>
      </c>
      <c r="N54" s="22">
        <v>0</v>
      </c>
      <c r="O54" s="22">
        <v>0</v>
      </c>
    </row>
    <row r="55" spans="1:15">
      <c r="A55" s="20" t="s">
        <v>658</v>
      </c>
      <c r="B55" s="20"/>
      <c r="C55" s="20">
        <v>200100159</v>
      </c>
      <c r="D55" s="20" t="s">
        <v>659</v>
      </c>
      <c r="E55" s="20" t="s">
        <v>1422</v>
      </c>
      <c r="F55" s="20" t="s">
        <v>680</v>
      </c>
      <c r="G55" s="20" t="s">
        <v>681</v>
      </c>
      <c r="H55" s="20" t="s">
        <v>608</v>
      </c>
      <c r="I55" s="20" t="s">
        <v>609</v>
      </c>
      <c r="J55" s="20" t="s">
        <v>658</v>
      </c>
      <c r="K55" s="20" t="s">
        <v>662</v>
      </c>
      <c r="L55" s="21">
        <v>39591</v>
      </c>
      <c r="M55" s="22">
        <v>0</v>
      </c>
      <c r="N55" s="22">
        <v>0</v>
      </c>
      <c r="O55" s="22">
        <v>0</v>
      </c>
    </row>
    <row r="56" spans="1:15">
      <c r="A56" s="20" t="s">
        <v>658</v>
      </c>
      <c r="B56" s="20"/>
      <c r="C56" s="20">
        <v>200100098</v>
      </c>
      <c r="D56" s="20" t="s">
        <v>659</v>
      </c>
      <c r="E56" s="20" t="s">
        <v>1423</v>
      </c>
      <c r="F56" s="20" t="s">
        <v>1398</v>
      </c>
      <c r="G56" s="20" t="s">
        <v>1399</v>
      </c>
      <c r="H56" s="20" t="s">
        <v>604</v>
      </c>
      <c r="I56" s="20" t="s">
        <v>605</v>
      </c>
      <c r="J56" s="20" t="s">
        <v>658</v>
      </c>
      <c r="K56" s="20" t="s">
        <v>662</v>
      </c>
      <c r="L56" s="21">
        <v>39591</v>
      </c>
      <c r="M56" s="22">
        <v>0</v>
      </c>
      <c r="N56" s="22">
        <v>0</v>
      </c>
      <c r="O56" s="22">
        <v>0</v>
      </c>
    </row>
    <row r="57" spans="1:15">
      <c r="A57" s="20" t="s">
        <v>658</v>
      </c>
      <c r="B57" s="20"/>
      <c r="C57" s="20">
        <v>200100161</v>
      </c>
      <c r="D57" s="20" t="s">
        <v>659</v>
      </c>
      <c r="E57" s="20" t="s">
        <v>1424</v>
      </c>
      <c r="F57" s="20" t="s">
        <v>769</v>
      </c>
      <c r="G57" s="20" t="s">
        <v>770</v>
      </c>
      <c r="H57" s="20" t="s">
        <v>616</v>
      </c>
      <c r="I57" s="20" t="s">
        <v>617</v>
      </c>
      <c r="J57" s="20" t="s">
        <v>658</v>
      </c>
      <c r="K57" s="20" t="s">
        <v>662</v>
      </c>
      <c r="L57" s="21">
        <v>39591</v>
      </c>
      <c r="M57" s="22">
        <v>0</v>
      </c>
      <c r="N57" s="22">
        <v>0</v>
      </c>
      <c r="O57" s="22">
        <v>0</v>
      </c>
    </row>
    <row r="58" spans="1:15">
      <c r="A58" s="20" t="s">
        <v>658</v>
      </c>
      <c r="B58" s="20"/>
      <c r="C58" s="20">
        <v>200100146</v>
      </c>
      <c r="D58" s="20" t="s">
        <v>659</v>
      </c>
      <c r="E58" s="20" t="s">
        <v>1424</v>
      </c>
      <c r="F58" s="20" t="s">
        <v>706</v>
      </c>
      <c r="G58" s="20" t="s">
        <v>707</v>
      </c>
      <c r="H58" s="20" t="s">
        <v>616</v>
      </c>
      <c r="I58" s="20" t="s">
        <v>617</v>
      </c>
      <c r="J58" s="20" t="s">
        <v>658</v>
      </c>
      <c r="K58" s="20" t="s">
        <v>662</v>
      </c>
      <c r="L58" s="21">
        <v>39591</v>
      </c>
      <c r="M58" s="22">
        <v>0</v>
      </c>
      <c r="N58" s="22">
        <v>0</v>
      </c>
      <c r="O58" s="22">
        <v>0</v>
      </c>
    </row>
    <row r="59" spans="1:15">
      <c r="A59" s="20" t="s">
        <v>658</v>
      </c>
      <c r="B59" s="20"/>
      <c r="C59" s="20">
        <v>200100149</v>
      </c>
      <c r="D59" s="20" t="s">
        <v>659</v>
      </c>
      <c r="E59" s="20" t="s">
        <v>1424</v>
      </c>
      <c r="F59" s="20" t="s">
        <v>708</v>
      </c>
      <c r="G59" s="20" t="s">
        <v>709</v>
      </c>
      <c r="H59" s="20" t="s">
        <v>616</v>
      </c>
      <c r="I59" s="20" t="s">
        <v>617</v>
      </c>
      <c r="J59" s="20" t="s">
        <v>658</v>
      </c>
      <c r="K59" s="20" t="s">
        <v>662</v>
      </c>
      <c r="L59" s="21">
        <v>39591</v>
      </c>
      <c r="M59" s="22">
        <v>0</v>
      </c>
      <c r="N59" s="22">
        <v>0</v>
      </c>
      <c r="O59" s="22">
        <v>0</v>
      </c>
    </row>
    <row r="60" spans="1:15">
      <c r="A60" s="20" t="s">
        <v>658</v>
      </c>
      <c r="B60" s="20"/>
      <c r="C60" s="20">
        <v>200100132</v>
      </c>
      <c r="D60" s="20" t="s">
        <v>659</v>
      </c>
      <c r="E60" s="20" t="s">
        <v>1425</v>
      </c>
      <c r="F60" s="20" t="s">
        <v>1426</v>
      </c>
      <c r="G60" s="20" t="s">
        <v>1427</v>
      </c>
      <c r="H60" s="20" t="s">
        <v>612</v>
      </c>
      <c r="I60" s="20" t="s">
        <v>613</v>
      </c>
      <c r="J60" s="20" t="s">
        <v>658</v>
      </c>
      <c r="K60" s="20" t="s">
        <v>662</v>
      </c>
      <c r="L60" s="21">
        <v>39591</v>
      </c>
      <c r="M60" s="22">
        <v>0</v>
      </c>
      <c r="N60" s="22">
        <v>0</v>
      </c>
      <c r="O60" s="22">
        <v>0</v>
      </c>
    </row>
    <row r="61" spans="1:15">
      <c r="A61" s="20" t="s">
        <v>658</v>
      </c>
      <c r="B61" s="20"/>
      <c r="C61" s="20">
        <v>200100131</v>
      </c>
      <c r="D61" s="20" t="s">
        <v>659</v>
      </c>
      <c r="E61" s="20" t="s">
        <v>1425</v>
      </c>
      <c r="F61" s="20" t="s">
        <v>771</v>
      </c>
      <c r="G61" s="20" t="s">
        <v>772</v>
      </c>
      <c r="H61" s="20" t="s">
        <v>612</v>
      </c>
      <c r="I61" s="20" t="s">
        <v>613</v>
      </c>
      <c r="J61" s="20" t="s">
        <v>658</v>
      </c>
      <c r="K61" s="20" t="s">
        <v>662</v>
      </c>
      <c r="L61" s="21">
        <v>39591</v>
      </c>
      <c r="M61" s="22">
        <v>0</v>
      </c>
      <c r="N61" s="22">
        <v>0</v>
      </c>
      <c r="O61" s="22">
        <v>0</v>
      </c>
    </row>
    <row r="62" spans="1:15">
      <c r="A62" s="20" t="s">
        <v>658</v>
      </c>
      <c r="B62" s="20"/>
      <c r="C62" s="20">
        <v>200100099</v>
      </c>
      <c r="D62" s="20" t="s">
        <v>659</v>
      </c>
      <c r="E62" s="20" t="s">
        <v>1425</v>
      </c>
      <c r="F62" s="20" t="s">
        <v>773</v>
      </c>
      <c r="G62" s="20" t="s">
        <v>774</v>
      </c>
      <c r="H62" s="20" t="s">
        <v>612</v>
      </c>
      <c r="I62" s="20" t="s">
        <v>613</v>
      </c>
      <c r="J62" s="20" t="s">
        <v>658</v>
      </c>
      <c r="K62" s="20" t="s">
        <v>662</v>
      </c>
      <c r="L62" s="21">
        <v>39591</v>
      </c>
      <c r="M62" s="22">
        <v>0</v>
      </c>
      <c r="N62" s="22">
        <v>0</v>
      </c>
      <c r="O62" s="22">
        <v>0</v>
      </c>
    </row>
    <row r="63" spans="1:15">
      <c r="A63" s="20" t="s">
        <v>658</v>
      </c>
      <c r="B63" s="20"/>
      <c r="C63" s="20">
        <v>200100165</v>
      </c>
      <c r="D63" s="20" t="s">
        <v>659</v>
      </c>
      <c r="E63" s="20" t="s">
        <v>1428</v>
      </c>
      <c r="F63" s="20" t="s">
        <v>1429</v>
      </c>
      <c r="G63" s="20" t="s">
        <v>1430</v>
      </c>
      <c r="H63" s="20" t="s">
        <v>1431</v>
      </c>
      <c r="I63" s="20" t="s">
        <v>1432</v>
      </c>
      <c r="J63" s="20" t="s">
        <v>658</v>
      </c>
      <c r="K63" s="20" t="s">
        <v>662</v>
      </c>
      <c r="L63" s="21">
        <v>39591</v>
      </c>
      <c r="M63" s="22">
        <v>0</v>
      </c>
      <c r="N63" s="22">
        <v>0</v>
      </c>
      <c r="O63" s="22">
        <v>0</v>
      </c>
    </row>
    <row r="64" spans="1:15">
      <c r="A64" s="20" t="s">
        <v>658</v>
      </c>
      <c r="B64" s="20"/>
      <c r="C64" s="20">
        <v>200100167</v>
      </c>
      <c r="D64" s="20" t="s">
        <v>659</v>
      </c>
      <c r="E64" s="20" t="s">
        <v>1433</v>
      </c>
      <c r="F64" s="20" t="s">
        <v>1429</v>
      </c>
      <c r="G64" s="20" t="s">
        <v>1430</v>
      </c>
      <c r="H64" s="20" t="s">
        <v>1431</v>
      </c>
      <c r="I64" s="20" t="s">
        <v>1432</v>
      </c>
      <c r="J64" s="20" t="s">
        <v>658</v>
      </c>
      <c r="K64" s="20" t="s">
        <v>662</v>
      </c>
      <c r="L64" s="21">
        <v>39591</v>
      </c>
      <c r="M64" s="22">
        <v>0</v>
      </c>
      <c r="N64" s="22">
        <v>0</v>
      </c>
      <c r="O64" s="22">
        <v>0</v>
      </c>
    </row>
    <row r="65" spans="1:15">
      <c r="A65" s="20" t="s">
        <v>249</v>
      </c>
      <c r="B65" s="20">
        <v>200100302</v>
      </c>
      <c r="C65" s="20">
        <v>200100186</v>
      </c>
      <c r="D65" s="20" t="s">
        <v>252</v>
      </c>
      <c r="E65" s="20" t="s">
        <v>262</v>
      </c>
      <c r="F65" s="20" t="s">
        <v>667</v>
      </c>
      <c r="G65" s="20" t="s">
        <v>668</v>
      </c>
      <c r="H65" s="20" t="s">
        <v>601</v>
      </c>
      <c r="I65" s="20" t="s">
        <v>602</v>
      </c>
      <c r="J65" s="20" t="s">
        <v>1434</v>
      </c>
      <c r="K65" s="20" t="s">
        <v>256</v>
      </c>
      <c r="L65" s="21">
        <v>39594</v>
      </c>
      <c r="M65" s="22">
        <v>1</v>
      </c>
      <c r="N65" s="22">
        <v>0</v>
      </c>
      <c r="O65" s="22">
        <v>0</v>
      </c>
    </row>
    <row r="66" spans="1:15">
      <c r="A66" s="20" t="s">
        <v>249</v>
      </c>
      <c r="B66" s="20">
        <v>200100306</v>
      </c>
      <c r="C66" s="20">
        <v>200100187</v>
      </c>
      <c r="D66" s="20" t="s">
        <v>252</v>
      </c>
      <c r="E66" s="20" t="s">
        <v>262</v>
      </c>
      <c r="F66" s="20" t="s">
        <v>667</v>
      </c>
      <c r="G66" s="20" t="s">
        <v>668</v>
      </c>
      <c r="H66" s="20" t="s">
        <v>601</v>
      </c>
      <c r="I66" s="20" t="s">
        <v>602</v>
      </c>
      <c r="J66" s="20" t="s">
        <v>272</v>
      </c>
      <c r="K66" s="20" t="s">
        <v>256</v>
      </c>
      <c r="L66" s="21">
        <v>39594</v>
      </c>
      <c r="M66" s="22">
        <v>1</v>
      </c>
      <c r="N66" s="22">
        <v>0</v>
      </c>
      <c r="O66" s="22">
        <v>0</v>
      </c>
    </row>
    <row r="67" spans="1:15">
      <c r="A67" s="20" t="s">
        <v>658</v>
      </c>
      <c r="B67" s="20"/>
      <c r="C67" s="20">
        <v>200100183</v>
      </c>
      <c r="D67" s="20" t="s">
        <v>659</v>
      </c>
      <c r="E67" s="20" t="s">
        <v>1435</v>
      </c>
      <c r="F67" s="20" t="s">
        <v>1436</v>
      </c>
      <c r="G67" s="20" t="s">
        <v>1437</v>
      </c>
      <c r="H67" s="20" t="s">
        <v>630</v>
      </c>
      <c r="I67" s="20" t="s">
        <v>631</v>
      </c>
      <c r="J67" s="20" t="s">
        <v>658</v>
      </c>
      <c r="K67" s="20" t="s">
        <v>662</v>
      </c>
      <c r="L67" s="21">
        <v>39594</v>
      </c>
      <c r="M67" s="22">
        <v>0</v>
      </c>
      <c r="N67" s="22">
        <v>0</v>
      </c>
      <c r="O67" s="22">
        <v>0</v>
      </c>
    </row>
    <row r="68" spans="1:15">
      <c r="A68" s="20" t="s">
        <v>249</v>
      </c>
      <c r="B68" s="20">
        <v>200101140</v>
      </c>
      <c r="C68" s="20">
        <v>200100168</v>
      </c>
      <c r="D68" s="20" t="s">
        <v>252</v>
      </c>
      <c r="E68" s="20" t="s">
        <v>273</v>
      </c>
      <c r="F68" s="20" t="s">
        <v>1438</v>
      </c>
      <c r="G68" s="20" t="s">
        <v>1439</v>
      </c>
      <c r="H68" s="20" t="s">
        <v>1440</v>
      </c>
      <c r="I68" s="20" t="s">
        <v>1441</v>
      </c>
      <c r="J68" s="20" t="s">
        <v>1434</v>
      </c>
      <c r="K68" s="20" t="s">
        <v>671</v>
      </c>
      <c r="L68" s="21">
        <v>39594</v>
      </c>
      <c r="M68" s="22">
        <v>0</v>
      </c>
      <c r="N68" s="22">
        <v>1</v>
      </c>
      <c r="O68" s="22">
        <v>0</v>
      </c>
    </row>
    <row r="69" spans="1:15">
      <c r="A69" s="20" t="s">
        <v>250</v>
      </c>
      <c r="B69" s="20">
        <v>200100373</v>
      </c>
      <c r="C69" s="20">
        <v>200100185</v>
      </c>
      <c r="D69" s="20" t="s">
        <v>252</v>
      </c>
      <c r="E69" s="20" t="s">
        <v>1442</v>
      </c>
      <c r="F69" s="20" t="s">
        <v>789</v>
      </c>
      <c r="G69" s="20" t="s">
        <v>790</v>
      </c>
      <c r="H69" s="20" t="s">
        <v>634</v>
      </c>
      <c r="I69" s="20" t="s">
        <v>635</v>
      </c>
      <c r="J69" s="20" t="s">
        <v>1443</v>
      </c>
      <c r="K69" s="20" t="s">
        <v>662</v>
      </c>
      <c r="L69" s="21">
        <v>39594</v>
      </c>
      <c r="M69" s="22">
        <v>0</v>
      </c>
      <c r="N69" s="22">
        <v>0</v>
      </c>
      <c r="O69" s="22">
        <v>1</v>
      </c>
    </row>
    <row r="70" spans="1:15">
      <c r="A70" s="20" t="s">
        <v>250</v>
      </c>
      <c r="B70" s="20">
        <v>200100282</v>
      </c>
      <c r="C70" s="20">
        <v>200100180</v>
      </c>
      <c r="D70" s="20" t="s">
        <v>252</v>
      </c>
      <c r="E70" s="20" t="s">
        <v>1444</v>
      </c>
      <c r="F70" s="20" t="s">
        <v>1445</v>
      </c>
      <c r="G70" s="20" t="s">
        <v>1446</v>
      </c>
      <c r="H70" s="20" t="s">
        <v>724</v>
      </c>
      <c r="I70" s="20" t="s">
        <v>725</v>
      </c>
      <c r="J70" s="20" t="s">
        <v>1443</v>
      </c>
      <c r="K70" s="20" t="s">
        <v>662</v>
      </c>
      <c r="L70" s="21">
        <v>39594</v>
      </c>
      <c r="M70" s="22">
        <v>0</v>
      </c>
      <c r="N70" s="22">
        <v>0</v>
      </c>
      <c r="O70" s="22">
        <v>1</v>
      </c>
    </row>
    <row r="71" spans="1:15">
      <c r="A71" s="20" t="s">
        <v>658</v>
      </c>
      <c r="B71" s="20"/>
      <c r="C71" s="20">
        <v>200100282</v>
      </c>
      <c r="D71" s="20" t="s">
        <v>659</v>
      </c>
      <c r="E71" s="20" t="s">
        <v>1447</v>
      </c>
      <c r="F71" s="20" t="s">
        <v>1445</v>
      </c>
      <c r="G71" s="20" t="s">
        <v>1446</v>
      </c>
      <c r="H71" s="20" t="s">
        <v>724</v>
      </c>
      <c r="I71" s="20" t="s">
        <v>725</v>
      </c>
      <c r="J71" s="20" t="s">
        <v>658</v>
      </c>
      <c r="K71" s="20" t="s">
        <v>662</v>
      </c>
      <c r="L71" s="21">
        <v>39594</v>
      </c>
      <c r="M71" s="22">
        <v>0</v>
      </c>
      <c r="N71" s="22">
        <v>0</v>
      </c>
      <c r="O71" s="22">
        <v>0</v>
      </c>
    </row>
    <row r="72" spans="1:15">
      <c r="A72" s="20" t="s">
        <v>658</v>
      </c>
      <c r="B72" s="20"/>
      <c r="C72" s="20">
        <v>200100278</v>
      </c>
      <c r="D72" s="20" t="s">
        <v>659</v>
      </c>
      <c r="E72" s="20" t="s">
        <v>1448</v>
      </c>
      <c r="F72" s="20" t="s">
        <v>706</v>
      </c>
      <c r="G72" s="20" t="s">
        <v>707</v>
      </c>
      <c r="H72" s="20" t="s">
        <v>616</v>
      </c>
      <c r="I72" s="20" t="s">
        <v>617</v>
      </c>
      <c r="J72" s="20" t="s">
        <v>658</v>
      </c>
      <c r="K72" s="20" t="s">
        <v>662</v>
      </c>
      <c r="L72" s="21">
        <v>39594</v>
      </c>
      <c r="M72" s="22">
        <v>0</v>
      </c>
      <c r="N72" s="22">
        <v>0</v>
      </c>
      <c r="O72" s="22">
        <v>0</v>
      </c>
    </row>
    <row r="73" spans="1:15">
      <c r="A73" s="20" t="s">
        <v>658</v>
      </c>
      <c r="B73" s="20"/>
      <c r="C73" s="20">
        <v>200100280</v>
      </c>
      <c r="D73" s="20" t="s">
        <v>659</v>
      </c>
      <c r="E73" s="20" t="s">
        <v>1449</v>
      </c>
      <c r="F73" s="20" t="s">
        <v>706</v>
      </c>
      <c r="G73" s="20" t="s">
        <v>707</v>
      </c>
      <c r="H73" s="20" t="s">
        <v>616</v>
      </c>
      <c r="I73" s="20" t="s">
        <v>617</v>
      </c>
      <c r="J73" s="20" t="s">
        <v>658</v>
      </c>
      <c r="K73" s="20" t="s">
        <v>662</v>
      </c>
      <c r="L73" s="21">
        <v>39594</v>
      </c>
      <c r="M73" s="22">
        <v>0</v>
      </c>
      <c r="N73" s="22">
        <v>0</v>
      </c>
      <c r="O73" s="22">
        <v>0</v>
      </c>
    </row>
    <row r="74" spans="1:15">
      <c r="A74" s="20" t="s">
        <v>658</v>
      </c>
      <c r="B74" s="20"/>
      <c r="C74" s="20">
        <v>200100245</v>
      </c>
      <c r="D74" s="20" t="s">
        <v>659</v>
      </c>
      <c r="E74" s="20" t="s">
        <v>1450</v>
      </c>
      <c r="F74" s="20" t="s">
        <v>775</v>
      </c>
      <c r="G74" s="20" t="s">
        <v>776</v>
      </c>
      <c r="H74" s="20" t="s">
        <v>696</v>
      </c>
      <c r="I74" s="20" t="s">
        <v>697</v>
      </c>
      <c r="J74" s="20" t="s">
        <v>658</v>
      </c>
      <c r="K74" s="20" t="s">
        <v>662</v>
      </c>
      <c r="L74" s="21">
        <v>39594</v>
      </c>
      <c r="M74" s="22">
        <v>0</v>
      </c>
      <c r="N74" s="22">
        <v>0</v>
      </c>
      <c r="O74" s="22">
        <v>0</v>
      </c>
    </row>
    <row r="75" spans="1:15">
      <c r="A75" s="20" t="s">
        <v>658</v>
      </c>
      <c r="B75" s="20"/>
      <c r="C75" s="20">
        <v>200100169</v>
      </c>
      <c r="D75" s="20" t="s">
        <v>659</v>
      </c>
      <c r="E75" s="20" t="s">
        <v>1451</v>
      </c>
      <c r="F75" s="20" t="s">
        <v>1452</v>
      </c>
      <c r="G75" s="20" t="s">
        <v>1453</v>
      </c>
      <c r="H75" s="20" t="s">
        <v>760</v>
      </c>
      <c r="I75" s="20" t="s">
        <v>761</v>
      </c>
      <c r="J75" s="20" t="s">
        <v>658</v>
      </c>
      <c r="K75" s="20" t="s">
        <v>662</v>
      </c>
      <c r="L75" s="21">
        <v>39594</v>
      </c>
      <c r="M75" s="22">
        <v>0</v>
      </c>
      <c r="N75" s="22">
        <v>0</v>
      </c>
      <c r="O75" s="22">
        <v>0</v>
      </c>
    </row>
    <row r="76" spans="1:15">
      <c r="A76" s="20" t="s">
        <v>658</v>
      </c>
      <c r="B76" s="20"/>
      <c r="C76" s="20">
        <v>200100181</v>
      </c>
      <c r="D76" s="20" t="s">
        <v>659</v>
      </c>
      <c r="E76" s="20" t="s">
        <v>1451</v>
      </c>
      <c r="F76" s="20" t="s">
        <v>1454</v>
      </c>
      <c r="G76" s="20" t="s">
        <v>1455</v>
      </c>
      <c r="H76" s="20" t="s">
        <v>760</v>
      </c>
      <c r="I76" s="20" t="s">
        <v>761</v>
      </c>
      <c r="J76" s="20" t="s">
        <v>658</v>
      </c>
      <c r="K76" s="20" t="s">
        <v>662</v>
      </c>
      <c r="L76" s="21">
        <v>39594</v>
      </c>
      <c r="M76" s="22">
        <v>0</v>
      </c>
      <c r="N76" s="22">
        <v>0</v>
      </c>
      <c r="O76" s="22">
        <v>0</v>
      </c>
    </row>
    <row r="77" spans="1:15">
      <c r="A77" s="20" t="s">
        <v>658</v>
      </c>
      <c r="B77" s="20"/>
      <c r="C77" s="20">
        <v>200100275</v>
      </c>
      <c r="D77" s="20" t="s">
        <v>659</v>
      </c>
      <c r="E77" s="20" t="s">
        <v>1450</v>
      </c>
      <c r="F77" s="20" t="s">
        <v>777</v>
      </c>
      <c r="G77" s="20" t="s">
        <v>778</v>
      </c>
      <c r="H77" s="20" t="s">
        <v>696</v>
      </c>
      <c r="I77" s="20" t="s">
        <v>697</v>
      </c>
      <c r="J77" s="20" t="s">
        <v>658</v>
      </c>
      <c r="K77" s="20" t="s">
        <v>662</v>
      </c>
      <c r="L77" s="21">
        <v>39594</v>
      </c>
      <c r="M77" s="22">
        <v>0</v>
      </c>
      <c r="N77" s="22">
        <v>0</v>
      </c>
      <c r="O77" s="22">
        <v>0</v>
      </c>
    </row>
    <row r="78" spans="1:15">
      <c r="A78" s="20" t="s">
        <v>658</v>
      </c>
      <c r="B78" s="20"/>
      <c r="C78" s="20">
        <v>200100273</v>
      </c>
      <c r="D78" s="20" t="s">
        <v>659</v>
      </c>
      <c r="E78" s="20" t="s">
        <v>1450</v>
      </c>
      <c r="F78" s="20" t="s">
        <v>779</v>
      </c>
      <c r="G78" s="20" t="s">
        <v>780</v>
      </c>
      <c r="H78" s="20" t="s">
        <v>696</v>
      </c>
      <c r="I78" s="20" t="s">
        <v>697</v>
      </c>
      <c r="J78" s="20" t="s">
        <v>658</v>
      </c>
      <c r="K78" s="20" t="s">
        <v>662</v>
      </c>
      <c r="L78" s="21">
        <v>39594</v>
      </c>
      <c r="M78" s="22">
        <v>0</v>
      </c>
      <c r="N78" s="22">
        <v>0</v>
      </c>
      <c r="O78" s="22">
        <v>0</v>
      </c>
    </row>
    <row r="79" spans="1:15">
      <c r="A79" s="20" t="s">
        <v>658</v>
      </c>
      <c r="B79" s="20"/>
      <c r="C79" s="20">
        <v>200100284</v>
      </c>
      <c r="D79" s="20" t="s">
        <v>659</v>
      </c>
      <c r="E79" s="20" t="s">
        <v>1449</v>
      </c>
      <c r="F79" s="20" t="s">
        <v>779</v>
      </c>
      <c r="G79" s="20" t="s">
        <v>780</v>
      </c>
      <c r="H79" s="20" t="s">
        <v>616</v>
      </c>
      <c r="I79" s="20" t="s">
        <v>617</v>
      </c>
      <c r="J79" s="20" t="s">
        <v>658</v>
      </c>
      <c r="K79" s="20" t="s">
        <v>662</v>
      </c>
      <c r="L79" s="21">
        <v>39594</v>
      </c>
      <c r="M79" s="22">
        <v>0</v>
      </c>
      <c r="N79" s="22">
        <v>0</v>
      </c>
      <c r="O79" s="22">
        <v>0</v>
      </c>
    </row>
    <row r="80" spans="1:15">
      <c r="A80" s="20" t="s">
        <v>658</v>
      </c>
      <c r="B80" s="20"/>
      <c r="C80" s="20">
        <v>200100292</v>
      </c>
      <c r="D80" s="20" t="s">
        <v>659</v>
      </c>
      <c r="E80" s="20" t="s">
        <v>1456</v>
      </c>
      <c r="F80" s="20" t="s">
        <v>781</v>
      </c>
      <c r="G80" s="20" t="s">
        <v>782</v>
      </c>
      <c r="H80" s="20" t="s">
        <v>644</v>
      </c>
      <c r="I80" s="20" t="s">
        <v>645</v>
      </c>
      <c r="J80" s="20" t="s">
        <v>658</v>
      </c>
      <c r="K80" s="20" t="s">
        <v>662</v>
      </c>
      <c r="L80" s="21">
        <v>39595</v>
      </c>
      <c r="M80" s="22">
        <v>0</v>
      </c>
      <c r="N80" s="22">
        <v>0</v>
      </c>
      <c r="O80" s="22">
        <v>0</v>
      </c>
    </row>
    <row r="81" spans="1:15">
      <c r="A81" s="20" t="s">
        <v>658</v>
      </c>
      <c r="B81" s="20"/>
      <c r="C81" s="20">
        <v>200100302</v>
      </c>
      <c r="D81" s="20" t="s">
        <v>659</v>
      </c>
      <c r="E81" s="20" t="s">
        <v>1457</v>
      </c>
      <c r="F81" s="20" t="s">
        <v>667</v>
      </c>
      <c r="G81" s="20" t="s">
        <v>668</v>
      </c>
      <c r="H81" s="20" t="s">
        <v>601</v>
      </c>
      <c r="I81" s="20" t="s">
        <v>602</v>
      </c>
      <c r="J81" s="20" t="s">
        <v>658</v>
      </c>
      <c r="K81" s="20" t="s">
        <v>662</v>
      </c>
      <c r="L81" s="21">
        <v>39595</v>
      </c>
      <c r="M81" s="22">
        <v>0</v>
      </c>
      <c r="N81" s="22">
        <v>0</v>
      </c>
      <c r="O81" s="22">
        <v>0</v>
      </c>
    </row>
    <row r="82" spans="1:15">
      <c r="A82" s="20" t="s">
        <v>658</v>
      </c>
      <c r="B82" s="20"/>
      <c r="C82" s="20">
        <v>200100306</v>
      </c>
      <c r="D82" s="20" t="s">
        <v>659</v>
      </c>
      <c r="E82" s="20" t="s">
        <v>1457</v>
      </c>
      <c r="F82" s="20" t="s">
        <v>667</v>
      </c>
      <c r="G82" s="20" t="s">
        <v>668</v>
      </c>
      <c r="H82" s="20" t="s">
        <v>601</v>
      </c>
      <c r="I82" s="20" t="s">
        <v>602</v>
      </c>
      <c r="J82" s="20" t="s">
        <v>658</v>
      </c>
      <c r="K82" s="20" t="s">
        <v>662</v>
      </c>
      <c r="L82" s="21">
        <v>39595</v>
      </c>
      <c r="M82" s="22">
        <v>0</v>
      </c>
      <c r="N82" s="22">
        <v>0</v>
      </c>
      <c r="O82" s="22">
        <v>0</v>
      </c>
    </row>
    <row r="83" spans="1:15">
      <c r="A83" s="20" t="s">
        <v>658</v>
      </c>
      <c r="B83" s="20"/>
      <c r="C83" s="20">
        <v>200100291</v>
      </c>
      <c r="D83" s="20" t="s">
        <v>659</v>
      </c>
      <c r="E83" s="20" t="s">
        <v>1458</v>
      </c>
      <c r="F83" s="20" t="s">
        <v>734</v>
      </c>
      <c r="G83" s="20" t="s">
        <v>735</v>
      </c>
      <c r="H83" s="20" t="s">
        <v>601</v>
      </c>
      <c r="I83" s="20" t="s">
        <v>602</v>
      </c>
      <c r="J83" s="20" t="s">
        <v>658</v>
      </c>
      <c r="K83" s="20" t="s">
        <v>662</v>
      </c>
      <c r="L83" s="21">
        <v>39595</v>
      </c>
      <c r="M83" s="22">
        <v>0</v>
      </c>
      <c r="N83" s="22">
        <v>0</v>
      </c>
      <c r="O83" s="22">
        <v>0</v>
      </c>
    </row>
    <row r="84" spans="1:15">
      <c r="A84" s="20" t="s">
        <v>658</v>
      </c>
      <c r="B84" s="20"/>
      <c r="C84" s="20">
        <v>200100299</v>
      </c>
      <c r="D84" s="20" t="s">
        <v>659</v>
      </c>
      <c r="E84" s="20" t="s">
        <v>1459</v>
      </c>
      <c r="F84" s="20" t="s">
        <v>783</v>
      </c>
      <c r="G84" s="20" t="s">
        <v>784</v>
      </c>
      <c r="H84" s="20" t="s">
        <v>632</v>
      </c>
      <c r="I84" s="20" t="s">
        <v>633</v>
      </c>
      <c r="J84" s="20" t="s">
        <v>658</v>
      </c>
      <c r="K84" s="20" t="s">
        <v>662</v>
      </c>
      <c r="L84" s="21">
        <v>39595</v>
      </c>
      <c r="M84" s="22">
        <v>0</v>
      </c>
      <c r="N84" s="22">
        <v>0</v>
      </c>
      <c r="O84" s="22">
        <v>0</v>
      </c>
    </row>
    <row r="85" spans="1:15">
      <c r="A85" s="20" t="s">
        <v>250</v>
      </c>
      <c r="B85" s="20">
        <v>200100322</v>
      </c>
      <c r="C85" s="20">
        <v>200100297</v>
      </c>
      <c r="D85" s="20" t="s">
        <v>257</v>
      </c>
      <c r="E85" s="20" t="s">
        <v>1460</v>
      </c>
      <c r="F85" s="20" t="s">
        <v>785</v>
      </c>
      <c r="G85" s="20" t="s">
        <v>786</v>
      </c>
      <c r="H85" s="20" t="s">
        <v>724</v>
      </c>
      <c r="I85" s="20" t="s">
        <v>725</v>
      </c>
      <c r="J85" s="20" t="s">
        <v>260</v>
      </c>
      <c r="K85" s="20" t="s">
        <v>662</v>
      </c>
      <c r="L85" s="21">
        <v>39595</v>
      </c>
      <c r="M85" s="22">
        <v>1</v>
      </c>
      <c r="N85" s="22">
        <v>0</v>
      </c>
      <c r="O85" s="22">
        <v>0</v>
      </c>
    </row>
    <row r="86" spans="1:15">
      <c r="A86" s="20" t="s">
        <v>658</v>
      </c>
      <c r="B86" s="20"/>
      <c r="C86" s="20">
        <v>200100322</v>
      </c>
      <c r="D86" s="20" t="s">
        <v>659</v>
      </c>
      <c r="E86" s="20" t="s">
        <v>1461</v>
      </c>
      <c r="F86" s="20" t="s">
        <v>785</v>
      </c>
      <c r="G86" s="20" t="s">
        <v>786</v>
      </c>
      <c r="H86" s="20" t="s">
        <v>724</v>
      </c>
      <c r="I86" s="20" t="s">
        <v>725</v>
      </c>
      <c r="J86" s="20" t="s">
        <v>658</v>
      </c>
      <c r="K86" s="20" t="s">
        <v>662</v>
      </c>
      <c r="L86" s="21">
        <v>39595</v>
      </c>
      <c r="M86" s="22">
        <v>0</v>
      </c>
      <c r="N86" s="22">
        <v>0</v>
      </c>
      <c r="O86" s="22">
        <v>0</v>
      </c>
    </row>
    <row r="87" spans="1:15">
      <c r="A87" s="20" t="s">
        <v>658</v>
      </c>
      <c r="B87" s="20"/>
      <c r="C87" s="20">
        <v>200100298</v>
      </c>
      <c r="D87" s="20" t="s">
        <v>659</v>
      </c>
      <c r="E87" s="20" t="s">
        <v>1462</v>
      </c>
      <c r="F87" s="20" t="s">
        <v>787</v>
      </c>
      <c r="G87" s="20" t="s">
        <v>788</v>
      </c>
      <c r="H87" s="20" t="s">
        <v>1463</v>
      </c>
      <c r="I87" s="20" t="s">
        <v>1464</v>
      </c>
      <c r="J87" s="20" t="s">
        <v>658</v>
      </c>
      <c r="K87" s="20" t="s">
        <v>662</v>
      </c>
      <c r="L87" s="21">
        <v>39595</v>
      </c>
      <c r="M87" s="22">
        <v>0</v>
      </c>
      <c r="N87" s="22">
        <v>0</v>
      </c>
      <c r="O87" s="22">
        <v>0</v>
      </c>
    </row>
    <row r="88" spans="1:15">
      <c r="A88" s="20" t="s">
        <v>250</v>
      </c>
      <c r="B88" s="20">
        <v>200100402</v>
      </c>
      <c r="C88" s="20">
        <v>200100353</v>
      </c>
      <c r="D88" s="20" t="s">
        <v>252</v>
      </c>
      <c r="E88" s="20" t="s">
        <v>1465</v>
      </c>
      <c r="F88" s="20" t="s">
        <v>1466</v>
      </c>
      <c r="G88" s="20" t="s">
        <v>1467</v>
      </c>
      <c r="H88" s="20" t="s">
        <v>601</v>
      </c>
      <c r="I88" s="20" t="s">
        <v>602</v>
      </c>
      <c r="J88" s="20" t="s">
        <v>1468</v>
      </c>
      <c r="K88" s="20" t="s">
        <v>662</v>
      </c>
      <c r="L88" s="21">
        <v>39596</v>
      </c>
      <c r="M88" s="22">
        <v>0</v>
      </c>
      <c r="N88" s="22">
        <v>1</v>
      </c>
      <c r="O88" s="22">
        <v>0</v>
      </c>
    </row>
    <row r="89" spans="1:15">
      <c r="A89" s="20" t="s">
        <v>658</v>
      </c>
      <c r="B89" s="20"/>
      <c r="C89" s="20">
        <v>200100370</v>
      </c>
      <c r="D89" s="20" t="s">
        <v>659</v>
      </c>
      <c r="E89" s="20" t="s">
        <v>1469</v>
      </c>
      <c r="F89" s="20" t="s">
        <v>1470</v>
      </c>
      <c r="G89" s="20" t="s">
        <v>1471</v>
      </c>
      <c r="H89" s="20" t="s">
        <v>606</v>
      </c>
      <c r="I89" s="20" t="s">
        <v>607</v>
      </c>
      <c r="J89" s="20" t="s">
        <v>658</v>
      </c>
      <c r="K89" s="20" t="s">
        <v>662</v>
      </c>
      <c r="L89" s="21">
        <v>39596</v>
      </c>
      <c r="M89" s="22">
        <v>0</v>
      </c>
      <c r="N89" s="22">
        <v>0</v>
      </c>
      <c r="O89" s="22">
        <v>0</v>
      </c>
    </row>
    <row r="90" spans="1:15">
      <c r="A90" s="20" t="s">
        <v>658</v>
      </c>
      <c r="B90" s="20"/>
      <c r="C90" s="20">
        <v>200100366</v>
      </c>
      <c r="D90" s="20" t="s">
        <v>659</v>
      </c>
      <c r="E90" s="20" t="s">
        <v>1472</v>
      </c>
      <c r="F90" s="20" t="s">
        <v>1473</v>
      </c>
      <c r="G90" s="20" t="s">
        <v>1474</v>
      </c>
      <c r="H90" s="20" t="s">
        <v>760</v>
      </c>
      <c r="I90" s="20" t="s">
        <v>761</v>
      </c>
      <c r="J90" s="20" t="s">
        <v>658</v>
      </c>
      <c r="K90" s="20" t="s">
        <v>662</v>
      </c>
      <c r="L90" s="21">
        <v>39596</v>
      </c>
      <c r="M90" s="22">
        <v>0</v>
      </c>
      <c r="N90" s="22">
        <v>0</v>
      </c>
      <c r="O90" s="22">
        <v>0</v>
      </c>
    </row>
    <row r="91" spans="1:15">
      <c r="A91" s="20" t="s">
        <v>658</v>
      </c>
      <c r="B91" s="20"/>
      <c r="C91" s="20">
        <v>200100401</v>
      </c>
      <c r="D91" s="20" t="s">
        <v>659</v>
      </c>
      <c r="E91" s="20" t="s">
        <v>1475</v>
      </c>
      <c r="F91" s="20" t="s">
        <v>665</v>
      </c>
      <c r="G91" s="20" t="s">
        <v>666</v>
      </c>
      <c r="H91" s="20" t="s">
        <v>640</v>
      </c>
      <c r="I91" s="20" t="s">
        <v>641</v>
      </c>
      <c r="J91" s="20" t="s">
        <v>658</v>
      </c>
      <c r="K91" s="20" t="s">
        <v>662</v>
      </c>
      <c r="L91" s="21">
        <v>39597</v>
      </c>
      <c r="M91" s="22">
        <v>0</v>
      </c>
      <c r="N91" s="22">
        <v>0</v>
      </c>
      <c r="O91" s="22">
        <v>0</v>
      </c>
    </row>
    <row r="92" spans="1:15">
      <c r="A92" s="20" t="s">
        <v>658</v>
      </c>
      <c r="B92" s="20"/>
      <c r="C92" s="20">
        <v>200100404</v>
      </c>
      <c r="D92" s="20" t="s">
        <v>659</v>
      </c>
      <c r="E92" s="20" t="s">
        <v>658</v>
      </c>
      <c r="F92" s="20" t="s">
        <v>1476</v>
      </c>
      <c r="G92" s="20" t="s">
        <v>1477</v>
      </c>
      <c r="H92" s="20" t="s">
        <v>601</v>
      </c>
      <c r="I92" s="20" t="s">
        <v>602</v>
      </c>
      <c r="J92" s="20" t="s">
        <v>658</v>
      </c>
      <c r="K92" s="20" t="s">
        <v>768</v>
      </c>
      <c r="L92" s="21">
        <v>39597</v>
      </c>
      <c r="M92" s="22">
        <v>0</v>
      </c>
      <c r="N92" s="22">
        <v>0</v>
      </c>
      <c r="O92" s="22">
        <v>0</v>
      </c>
    </row>
    <row r="93" spans="1:15">
      <c r="A93" s="20" t="s">
        <v>658</v>
      </c>
      <c r="B93" s="20"/>
      <c r="C93" s="20">
        <v>200100402</v>
      </c>
      <c r="D93" s="20" t="s">
        <v>659</v>
      </c>
      <c r="E93" s="20" t="s">
        <v>1478</v>
      </c>
      <c r="F93" s="20" t="s">
        <v>1466</v>
      </c>
      <c r="G93" s="20" t="s">
        <v>1467</v>
      </c>
      <c r="H93" s="20" t="s">
        <v>601</v>
      </c>
      <c r="I93" s="20" t="s">
        <v>602</v>
      </c>
      <c r="J93" s="20" t="s">
        <v>658</v>
      </c>
      <c r="K93" s="20" t="s">
        <v>662</v>
      </c>
      <c r="L93" s="21">
        <v>39597</v>
      </c>
      <c r="M93" s="22">
        <v>0</v>
      </c>
      <c r="N93" s="22">
        <v>0</v>
      </c>
      <c r="O93" s="22">
        <v>0</v>
      </c>
    </row>
    <row r="94" spans="1:15">
      <c r="A94" s="20" t="s">
        <v>658</v>
      </c>
      <c r="B94" s="20"/>
      <c r="C94" s="20">
        <v>200100377</v>
      </c>
      <c r="D94" s="20" t="s">
        <v>659</v>
      </c>
      <c r="E94" s="20" t="s">
        <v>1479</v>
      </c>
      <c r="F94" s="20" t="s">
        <v>682</v>
      </c>
      <c r="G94" s="20" t="s">
        <v>683</v>
      </c>
      <c r="H94" s="20" t="s">
        <v>634</v>
      </c>
      <c r="I94" s="20" t="s">
        <v>635</v>
      </c>
      <c r="J94" s="20" t="s">
        <v>658</v>
      </c>
      <c r="K94" s="20" t="s">
        <v>662</v>
      </c>
      <c r="L94" s="21">
        <v>39597</v>
      </c>
      <c r="M94" s="22">
        <v>0</v>
      </c>
      <c r="N94" s="22">
        <v>0</v>
      </c>
      <c r="O94" s="22">
        <v>0</v>
      </c>
    </row>
    <row r="95" spans="1:15">
      <c r="A95" s="20" t="s">
        <v>658</v>
      </c>
      <c r="B95" s="20"/>
      <c r="C95" s="20">
        <v>200100373</v>
      </c>
      <c r="D95" s="20" t="s">
        <v>659</v>
      </c>
      <c r="E95" s="20" t="s">
        <v>1480</v>
      </c>
      <c r="F95" s="20" t="s">
        <v>789</v>
      </c>
      <c r="G95" s="20" t="s">
        <v>790</v>
      </c>
      <c r="H95" s="20" t="s">
        <v>634</v>
      </c>
      <c r="I95" s="20" t="s">
        <v>635</v>
      </c>
      <c r="J95" s="20" t="s">
        <v>658</v>
      </c>
      <c r="K95" s="20" t="s">
        <v>662</v>
      </c>
      <c r="L95" s="21">
        <v>39597</v>
      </c>
      <c r="M95" s="22">
        <v>0</v>
      </c>
      <c r="N95" s="22">
        <v>0</v>
      </c>
      <c r="O95" s="22">
        <v>0</v>
      </c>
    </row>
    <row r="96" spans="1:15">
      <c r="A96" s="20" t="s">
        <v>658</v>
      </c>
      <c r="B96" s="20"/>
      <c r="C96" s="20">
        <v>200100375</v>
      </c>
      <c r="D96" s="20" t="s">
        <v>659</v>
      </c>
      <c r="E96" s="20" t="s">
        <v>1481</v>
      </c>
      <c r="F96" s="20" t="s">
        <v>1482</v>
      </c>
      <c r="G96" s="20" t="s">
        <v>1483</v>
      </c>
      <c r="H96" s="20" t="s">
        <v>726</v>
      </c>
      <c r="I96" s="20" t="s">
        <v>727</v>
      </c>
      <c r="J96" s="20" t="s">
        <v>658</v>
      </c>
      <c r="K96" s="20" t="s">
        <v>662</v>
      </c>
      <c r="L96" s="21">
        <v>39597</v>
      </c>
      <c r="M96" s="22">
        <v>0</v>
      </c>
      <c r="N96" s="22">
        <v>0</v>
      </c>
      <c r="O96" s="22">
        <v>0</v>
      </c>
    </row>
    <row r="97" spans="1:15">
      <c r="A97" s="20" t="s">
        <v>658</v>
      </c>
      <c r="B97" s="20"/>
      <c r="C97" s="20">
        <v>200100372</v>
      </c>
      <c r="D97" s="20" t="s">
        <v>659</v>
      </c>
      <c r="E97" s="20" t="s">
        <v>1484</v>
      </c>
      <c r="F97" s="20" t="s">
        <v>1485</v>
      </c>
      <c r="G97" s="20" t="s">
        <v>1486</v>
      </c>
      <c r="H97" s="20" t="s">
        <v>604</v>
      </c>
      <c r="I97" s="20" t="s">
        <v>605</v>
      </c>
      <c r="J97" s="20" t="s">
        <v>658</v>
      </c>
      <c r="K97" s="20" t="s">
        <v>662</v>
      </c>
      <c r="L97" s="21">
        <v>39597</v>
      </c>
      <c r="M97" s="22">
        <v>0</v>
      </c>
      <c r="N97" s="22">
        <v>0</v>
      </c>
      <c r="O97" s="22">
        <v>0</v>
      </c>
    </row>
    <row r="98" spans="1:15">
      <c r="A98" s="20" t="s">
        <v>658</v>
      </c>
      <c r="B98" s="20"/>
      <c r="C98" s="20">
        <v>200100471</v>
      </c>
      <c r="D98" s="20" t="s">
        <v>659</v>
      </c>
      <c r="E98" s="20" t="s">
        <v>1487</v>
      </c>
      <c r="F98" s="20" t="s">
        <v>1488</v>
      </c>
      <c r="G98" s="20" t="s">
        <v>1489</v>
      </c>
      <c r="H98" s="20" t="s">
        <v>1490</v>
      </c>
      <c r="I98" s="20" t="s">
        <v>1491</v>
      </c>
      <c r="J98" s="20" t="s">
        <v>658</v>
      </c>
      <c r="K98" s="20" t="s">
        <v>662</v>
      </c>
      <c r="L98" s="21">
        <v>39598</v>
      </c>
      <c r="M98" s="22">
        <v>0</v>
      </c>
      <c r="N98" s="22">
        <v>0</v>
      </c>
      <c r="O98" s="22">
        <v>0</v>
      </c>
    </row>
    <row r="99" spans="1:15">
      <c r="A99" s="20" t="s">
        <v>658</v>
      </c>
      <c r="B99" s="20"/>
      <c r="C99" s="20">
        <v>200100410</v>
      </c>
      <c r="D99" s="20" t="s">
        <v>659</v>
      </c>
      <c r="E99" s="20" t="s">
        <v>658</v>
      </c>
      <c r="F99" s="20" t="s">
        <v>791</v>
      </c>
      <c r="G99" s="20" t="s">
        <v>792</v>
      </c>
      <c r="H99" s="20" t="s">
        <v>601</v>
      </c>
      <c r="I99" s="20" t="s">
        <v>602</v>
      </c>
      <c r="J99" s="20" t="s">
        <v>658</v>
      </c>
      <c r="K99" s="20" t="s">
        <v>662</v>
      </c>
      <c r="L99" s="21">
        <v>39598</v>
      </c>
      <c r="M99" s="22">
        <v>0</v>
      </c>
      <c r="N99" s="22">
        <v>0</v>
      </c>
      <c r="O99" s="22">
        <v>0</v>
      </c>
    </row>
    <row r="100" spans="1:15">
      <c r="A100" s="20" t="s">
        <v>658</v>
      </c>
      <c r="B100" s="20"/>
      <c r="C100" s="20">
        <v>200100447</v>
      </c>
      <c r="D100" s="20" t="s">
        <v>659</v>
      </c>
      <c r="E100" s="20" t="s">
        <v>658</v>
      </c>
      <c r="F100" s="20" t="s">
        <v>1492</v>
      </c>
      <c r="G100" s="20" t="s">
        <v>1493</v>
      </c>
      <c r="H100" s="20" t="s">
        <v>598</v>
      </c>
      <c r="I100" s="20" t="s">
        <v>599</v>
      </c>
      <c r="J100" s="20" t="s">
        <v>658</v>
      </c>
      <c r="K100" s="20" t="s">
        <v>662</v>
      </c>
      <c r="L100" s="21">
        <v>39598</v>
      </c>
      <c r="M100" s="22">
        <v>0</v>
      </c>
      <c r="N100" s="22">
        <v>0</v>
      </c>
      <c r="O100" s="22">
        <v>0</v>
      </c>
    </row>
    <row r="101" spans="1:15">
      <c r="A101" s="20" t="s">
        <v>249</v>
      </c>
      <c r="B101" s="20">
        <v>200100445</v>
      </c>
      <c r="C101" s="20">
        <v>200100434</v>
      </c>
      <c r="D101" s="20" t="s">
        <v>252</v>
      </c>
      <c r="E101" s="20" t="s">
        <v>262</v>
      </c>
      <c r="F101" s="20" t="s">
        <v>667</v>
      </c>
      <c r="G101" s="20" t="s">
        <v>668</v>
      </c>
      <c r="H101" s="20" t="s">
        <v>601</v>
      </c>
      <c r="I101" s="20" t="s">
        <v>602</v>
      </c>
      <c r="J101" s="20" t="s">
        <v>1494</v>
      </c>
      <c r="K101" s="20" t="s">
        <v>256</v>
      </c>
      <c r="L101" s="21">
        <v>39598</v>
      </c>
      <c r="M101" s="22">
        <v>1</v>
      </c>
      <c r="N101" s="22">
        <v>0</v>
      </c>
      <c r="O101" s="22">
        <v>0</v>
      </c>
    </row>
    <row r="102" spans="1:15">
      <c r="A102" s="20" t="s">
        <v>249</v>
      </c>
      <c r="B102" s="20">
        <v>200100489</v>
      </c>
      <c r="C102" s="20">
        <v>200100435</v>
      </c>
      <c r="D102" s="20" t="s">
        <v>252</v>
      </c>
      <c r="E102" s="20" t="s">
        <v>262</v>
      </c>
      <c r="F102" s="20" t="s">
        <v>667</v>
      </c>
      <c r="G102" s="20" t="s">
        <v>668</v>
      </c>
      <c r="H102" s="20" t="s">
        <v>601</v>
      </c>
      <c r="I102" s="20" t="s">
        <v>602</v>
      </c>
      <c r="J102" s="20" t="s">
        <v>1434</v>
      </c>
      <c r="K102" s="20" t="s">
        <v>256</v>
      </c>
      <c r="L102" s="21">
        <v>39598</v>
      </c>
      <c r="M102" s="22">
        <v>1</v>
      </c>
      <c r="N102" s="22">
        <v>0</v>
      </c>
      <c r="O102" s="22">
        <v>0</v>
      </c>
    </row>
    <row r="103" spans="1:15">
      <c r="A103" s="20" t="s">
        <v>658</v>
      </c>
      <c r="B103" s="20"/>
      <c r="C103" s="20">
        <v>200100445</v>
      </c>
      <c r="D103" s="20" t="s">
        <v>659</v>
      </c>
      <c r="E103" s="20" t="s">
        <v>1495</v>
      </c>
      <c r="F103" s="20" t="s">
        <v>667</v>
      </c>
      <c r="G103" s="20" t="s">
        <v>668</v>
      </c>
      <c r="H103" s="20" t="s">
        <v>601</v>
      </c>
      <c r="I103" s="20" t="s">
        <v>602</v>
      </c>
      <c r="J103" s="20" t="s">
        <v>658</v>
      </c>
      <c r="K103" s="20" t="s">
        <v>662</v>
      </c>
      <c r="L103" s="21">
        <v>39598</v>
      </c>
      <c r="M103" s="22">
        <v>0</v>
      </c>
      <c r="N103" s="22">
        <v>0</v>
      </c>
      <c r="O103" s="22">
        <v>0</v>
      </c>
    </row>
    <row r="104" spans="1:15">
      <c r="A104" s="20" t="s">
        <v>658</v>
      </c>
      <c r="B104" s="20"/>
      <c r="C104" s="20">
        <v>200100449</v>
      </c>
      <c r="D104" s="20" t="s">
        <v>659</v>
      </c>
      <c r="E104" s="20" t="s">
        <v>1496</v>
      </c>
      <c r="F104" s="20" t="s">
        <v>1497</v>
      </c>
      <c r="G104" s="20" t="s">
        <v>1498</v>
      </c>
      <c r="H104" s="20" t="s">
        <v>634</v>
      </c>
      <c r="I104" s="20" t="s">
        <v>635</v>
      </c>
      <c r="J104" s="20" t="s">
        <v>658</v>
      </c>
      <c r="K104" s="20" t="s">
        <v>793</v>
      </c>
      <c r="L104" s="21">
        <v>39598</v>
      </c>
      <c r="M104" s="22">
        <v>0</v>
      </c>
      <c r="N104" s="22">
        <v>0</v>
      </c>
      <c r="O104" s="22">
        <v>0</v>
      </c>
    </row>
    <row r="105" spans="1:15">
      <c r="A105" s="20" t="s">
        <v>658</v>
      </c>
      <c r="B105" s="20"/>
      <c r="C105" s="20">
        <v>200100413</v>
      </c>
      <c r="D105" s="20" t="s">
        <v>659</v>
      </c>
      <c r="E105" s="20" t="s">
        <v>658</v>
      </c>
      <c r="F105" s="20" t="s">
        <v>794</v>
      </c>
      <c r="G105" s="20" t="s">
        <v>795</v>
      </c>
      <c r="H105" s="20" t="s">
        <v>628</v>
      </c>
      <c r="I105" s="20" t="s">
        <v>629</v>
      </c>
      <c r="J105" s="20" t="s">
        <v>658</v>
      </c>
      <c r="K105" s="20" t="s">
        <v>662</v>
      </c>
      <c r="L105" s="21">
        <v>39598</v>
      </c>
      <c r="M105" s="22">
        <v>0</v>
      </c>
      <c r="N105" s="22">
        <v>0</v>
      </c>
      <c r="O105" s="22">
        <v>0</v>
      </c>
    </row>
    <row r="106" spans="1:15">
      <c r="A106" s="20" t="s">
        <v>658</v>
      </c>
      <c r="B106" s="20"/>
      <c r="C106" s="20">
        <v>200100472</v>
      </c>
      <c r="D106" s="20" t="s">
        <v>659</v>
      </c>
      <c r="E106" s="20" t="s">
        <v>1499</v>
      </c>
      <c r="F106" s="20" t="s">
        <v>1500</v>
      </c>
      <c r="G106" s="20" t="s">
        <v>1501</v>
      </c>
      <c r="H106" s="20" t="s">
        <v>630</v>
      </c>
      <c r="I106" s="20" t="s">
        <v>631</v>
      </c>
      <c r="J106" s="20" t="s">
        <v>658</v>
      </c>
      <c r="K106" s="20" t="s">
        <v>662</v>
      </c>
      <c r="L106" s="21">
        <v>39598</v>
      </c>
      <c r="M106" s="22">
        <v>0</v>
      </c>
      <c r="N106" s="22">
        <v>0</v>
      </c>
      <c r="O106" s="22">
        <v>0</v>
      </c>
    </row>
    <row r="107" spans="1:15">
      <c r="A107" s="20" t="s">
        <v>250</v>
      </c>
      <c r="B107" s="20"/>
      <c r="C107" s="20">
        <v>200100461</v>
      </c>
      <c r="D107" s="20" t="s">
        <v>252</v>
      </c>
      <c r="E107" s="20" t="s">
        <v>658</v>
      </c>
      <c r="F107" s="20" t="s">
        <v>746</v>
      </c>
      <c r="G107" s="20" t="s">
        <v>747</v>
      </c>
      <c r="H107" s="20" t="s">
        <v>748</v>
      </c>
      <c r="I107" s="20" t="s">
        <v>749</v>
      </c>
      <c r="J107" s="20" t="s">
        <v>261</v>
      </c>
      <c r="K107" s="20" t="s">
        <v>256</v>
      </c>
      <c r="L107" s="21">
        <v>39598</v>
      </c>
      <c r="M107" s="22">
        <v>0</v>
      </c>
      <c r="N107" s="22">
        <v>1</v>
      </c>
      <c r="O107" s="22">
        <v>0</v>
      </c>
    </row>
    <row r="108" spans="1:15">
      <c r="A108" s="20" t="s">
        <v>250</v>
      </c>
      <c r="B108" s="20"/>
      <c r="C108" s="20">
        <v>200100462</v>
      </c>
      <c r="D108" s="20" t="s">
        <v>252</v>
      </c>
      <c r="E108" s="20" t="s">
        <v>658</v>
      </c>
      <c r="F108" s="20" t="s">
        <v>746</v>
      </c>
      <c r="G108" s="20" t="s">
        <v>747</v>
      </c>
      <c r="H108" s="20" t="s">
        <v>748</v>
      </c>
      <c r="I108" s="20" t="s">
        <v>749</v>
      </c>
      <c r="J108" s="20" t="s">
        <v>261</v>
      </c>
      <c r="K108" s="20" t="s">
        <v>256</v>
      </c>
      <c r="L108" s="21">
        <v>39598</v>
      </c>
      <c r="M108" s="22">
        <v>0</v>
      </c>
      <c r="N108" s="22">
        <v>1</v>
      </c>
      <c r="O108" s="22">
        <v>0</v>
      </c>
    </row>
    <row r="109" spans="1:15">
      <c r="A109" s="20" t="s">
        <v>250</v>
      </c>
      <c r="B109" s="20"/>
      <c r="C109" s="20">
        <v>200100463</v>
      </c>
      <c r="D109" s="20" t="s">
        <v>252</v>
      </c>
      <c r="E109" s="20" t="s">
        <v>658</v>
      </c>
      <c r="F109" s="20" t="s">
        <v>746</v>
      </c>
      <c r="G109" s="20" t="s">
        <v>747</v>
      </c>
      <c r="H109" s="20" t="s">
        <v>748</v>
      </c>
      <c r="I109" s="20" t="s">
        <v>749</v>
      </c>
      <c r="J109" s="20" t="s">
        <v>261</v>
      </c>
      <c r="K109" s="20" t="s">
        <v>256</v>
      </c>
      <c r="L109" s="21">
        <v>39598</v>
      </c>
      <c r="M109" s="22">
        <v>0</v>
      </c>
      <c r="N109" s="22">
        <v>1</v>
      </c>
      <c r="O109" s="22">
        <v>0</v>
      </c>
    </row>
    <row r="110" spans="1:15">
      <c r="A110" s="20" t="s">
        <v>250</v>
      </c>
      <c r="B110" s="20"/>
      <c r="C110" s="20">
        <v>200100464</v>
      </c>
      <c r="D110" s="20" t="s">
        <v>252</v>
      </c>
      <c r="E110" s="20" t="s">
        <v>658</v>
      </c>
      <c r="F110" s="20" t="s">
        <v>746</v>
      </c>
      <c r="G110" s="20" t="s">
        <v>747</v>
      </c>
      <c r="H110" s="20" t="s">
        <v>748</v>
      </c>
      <c r="I110" s="20" t="s">
        <v>749</v>
      </c>
      <c r="J110" s="20" t="s">
        <v>261</v>
      </c>
      <c r="K110" s="20" t="s">
        <v>256</v>
      </c>
      <c r="L110" s="21">
        <v>39598</v>
      </c>
      <c r="M110" s="22">
        <v>0</v>
      </c>
      <c r="N110" s="22">
        <v>1</v>
      </c>
      <c r="O110" s="22">
        <v>0</v>
      </c>
    </row>
    <row r="111" spans="1:15">
      <c r="A111" s="20" t="s">
        <v>250</v>
      </c>
      <c r="B111" s="20"/>
      <c r="C111" s="20">
        <v>200100465</v>
      </c>
      <c r="D111" s="20" t="s">
        <v>252</v>
      </c>
      <c r="E111" s="20" t="s">
        <v>658</v>
      </c>
      <c r="F111" s="20" t="s">
        <v>746</v>
      </c>
      <c r="G111" s="20" t="s">
        <v>747</v>
      </c>
      <c r="H111" s="20" t="s">
        <v>748</v>
      </c>
      <c r="I111" s="20" t="s">
        <v>749</v>
      </c>
      <c r="J111" s="20" t="s">
        <v>274</v>
      </c>
      <c r="K111" s="20" t="s">
        <v>256</v>
      </c>
      <c r="L111" s="21">
        <v>39598</v>
      </c>
      <c r="M111" s="22">
        <v>0</v>
      </c>
      <c r="N111" s="22">
        <v>1</v>
      </c>
      <c r="O111" s="22">
        <v>0</v>
      </c>
    </row>
    <row r="112" spans="1:15">
      <c r="A112" s="20" t="s">
        <v>250</v>
      </c>
      <c r="B112" s="20"/>
      <c r="C112" s="20">
        <v>200100466</v>
      </c>
      <c r="D112" s="20" t="s">
        <v>252</v>
      </c>
      <c r="E112" s="20" t="s">
        <v>658</v>
      </c>
      <c r="F112" s="20" t="s">
        <v>746</v>
      </c>
      <c r="G112" s="20" t="s">
        <v>747</v>
      </c>
      <c r="H112" s="20" t="s">
        <v>748</v>
      </c>
      <c r="I112" s="20" t="s">
        <v>749</v>
      </c>
      <c r="J112" s="20" t="s">
        <v>274</v>
      </c>
      <c r="K112" s="20" t="s">
        <v>256</v>
      </c>
      <c r="L112" s="21">
        <v>39598</v>
      </c>
      <c r="M112" s="22">
        <v>0</v>
      </c>
      <c r="N112" s="22">
        <v>1</v>
      </c>
      <c r="O112" s="22">
        <v>0</v>
      </c>
    </row>
    <row r="113" spans="1:15">
      <c r="A113" s="20" t="s">
        <v>250</v>
      </c>
      <c r="B113" s="20"/>
      <c r="C113" s="20">
        <v>200100468</v>
      </c>
      <c r="D113" s="20" t="s">
        <v>252</v>
      </c>
      <c r="E113" s="20" t="s">
        <v>658</v>
      </c>
      <c r="F113" s="20" t="s">
        <v>746</v>
      </c>
      <c r="G113" s="20" t="s">
        <v>747</v>
      </c>
      <c r="H113" s="20" t="s">
        <v>748</v>
      </c>
      <c r="I113" s="20" t="s">
        <v>749</v>
      </c>
      <c r="J113" s="20" t="s">
        <v>274</v>
      </c>
      <c r="K113" s="20" t="s">
        <v>256</v>
      </c>
      <c r="L113" s="21">
        <v>39598</v>
      </c>
      <c r="M113" s="22">
        <v>0</v>
      </c>
      <c r="N113" s="22">
        <v>1</v>
      </c>
      <c r="O113" s="22">
        <v>0</v>
      </c>
    </row>
    <row r="114" spans="1:15">
      <c r="A114" s="20" t="s">
        <v>658</v>
      </c>
      <c r="B114" s="20"/>
      <c r="C114" s="20">
        <v>200100470</v>
      </c>
      <c r="D114" s="20" t="s">
        <v>659</v>
      </c>
      <c r="E114" s="20" t="s">
        <v>1502</v>
      </c>
      <c r="F114" s="20" t="s">
        <v>1503</v>
      </c>
      <c r="G114" s="20" t="s">
        <v>1504</v>
      </c>
      <c r="H114" s="20" t="s">
        <v>634</v>
      </c>
      <c r="I114" s="20" t="s">
        <v>635</v>
      </c>
      <c r="J114" s="20" t="s">
        <v>658</v>
      </c>
      <c r="K114" s="20" t="s">
        <v>662</v>
      </c>
      <c r="L114" s="21">
        <v>39598</v>
      </c>
      <c r="M114" s="22">
        <v>0</v>
      </c>
      <c r="N114" s="22">
        <v>0</v>
      </c>
      <c r="O114" s="22">
        <v>0</v>
      </c>
    </row>
    <row r="115" spans="1:15">
      <c r="A115" s="20" t="s">
        <v>658</v>
      </c>
      <c r="B115" s="20"/>
      <c r="C115" s="20">
        <v>200100489</v>
      </c>
      <c r="D115" s="20" t="s">
        <v>659</v>
      </c>
      <c r="E115" s="20" t="s">
        <v>1495</v>
      </c>
      <c r="F115" s="20" t="s">
        <v>667</v>
      </c>
      <c r="G115" s="20" t="s">
        <v>668</v>
      </c>
      <c r="H115" s="20" t="s">
        <v>601</v>
      </c>
      <c r="I115" s="20" t="s">
        <v>602</v>
      </c>
      <c r="J115" s="20" t="s">
        <v>658</v>
      </c>
      <c r="K115" s="20" t="s">
        <v>662</v>
      </c>
      <c r="L115" s="21">
        <v>39601</v>
      </c>
      <c r="M115" s="22">
        <v>0</v>
      </c>
      <c r="N115" s="22">
        <v>0</v>
      </c>
      <c r="O115" s="22">
        <v>0</v>
      </c>
    </row>
    <row r="116" spans="1:15">
      <c r="A116" s="20" t="s">
        <v>249</v>
      </c>
      <c r="B116" s="20">
        <v>200100779</v>
      </c>
      <c r="C116" s="20">
        <v>200100502</v>
      </c>
      <c r="D116" s="20" t="s">
        <v>257</v>
      </c>
      <c r="E116" s="20" t="s">
        <v>264</v>
      </c>
      <c r="F116" s="20" t="s">
        <v>756</v>
      </c>
      <c r="G116" s="20" t="s">
        <v>757</v>
      </c>
      <c r="H116" s="20" t="s">
        <v>606</v>
      </c>
      <c r="I116" s="20" t="s">
        <v>607</v>
      </c>
      <c r="J116" s="20" t="s">
        <v>259</v>
      </c>
      <c r="K116" s="20" t="s">
        <v>256</v>
      </c>
      <c r="L116" s="21">
        <v>39601</v>
      </c>
      <c r="M116" s="22">
        <v>1</v>
      </c>
      <c r="N116" s="22">
        <v>0</v>
      </c>
      <c r="O116" s="22">
        <v>0</v>
      </c>
    </row>
    <row r="117" spans="1:15">
      <c r="A117" s="20" t="s">
        <v>250</v>
      </c>
      <c r="B117" s="20">
        <v>200100528</v>
      </c>
      <c r="C117" s="20">
        <v>200100507</v>
      </c>
      <c r="D117" s="20" t="s">
        <v>252</v>
      </c>
      <c r="E117" s="20" t="s">
        <v>1505</v>
      </c>
      <c r="F117" s="20" t="s">
        <v>746</v>
      </c>
      <c r="G117" s="20" t="s">
        <v>747</v>
      </c>
      <c r="H117" s="20" t="s">
        <v>748</v>
      </c>
      <c r="I117" s="20" t="s">
        <v>749</v>
      </c>
      <c r="J117" s="20" t="s">
        <v>274</v>
      </c>
      <c r="K117" s="20" t="s">
        <v>662</v>
      </c>
      <c r="L117" s="21">
        <v>39601</v>
      </c>
      <c r="M117" s="22">
        <v>0</v>
      </c>
      <c r="N117" s="22">
        <v>1</v>
      </c>
      <c r="O117" s="22">
        <v>0</v>
      </c>
    </row>
    <row r="118" spans="1:15">
      <c r="A118" s="20" t="s">
        <v>250</v>
      </c>
      <c r="B118" s="20">
        <v>200100590</v>
      </c>
      <c r="C118" s="20">
        <v>200100508</v>
      </c>
      <c r="D118" s="20" t="s">
        <v>252</v>
      </c>
      <c r="E118" s="20" t="s">
        <v>1505</v>
      </c>
      <c r="F118" s="20" t="s">
        <v>746</v>
      </c>
      <c r="G118" s="20" t="s">
        <v>747</v>
      </c>
      <c r="H118" s="20" t="s">
        <v>748</v>
      </c>
      <c r="I118" s="20" t="s">
        <v>749</v>
      </c>
      <c r="J118" s="20" t="s">
        <v>274</v>
      </c>
      <c r="K118" s="20" t="s">
        <v>662</v>
      </c>
      <c r="L118" s="21">
        <v>39601</v>
      </c>
      <c r="M118" s="22">
        <v>0</v>
      </c>
      <c r="N118" s="22">
        <v>1</v>
      </c>
      <c r="O118" s="22">
        <v>0</v>
      </c>
    </row>
    <row r="119" spans="1:15">
      <c r="A119" s="20" t="s">
        <v>250</v>
      </c>
      <c r="B119" s="20">
        <v>200100591</v>
      </c>
      <c r="C119" s="20">
        <v>200100509</v>
      </c>
      <c r="D119" s="20" t="s">
        <v>252</v>
      </c>
      <c r="E119" s="20" t="s">
        <v>1505</v>
      </c>
      <c r="F119" s="20" t="s">
        <v>746</v>
      </c>
      <c r="G119" s="20" t="s">
        <v>747</v>
      </c>
      <c r="H119" s="20" t="s">
        <v>748</v>
      </c>
      <c r="I119" s="20" t="s">
        <v>749</v>
      </c>
      <c r="J119" s="20" t="s">
        <v>274</v>
      </c>
      <c r="K119" s="20" t="s">
        <v>662</v>
      </c>
      <c r="L119" s="21">
        <v>39601</v>
      </c>
      <c r="M119" s="22">
        <v>0</v>
      </c>
      <c r="N119" s="22">
        <v>1</v>
      </c>
      <c r="O119" s="22">
        <v>0</v>
      </c>
    </row>
    <row r="120" spans="1:15">
      <c r="A120" s="20" t="s">
        <v>250</v>
      </c>
      <c r="B120" s="20">
        <v>200100514</v>
      </c>
      <c r="C120" s="20">
        <v>200100477</v>
      </c>
      <c r="D120" s="20" t="s">
        <v>257</v>
      </c>
      <c r="E120" s="20" t="s">
        <v>1506</v>
      </c>
      <c r="F120" s="20" t="s">
        <v>783</v>
      </c>
      <c r="G120" s="20" t="s">
        <v>784</v>
      </c>
      <c r="H120" s="20" t="s">
        <v>632</v>
      </c>
      <c r="I120" s="20" t="s">
        <v>633</v>
      </c>
      <c r="J120" s="20" t="s">
        <v>267</v>
      </c>
      <c r="K120" s="20" t="s">
        <v>662</v>
      </c>
      <c r="L120" s="21">
        <v>39601</v>
      </c>
      <c r="M120" s="22">
        <v>0</v>
      </c>
      <c r="N120" s="22">
        <v>1</v>
      </c>
      <c r="O120" s="22">
        <v>0</v>
      </c>
    </row>
    <row r="121" spans="1:15">
      <c r="A121" s="20" t="s">
        <v>658</v>
      </c>
      <c r="B121" s="20"/>
      <c r="C121" s="20">
        <v>200100514</v>
      </c>
      <c r="D121" s="20" t="s">
        <v>659</v>
      </c>
      <c r="E121" s="20" t="s">
        <v>1507</v>
      </c>
      <c r="F121" s="20" t="s">
        <v>783</v>
      </c>
      <c r="G121" s="20" t="s">
        <v>784</v>
      </c>
      <c r="H121" s="20" t="s">
        <v>632</v>
      </c>
      <c r="I121" s="20" t="s">
        <v>633</v>
      </c>
      <c r="J121" s="20" t="s">
        <v>658</v>
      </c>
      <c r="K121" s="20" t="s">
        <v>662</v>
      </c>
      <c r="L121" s="21">
        <v>39601</v>
      </c>
      <c r="M121" s="22">
        <v>0</v>
      </c>
      <c r="N121" s="22">
        <v>0</v>
      </c>
      <c r="O121" s="22">
        <v>0</v>
      </c>
    </row>
    <row r="122" spans="1:15">
      <c r="A122" s="20" t="s">
        <v>658</v>
      </c>
      <c r="B122" s="20"/>
      <c r="C122" s="20">
        <v>200100531</v>
      </c>
      <c r="D122" s="20" t="s">
        <v>659</v>
      </c>
      <c r="E122" s="20" t="s">
        <v>1508</v>
      </c>
      <c r="F122" s="20" t="s">
        <v>706</v>
      </c>
      <c r="G122" s="20" t="s">
        <v>707</v>
      </c>
      <c r="H122" s="20" t="s">
        <v>797</v>
      </c>
      <c r="I122" s="20" t="s">
        <v>798</v>
      </c>
      <c r="J122" s="20" t="s">
        <v>658</v>
      </c>
      <c r="K122" s="20" t="s">
        <v>662</v>
      </c>
      <c r="L122" s="21">
        <v>39601</v>
      </c>
      <c r="M122" s="22">
        <v>0</v>
      </c>
      <c r="N122" s="22">
        <v>0</v>
      </c>
      <c r="O122" s="22">
        <v>0</v>
      </c>
    </row>
    <row r="123" spans="1:15">
      <c r="A123" s="20" t="s">
        <v>658</v>
      </c>
      <c r="B123" s="20"/>
      <c r="C123" s="20">
        <v>200100535</v>
      </c>
      <c r="D123" s="20" t="s">
        <v>659</v>
      </c>
      <c r="E123" s="20" t="s">
        <v>1508</v>
      </c>
      <c r="F123" s="20" t="s">
        <v>708</v>
      </c>
      <c r="G123" s="20" t="s">
        <v>709</v>
      </c>
      <c r="H123" s="20" t="s">
        <v>797</v>
      </c>
      <c r="I123" s="20" t="s">
        <v>798</v>
      </c>
      <c r="J123" s="20" t="s">
        <v>658</v>
      </c>
      <c r="K123" s="20" t="s">
        <v>662</v>
      </c>
      <c r="L123" s="21">
        <v>39601</v>
      </c>
      <c r="M123" s="22">
        <v>0</v>
      </c>
      <c r="N123" s="22">
        <v>0</v>
      </c>
      <c r="O123" s="22">
        <v>0</v>
      </c>
    </row>
    <row r="124" spans="1:15">
      <c r="A124" s="20" t="s">
        <v>658</v>
      </c>
      <c r="B124" s="20"/>
      <c r="C124" s="20">
        <v>200100513</v>
      </c>
      <c r="D124" s="20" t="s">
        <v>659</v>
      </c>
      <c r="E124" s="20" t="s">
        <v>1509</v>
      </c>
      <c r="F124" s="20" t="s">
        <v>799</v>
      </c>
      <c r="G124" s="20" t="s">
        <v>800</v>
      </c>
      <c r="H124" s="20" t="s">
        <v>716</v>
      </c>
      <c r="I124" s="20" t="s">
        <v>717</v>
      </c>
      <c r="J124" s="20" t="s">
        <v>658</v>
      </c>
      <c r="K124" s="20" t="s">
        <v>662</v>
      </c>
      <c r="L124" s="21">
        <v>39601</v>
      </c>
      <c r="M124" s="22">
        <v>0</v>
      </c>
      <c r="N124" s="22">
        <v>0</v>
      </c>
      <c r="O124" s="22">
        <v>0</v>
      </c>
    </row>
    <row r="125" spans="1:15">
      <c r="A125" s="20" t="s">
        <v>658</v>
      </c>
      <c r="B125" s="20"/>
      <c r="C125" s="20">
        <v>200100532</v>
      </c>
      <c r="D125" s="20" t="s">
        <v>659</v>
      </c>
      <c r="E125" s="20" t="s">
        <v>1509</v>
      </c>
      <c r="F125" s="20" t="s">
        <v>799</v>
      </c>
      <c r="G125" s="20" t="s">
        <v>800</v>
      </c>
      <c r="H125" s="20" t="s">
        <v>716</v>
      </c>
      <c r="I125" s="20" t="s">
        <v>717</v>
      </c>
      <c r="J125" s="20" t="s">
        <v>658</v>
      </c>
      <c r="K125" s="20" t="s">
        <v>662</v>
      </c>
      <c r="L125" s="21">
        <v>39601</v>
      </c>
      <c r="M125" s="22">
        <v>0</v>
      </c>
      <c r="N125" s="22">
        <v>0</v>
      </c>
      <c r="O125" s="22">
        <v>0</v>
      </c>
    </row>
    <row r="126" spans="1:15">
      <c r="A126" s="20" t="s">
        <v>658</v>
      </c>
      <c r="B126" s="20"/>
      <c r="C126" s="20">
        <v>200100501</v>
      </c>
      <c r="D126" s="20" t="s">
        <v>659</v>
      </c>
      <c r="E126" s="20" t="s">
        <v>1510</v>
      </c>
      <c r="F126" s="20" t="s">
        <v>775</v>
      </c>
      <c r="G126" s="20" t="s">
        <v>776</v>
      </c>
      <c r="H126" s="20" t="s">
        <v>696</v>
      </c>
      <c r="I126" s="20" t="s">
        <v>697</v>
      </c>
      <c r="J126" s="20" t="s">
        <v>658</v>
      </c>
      <c r="K126" s="20" t="s">
        <v>662</v>
      </c>
      <c r="L126" s="21">
        <v>39601</v>
      </c>
      <c r="M126" s="22">
        <v>0</v>
      </c>
      <c r="N126" s="22">
        <v>0</v>
      </c>
      <c r="O126" s="22">
        <v>0</v>
      </c>
    </row>
    <row r="127" spans="1:15">
      <c r="A127" s="20" t="s">
        <v>658</v>
      </c>
      <c r="B127" s="20"/>
      <c r="C127" s="20">
        <v>200100506</v>
      </c>
      <c r="D127" s="20" t="s">
        <v>659</v>
      </c>
      <c r="E127" s="20" t="s">
        <v>1510</v>
      </c>
      <c r="F127" s="20" t="s">
        <v>775</v>
      </c>
      <c r="G127" s="20" t="s">
        <v>776</v>
      </c>
      <c r="H127" s="20" t="s">
        <v>696</v>
      </c>
      <c r="I127" s="20" t="s">
        <v>697</v>
      </c>
      <c r="J127" s="20" t="s">
        <v>658</v>
      </c>
      <c r="K127" s="20" t="s">
        <v>662</v>
      </c>
      <c r="L127" s="21">
        <v>39601</v>
      </c>
      <c r="M127" s="22">
        <v>0</v>
      </c>
      <c r="N127" s="22">
        <v>0</v>
      </c>
      <c r="O127" s="22">
        <v>0</v>
      </c>
    </row>
    <row r="128" spans="1:15">
      <c r="A128" s="20" t="s">
        <v>658</v>
      </c>
      <c r="B128" s="20"/>
      <c r="C128" s="20">
        <v>200100504</v>
      </c>
      <c r="D128" s="20" t="s">
        <v>659</v>
      </c>
      <c r="E128" s="20" t="s">
        <v>1510</v>
      </c>
      <c r="F128" s="20" t="s">
        <v>801</v>
      </c>
      <c r="G128" s="20" t="s">
        <v>802</v>
      </c>
      <c r="H128" s="20" t="s">
        <v>696</v>
      </c>
      <c r="I128" s="20" t="s">
        <v>697</v>
      </c>
      <c r="J128" s="20" t="s">
        <v>658</v>
      </c>
      <c r="K128" s="20" t="s">
        <v>662</v>
      </c>
      <c r="L128" s="21">
        <v>39601</v>
      </c>
      <c r="M128" s="22">
        <v>0</v>
      </c>
      <c r="N128" s="22">
        <v>0</v>
      </c>
      <c r="O128" s="22">
        <v>0</v>
      </c>
    </row>
    <row r="129" spans="1:15">
      <c r="A129" s="20" t="s">
        <v>658</v>
      </c>
      <c r="B129" s="20"/>
      <c r="C129" s="20">
        <v>200100487</v>
      </c>
      <c r="D129" s="20" t="s">
        <v>659</v>
      </c>
      <c r="E129" s="20" t="s">
        <v>1511</v>
      </c>
      <c r="F129" s="20" t="s">
        <v>1512</v>
      </c>
      <c r="G129" s="20" t="s">
        <v>1513</v>
      </c>
      <c r="H129" s="20" t="s">
        <v>696</v>
      </c>
      <c r="I129" s="20" t="s">
        <v>697</v>
      </c>
      <c r="J129" s="20" t="s">
        <v>658</v>
      </c>
      <c r="K129" s="20" t="s">
        <v>662</v>
      </c>
      <c r="L129" s="21">
        <v>39601</v>
      </c>
      <c r="M129" s="22">
        <v>0</v>
      </c>
      <c r="N129" s="22">
        <v>0</v>
      </c>
      <c r="O129" s="22">
        <v>0</v>
      </c>
    </row>
    <row r="130" spans="1:15">
      <c r="A130" s="20" t="s">
        <v>658</v>
      </c>
      <c r="B130" s="20"/>
      <c r="C130" s="20">
        <v>200100486</v>
      </c>
      <c r="D130" s="20" t="s">
        <v>659</v>
      </c>
      <c r="E130" s="20" t="s">
        <v>1511</v>
      </c>
      <c r="F130" s="20" t="s">
        <v>718</v>
      </c>
      <c r="G130" s="20" t="s">
        <v>719</v>
      </c>
      <c r="H130" s="20" t="s">
        <v>696</v>
      </c>
      <c r="I130" s="20" t="s">
        <v>697</v>
      </c>
      <c r="J130" s="20" t="s">
        <v>658</v>
      </c>
      <c r="K130" s="20" t="s">
        <v>662</v>
      </c>
      <c r="L130" s="21">
        <v>39601</v>
      </c>
      <c r="M130" s="22">
        <v>0</v>
      </c>
      <c r="N130" s="22">
        <v>0</v>
      </c>
      <c r="O130" s="22">
        <v>0</v>
      </c>
    </row>
    <row r="131" spans="1:15">
      <c r="A131" s="20" t="s">
        <v>658</v>
      </c>
      <c r="B131" s="20"/>
      <c r="C131" s="20">
        <v>200100516</v>
      </c>
      <c r="D131" s="20" t="s">
        <v>659</v>
      </c>
      <c r="E131" s="20" t="s">
        <v>1508</v>
      </c>
      <c r="F131" s="20" t="s">
        <v>803</v>
      </c>
      <c r="G131" s="20" t="s">
        <v>804</v>
      </c>
      <c r="H131" s="20" t="s">
        <v>797</v>
      </c>
      <c r="I131" s="20" t="s">
        <v>798</v>
      </c>
      <c r="J131" s="20" t="s">
        <v>658</v>
      </c>
      <c r="K131" s="20" t="s">
        <v>662</v>
      </c>
      <c r="L131" s="21">
        <v>39601</v>
      </c>
      <c r="M131" s="22">
        <v>0</v>
      </c>
      <c r="N131" s="22">
        <v>0</v>
      </c>
      <c r="O131" s="22">
        <v>0</v>
      </c>
    </row>
    <row r="132" spans="1:15">
      <c r="A132" s="20" t="s">
        <v>658</v>
      </c>
      <c r="B132" s="20"/>
      <c r="C132" s="20">
        <v>200100604</v>
      </c>
      <c r="D132" s="20" t="s">
        <v>659</v>
      </c>
      <c r="E132" s="20" t="s">
        <v>1514</v>
      </c>
      <c r="F132" s="20" t="s">
        <v>700</v>
      </c>
      <c r="G132" s="20" t="s">
        <v>701</v>
      </c>
      <c r="H132" s="20" t="s">
        <v>632</v>
      </c>
      <c r="I132" s="20" t="s">
        <v>633</v>
      </c>
      <c r="J132" s="20" t="s">
        <v>658</v>
      </c>
      <c r="K132" s="20" t="s">
        <v>662</v>
      </c>
      <c r="L132" s="21">
        <v>39602</v>
      </c>
      <c r="M132" s="22">
        <v>0</v>
      </c>
      <c r="N132" s="22">
        <v>0</v>
      </c>
      <c r="O132" s="22">
        <v>0</v>
      </c>
    </row>
    <row r="133" spans="1:15">
      <c r="A133" s="20" t="s">
        <v>249</v>
      </c>
      <c r="B133" s="20">
        <v>200100966</v>
      </c>
      <c r="C133" s="20">
        <v>200100624</v>
      </c>
      <c r="D133" s="20" t="s">
        <v>252</v>
      </c>
      <c r="E133" s="20" t="s">
        <v>264</v>
      </c>
      <c r="F133" s="20" t="s">
        <v>1352</v>
      </c>
      <c r="G133" s="20" t="s">
        <v>1353</v>
      </c>
      <c r="H133" s="20" t="s">
        <v>606</v>
      </c>
      <c r="I133" s="20" t="s">
        <v>607</v>
      </c>
      <c r="J133" s="20" t="s">
        <v>1515</v>
      </c>
      <c r="K133" s="20" t="s">
        <v>256</v>
      </c>
      <c r="L133" s="21">
        <v>39602</v>
      </c>
      <c r="M133" s="22">
        <v>0</v>
      </c>
      <c r="N133" s="22">
        <v>1</v>
      </c>
      <c r="O133" s="22">
        <v>0</v>
      </c>
    </row>
    <row r="134" spans="1:15">
      <c r="A134" s="20" t="s">
        <v>658</v>
      </c>
      <c r="B134" s="20"/>
      <c r="C134" s="20">
        <v>200100599</v>
      </c>
      <c r="D134" s="20" t="s">
        <v>659</v>
      </c>
      <c r="E134" s="20" t="s">
        <v>1516</v>
      </c>
      <c r="F134" s="20" t="s">
        <v>805</v>
      </c>
      <c r="G134" s="20" t="s">
        <v>806</v>
      </c>
      <c r="H134" s="20" t="s">
        <v>608</v>
      </c>
      <c r="I134" s="20" t="s">
        <v>609</v>
      </c>
      <c r="J134" s="20" t="s">
        <v>658</v>
      </c>
      <c r="K134" s="20" t="s">
        <v>662</v>
      </c>
      <c r="L134" s="21">
        <v>39602</v>
      </c>
      <c r="M134" s="22">
        <v>0</v>
      </c>
      <c r="N134" s="22">
        <v>0</v>
      </c>
      <c r="O134" s="22">
        <v>0</v>
      </c>
    </row>
    <row r="135" spans="1:15">
      <c r="A135" s="20" t="s">
        <v>658</v>
      </c>
      <c r="B135" s="20"/>
      <c r="C135" s="20">
        <v>200100612</v>
      </c>
      <c r="D135" s="20" t="s">
        <v>659</v>
      </c>
      <c r="E135" s="20" t="s">
        <v>1517</v>
      </c>
      <c r="F135" s="20" t="s">
        <v>690</v>
      </c>
      <c r="G135" s="20" t="s">
        <v>691</v>
      </c>
      <c r="H135" s="20" t="s">
        <v>601</v>
      </c>
      <c r="I135" s="20" t="s">
        <v>602</v>
      </c>
      <c r="J135" s="20" t="s">
        <v>658</v>
      </c>
      <c r="K135" s="20" t="s">
        <v>662</v>
      </c>
      <c r="L135" s="21">
        <v>39602</v>
      </c>
      <c r="M135" s="22">
        <v>0</v>
      </c>
      <c r="N135" s="22">
        <v>0</v>
      </c>
      <c r="O135" s="22">
        <v>0</v>
      </c>
    </row>
    <row r="136" spans="1:15">
      <c r="A136" s="20" t="s">
        <v>658</v>
      </c>
      <c r="B136" s="20"/>
      <c r="C136" s="20">
        <v>200100611</v>
      </c>
      <c r="D136" s="20" t="s">
        <v>659</v>
      </c>
      <c r="E136" s="20" t="s">
        <v>1518</v>
      </c>
      <c r="F136" s="20" t="s">
        <v>807</v>
      </c>
      <c r="G136" s="20" t="s">
        <v>808</v>
      </c>
      <c r="H136" s="20" t="s">
        <v>601</v>
      </c>
      <c r="I136" s="20" t="s">
        <v>602</v>
      </c>
      <c r="J136" s="20" t="s">
        <v>658</v>
      </c>
      <c r="K136" s="20" t="s">
        <v>662</v>
      </c>
      <c r="L136" s="21">
        <v>39602</v>
      </c>
      <c r="M136" s="22">
        <v>0</v>
      </c>
      <c r="N136" s="22">
        <v>0</v>
      </c>
      <c r="O136" s="22">
        <v>0</v>
      </c>
    </row>
    <row r="137" spans="1:15">
      <c r="A137" s="20" t="s">
        <v>658</v>
      </c>
      <c r="B137" s="20"/>
      <c r="C137" s="20">
        <v>200100528</v>
      </c>
      <c r="D137" s="20" t="s">
        <v>659</v>
      </c>
      <c r="E137" s="20" t="s">
        <v>1519</v>
      </c>
      <c r="F137" s="20" t="s">
        <v>746</v>
      </c>
      <c r="G137" s="20" t="s">
        <v>747</v>
      </c>
      <c r="H137" s="20" t="s">
        <v>748</v>
      </c>
      <c r="I137" s="20" t="s">
        <v>749</v>
      </c>
      <c r="J137" s="20" t="s">
        <v>658</v>
      </c>
      <c r="K137" s="20" t="s">
        <v>662</v>
      </c>
      <c r="L137" s="21">
        <v>39602</v>
      </c>
      <c r="M137" s="22">
        <v>0</v>
      </c>
      <c r="N137" s="22">
        <v>0</v>
      </c>
      <c r="O137" s="22">
        <v>0</v>
      </c>
    </row>
    <row r="138" spans="1:15">
      <c r="A138" s="20" t="s">
        <v>658</v>
      </c>
      <c r="B138" s="20"/>
      <c r="C138" s="20">
        <v>200100590</v>
      </c>
      <c r="D138" s="20" t="s">
        <v>659</v>
      </c>
      <c r="E138" s="20" t="s">
        <v>1519</v>
      </c>
      <c r="F138" s="20" t="s">
        <v>746</v>
      </c>
      <c r="G138" s="20" t="s">
        <v>747</v>
      </c>
      <c r="H138" s="20" t="s">
        <v>748</v>
      </c>
      <c r="I138" s="20" t="s">
        <v>749</v>
      </c>
      <c r="J138" s="20" t="s">
        <v>658</v>
      </c>
      <c r="K138" s="20" t="s">
        <v>662</v>
      </c>
      <c r="L138" s="21">
        <v>39602</v>
      </c>
      <c r="M138" s="22">
        <v>0</v>
      </c>
      <c r="N138" s="22">
        <v>0</v>
      </c>
      <c r="O138" s="22">
        <v>0</v>
      </c>
    </row>
    <row r="139" spans="1:15">
      <c r="A139" s="20" t="s">
        <v>658</v>
      </c>
      <c r="B139" s="20"/>
      <c r="C139" s="20">
        <v>200100591</v>
      </c>
      <c r="D139" s="20" t="s">
        <v>659</v>
      </c>
      <c r="E139" s="20" t="s">
        <v>1519</v>
      </c>
      <c r="F139" s="20" t="s">
        <v>746</v>
      </c>
      <c r="G139" s="20" t="s">
        <v>747</v>
      </c>
      <c r="H139" s="20" t="s">
        <v>748</v>
      </c>
      <c r="I139" s="20" t="s">
        <v>749</v>
      </c>
      <c r="J139" s="20" t="s">
        <v>658</v>
      </c>
      <c r="K139" s="20" t="s">
        <v>662</v>
      </c>
      <c r="L139" s="21">
        <v>39602</v>
      </c>
      <c r="M139" s="22">
        <v>0</v>
      </c>
      <c r="N139" s="22">
        <v>0</v>
      </c>
      <c r="O139" s="22">
        <v>0</v>
      </c>
    </row>
    <row r="140" spans="1:15">
      <c r="A140" s="20" t="s">
        <v>658</v>
      </c>
      <c r="B140" s="20"/>
      <c r="C140" s="20">
        <v>200100592</v>
      </c>
      <c r="D140" s="20" t="s">
        <v>659</v>
      </c>
      <c r="E140" s="20" t="s">
        <v>1520</v>
      </c>
      <c r="F140" s="20" t="s">
        <v>809</v>
      </c>
      <c r="G140" s="20" t="s">
        <v>810</v>
      </c>
      <c r="H140" s="20" t="s">
        <v>760</v>
      </c>
      <c r="I140" s="20" t="s">
        <v>761</v>
      </c>
      <c r="J140" s="20" t="s">
        <v>658</v>
      </c>
      <c r="K140" s="20" t="s">
        <v>662</v>
      </c>
      <c r="L140" s="21">
        <v>39602</v>
      </c>
      <c r="M140" s="22">
        <v>0</v>
      </c>
      <c r="N140" s="22">
        <v>0</v>
      </c>
      <c r="O140" s="22">
        <v>0</v>
      </c>
    </row>
    <row r="141" spans="1:15">
      <c r="A141" s="20" t="s">
        <v>250</v>
      </c>
      <c r="B141" s="20">
        <v>200100699</v>
      </c>
      <c r="C141" s="20">
        <v>200100529</v>
      </c>
      <c r="D141" s="20" t="s">
        <v>257</v>
      </c>
      <c r="E141" s="20" t="s">
        <v>1521</v>
      </c>
      <c r="F141" s="20" t="s">
        <v>1522</v>
      </c>
      <c r="G141" s="20" t="s">
        <v>1523</v>
      </c>
      <c r="H141" s="20" t="s">
        <v>1524</v>
      </c>
      <c r="I141" s="20" t="s">
        <v>1525</v>
      </c>
      <c r="J141" s="20" t="s">
        <v>1522</v>
      </c>
      <c r="K141" s="20" t="s">
        <v>662</v>
      </c>
      <c r="L141" s="21">
        <v>39602</v>
      </c>
      <c r="M141" s="22">
        <v>1</v>
      </c>
      <c r="N141" s="22">
        <v>0</v>
      </c>
      <c r="O141" s="22">
        <v>0</v>
      </c>
    </row>
    <row r="142" spans="1:15">
      <c r="A142" s="20" t="s">
        <v>658</v>
      </c>
      <c r="B142" s="20"/>
      <c r="C142" s="20">
        <v>200100630</v>
      </c>
      <c r="D142" s="20" t="s">
        <v>659</v>
      </c>
      <c r="E142" s="20" t="s">
        <v>1526</v>
      </c>
      <c r="F142" s="20" t="s">
        <v>811</v>
      </c>
      <c r="G142" s="20" t="s">
        <v>812</v>
      </c>
      <c r="H142" s="20" t="s">
        <v>612</v>
      </c>
      <c r="I142" s="20" t="s">
        <v>613</v>
      </c>
      <c r="J142" s="20" t="s">
        <v>658</v>
      </c>
      <c r="K142" s="20" t="s">
        <v>662</v>
      </c>
      <c r="L142" s="21">
        <v>39603</v>
      </c>
      <c r="M142" s="22">
        <v>0</v>
      </c>
      <c r="N142" s="22">
        <v>0</v>
      </c>
      <c r="O142" s="22">
        <v>0</v>
      </c>
    </row>
    <row r="143" spans="1:15">
      <c r="A143" s="20" t="s">
        <v>658</v>
      </c>
      <c r="B143" s="20"/>
      <c r="C143" s="20">
        <v>200100632</v>
      </c>
      <c r="D143" s="20" t="s">
        <v>659</v>
      </c>
      <c r="E143" s="20" t="s">
        <v>1527</v>
      </c>
      <c r="F143" s="20" t="s">
        <v>813</v>
      </c>
      <c r="G143" s="20" t="s">
        <v>814</v>
      </c>
      <c r="H143" s="20" t="s">
        <v>815</v>
      </c>
      <c r="I143" s="20" t="s">
        <v>816</v>
      </c>
      <c r="J143" s="20" t="s">
        <v>658</v>
      </c>
      <c r="K143" s="20" t="s">
        <v>662</v>
      </c>
      <c r="L143" s="21">
        <v>39603</v>
      </c>
      <c r="M143" s="22">
        <v>0</v>
      </c>
      <c r="N143" s="22">
        <v>0</v>
      </c>
      <c r="O143" s="22">
        <v>0</v>
      </c>
    </row>
    <row r="144" spans="1:15">
      <c r="A144" s="20" t="s">
        <v>658</v>
      </c>
      <c r="B144" s="20"/>
      <c r="C144" s="20">
        <v>200100633</v>
      </c>
      <c r="D144" s="20" t="s">
        <v>659</v>
      </c>
      <c r="E144" s="20" t="s">
        <v>1528</v>
      </c>
      <c r="F144" s="20" t="s">
        <v>817</v>
      </c>
      <c r="G144" s="20" t="s">
        <v>818</v>
      </c>
      <c r="H144" s="20" t="s">
        <v>630</v>
      </c>
      <c r="I144" s="20" t="s">
        <v>631</v>
      </c>
      <c r="J144" s="20" t="s">
        <v>658</v>
      </c>
      <c r="K144" s="20" t="s">
        <v>662</v>
      </c>
      <c r="L144" s="21">
        <v>39603</v>
      </c>
      <c r="M144" s="22">
        <v>0</v>
      </c>
      <c r="N144" s="22">
        <v>0</v>
      </c>
      <c r="O144" s="22">
        <v>0</v>
      </c>
    </row>
    <row r="145" spans="1:15">
      <c r="A145" s="20" t="s">
        <v>250</v>
      </c>
      <c r="B145" s="20">
        <v>200101207</v>
      </c>
      <c r="C145" s="20">
        <v>200100644</v>
      </c>
      <c r="D145" s="20" t="s">
        <v>257</v>
      </c>
      <c r="E145" s="20" t="s">
        <v>1529</v>
      </c>
      <c r="F145" s="20" t="s">
        <v>1466</v>
      </c>
      <c r="G145" s="20" t="s">
        <v>1467</v>
      </c>
      <c r="H145" s="20" t="s">
        <v>601</v>
      </c>
      <c r="I145" s="20" t="s">
        <v>602</v>
      </c>
      <c r="J145" s="20" t="s">
        <v>275</v>
      </c>
      <c r="K145" s="20" t="s">
        <v>662</v>
      </c>
      <c r="L145" s="21">
        <v>39603</v>
      </c>
      <c r="M145" s="22">
        <v>0</v>
      </c>
      <c r="N145" s="22">
        <v>1</v>
      </c>
      <c r="O145" s="22">
        <v>0</v>
      </c>
    </row>
    <row r="146" spans="1:15">
      <c r="A146" s="20" t="s">
        <v>658</v>
      </c>
      <c r="B146" s="20"/>
      <c r="C146" s="20">
        <v>200100635</v>
      </c>
      <c r="D146" s="20" t="s">
        <v>659</v>
      </c>
      <c r="E146" s="20" t="s">
        <v>1530</v>
      </c>
      <c r="F146" s="20" t="s">
        <v>1531</v>
      </c>
      <c r="G146" s="20" t="s">
        <v>1532</v>
      </c>
      <c r="H146" s="20" t="s">
        <v>1533</v>
      </c>
      <c r="I146" s="20" t="s">
        <v>819</v>
      </c>
      <c r="J146" s="20" t="s">
        <v>658</v>
      </c>
      <c r="K146" s="20" t="s">
        <v>662</v>
      </c>
      <c r="L146" s="21">
        <v>39603</v>
      </c>
      <c r="M146" s="22">
        <v>0</v>
      </c>
      <c r="N146" s="22">
        <v>0</v>
      </c>
      <c r="O146" s="22">
        <v>0</v>
      </c>
    </row>
    <row r="147" spans="1:15">
      <c r="A147" s="20" t="s">
        <v>658</v>
      </c>
      <c r="B147" s="20"/>
      <c r="C147" s="20">
        <v>200100671</v>
      </c>
      <c r="D147" s="20" t="s">
        <v>659</v>
      </c>
      <c r="E147" s="20" t="s">
        <v>1534</v>
      </c>
      <c r="F147" s="20" t="s">
        <v>676</v>
      </c>
      <c r="G147" s="20" t="s">
        <v>677</v>
      </c>
      <c r="H147" s="20" t="s">
        <v>678</v>
      </c>
      <c r="I147" s="20" t="s">
        <v>679</v>
      </c>
      <c r="J147" s="20" t="s">
        <v>658</v>
      </c>
      <c r="K147" s="20" t="s">
        <v>662</v>
      </c>
      <c r="L147" s="21">
        <v>39603</v>
      </c>
      <c r="M147" s="22">
        <v>0</v>
      </c>
      <c r="N147" s="22">
        <v>0</v>
      </c>
      <c r="O147" s="22">
        <v>0</v>
      </c>
    </row>
    <row r="148" spans="1:15">
      <c r="A148" s="20" t="s">
        <v>658</v>
      </c>
      <c r="B148" s="20"/>
      <c r="C148" s="20">
        <v>200100674</v>
      </c>
      <c r="D148" s="20" t="s">
        <v>659</v>
      </c>
      <c r="E148" s="20" t="s">
        <v>1534</v>
      </c>
      <c r="F148" s="20" t="s">
        <v>676</v>
      </c>
      <c r="G148" s="20" t="s">
        <v>677</v>
      </c>
      <c r="H148" s="20" t="s">
        <v>678</v>
      </c>
      <c r="I148" s="20" t="s">
        <v>679</v>
      </c>
      <c r="J148" s="20" t="s">
        <v>658</v>
      </c>
      <c r="K148" s="20" t="s">
        <v>662</v>
      </c>
      <c r="L148" s="21">
        <v>39603</v>
      </c>
      <c r="M148" s="22">
        <v>0</v>
      </c>
      <c r="N148" s="22">
        <v>0</v>
      </c>
      <c r="O148" s="22">
        <v>0</v>
      </c>
    </row>
    <row r="149" spans="1:15">
      <c r="A149" s="20" t="s">
        <v>249</v>
      </c>
      <c r="B149" s="20">
        <v>200101108</v>
      </c>
      <c r="C149" s="20">
        <v>200100684</v>
      </c>
      <c r="D149" s="20" t="s">
        <v>252</v>
      </c>
      <c r="E149" s="20" t="s">
        <v>264</v>
      </c>
      <c r="F149" s="20" t="s">
        <v>663</v>
      </c>
      <c r="G149" s="20" t="s">
        <v>664</v>
      </c>
      <c r="H149" s="20" t="s">
        <v>660</v>
      </c>
      <c r="I149" s="20" t="s">
        <v>661</v>
      </c>
      <c r="J149" s="20" t="s">
        <v>276</v>
      </c>
      <c r="K149" s="20" t="s">
        <v>256</v>
      </c>
      <c r="L149" s="21">
        <v>39604</v>
      </c>
      <c r="M149" s="22">
        <v>1</v>
      </c>
      <c r="N149" s="22">
        <v>0</v>
      </c>
      <c r="O149" s="22">
        <v>0</v>
      </c>
    </row>
    <row r="150" spans="1:15">
      <c r="A150" s="20" t="s">
        <v>250</v>
      </c>
      <c r="B150" s="20">
        <v>200101023</v>
      </c>
      <c r="C150" s="20">
        <v>200100689</v>
      </c>
      <c r="D150" s="20" t="s">
        <v>257</v>
      </c>
      <c r="E150" s="20" t="s">
        <v>1535</v>
      </c>
      <c r="F150" s="20" t="s">
        <v>690</v>
      </c>
      <c r="G150" s="20" t="s">
        <v>691</v>
      </c>
      <c r="H150" s="20" t="s">
        <v>601</v>
      </c>
      <c r="I150" s="20" t="s">
        <v>602</v>
      </c>
      <c r="J150" s="20" t="s">
        <v>1536</v>
      </c>
      <c r="K150" s="20" t="s">
        <v>662</v>
      </c>
      <c r="L150" s="21">
        <v>39604</v>
      </c>
      <c r="M150" s="22">
        <v>1</v>
      </c>
      <c r="N150" s="22">
        <v>0</v>
      </c>
      <c r="O150" s="22">
        <v>0</v>
      </c>
    </row>
    <row r="151" spans="1:15">
      <c r="A151" s="20" t="s">
        <v>658</v>
      </c>
      <c r="B151" s="20"/>
      <c r="C151" s="20">
        <v>200100724</v>
      </c>
      <c r="D151" s="20" t="s">
        <v>659</v>
      </c>
      <c r="E151" s="20" t="s">
        <v>1537</v>
      </c>
      <c r="F151" s="20" t="s">
        <v>708</v>
      </c>
      <c r="G151" s="20" t="s">
        <v>709</v>
      </c>
      <c r="H151" s="20" t="s">
        <v>616</v>
      </c>
      <c r="I151" s="20" t="s">
        <v>617</v>
      </c>
      <c r="J151" s="20" t="s">
        <v>658</v>
      </c>
      <c r="K151" s="20" t="s">
        <v>662</v>
      </c>
      <c r="L151" s="21">
        <v>39604</v>
      </c>
      <c r="M151" s="22">
        <v>0</v>
      </c>
      <c r="N151" s="22">
        <v>0</v>
      </c>
      <c r="O151" s="22">
        <v>0</v>
      </c>
    </row>
    <row r="152" spans="1:15">
      <c r="A152" s="20" t="s">
        <v>658</v>
      </c>
      <c r="B152" s="20"/>
      <c r="C152" s="20">
        <v>200100678</v>
      </c>
      <c r="D152" s="20" t="s">
        <v>659</v>
      </c>
      <c r="E152" s="20" t="s">
        <v>1538</v>
      </c>
      <c r="F152" s="20" t="s">
        <v>1539</v>
      </c>
      <c r="G152" s="20" t="s">
        <v>1540</v>
      </c>
      <c r="H152" s="20" t="s">
        <v>820</v>
      </c>
      <c r="I152" s="20" t="s">
        <v>821</v>
      </c>
      <c r="J152" s="20" t="s">
        <v>658</v>
      </c>
      <c r="K152" s="20" t="s">
        <v>662</v>
      </c>
      <c r="L152" s="21">
        <v>39604</v>
      </c>
      <c r="M152" s="22">
        <v>0</v>
      </c>
      <c r="N152" s="22">
        <v>0</v>
      </c>
      <c r="O152" s="22">
        <v>0</v>
      </c>
    </row>
    <row r="153" spans="1:15">
      <c r="A153" s="20" t="s">
        <v>250</v>
      </c>
      <c r="B153" s="20">
        <v>200101021</v>
      </c>
      <c r="C153" s="20">
        <v>200100685</v>
      </c>
      <c r="D153" s="20" t="s">
        <v>257</v>
      </c>
      <c r="E153" s="20" t="s">
        <v>1541</v>
      </c>
      <c r="F153" s="20" t="s">
        <v>785</v>
      </c>
      <c r="G153" s="20" t="s">
        <v>786</v>
      </c>
      <c r="H153" s="20" t="s">
        <v>724</v>
      </c>
      <c r="I153" s="20" t="s">
        <v>725</v>
      </c>
      <c r="J153" s="20" t="s">
        <v>260</v>
      </c>
      <c r="K153" s="20" t="s">
        <v>662</v>
      </c>
      <c r="L153" s="21">
        <v>39604</v>
      </c>
      <c r="M153" s="22">
        <v>0</v>
      </c>
      <c r="N153" s="22">
        <v>0</v>
      </c>
      <c r="O153" s="22">
        <v>1</v>
      </c>
    </row>
    <row r="154" spans="1:15">
      <c r="A154" s="20" t="s">
        <v>658</v>
      </c>
      <c r="B154" s="20"/>
      <c r="C154" s="20">
        <v>200100699</v>
      </c>
      <c r="D154" s="20" t="s">
        <v>659</v>
      </c>
      <c r="E154" s="20" t="s">
        <v>1542</v>
      </c>
      <c r="F154" s="20" t="s">
        <v>1522</v>
      </c>
      <c r="G154" s="20" t="s">
        <v>1523</v>
      </c>
      <c r="H154" s="20" t="s">
        <v>1524</v>
      </c>
      <c r="I154" s="20" t="s">
        <v>1525</v>
      </c>
      <c r="J154" s="20" t="s">
        <v>658</v>
      </c>
      <c r="K154" s="20" t="s">
        <v>662</v>
      </c>
      <c r="L154" s="21">
        <v>39604</v>
      </c>
      <c r="M154" s="22">
        <v>0</v>
      </c>
      <c r="N154" s="22">
        <v>0</v>
      </c>
      <c r="O154" s="22">
        <v>0</v>
      </c>
    </row>
    <row r="155" spans="1:15">
      <c r="A155" s="20" t="s">
        <v>658</v>
      </c>
      <c r="B155" s="20"/>
      <c r="C155" s="20">
        <v>200100709</v>
      </c>
      <c r="D155" s="20" t="s">
        <v>659</v>
      </c>
      <c r="E155" s="20" t="s">
        <v>1543</v>
      </c>
      <c r="F155" s="20" t="s">
        <v>720</v>
      </c>
      <c r="G155" s="20" t="s">
        <v>721</v>
      </c>
      <c r="H155" s="20" t="s">
        <v>616</v>
      </c>
      <c r="I155" s="20" t="s">
        <v>617</v>
      </c>
      <c r="J155" s="20" t="s">
        <v>658</v>
      </c>
      <c r="K155" s="20" t="s">
        <v>662</v>
      </c>
      <c r="L155" s="21">
        <v>39604</v>
      </c>
      <c r="M155" s="22">
        <v>0</v>
      </c>
      <c r="N155" s="22">
        <v>0</v>
      </c>
      <c r="O155" s="22">
        <v>0</v>
      </c>
    </row>
    <row r="156" spans="1:15">
      <c r="A156" s="20" t="s">
        <v>658</v>
      </c>
      <c r="B156" s="20"/>
      <c r="C156" s="20">
        <v>200100703</v>
      </c>
      <c r="D156" s="20" t="s">
        <v>659</v>
      </c>
      <c r="E156" s="20" t="s">
        <v>1537</v>
      </c>
      <c r="F156" s="20" t="s">
        <v>779</v>
      </c>
      <c r="G156" s="20" t="s">
        <v>780</v>
      </c>
      <c r="H156" s="20" t="s">
        <v>616</v>
      </c>
      <c r="I156" s="20" t="s">
        <v>617</v>
      </c>
      <c r="J156" s="20" t="s">
        <v>658</v>
      </c>
      <c r="K156" s="20" t="s">
        <v>662</v>
      </c>
      <c r="L156" s="21">
        <v>39604</v>
      </c>
      <c r="M156" s="22">
        <v>0</v>
      </c>
      <c r="N156" s="22">
        <v>0</v>
      </c>
      <c r="O156" s="22">
        <v>0</v>
      </c>
    </row>
    <row r="157" spans="1:15">
      <c r="A157" s="20" t="s">
        <v>658</v>
      </c>
      <c r="B157" s="20"/>
      <c r="C157" s="20">
        <v>200100964</v>
      </c>
      <c r="D157" s="20" t="s">
        <v>659</v>
      </c>
      <c r="E157" s="20" t="s">
        <v>658</v>
      </c>
      <c r="F157" s="20" t="s">
        <v>698</v>
      </c>
      <c r="G157" s="20" t="s">
        <v>699</v>
      </c>
      <c r="H157" s="20" t="s">
        <v>640</v>
      </c>
      <c r="I157" s="20" t="s">
        <v>641</v>
      </c>
      <c r="J157" s="20" t="s">
        <v>658</v>
      </c>
      <c r="K157" s="20" t="s">
        <v>662</v>
      </c>
      <c r="L157" s="21">
        <v>39608</v>
      </c>
      <c r="M157" s="22">
        <v>0</v>
      </c>
      <c r="N157" s="22">
        <v>0</v>
      </c>
      <c r="O157" s="22">
        <v>0</v>
      </c>
    </row>
    <row r="158" spans="1:15">
      <c r="A158" s="20" t="s">
        <v>249</v>
      </c>
      <c r="B158" s="20">
        <v>200100967</v>
      </c>
      <c r="C158" s="20">
        <v>200100891</v>
      </c>
      <c r="D158" s="20" t="s">
        <v>252</v>
      </c>
      <c r="E158" s="20" t="s">
        <v>258</v>
      </c>
      <c r="F158" s="20" t="s">
        <v>667</v>
      </c>
      <c r="G158" s="20" t="s">
        <v>668</v>
      </c>
      <c r="H158" s="20" t="s">
        <v>601</v>
      </c>
      <c r="I158" s="20" t="s">
        <v>602</v>
      </c>
      <c r="J158" s="20" t="s">
        <v>272</v>
      </c>
      <c r="K158" s="20" t="s">
        <v>256</v>
      </c>
      <c r="L158" s="21">
        <v>39608</v>
      </c>
      <c r="M158" s="22">
        <v>1</v>
      </c>
      <c r="N158" s="22">
        <v>0</v>
      </c>
      <c r="O158" s="22">
        <v>0</v>
      </c>
    </row>
    <row r="159" spans="1:15">
      <c r="A159" s="20" t="s">
        <v>249</v>
      </c>
      <c r="B159" s="20">
        <v>200100968</v>
      </c>
      <c r="C159" s="20">
        <v>200100892</v>
      </c>
      <c r="D159" s="20" t="s">
        <v>252</v>
      </c>
      <c r="E159" s="20" t="s">
        <v>258</v>
      </c>
      <c r="F159" s="20" t="s">
        <v>667</v>
      </c>
      <c r="G159" s="20" t="s">
        <v>668</v>
      </c>
      <c r="H159" s="20" t="s">
        <v>601</v>
      </c>
      <c r="I159" s="20" t="s">
        <v>602</v>
      </c>
      <c r="J159" s="20" t="s">
        <v>1544</v>
      </c>
      <c r="K159" s="20" t="s">
        <v>256</v>
      </c>
      <c r="L159" s="21">
        <v>39608</v>
      </c>
      <c r="M159" s="22">
        <v>1</v>
      </c>
      <c r="N159" s="22">
        <v>0</v>
      </c>
      <c r="O159" s="22">
        <v>0</v>
      </c>
    </row>
    <row r="160" spans="1:15">
      <c r="A160" s="20" t="s">
        <v>658</v>
      </c>
      <c r="B160" s="20"/>
      <c r="C160" s="20">
        <v>200100967</v>
      </c>
      <c r="D160" s="20" t="s">
        <v>659</v>
      </c>
      <c r="E160" s="20" t="s">
        <v>1545</v>
      </c>
      <c r="F160" s="20" t="s">
        <v>667</v>
      </c>
      <c r="G160" s="20" t="s">
        <v>668</v>
      </c>
      <c r="H160" s="20" t="s">
        <v>601</v>
      </c>
      <c r="I160" s="20" t="s">
        <v>602</v>
      </c>
      <c r="J160" s="20" t="s">
        <v>658</v>
      </c>
      <c r="K160" s="20" t="s">
        <v>662</v>
      </c>
      <c r="L160" s="21">
        <v>39608</v>
      </c>
      <c r="M160" s="22">
        <v>0</v>
      </c>
      <c r="N160" s="22">
        <v>0</v>
      </c>
      <c r="O160" s="22">
        <v>0</v>
      </c>
    </row>
    <row r="161" spans="1:15">
      <c r="A161" s="20" t="s">
        <v>658</v>
      </c>
      <c r="B161" s="20"/>
      <c r="C161" s="20">
        <v>200100968</v>
      </c>
      <c r="D161" s="20" t="s">
        <v>659</v>
      </c>
      <c r="E161" s="20" t="s">
        <v>1545</v>
      </c>
      <c r="F161" s="20" t="s">
        <v>667</v>
      </c>
      <c r="G161" s="20" t="s">
        <v>668</v>
      </c>
      <c r="H161" s="20" t="s">
        <v>601</v>
      </c>
      <c r="I161" s="20" t="s">
        <v>602</v>
      </c>
      <c r="J161" s="20" t="s">
        <v>658</v>
      </c>
      <c r="K161" s="20" t="s">
        <v>662</v>
      </c>
      <c r="L161" s="21">
        <v>39608</v>
      </c>
      <c r="M161" s="22">
        <v>0</v>
      </c>
      <c r="N161" s="22">
        <v>0</v>
      </c>
      <c r="O161" s="22">
        <v>0</v>
      </c>
    </row>
    <row r="162" spans="1:15">
      <c r="A162" s="20" t="s">
        <v>658</v>
      </c>
      <c r="B162" s="20"/>
      <c r="C162" s="20">
        <v>200100966</v>
      </c>
      <c r="D162" s="20" t="s">
        <v>659</v>
      </c>
      <c r="E162" s="20" t="s">
        <v>658</v>
      </c>
      <c r="F162" s="20" t="s">
        <v>1352</v>
      </c>
      <c r="G162" s="20" t="s">
        <v>1353</v>
      </c>
      <c r="H162" s="20" t="s">
        <v>606</v>
      </c>
      <c r="I162" s="20" t="s">
        <v>607</v>
      </c>
      <c r="J162" s="20" t="s">
        <v>658</v>
      </c>
      <c r="K162" s="20" t="s">
        <v>662</v>
      </c>
      <c r="L162" s="21">
        <v>39608</v>
      </c>
      <c r="M162" s="22">
        <v>0</v>
      </c>
      <c r="N162" s="22">
        <v>0</v>
      </c>
      <c r="O162" s="22">
        <v>0</v>
      </c>
    </row>
    <row r="163" spans="1:15">
      <c r="A163" s="20" t="s">
        <v>658</v>
      </c>
      <c r="B163" s="20"/>
      <c r="C163" s="20">
        <v>200100779</v>
      </c>
      <c r="D163" s="20" t="s">
        <v>659</v>
      </c>
      <c r="E163" s="20" t="s">
        <v>1546</v>
      </c>
      <c r="F163" s="20" t="s">
        <v>756</v>
      </c>
      <c r="G163" s="20" t="s">
        <v>757</v>
      </c>
      <c r="H163" s="20" t="s">
        <v>606</v>
      </c>
      <c r="I163" s="20" t="s">
        <v>607</v>
      </c>
      <c r="J163" s="20" t="s">
        <v>658</v>
      </c>
      <c r="K163" s="20" t="s">
        <v>662</v>
      </c>
      <c r="L163" s="21">
        <v>39608</v>
      </c>
      <c r="M163" s="22">
        <v>0</v>
      </c>
      <c r="N163" s="22">
        <v>0</v>
      </c>
      <c r="O163" s="22">
        <v>0</v>
      </c>
    </row>
    <row r="164" spans="1:15">
      <c r="A164" s="20" t="s">
        <v>250</v>
      </c>
      <c r="B164" s="20">
        <v>200101508</v>
      </c>
      <c r="C164" s="20">
        <v>200100976</v>
      </c>
      <c r="D164" s="20" t="s">
        <v>252</v>
      </c>
      <c r="E164" s="20" t="s">
        <v>1547</v>
      </c>
      <c r="F164" s="20" t="s">
        <v>1548</v>
      </c>
      <c r="G164" s="20" t="s">
        <v>1549</v>
      </c>
      <c r="H164" s="20" t="s">
        <v>601</v>
      </c>
      <c r="I164" s="20" t="s">
        <v>602</v>
      </c>
      <c r="J164" s="20" t="s">
        <v>1550</v>
      </c>
      <c r="K164" s="20" t="s">
        <v>662</v>
      </c>
      <c r="L164" s="21">
        <v>39608</v>
      </c>
      <c r="M164" s="22">
        <v>0</v>
      </c>
      <c r="N164" s="22">
        <v>1</v>
      </c>
      <c r="O164" s="22">
        <v>0</v>
      </c>
    </row>
    <row r="165" spans="1:15">
      <c r="A165" s="20" t="s">
        <v>249</v>
      </c>
      <c r="B165" s="20">
        <v>200101119</v>
      </c>
      <c r="C165" s="20">
        <v>200100874</v>
      </c>
      <c r="D165" s="20" t="s">
        <v>252</v>
      </c>
      <c r="E165" s="20" t="s">
        <v>1551</v>
      </c>
      <c r="F165" s="20" t="s">
        <v>1438</v>
      </c>
      <c r="G165" s="20" t="s">
        <v>1439</v>
      </c>
      <c r="H165" s="20" t="s">
        <v>1440</v>
      </c>
      <c r="I165" s="20" t="s">
        <v>1441</v>
      </c>
      <c r="J165" s="20" t="s">
        <v>1434</v>
      </c>
      <c r="K165" s="20" t="s">
        <v>671</v>
      </c>
      <c r="L165" s="21">
        <v>39608</v>
      </c>
      <c r="M165" s="22">
        <v>0</v>
      </c>
      <c r="N165" s="22">
        <v>1</v>
      </c>
      <c r="O165" s="22">
        <v>0</v>
      </c>
    </row>
    <row r="166" spans="1:15">
      <c r="A166" s="20" t="s">
        <v>250</v>
      </c>
      <c r="B166" s="20">
        <v>200100981</v>
      </c>
      <c r="C166" s="20">
        <v>200100970</v>
      </c>
      <c r="D166" s="20" t="s">
        <v>257</v>
      </c>
      <c r="E166" s="20" t="s">
        <v>1552</v>
      </c>
      <c r="F166" s="20" t="s">
        <v>1553</v>
      </c>
      <c r="G166" s="20" t="s">
        <v>1554</v>
      </c>
      <c r="H166" s="20" t="s">
        <v>638</v>
      </c>
      <c r="I166" s="20" t="s">
        <v>639</v>
      </c>
      <c r="J166" s="20" t="s">
        <v>1555</v>
      </c>
      <c r="K166" s="20" t="s">
        <v>662</v>
      </c>
      <c r="L166" s="21">
        <v>39608</v>
      </c>
      <c r="M166" s="22">
        <v>0</v>
      </c>
      <c r="N166" s="22">
        <v>0</v>
      </c>
      <c r="O166" s="22">
        <v>1</v>
      </c>
    </row>
    <row r="167" spans="1:15">
      <c r="A167" s="20" t="s">
        <v>250</v>
      </c>
      <c r="B167" s="20">
        <v>200101257</v>
      </c>
      <c r="C167" s="20">
        <v>200100896</v>
      </c>
      <c r="D167" s="20" t="s">
        <v>257</v>
      </c>
      <c r="E167" s="20" t="s">
        <v>1556</v>
      </c>
      <c r="F167" s="20" t="s">
        <v>1557</v>
      </c>
      <c r="G167" s="20" t="s">
        <v>1446</v>
      </c>
      <c r="H167" s="20" t="s">
        <v>724</v>
      </c>
      <c r="I167" s="20" t="s">
        <v>725</v>
      </c>
      <c r="J167" s="20" t="s">
        <v>1558</v>
      </c>
      <c r="K167" s="20" t="s">
        <v>662</v>
      </c>
      <c r="L167" s="21">
        <v>39608</v>
      </c>
      <c r="M167" s="22">
        <v>1</v>
      </c>
      <c r="N167" s="22">
        <v>0</v>
      </c>
      <c r="O167" s="22">
        <v>0</v>
      </c>
    </row>
    <row r="168" spans="1:15">
      <c r="A168" s="20" t="s">
        <v>658</v>
      </c>
      <c r="B168" s="20"/>
      <c r="C168" s="20">
        <v>200100865</v>
      </c>
      <c r="D168" s="20" t="s">
        <v>659</v>
      </c>
      <c r="E168" s="20" t="s">
        <v>1559</v>
      </c>
      <c r="F168" s="20" t="s">
        <v>1560</v>
      </c>
      <c r="G168" s="20" t="s">
        <v>1561</v>
      </c>
      <c r="H168" s="20" t="s">
        <v>822</v>
      </c>
      <c r="I168" s="20" t="s">
        <v>823</v>
      </c>
      <c r="J168" s="20" t="s">
        <v>658</v>
      </c>
      <c r="K168" s="20" t="s">
        <v>662</v>
      </c>
      <c r="L168" s="21">
        <v>39608</v>
      </c>
      <c r="M168" s="22">
        <v>0</v>
      </c>
      <c r="N168" s="22">
        <v>0</v>
      </c>
      <c r="O168" s="22">
        <v>0</v>
      </c>
    </row>
    <row r="169" spans="1:15">
      <c r="A169" s="20" t="s">
        <v>658</v>
      </c>
      <c r="B169" s="20"/>
      <c r="C169" s="20">
        <v>200101025</v>
      </c>
      <c r="D169" s="20" t="s">
        <v>659</v>
      </c>
      <c r="E169" s="20" t="s">
        <v>1562</v>
      </c>
      <c r="F169" s="20" t="s">
        <v>1563</v>
      </c>
      <c r="G169" s="20" t="s">
        <v>1564</v>
      </c>
      <c r="H169" s="20" t="s">
        <v>612</v>
      </c>
      <c r="I169" s="20" t="s">
        <v>613</v>
      </c>
      <c r="J169" s="20" t="s">
        <v>658</v>
      </c>
      <c r="K169" s="20" t="s">
        <v>662</v>
      </c>
      <c r="L169" s="21">
        <v>39609</v>
      </c>
      <c r="M169" s="22">
        <v>0</v>
      </c>
      <c r="N169" s="22">
        <v>0</v>
      </c>
      <c r="O169" s="22">
        <v>0</v>
      </c>
    </row>
    <row r="170" spans="1:15">
      <c r="A170" s="20" t="s">
        <v>249</v>
      </c>
      <c r="B170" s="20">
        <v>200101049</v>
      </c>
      <c r="C170" s="20">
        <v>200101044</v>
      </c>
      <c r="D170" s="20" t="s">
        <v>252</v>
      </c>
      <c r="E170" s="20" t="s">
        <v>268</v>
      </c>
      <c r="F170" s="20" t="s">
        <v>667</v>
      </c>
      <c r="G170" s="20" t="s">
        <v>668</v>
      </c>
      <c r="H170" s="20" t="s">
        <v>601</v>
      </c>
      <c r="I170" s="20" t="s">
        <v>602</v>
      </c>
      <c r="J170" s="20" t="s">
        <v>277</v>
      </c>
      <c r="K170" s="20" t="s">
        <v>256</v>
      </c>
      <c r="L170" s="21">
        <v>39609</v>
      </c>
      <c r="M170" s="22">
        <v>0</v>
      </c>
      <c r="N170" s="22">
        <v>1</v>
      </c>
      <c r="O170" s="22">
        <v>0</v>
      </c>
    </row>
    <row r="171" spans="1:15">
      <c r="A171" s="20" t="s">
        <v>658</v>
      </c>
      <c r="B171" s="20"/>
      <c r="C171" s="20">
        <v>200101039</v>
      </c>
      <c r="D171" s="20" t="s">
        <v>659</v>
      </c>
      <c r="E171" s="20" t="s">
        <v>1565</v>
      </c>
      <c r="F171" s="20" t="s">
        <v>667</v>
      </c>
      <c r="G171" s="20" t="s">
        <v>668</v>
      </c>
      <c r="H171" s="20" t="s">
        <v>601</v>
      </c>
      <c r="I171" s="20" t="s">
        <v>602</v>
      </c>
      <c r="J171" s="20" t="s">
        <v>658</v>
      </c>
      <c r="K171" s="20" t="s">
        <v>662</v>
      </c>
      <c r="L171" s="21">
        <v>39609</v>
      </c>
      <c r="M171" s="22">
        <v>0</v>
      </c>
      <c r="N171" s="22">
        <v>0</v>
      </c>
      <c r="O171" s="22">
        <v>0</v>
      </c>
    </row>
    <row r="172" spans="1:15">
      <c r="A172" s="20" t="s">
        <v>658</v>
      </c>
      <c r="B172" s="20"/>
      <c r="C172" s="20">
        <v>200101049</v>
      </c>
      <c r="D172" s="20" t="s">
        <v>659</v>
      </c>
      <c r="E172" s="20" t="s">
        <v>1566</v>
      </c>
      <c r="F172" s="20" t="s">
        <v>667</v>
      </c>
      <c r="G172" s="20" t="s">
        <v>668</v>
      </c>
      <c r="H172" s="20" t="s">
        <v>601</v>
      </c>
      <c r="I172" s="20" t="s">
        <v>602</v>
      </c>
      <c r="J172" s="20" t="s">
        <v>658</v>
      </c>
      <c r="K172" s="20" t="s">
        <v>662</v>
      </c>
      <c r="L172" s="21">
        <v>39609</v>
      </c>
      <c r="M172" s="22">
        <v>0</v>
      </c>
      <c r="N172" s="22">
        <v>0</v>
      </c>
      <c r="O172" s="22">
        <v>0</v>
      </c>
    </row>
    <row r="173" spans="1:15">
      <c r="A173" s="20" t="s">
        <v>658</v>
      </c>
      <c r="B173" s="20"/>
      <c r="C173" s="20">
        <v>200101023</v>
      </c>
      <c r="D173" s="20" t="s">
        <v>659</v>
      </c>
      <c r="E173" s="20" t="s">
        <v>1567</v>
      </c>
      <c r="F173" s="20" t="s">
        <v>690</v>
      </c>
      <c r="G173" s="20" t="s">
        <v>691</v>
      </c>
      <c r="H173" s="20" t="s">
        <v>601</v>
      </c>
      <c r="I173" s="20" t="s">
        <v>602</v>
      </c>
      <c r="J173" s="20" t="s">
        <v>658</v>
      </c>
      <c r="K173" s="20" t="s">
        <v>662</v>
      </c>
      <c r="L173" s="21">
        <v>39609</v>
      </c>
      <c r="M173" s="22">
        <v>0</v>
      </c>
      <c r="N173" s="22">
        <v>0</v>
      </c>
      <c r="O173" s="22">
        <v>0</v>
      </c>
    </row>
    <row r="174" spans="1:15">
      <c r="A174" s="20" t="s">
        <v>658</v>
      </c>
      <c r="B174" s="20"/>
      <c r="C174" s="20">
        <v>200100981</v>
      </c>
      <c r="D174" s="20" t="s">
        <v>659</v>
      </c>
      <c r="E174" s="20" t="s">
        <v>1568</v>
      </c>
      <c r="F174" s="20" t="s">
        <v>1553</v>
      </c>
      <c r="G174" s="20" t="s">
        <v>1554</v>
      </c>
      <c r="H174" s="20" t="s">
        <v>638</v>
      </c>
      <c r="I174" s="20" t="s">
        <v>639</v>
      </c>
      <c r="J174" s="20" t="s">
        <v>658</v>
      </c>
      <c r="K174" s="20" t="s">
        <v>662</v>
      </c>
      <c r="L174" s="21">
        <v>39609</v>
      </c>
      <c r="M174" s="22">
        <v>0</v>
      </c>
      <c r="N174" s="22">
        <v>0</v>
      </c>
      <c r="O174" s="22">
        <v>0</v>
      </c>
    </row>
    <row r="175" spans="1:15">
      <c r="A175" s="20" t="s">
        <v>250</v>
      </c>
      <c r="B175" s="20">
        <v>200101048</v>
      </c>
      <c r="C175" s="20">
        <v>200101018</v>
      </c>
      <c r="D175" s="20" t="s">
        <v>252</v>
      </c>
      <c r="E175" s="20" t="s">
        <v>1569</v>
      </c>
      <c r="F175" s="20" t="s">
        <v>1570</v>
      </c>
      <c r="G175" s="20" t="s">
        <v>1571</v>
      </c>
      <c r="H175" s="20" t="s">
        <v>824</v>
      </c>
      <c r="I175" s="20" t="s">
        <v>825</v>
      </c>
      <c r="J175" s="20" t="s">
        <v>1572</v>
      </c>
      <c r="K175" s="20" t="s">
        <v>768</v>
      </c>
      <c r="L175" s="21">
        <v>39609</v>
      </c>
      <c r="M175" s="22">
        <v>1</v>
      </c>
      <c r="N175" s="22">
        <v>0</v>
      </c>
      <c r="O175" s="22">
        <v>0</v>
      </c>
    </row>
    <row r="176" spans="1:15">
      <c r="A176" s="20" t="s">
        <v>658</v>
      </c>
      <c r="B176" s="20"/>
      <c r="C176" s="20">
        <v>200101048</v>
      </c>
      <c r="D176" s="20" t="s">
        <v>659</v>
      </c>
      <c r="E176" s="20" t="s">
        <v>1573</v>
      </c>
      <c r="F176" s="20" t="s">
        <v>1570</v>
      </c>
      <c r="G176" s="20" t="s">
        <v>1571</v>
      </c>
      <c r="H176" s="20" t="s">
        <v>824</v>
      </c>
      <c r="I176" s="20" t="s">
        <v>825</v>
      </c>
      <c r="J176" s="20" t="s">
        <v>658</v>
      </c>
      <c r="K176" s="20" t="s">
        <v>768</v>
      </c>
      <c r="L176" s="21">
        <v>39609</v>
      </c>
      <c r="M176" s="22">
        <v>0</v>
      </c>
      <c r="N176" s="22">
        <v>0</v>
      </c>
      <c r="O176" s="22">
        <v>0</v>
      </c>
    </row>
    <row r="177" spans="1:15">
      <c r="A177" s="20" t="s">
        <v>249</v>
      </c>
      <c r="B177" s="20">
        <v>200101448</v>
      </c>
      <c r="C177" s="20">
        <v>200101030</v>
      </c>
      <c r="D177" s="20" t="s">
        <v>257</v>
      </c>
      <c r="E177" s="20" t="s">
        <v>273</v>
      </c>
      <c r="F177" s="20" t="s">
        <v>842</v>
      </c>
      <c r="G177" s="20" t="s">
        <v>843</v>
      </c>
      <c r="H177" s="20" t="s">
        <v>614</v>
      </c>
      <c r="I177" s="20" t="s">
        <v>615</v>
      </c>
      <c r="J177" s="20" t="s">
        <v>1574</v>
      </c>
      <c r="K177" s="20" t="s">
        <v>256</v>
      </c>
      <c r="L177" s="21">
        <v>39609</v>
      </c>
      <c r="M177" s="22">
        <v>0</v>
      </c>
      <c r="N177" s="22">
        <v>1</v>
      </c>
      <c r="O177" s="22">
        <v>0</v>
      </c>
    </row>
    <row r="178" spans="1:15">
      <c r="A178" s="20" t="s">
        <v>658</v>
      </c>
      <c r="B178" s="20"/>
      <c r="C178" s="20">
        <v>200101033</v>
      </c>
      <c r="D178" s="20" t="s">
        <v>659</v>
      </c>
      <c r="E178" s="20" t="s">
        <v>1575</v>
      </c>
      <c r="F178" s="20" t="s">
        <v>706</v>
      </c>
      <c r="G178" s="20" t="s">
        <v>707</v>
      </c>
      <c r="H178" s="20" t="s">
        <v>797</v>
      </c>
      <c r="I178" s="20" t="s">
        <v>798</v>
      </c>
      <c r="J178" s="20" t="s">
        <v>658</v>
      </c>
      <c r="K178" s="20" t="s">
        <v>662</v>
      </c>
      <c r="L178" s="21">
        <v>39609</v>
      </c>
      <c r="M178" s="22">
        <v>0</v>
      </c>
      <c r="N178" s="22">
        <v>0</v>
      </c>
      <c r="O178" s="22">
        <v>0</v>
      </c>
    </row>
    <row r="179" spans="1:15">
      <c r="A179" s="20" t="s">
        <v>249</v>
      </c>
      <c r="B179" s="20">
        <v>200101041</v>
      </c>
      <c r="C179" s="20">
        <v>200101019</v>
      </c>
      <c r="D179" s="20" t="s">
        <v>257</v>
      </c>
      <c r="E179" s="20" t="s">
        <v>262</v>
      </c>
      <c r="F179" s="20" t="s">
        <v>775</v>
      </c>
      <c r="G179" s="20" t="s">
        <v>776</v>
      </c>
      <c r="H179" s="20" t="s">
        <v>696</v>
      </c>
      <c r="I179" s="20" t="s">
        <v>697</v>
      </c>
      <c r="J179" s="20" t="s">
        <v>1576</v>
      </c>
      <c r="K179" s="20" t="s">
        <v>256</v>
      </c>
      <c r="L179" s="21">
        <v>39609</v>
      </c>
      <c r="M179" s="22">
        <v>1</v>
      </c>
      <c r="N179" s="22">
        <v>0</v>
      </c>
      <c r="O179" s="22">
        <v>0</v>
      </c>
    </row>
    <row r="180" spans="1:15">
      <c r="A180" s="20" t="s">
        <v>658</v>
      </c>
      <c r="B180" s="20"/>
      <c r="C180" s="20">
        <v>200101035</v>
      </c>
      <c r="D180" s="20" t="s">
        <v>659</v>
      </c>
      <c r="E180" s="20" t="s">
        <v>1575</v>
      </c>
      <c r="F180" s="20" t="s">
        <v>775</v>
      </c>
      <c r="G180" s="20" t="s">
        <v>776</v>
      </c>
      <c r="H180" s="20" t="s">
        <v>797</v>
      </c>
      <c r="I180" s="20" t="s">
        <v>798</v>
      </c>
      <c r="J180" s="20" t="s">
        <v>658</v>
      </c>
      <c r="K180" s="20" t="s">
        <v>662</v>
      </c>
      <c r="L180" s="21">
        <v>39609</v>
      </c>
      <c r="M180" s="22">
        <v>0</v>
      </c>
      <c r="N180" s="22">
        <v>0</v>
      </c>
      <c r="O180" s="22">
        <v>0</v>
      </c>
    </row>
    <row r="181" spans="1:15">
      <c r="A181" s="20" t="s">
        <v>658</v>
      </c>
      <c r="B181" s="20"/>
      <c r="C181" s="20">
        <v>200101041</v>
      </c>
      <c r="D181" s="20" t="s">
        <v>659</v>
      </c>
      <c r="E181" s="20" t="s">
        <v>1577</v>
      </c>
      <c r="F181" s="20" t="s">
        <v>775</v>
      </c>
      <c r="G181" s="20" t="s">
        <v>776</v>
      </c>
      <c r="H181" s="20" t="s">
        <v>696</v>
      </c>
      <c r="I181" s="20" t="s">
        <v>697</v>
      </c>
      <c r="J181" s="20" t="s">
        <v>658</v>
      </c>
      <c r="K181" s="20" t="s">
        <v>662</v>
      </c>
      <c r="L181" s="21">
        <v>39609</v>
      </c>
      <c r="M181" s="22">
        <v>0</v>
      </c>
      <c r="N181" s="22">
        <v>0</v>
      </c>
      <c r="O181" s="22">
        <v>0</v>
      </c>
    </row>
    <row r="182" spans="1:15">
      <c r="A182" s="20" t="s">
        <v>658</v>
      </c>
      <c r="B182" s="20"/>
      <c r="C182" s="20">
        <v>200101037</v>
      </c>
      <c r="D182" s="20" t="s">
        <v>659</v>
      </c>
      <c r="E182" s="20" t="s">
        <v>1575</v>
      </c>
      <c r="F182" s="20" t="s">
        <v>1578</v>
      </c>
      <c r="G182" s="20" t="s">
        <v>1579</v>
      </c>
      <c r="H182" s="20" t="s">
        <v>797</v>
      </c>
      <c r="I182" s="20" t="s">
        <v>798</v>
      </c>
      <c r="J182" s="20" t="s">
        <v>658</v>
      </c>
      <c r="K182" s="20" t="s">
        <v>662</v>
      </c>
      <c r="L182" s="21">
        <v>39609</v>
      </c>
      <c r="M182" s="22">
        <v>0</v>
      </c>
      <c r="N182" s="22">
        <v>0</v>
      </c>
      <c r="O182" s="22">
        <v>0</v>
      </c>
    </row>
    <row r="183" spans="1:15">
      <c r="A183" s="20" t="s">
        <v>658</v>
      </c>
      <c r="B183" s="20"/>
      <c r="C183" s="20">
        <v>200101021</v>
      </c>
      <c r="D183" s="20" t="s">
        <v>659</v>
      </c>
      <c r="E183" s="20" t="s">
        <v>1580</v>
      </c>
      <c r="F183" s="20" t="s">
        <v>785</v>
      </c>
      <c r="G183" s="20" t="s">
        <v>786</v>
      </c>
      <c r="H183" s="20" t="s">
        <v>724</v>
      </c>
      <c r="I183" s="20" t="s">
        <v>725</v>
      </c>
      <c r="J183" s="20" t="s">
        <v>658</v>
      </c>
      <c r="K183" s="20" t="s">
        <v>662</v>
      </c>
      <c r="L183" s="21">
        <v>39609</v>
      </c>
      <c r="M183" s="22">
        <v>0</v>
      </c>
      <c r="N183" s="22">
        <v>0</v>
      </c>
      <c r="O183" s="22">
        <v>0</v>
      </c>
    </row>
    <row r="184" spans="1:15">
      <c r="A184" s="20" t="s">
        <v>658</v>
      </c>
      <c r="B184" s="20"/>
      <c r="C184" s="20">
        <v>200101047</v>
      </c>
      <c r="D184" s="20" t="s">
        <v>659</v>
      </c>
      <c r="E184" s="20" t="s">
        <v>1577</v>
      </c>
      <c r="F184" s="20" t="s">
        <v>777</v>
      </c>
      <c r="G184" s="20" t="s">
        <v>778</v>
      </c>
      <c r="H184" s="20" t="s">
        <v>696</v>
      </c>
      <c r="I184" s="20" t="s">
        <v>697</v>
      </c>
      <c r="J184" s="20" t="s">
        <v>658</v>
      </c>
      <c r="K184" s="20" t="s">
        <v>662</v>
      </c>
      <c r="L184" s="21">
        <v>39609</v>
      </c>
      <c r="M184" s="22">
        <v>0</v>
      </c>
      <c r="N184" s="22">
        <v>0</v>
      </c>
      <c r="O184" s="22">
        <v>0</v>
      </c>
    </row>
    <row r="185" spans="1:15">
      <c r="A185" s="20" t="s">
        <v>658</v>
      </c>
      <c r="B185" s="20"/>
      <c r="C185" s="20">
        <v>200101043</v>
      </c>
      <c r="D185" s="20" t="s">
        <v>659</v>
      </c>
      <c r="E185" s="20" t="s">
        <v>1577</v>
      </c>
      <c r="F185" s="20" t="s">
        <v>826</v>
      </c>
      <c r="G185" s="20" t="s">
        <v>827</v>
      </c>
      <c r="H185" s="20" t="s">
        <v>696</v>
      </c>
      <c r="I185" s="20" t="s">
        <v>697</v>
      </c>
      <c r="J185" s="20" t="s">
        <v>658</v>
      </c>
      <c r="K185" s="20" t="s">
        <v>662</v>
      </c>
      <c r="L185" s="21">
        <v>39609</v>
      </c>
      <c r="M185" s="22">
        <v>0</v>
      </c>
      <c r="N185" s="22">
        <v>0</v>
      </c>
      <c r="O185" s="22">
        <v>0</v>
      </c>
    </row>
    <row r="186" spans="1:15">
      <c r="A186" s="20" t="s">
        <v>658</v>
      </c>
      <c r="B186" s="20"/>
      <c r="C186" s="20">
        <v>200101081</v>
      </c>
      <c r="D186" s="20" t="s">
        <v>659</v>
      </c>
      <c r="E186" s="20" t="s">
        <v>1581</v>
      </c>
      <c r="F186" s="20" t="s">
        <v>762</v>
      </c>
      <c r="G186" s="20" t="s">
        <v>763</v>
      </c>
      <c r="H186" s="20" t="s">
        <v>642</v>
      </c>
      <c r="I186" s="20" t="s">
        <v>643</v>
      </c>
      <c r="J186" s="20" t="s">
        <v>658</v>
      </c>
      <c r="K186" s="20" t="s">
        <v>662</v>
      </c>
      <c r="L186" s="21">
        <v>39610</v>
      </c>
      <c r="M186" s="22">
        <v>0</v>
      </c>
      <c r="N186" s="22">
        <v>0</v>
      </c>
      <c r="O186" s="22">
        <v>0</v>
      </c>
    </row>
    <row r="187" spans="1:15">
      <c r="A187" s="20" t="s">
        <v>658</v>
      </c>
      <c r="B187" s="20"/>
      <c r="C187" s="20">
        <v>200101087</v>
      </c>
      <c r="D187" s="20" t="s">
        <v>659</v>
      </c>
      <c r="E187" s="20" t="s">
        <v>1581</v>
      </c>
      <c r="F187" s="20" t="s">
        <v>762</v>
      </c>
      <c r="G187" s="20" t="s">
        <v>763</v>
      </c>
      <c r="H187" s="20" t="s">
        <v>642</v>
      </c>
      <c r="I187" s="20" t="s">
        <v>643</v>
      </c>
      <c r="J187" s="20" t="s">
        <v>658</v>
      </c>
      <c r="K187" s="20" t="s">
        <v>662</v>
      </c>
      <c r="L187" s="21">
        <v>39610</v>
      </c>
      <c r="M187" s="22">
        <v>0</v>
      </c>
      <c r="N187" s="22">
        <v>0</v>
      </c>
      <c r="O187" s="22">
        <v>0</v>
      </c>
    </row>
    <row r="188" spans="1:15">
      <c r="A188" s="20" t="s">
        <v>658</v>
      </c>
      <c r="B188" s="20"/>
      <c r="C188" s="20">
        <v>200101113</v>
      </c>
      <c r="D188" s="20" t="s">
        <v>659</v>
      </c>
      <c r="E188" s="20" t="s">
        <v>658</v>
      </c>
      <c r="F188" s="20" t="s">
        <v>828</v>
      </c>
      <c r="G188" s="20" t="s">
        <v>829</v>
      </c>
      <c r="H188" s="20" t="s">
        <v>640</v>
      </c>
      <c r="I188" s="20" t="s">
        <v>641</v>
      </c>
      <c r="J188" s="20" t="s">
        <v>658</v>
      </c>
      <c r="K188" s="20" t="s">
        <v>662</v>
      </c>
      <c r="L188" s="21">
        <v>39610</v>
      </c>
      <c r="M188" s="22">
        <v>0</v>
      </c>
      <c r="N188" s="22">
        <v>0</v>
      </c>
      <c r="O188" s="22">
        <v>0</v>
      </c>
    </row>
    <row r="189" spans="1:15">
      <c r="A189" s="20" t="s">
        <v>249</v>
      </c>
      <c r="B189" s="20">
        <v>200101154</v>
      </c>
      <c r="C189" s="20">
        <v>200101120</v>
      </c>
      <c r="D189" s="20" t="s">
        <v>252</v>
      </c>
      <c r="E189" s="20" t="s">
        <v>1582</v>
      </c>
      <c r="F189" s="20" t="s">
        <v>1583</v>
      </c>
      <c r="G189" s="20" t="s">
        <v>1584</v>
      </c>
      <c r="H189" s="20" t="s">
        <v>1585</v>
      </c>
      <c r="I189" s="20" t="s">
        <v>1586</v>
      </c>
      <c r="J189" s="20" t="s">
        <v>1587</v>
      </c>
      <c r="K189" s="20" t="s">
        <v>256</v>
      </c>
      <c r="L189" s="21">
        <v>39610</v>
      </c>
      <c r="M189" s="22">
        <v>1</v>
      </c>
      <c r="N189" s="22">
        <v>0</v>
      </c>
      <c r="O189" s="22">
        <v>0</v>
      </c>
    </row>
    <row r="190" spans="1:15">
      <c r="A190" s="20" t="s">
        <v>658</v>
      </c>
      <c r="B190" s="20"/>
      <c r="C190" s="20">
        <v>200101090</v>
      </c>
      <c r="D190" s="20" t="s">
        <v>659</v>
      </c>
      <c r="E190" s="20" t="s">
        <v>658</v>
      </c>
      <c r="F190" s="20" t="s">
        <v>700</v>
      </c>
      <c r="G190" s="20" t="s">
        <v>701</v>
      </c>
      <c r="H190" s="20" t="s">
        <v>632</v>
      </c>
      <c r="I190" s="20" t="s">
        <v>633</v>
      </c>
      <c r="J190" s="20" t="s">
        <v>658</v>
      </c>
      <c r="K190" s="20" t="s">
        <v>662</v>
      </c>
      <c r="L190" s="21">
        <v>39610</v>
      </c>
      <c r="M190" s="22">
        <v>0</v>
      </c>
      <c r="N190" s="22">
        <v>0</v>
      </c>
      <c r="O190" s="22">
        <v>0</v>
      </c>
    </row>
    <row r="191" spans="1:15">
      <c r="A191" s="20" t="s">
        <v>658</v>
      </c>
      <c r="B191" s="20"/>
      <c r="C191" s="20">
        <v>200101094</v>
      </c>
      <c r="D191" s="20" t="s">
        <v>659</v>
      </c>
      <c r="E191" s="20" t="s">
        <v>658</v>
      </c>
      <c r="F191" s="20" t="s">
        <v>667</v>
      </c>
      <c r="G191" s="20" t="s">
        <v>668</v>
      </c>
      <c r="H191" s="20" t="s">
        <v>601</v>
      </c>
      <c r="I191" s="20" t="s">
        <v>602</v>
      </c>
      <c r="J191" s="20" t="s">
        <v>658</v>
      </c>
      <c r="K191" s="20" t="s">
        <v>662</v>
      </c>
      <c r="L191" s="21">
        <v>39610</v>
      </c>
      <c r="M191" s="22">
        <v>0</v>
      </c>
      <c r="N191" s="22">
        <v>0</v>
      </c>
      <c r="O191" s="22">
        <v>0</v>
      </c>
    </row>
    <row r="192" spans="1:15">
      <c r="A192" s="20" t="s">
        <v>658</v>
      </c>
      <c r="B192" s="20"/>
      <c r="C192" s="20">
        <v>200101108</v>
      </c>
      <c r="D192" s="20" t="s">
        <v>659</v>
      </c>
      <c r="E192" s="20" t="s">
        <v>658</v>
      </c>
      <c r="F192" s="20" t="s">
        <v>663</v>
      </c>
      <c r="G192" s="20" t="s">
        <v>664</v>
      </c>
      <c r="H192" s="20" t="s">
        <v>660</v>
      </c>
      <c r="I192" s="20" t="s">
        <v>661</v>
      </c>
      <c r="J192" s="20" t="s">
        <v>658</v>
      </c>
      <c r="K192" s="20" t="s">
        <v>662</v>
      </c>
      <c r="L192" s="21">
        <v>39610</v>
      </c>
      <c r="M192" s="22">
        <v>0</v>
      </c>
      <c r="N192" s="22">
        <v>0</v>
      </c>
      <c r="O192" s="22">
        <v>0</v>
      </c>
    </row>
    <row r="193" spans="1:15">
      <c r="A193" s="20" t="s">
        <v>250</v>
      </c>
      <c r="B193" s="20">
        <v>200101137</v>
      </c>
      <c r="C193" s="20">
        <v>200101121</v>
      </c>
      <c r="D193" s="20" t="s">
        <v>257</v>
      </c>
      <c r="E193" s="20" t="s">
        <v>1588</v>
      </c>
      <c r="F193" s="20" t="s">
        <v>1589</v>
      </c>
      <c r="G193" s="20" t="s">
        <v>1590</v>
      </c>
      <c r="H193" s="20" t="s">
        <v>634</v>
      </c>
      <c r="I193" s="20" t="s">
        <v>635</v>
      </c>
      <c r="J193" s="20" t="s">
        <v>278</v>
      </c>
      <c r="K193" s="20" t="s">
        <v>662</v>
      </c>
      <c r="L193" s="21">
        <v>39610</v>
      </c>
      <c r="M193" s="22">
        <v>0</v>
      </c>
      <c r="N193" s="22">
        <v>1</v>
      </c>
      <c r="O193" s="22">
        <v>0</v>
      </c>
    </row>
    <row r="194" spans="1:15">
      <c r="A194" s="20" t="s">
        <v>658</v>
      </c>
      <c r="B194" s="20"/>
      <c r="C194" s="20">
        <v>200101105</v>
      </c>
      <c r="D194" s="20" t="s">
        <v>659</v>
      </c>
      <c r="E194" s="20" t="s">
        <v>658</v>
      </c>
      <c r="F194" s="20" t="s">
        <v>1591</v>
      </c>
      <c r="G194" s="20" t="s">
        <v>1592</v>
      </c>
      <c r="H194" s="20" t="s">
        <v>640</v>
      </c>
      <c r="I194" s="20" t="s">
        <v>641</v>
      </c>
      <c r="J194" s="20" t="s">
        <v>658</v>
      </c>
      <c r="K194" s="20" t="s">
        <v>662</v>
      </c>
      <c r="L194" s="21">
        <v>39610</v>
      </c>
      <c r="M194" s="22">
        <v>0</v>
      </c>
      <c r="N194" s="22">
        <v>0</v>
      </c>
      <c r="O194" s="22">
        <v>0</v>
      </c>
    </row>
    <row r="195" spans="1:15">
      <c r="A195" s="20" t="s">
        <v>658</v>
      </c>
      <c r="B195" s="20"/>
      <c r="C195" s="20">
        <v>200101111</v>
      </c>
      <c r="D195" s="20" t="s">
        <v>659</v>
      </c>
      <c r="E195" s="20" t="s">
        <v>658</v>
      </c>
      <c r="F195" s="20" t="s">
        <v>830</v>
      </c>
      <c r="G195" s="20" t="s">
        <v>831</v>
      </c>
      <c r="H195" s="20" t="s">
        <v>601</v>
      </c>
      <c r="I195" s="20" t="s">
        <v>602</v>
      </c>
      <c r="J195" s="20" t="s">
        <v>658</v>
      </c>
      <c r="K195" s="20" t="s">
        <v>662</v>
      </c>
      <c r="L195" s="21">
        <v>39610</v>
      </c>
      <c r="M195" s="22">
        <v>0</v>
      </c>
      <c r="N195" s="22">
        <v>0</v>
      </c>
      <c r="O195" s="22">
        <v>0</v>
      </c>
    </row>
    <row r="196" spans="1:15">
      <c r="A196" s="20" t="s">
        <v>250</v>
      </c>
      <c r="B196" s="20">
        <v>200101106</v>
      </c>
      <c r="C196" s="20">
        <v>200101086</v>
      </c>
      <c r="D196" s="20" t="s">
        <v>252</v>
      </c>
      <c r="E196" s="20" t="s">
        <v>1593</v>
      </c>
      <c r="F196" s="20" t="s">
        <v>738</v>
      </c>
      <c r="G196" s="20" t="s">
        <v>739</v>
      </c>
      <c r="H196" s="20" t="s">
        <v>624</v>
      </c>
      <c r="I196" s="20" t="s">
        <v>625</v>
      </c>
      <c r="J196" s="20" t="s">
        <v>1357</v>
      </c>
      <c r="K196" s="20" t="s">
        <v>662</v>
      </c>
      <c r="L196" s="21">
        <v>39610</v>
      </c>
      <c r="M196" s="22">
        <v>1</v>
      </c>
      <c r="N196" s="22">
        <v>0</v>
      </c>
      <c r="O196" s="22">
        <v>0</v>
      </c>
    </row>
    <row r="197" spans="1:15">
      <c r="A197" s="20" t="s">
        <v>658</v>
      </c>
      <c r="B197" s="20"/>
      <c r="C197" s="20">
        <v>200101106</v>
      </c>
      <c r="D197" s="20" t="s">
        <v>659</v>
      </c>
      <c r="E197" s="20" t="s">
        <v>1594</v>
      </c>
      <c r="F197" s="20" t="s">
        <v>738</v>
      </c>
      <c r="G197" s="20" t="s">
        <v>739</v>
      </c>
      <c r="H197" s="20" t="s">
        <v>624</v>
      </c>
      <c r="I197" s="20" t="s">
        <v>625</v>
      </c>
      <c r="J197" s="20" t="s">
        <v>658</v>
      </c>
      <c r="K197" s="20" t="s">
        <v>662</v>
      </c>
      <c r="L197" s="21">
        <v>39610</v>
      </c>
      <c r="M197" s="22">
        <v>0</v>
      </c>
      <c r="N197" s="22">
        <v>0</v>
      </c>
      <c r="O197" s="22">
        <v>0</v>
      </c>
    </row>
    <row r="198" spans="1:15">
      <c r="A198" s="20" t="s">
        <v>250</v>
      </c>
      <c r="B198" s="20">
        <v>200101555</v>
      </c>
      <c r="C198" s="20">
        <v>200101067</v>
      </c>
      <c r="D198" s="20" t="s">
        <v>252</v>
      </c>
      <c r="E198" s="20" t="s">
        <v>1595</v>
      </c>
      <c r="F198" s="20" t="s">
        <v>1596</v>
      </c>
      <c r="G198" s="20" t="s">
        <v>1597</v>
      </c>
      <c r="H198" s="20" t="s">
        <v>634</v>
      </c>
      <c r="I198" s="20" t="s">
        <v>635</v>
      </c>
      <c r="J198" s="20" t="s">
        <v>279</v>
      </c>
      <c r="K198" s="20" t="s">
        <v>662</v>
      </c>
      <c r="L198" s="21">
        <v>39610</v>
      </c>
      <c r="M198" s="22">
        <v>0</v>
      </c>
      <c r="N198" s="22">
        <v>1</v>
      </c>
      <c r="O198" s="22">
        <v>0</v>
      </c>
    </row>
    <row r="199" spans="1:15">
      <c r="A199" s="20" t="s">
        <v>658</v>
      </c>
      <c r="B199" s="20"/>
      <c r="C199" s="20">
        <v>200101082</v>
      </c>
      <c r="D199" s="20" t="s">
        <v>659</v>
      </c>
      <c r="E199" s="20" t="s">
        <v>1598</v>
      </c>
      <c r="F199" s="20" t="s">
        <v>1599</v>
      </c>
      <c r="G199" s="20" t="s">
        <v>1600</v>
      </c>
      <c r="H199" s="20" t="s">
        <v>1601</v>
      </c>
      <c r="I199" s="20" t="s">
        <v>1602</v>
      </c>
      <c r="J199" s="20" t="s">
        <v>658</v>
      </c>
      <c r="K199" s="20" t="s">
        <v>662</v>
      </c>
      <c r="L199" s="21">
        <v>39610</v>
      </c>
      <c r="M199" s="22">
        <v>0</v>
      </c>
      <c r="N199" s="22">
        <v>0</v>
      </c>
      <c r="O199" s="22">
        <v>0</v>
      </c>
    </row>
    <row r="200" spans="1:15">
      <c r="A200" s="20" t="s">
        <v>250</v>
      </c>
      <c r="B200" s="20">
        <v>200101200</v>
      </c>
      <c r="C200" s="20">
        <v>200101069</v>
      </c>
      <c r="D200" s="20" t="s">
        <v>252</v>
      </c>
      <c r="E200" s="20" t="s">
        <v>1603</v>
      </c>
      <c r="F200" s="20" t="s">
        <v>840</v>
      </c>
      <c r="G200" s="20" t="s">
        <v>841</v>
      </c>
      <c r="H200" s="20" t="s">
        <v>601</v>
      </c>
      <c r="I200" s="20" t="s">
        <v>602</v>
      </c>
      <c r="J200" s="20" t="s">
        <v>1604</v>
      </c>
      <c r="K200" s="20" t="s">
        <v>662</v>
      </c>
      <c r="L200" s="21">
        <v>39610</v>
      </c>
      <c r="M200" s="22">
        <v>1</v>
      </c>
      <c r="N200" s="22">
        <v>0</v>
      </c>
      <c r="O200" s="22">
        <v>0</v>
      </c>
    </row>
    <row r="201" spans="1:15">
      <c r="A201" s="20" t="s">
        <v>658</v>
      </c>
      <c r="B201" s="20"/>
      <c r="C201" s="20">
        <v>200101103</v>
      </c>
      <c r="D201" s="20" t="s">
        <v>659</v>
      </c>
      <c r="E201" s="20" t="s">
        <v>1605</v>
      </c>
      <c r="F201" s="20" t="s">
        <v>832</v>
      </c>
      <c r="G201" s="20" t="s">
        <v>833</v>
      </c>
      <c r="H201" s="20" t="s">
        <v>606</v>
      </c>
      <c r="I201" s="20" t="s">
        <v>607</v>
      </c>
      <c r="J201" s="20" t="s">
        <v>658</v>
      </c>
      <c r="K201" s="20" t="s">
        <v>662</v>
      </c>
      <c r="L201" s="21">
        <v>39610</v>
      </c>
      <c r="M201" s="22">
        <v>0</v>
      </c>
      <c r="N201" s="22">
        <v>0</v>
      </c>
      <c r="O201" s="22">
        <v>0</v>
      </c>
    </row>
    <row r="202" spans="1:15">
      <c r="A202" s="20" t="s">
        <v>658</v>
      </c>
      <c r="B202" s="20"/>
      <c r="C202" s="20">
        <v>200101096</v>
      </c>
      <c r="D202" s="20" t="s">
        <v>659</v>
      </c>
      <c r="E202" s="20" t="s">
        <v>1606</v>
      </c>
      <c r="F202" s="20" t="s">
        <v>714</v>
      </c>
      <c r="G202" s="20" t="s">
        <v>715</v>
      </c>
      <c r="H202" s="20" t="s">
        <v>716</v>
      </c>
      <c r="I202" s="20" t="s">
        <v>717</v>
      </c>
      <c r="J202" s="20" t="s">
        <v>658</v>
      </c>
      <c r="K202" s="20" t="s">
        <v>662</v>
      </c>
      <c r="L202" s="21">
        <v>39610</v>
      </c>
      <c r="M202" s="22">
        <v>0</v>
      </c>
      <c r="N202" s="22">
        <v>0</v>
      </c>
      <c r="O202" s="22">
        <v>0</v>
      </c>
    </row>
    <row r="203" spans="1:15">
      <c r="A203" s="20" t="s">
        <v>658</v>
      </c>
      <c r="B203" s="20"/>
      <c r="C203" s="20">
        <v>200101109</v>
      </c>
      <c r="D203" s="20" t="s">
        <v>659</v>
      </c>
      <c r="E203" s="20" t="s">
        <v>1607</v>
      </c>
      <c r="F203" s="20" t="s">
        <v>1608</v>
      </c>
      <c r="G203" s="20" t="s">
        <v>1609</v>
      </c>
      <c r="H203" s="20" t="s">
        <v>760</v>
      </c>
      <c r="I203" s="20" t="s">
        <v>761</v>
      </c>
      <c r="J203" s="20" t="s">
        <v>658</v>
      </c>
      <c r="K203" s="20" t="s">
        <v>662</v>
      </c>
      <c r="L203" s="21">
        <v>39610</v>
      </c>
      <c r="M203" s="22">
        <v>0</v>
      </c>
      <c r="N203" s="22">
        <v>0</v>
      </c>
      <c r="O203" s="22">
        <v>0</v>
      </c>
    </row>
    <row r="204" spans="1:15">
      <c r="A204" s="20" t="s">
        <v>658</v>
      </c>
      <c r="B204" s="20"/>
      <c r="C204" s="20">
        <v>200101154</v>
      </c>
      <c r="D204" s="20" t="s">
        <v>659</v>
      </c>
      <c r="E204" s="20" t="s">
        <v>658</v>
      </c>
      <c r="F204" s="20" t="s">
        <v>1583</v>
      </c>
      <c r="G204" s="20" t="s">
        <v>1584</v>
      </c>
      <c r="H204" s="20" t="s">
        <v>1585</v>
      </c>
      <c r="I204" s="20" t="s">
        <v>1586</v>
      </c>
      <c r="J204" s="20" t="s">
        <v>658</v>
      </c>
      <c r="K204" s="20" t="s">
        <v>662</v>
      </c>
      <c r="L204" s="21">
        <v>39611</v>
      </c>
      <c r="M204" s="22">
        <v>0</v>
      </c>
      <c r="N204" s="22">
        <v>0</v>
      </c>
      <c r="O204" s="22">
        <v>0</v>
      </c>
    </row>
    <row r="205" spans="1:15">
      <c r="A205" s="20" t="s">
        <v>658</v>
      </c>
      <c r="B205" s="20"/>
      <c r="C205" s="20">
        <v>200101150</v>
      </c>
      <c r="D205" s="20" t="s">
        <v>659</v>
      </c>
      <c r="E205" s="20" t="s">
        <v>658</v>
      </c>
      <c r="F205" s="20" t="s">
        <v>667</v>
      </c>
      <c r="G205" s="20" t="s">
        <v>668</v>
      </c>
      <c r="H205" s="20" t="s">
        <v>601</v>
      </c>
      <c r="I205" s="20" t="s">
        <v>602</v>
      </c>
      <c r="J205" s="20" t="s">
        <v>658</v>
      </c>
      <c r="K205" s="20" t="s">
        <v>662</v>
      </c>
      <c r="L205" s="21">
        <v>39611</v>
      </c>
      <c r="M205" s="22">
        <v>0</v>
      </c>
      <c r="N205" s="22">
        <v>0</v>
      </c>
      <c r="O205" s="22">
        <v>0</v>
      </c>
    </row>
    <row r="206" spans="1:15">
      <c r="A206" s="20" t="s">
        <v>250</v>
      </c>
      <c r="B206" s="20">
        <v>200101203</v>
      </c>
      <c r="C206" s="20">
        <v>200101161</v>
      </c>
      <c r="D206" s="20" t="s">
        <v>252</v>
      </c>
      <c r="E206" s="20" t="s">
        <v>1610</v>
      </c>
      <c r="F206" s="20" t="s">
        <v>836</v>
      </c>
      <c r="G206" s="20" t="s">
        <v>837</v>
      </c>
      <c r="H206" s="20" t="s">
        <v>601</v>
      </c>
      <c r="I206" s="20" t="s">
        <v>602</v>
      </c>
      <c r="J206" s="20" t="s">
        <v>1611</v>
      </c>
      <c r="K206" s="20" t="s">
        <v>662</v>
      </c>
      <c r="L206" s="21">
        <v>39611</v>
      </c>
      <c r="M206" s="22">
        <v>1</v>
      </c>
      <c r="N206" s="22">
        <v>0</v>
      </c>
      <c r="O206" s="22">
        <v>0</v>
      </c>
    </row>
    <row r="207" spans="1:15">
      <c r="A207" s="20" t="s">
        <v>658</v>
      </c>
      <c r="B207" s="20"/>
      <c r="C207" s="20">
        <v>200101119</v>
      </c>
      <c r="D207" s="20" t="s">
        <v>659</v>
      </c>
      <c r="E207" s="20" t="s">
        <v>1612</v>
      </c>
      <c r="F207" s="20" t="s">
        <v>1438</v>
      </c>
      <c r="G207" s="20" t="s">
        <v>1439</v>
      </c>
      <c r="H207" s="20" t="s">
        <v>1440</v>
      </c>
      <c r="I207" s="20" t="s">
        <v>1441</v>
      </c>
      <c r="J207" s="20" t="s">
        <v>658</v>
      </c>
      <c r="K207" s="20" t="s">
        <v>768</v>
      </c>
      <c r="L207" s="21">
        <v>39611</v>
      </c>
      <c r="M207" s="22">
        <v>0</v>
      </c>
      <c r="N207" s="22">
        <v>0</v>
      </c>
      <c r="O207" s="22">
        <v>0</v>
      </c>
    </row>
    <row r="208" spans="1:15">
      <c r="A208" s="20" t="s">
        <v>658</v>
      </c>
      <c r="B208" s="20"/>
      <c r="C208" s="20">
        <v>200101140</v>
      </c>
      <c r="D208" s="20" t="s">
        <v>659</v>
      </c>
      <c r="E208" s="20" t="s">
        <v>1612</v>
      </c>
      <c r="F208" s="20" t="s">
        <v>1438</v>
      </c>
      <c r="G208" s="20" t="s">
        <v>1439</v>
      </c>
      <c r="H208" s="20" t="s">
        <v>1440</v>
      </c>
      <c r="I208" s="20" t="s">
        <v>1441</v>
      </c>
      <c r="J208" s="20" t="s">
        <v>658</v>
      </c>
      <c r="K208" s="20" t="s">
        <v>768</v>
      </c>
      <c r="L208" s="21">
        <v>39611</v>
      </c>
      <c r="M208" s="22">
        <v>0</v>
      </c>
      <c r="N208" s="22">
        <v>0</v>
      </c>
      <c r="O208" s="22">
        <v>0</v>
      </c>
    </row>
    <row r="209" spans="1:15">
      <c r="A209" s="20" t="s">
        <v>658</v>
      </c>
      <c r="B209" s="20"/>
      <c r="C209" s="20">
        <v>200101137</v>
      </c>
      <c r="D209" s="20" t="s">
        <v>659</v>
      </c>
      <c r="E209" s="20" t="s">
        <v>1613</v>
      </c>
      <c r="F209" s="20" t="s">
        <v>1589</v>
      </c>
      <c r="G209" s="20" t="s">
        <v>1590</v>
      </c>
      <c r="H209" s="20" t="s">
        <v>634</v>
      </c>
      <c r="I209" s="20" t="s">
        <v>635</v>
      </c>
      <c r="J209" s="20" t="s">
        <v>658</v>
      </c>
      <c r="K209" s="20" t="s">
        <v>662</v>
      </c>
      <c r="L209" s="21">
        <v>39611</v>
      </c>
      <c r="M209" s="22">
        <v>0</v>
      </c>
      <c r="N209" s="22">
        <v>0</v>
      </c>
      <c r="O209" s="22">
        <v>0</v>
      </c>
    </row>
    <row r="210" spans="1:15">
      <c r="A210" s="20" t="s">
        <v>249</v>
      </c>
      <c r="B210" s="20">
        <v>200101654</v>
      </c>
      <c r="C210" s="20">
        <v>200101162</v>
      </c>
      <c r="D210" s="20" t="s">
        <v>252</v>
      </c>
      <c r="E210" s="20" t="s">
        <v>1614</v>
      </c>
      <c r="F210" s="20" t="s">
        <v>1615</v>
      </c>
      <c r="G210" s="20" t="s">
        <v>1616</v>
      </c>
      <c r="H210" s="20" t="s">
        <v>598</v>
      </c>
      <c r="I210" s="20" t="s">
        <v>599</v>
      </c>
      <c r="J210" s="20" t="s">
        <v>1617</v>
      </c>
      <c r="K210" s="20" t="s">
        <v>256</v>
      </c>
      <c r="L210" s="21">
        <v>39611</v>
      </c>
      <c r="M210" s="22">
        <v>1</v>
      </c>
      <c r="N210" s="22">
        <v>0</v>
      </c>
      <c r="O210" s="22">
        <v>0</v>
      </c>
    </row>
    <row r="211" spans="1:15">
      <c r="A211" s="20" t="s">
        <v>658</v>
      </c>
      <c r="B211" s="20"/>
      <c r="C211" s="20">
        <v>200101160</v>
      </c>
      <c r="D211" s="20" t="s">
        <v>659</v>
      </c>
      <c r="E211" s="20" t="s">
        <v>1618</v>
      </c>
      <c r="F211" s="20" t="s">
        <v>1619</v>
      </c>
      <c r="G211" s="20" t="s">
        <v>1620</v>
      </c>
      <c r="H211" s="20" t="s">
        <v>834</v>
      </c>
      <c r="I211" s="20" t="s">
        <v>835</v>
      </c>
      <c r="J211" s="20" t="s">
        <v>658</v>
      </c>
      <c r="K211" s="20" t="s">
        <v>662</v>
      </c>
      <c r="L211" s="21">
        <v>39611</v>
      </c>
      <c r="M211" s="22">
        <v>0</v>
      </c>
      <c r="N211" s="22">
        <v>0</v>
      </c>
      <c r="O211" s="22">
        <v>0</v>
      </c>
    </row>
    <row r="212" spans="1:15">
      <c r="A212" s="20" t="s">
        <v>658</v>
      </c>
      <c r="B212" s="20"/>
      <c r="C212" s="20">
        <v>200101136</v>
      </c>
      <c r="D212" s="20" t="s">
        <v>659</v>
      </c>
      <c r="E212" s="20" t="s">
        <v>1621</v>
      </c>
      <c r="F212" s="20" t="s">
        <v>1622</v>
      </c>
      <c r="G212" s="20" t="s">
        <v>1623</v>
      </c>
      <c r="H212" s="20" t="s">
        <v>634</v>
      </c>
      <c r="I212" s="20" t="s">
        <v>635</v>
      </c>
      <c r="J212" s="20" t="s">
        <v>658</v>
      </c>
      <c r="K212" s="20" t="s">
        <v>793</v>
      </c>
      <c r="L212" s="21">
        <v>39611</v>
      </c>
      <c r="M212" s="22">
        <v>0</v>
      </c>
      <c r="N212" s="22">
        <v>0</v>
      </c>
      <c r="O212" s="22">
        <v>0</v>
      </c>
    </row>
    <row r="213" spans="1:15">
      <c r="A213" s="20" t="s">
        <v>658</v>
      </c>
      <c r="B213" s="20"/>
      <c r="C213" s="20">
        <v>200101158</v>
      </c>
      <c r="D213" s="20" t="s">
        <v>659</v>
      </c>
      <c r="E213" s="20" t="s">
        <v>658</v>
      </c>
      <c r="F213" s="20" t="s">
        <v>676</v>
      </c>
      <c r="G213" s="20" t="s">
        <v>677</v>
      </c>
      <c r="H213" s="20" t="s">
        <v>678</v>
      </c>
      <c r="I213" s="20" t="s">
        <v>679</v>
      </c>
      <c r="J213" s="20" t="s">
        <v>658</v>
      </c>
      <c r="K213" s="20" t="s">
        <v>662</v>
      </c>
      <c r="L213" s="21">
        <v>39611</v>
      </c>
      <c r="M213" s="22">
        <v>0</v>
      </c>
      <c r="N213" s="22">
        <v>0</v>
      </c>
      <c r="O213" s="22">
        <v>0</v>
      </c>
    </row>
    <row r="214" spans="1:15">
      <c r="A214" s="20" t="s">
        <v>658</v>
      </c>
      <c r="B214" s="20"/>
      <c r="C214" s="20">
        <v>200101206</v>
      </c>
      <c r="D214" s="20" t="s">
        <v>659</v>
      </c>
      <c r="E214" s="20" t="s">
        <v>1624</v>
      </c>
      <c r="F214" s="20" t="s">
        <v>1625</v>
      </c>
      <c r="G214" s="20" t="s">
        <v>1626</v>
      </c>
      <c r="H214" s="20" t="s">
        <v>601</v>
      </c>
      <c r="I214" s="20" t="s">
        <v>602</v>
      </c>
      <c r="J214" s="20" t="s">
        <v>658</v>
      </c>
      <c r="K214" s="20" t="s">
        <v>662</v>
      </c>
      <c r="L214" s="21">
        <v>39612</v>
      </c>
      <c r="M214" s="22">
        <v>0</v>
      </c>
      <c r="N214" s="22">
        <v>0</v>
      </c>
      <c r="O214" s="22">
        <v>0</v>
      </c>
    </row>
    <row r="215" spans="1:15">
      <c r="A215" s="20" t="s">
        <v>658</v>
      </c>
      <c r="B215" s="20"/>
      <c r="C215" s="20">
        <v>200101238</v>
      </c>
      <c r="D215" s="20" t="s">
        <v>659</v>
      </c>
      <c r="E215" s="20" t="s">
        <v>1627</v>
      </c>
      <c r="F215" s="20" t="s">
        <v>1628</v>
      </c>
      <c r="G215" s="20" t="s">
        <v>1629</v>
      </c>
      <c r="H215" s="20" t="s">
        <v>644</v>
      </c>
      <c r="I215" s="20" t="s">
        <v>645</v>
      </c>
      <c r="J215" s="20" t="s">
        <v>658</v>
      </c>
      <c r="K215" s="20" t="s">
        <v>662</v>
      </c>
      <c r="L215" s="21">
        <v>39612</v>
      </c>
      <c r="M215" s="22">
        <v>0</v>
      </c>
      <c r="N215" s="22">
        <v>0</v>
      </c>
      <c r="O215" s="22">
        <v>0</v>
      </c>
    </row>
    <row r="216" spans="1:15">
      <c r="A216" s="20" t="s">
        <v>658</v>
      </c>
      <c r="B216" s="20"/>
      <c r="C216" s="20">
        <v>200101202</v>
      </c>
      <c r="D216" s="20" t="s">
        <v>659</v>
      </c>
      <c r="E216" s="20" t="s">
        <v>1624</v>
      </c>
      <c r="F216" s="20" t="s">
        <v>667</v>
      </c>
      <c r="G216" s="20" t="s">
        <v>668</v>
      </c>
      <c r="H216" s="20" t="s">
        <v>601</v>
      </c>
      <c r="I216" s="20" t="s">
        <v>602</v>
      </c>
      <c r="J216" s="20" t="s">
        <v>658</v>
      </c>
      <c r="K216" s="20" t="s">
        <v>662</v>
      </c>
      <c r="L216" s="21">
        <v>39612</v>
      </c>
      <c r="M216" s="22">
        <v>0</v>
      </c>
      <c r="N216" s="22">
        <v>0</v>
      </c>
      <c r="O216" s="22">
        <v>0</v>
      </c>
    </row>
    <row r="217" spans="1:15">
      <c r="A217" s="20" t="s">
        <v>249</v>
      </c>
      <c r="B217" s="20">
        <v>200101503</v>
      </c>
      <c r="C217" s="20">
        <v>200101263</v>
      </c>
      <c r="D217" s="20" t="s">
        <v>252</v>
      </c>
      <c r="E217" s="20" t="s">
        <v>264</v>
      </c>
      <c r="F217" s="20" t="s">
        <v>663</v>
      </c>
      <c r="G217" s="20" t="s">
        <v>664</v>
      </c>
      <c r="H217" s="20" t="s">
        <v>660</v>
      </c>
      <c r="I217" s="20" t="s">
        <v>661</v>
      </c>
      <c r="J217" s="20" t="s">
        <v>1630</v>
      </c>
      <c r="K217" s="20" t="s">
        <v>256</v>
      </c>
      <c r="L217" s="21">
        <v>39612</v>
      </c>
      <c r="M217" s="22">
        <v>1</v>
      </c>
      <c r="N217" s="22">
        <v>0</v>
      </c>
      <c r="O217" s="22">
        <v>0</v>
      </c>
    </row>
    <row r="218" spans="1:15">
      <c r="A218" s="20" t="s">
        <v>658</v>
      </c>
      <c r="B218" s="20"/>
      <c r="C218" s="20">
        <v>200101203</v>
      </c>
      <c r="D218" s="20" t="s">
        <v>659</v>
      </c>
      <c r="E218" s="20" t="s">
        <v>1631</v>
      </c>
      <c r="F218" s="20" t="s">
        <v>836</v>
      </c>
      <c r="G218" s="20" t="s">
        <v>837</v>
      </c>
      <c r="H218" s="20" t="s">
        <v>601</v>
      </c>
      <c r="I218" s="20" t="s">
        <v>602</v>
      </c>
      <c r="J218" s="20" t="s">
        <v>658</v>
      </c>
      <c r="K218" s="20" t="s">
        <v>662</v>
      </c>
      <c r="L218" s="21">
        <v>39612</v>
      </c>
      <c r="M218" s="22">
        <v>0</v>
      </c>
      <c r="N218" s="22">
        <v>0</v>
      </c>
      <c r="O218" s="22">
        <v>0</v>
      </c>
    </row>
    <row r="219" spans="1:15">
      <c r="A219" s="20" t="s">
        <v>658</v>
      </c>
      <c r="B219" s="20"/>
      <c r="C219" s="20">
        <v>200101221</v>
      </c>
      <c r="D219" s="20" t="s">
        <v>659</v>
      </c>
      <c r="E219" s="20" t="s">
        <v>658</v>
      </c>
      <c r="F219" s="20" t="s">
        <v>807</v>
      </c>
      <c r="G219" s="20" t="s">
        <v>808</v>
      </c>
      <c r="H219" s="20" t="s">
        <v>601</v>
      </c>
      <c r="I219" s="20" t="s">
        <v>602</v>
      </c>
      <c r="J219" s="20" t="s">
        <v>658</v>
      </c>
      <c r="K219" s="20" t="s">
        <v>662</v>
      </c>
      <c r="L219" s="21">
        <v>39612</v>
      </c>
      <c r="M219" s="22">
        <v>0</v>
      </c>
      <c r="N219" s="22">
        <v>0</v>
      </c>
      <c r="O219" s="22">
        <v>0</v>
      </c>
    </row>
    <row r="220" spans="1:15">
      <c r="A220" s="20" t="s">
        <v>658</v>
      </c>
      <c r="B220" s="20"/>
      <c r="C220" s="20">
        <v>200101207</v>
      </c>
      <c r="D220" s="20" t="s">
        <v>659</v>
      </c>
      <c r="E220" s="20" t="s">
        <v>1632</v>
      </c>
      <c r="F220" s="20" t="s">
        <v>1466</v>
      </c>
      <c r="G220" s="20" t="s">
        <v>1467</v>
      </c>
      <c r="H220" s="20" t="s">
        <v>601</v>
      </c>
      <c r="I220" s="20" t="s">
        <v>602</v>
      </c>
      <c r="J220" s="20" t="s">
        <v>658</v>
      </c>
      <c r="K220" s="20" t="s">
        <v>662</v>
      </c>
      <c r="L220" s="21">
        <v>39612</v>
      </c>
      <c r="M220" s="22">
        <v>0</v>
      </c>
      <c r="N220" s="22">
        <v>0</v>
      </c>
      <c r="O220" s="22">
        <v>0</v>
      </c>
    </row>
    <row r="221" spans="1:15">
      <c r="A221" s="20" t="s">
        <v>658</v>
      </c>
      <c r="B221" s="20"/>
      <c r="C221" s="20">
        <v>200101223</v>
      </c>
      <c r="D221" s="20" t="s">
        <v>659</v>
      </c>
      <c r="E221" s="20" t="s">
        <v>658</v>
      </c>
      <c r="F221" s="20" t="s">
        <v>838</v>
      </c>
      <c r="G221" s="20" t="s">
        <v>839</v>
      </c>
      <c r="H221" s="20" t="s">
        <v>614</v>
      </c>
      <c r="I221" s="20" t="s">
        <v>615</v>
      </c>
      <c r="J221" s="20" t="s">
        <v>658</v>
      </c>
      <c r="K221" s="20" t="s">
        <v>662</v>
      </c>
      <c r="L221" s="21">
        <v>39612</v>
      </c>
      <c r="M221" s="22">
        <v>0</v>
      </c>
      <c r="N221" s="22">
        <v>0</v>
      </c>
      <c r="O221" s="22">
        <v>0</v>
      </c>
    </row>
    <row r="222" spans="1:15">
      <c r="A222" s="20" t="s">
        <v>658</v>
      </c>
      <c r="B222" s="20"/>
      <c r="C222" s="20">
        <v>200101200</v>
      </c>
      <c r="D222" s="20" t="s">
        <v>659</v>
      </c>
      <c r="E222" s="20" t="s">
        <v>1633</v>
      </c>
      <c r="F222" s="20" t="s">
        <v>840</v>
      </c>
      <c r="G222" s="20" t="s">
        <v>841</v>
      </c>
      <c r="H222" s="20" t="s">
        <v>601</v>
      </c>
      <c r="I222" s="20" t="s">
        <v>602</v>
      </c>
      <c r="J222" s="20" t="s">
        <v>658</v>
      </c>
      <c r="K222" s="20" t="s">
        <v>662</v>
      </c>
      <c r="L222" s="21">
        <v>39612</v>
      </c>
      <c r="M222" s="22">
        <v>0</v>
      </c>
      <c r="N222" s="22">
        <v>0</v>
      </c>
      <c r="O222" s="22">
        <v>0</v>
      </c>
    </row>
    <row r="223" spans="1:15">
      <c r="A223" s="20" t="s">
        <v>658</v>
      </c>
      <c r="B223" s="20"/>
      <c r="C223" s="20">
        <v>200101236</v>
      </c>
      <c r="D223" s="20" t="s">
        <v>659</v>
      </c>
      <c r="E223" s="20" t="s">
        <v>658</v>
      </c>
      <c r="F223" s="20" t="s">
        <v>832</v>
      </c>
      <c r="G223" s="20" t="s">
        <v>833</v>
      </c>
      <c r="H223" s="20" t="s">
        <v>606</v>
      </c>
      <c r="I223" s="20" t="s">
        <v>607</v>
      </c>
      <c r="J223" s="20" t="s">
        <v>658</v>
      </c>
      <c r="K223" s="20" t="s">
        <v>662</v>
      </c>
      <c r="L223" s="21">
        <v>39612</v>
      </c>
      <c r="M223" s="22">
        <v>0</v>
      </c>
      <c r="N223" s="22">
        <v>0</v>
      </c>
      <c r="O223" s="22">
        <v>0</v>
      </c>
    </row>
    <row r="224" spans="1:15">
      <c r="A224" s="20" t="s">
        <v>658</v>
      </c>
      <c r="B224" s="20"/>
      <c r="C224" s="20">
        <v>200101256</v>
      </c>
      <c r="D224" s="20" t="s">
        <v>659</v>
      </c>
      <c r="E224" s="20" t="s">
        <v>1634</v>
      </c>
      <c r="F224" s="20" t="s">
        <v>769</v>
      </c>
      <c r="G224" s="20" t="s">
        <v>770</v>
      </c>
      <c r="H224" s="20" t="s">
        <v>616</v>
      </c>
      <c r="I224" s="20" t="s">
        <v>617</v>
      </c>
      <c r="J224" s="20" t="s">
        <v>658</v>
      </c>
      <c r="K224" s="20" t="s">
        <v>662</v>
      </c>
      <c r="L224" s="21">
        <v>39612</v>
      </c>
      <c r="M224" s="22">
        <v>0</v>
      </c>
      <c r="N224" s="22">
        <v>0</v>
      </c>
      <c r="O224" s="22">
        <v>0</v>
      </c>
    </row>
    <row r="225" spans="1:15">
      <c r="A225" s="20" t="s">
        <v>658</v>
      </c>
      <c r="B225" s="20"/>
      <c r="C225" s="20">
        <v>200101257</v>
      </c>
      <c r="D225" s="20" t="s">
        <v>659</v>
      </c>
      <c r="E225" s="20" t="s">
        <v>1635</v>
      </c>
      <c r="F225" s="20" t="s">
        <v>1557</v>
      </c>
      <c r="G225" s="20" t="s">
        <v>1446</v>
      </c>
      <c r="H225" s="20" t="s">
        <v>724</v>
      </c>
      <c r="I225" s="20" t="s">
        <v>725</v>
      </c>
      <c r="J225" s="20" t="s">
        <v>658</v>
      </c>
      <c r="K225" s="20" t="s">
        <v>662</v>
      </c>
      <c r="L225" s="21">
        <v>39612</v>
      </c>
      <c r="M225" s="22">
        <v>0</v>
      </c>
      <c r="N225" s="22">
        <v>0</v>
      </c>
      <c r="O225" s="22">
        <v>0</v>
      </c>
    </row>
    <row r="226" spans="1:15">
      <c r="A226" s="20" t="s">
        <v>658</v>
      </c>
      <c r="B226" s="20"/>
      <c r="C226" s="20">
        <v>200101250</v>
      </c>
      <c r="D226" s="20" t="s">
        <v>659</v>
      </c>
      <c r="E226" s="20" t="s">
        <v>1634</v>
      </c>
      <c r="F226" s="20" t="s">
        <v>706</v>
      </c>
      <c r="G226" s="20" t="s">
        <v>707</v>
      </c>
      <c r="H226" s="20" t="s">
        <v>616</v>
      </c>
      <c r="I226" s="20" t="s">
        <v>617</v>
      </c>
      <c r="J226" s="20" t="s">
        <v>658</v>
      </c>
      <c r="K226" s="20" t="s">
        <v>662</v>
      </c>
      <c r="L226" s="21">
        <v>39612</v>
      </c>
      <c r="M226" s="22">
        <v>0</v>
      </c>
      <c r="N226" s="22">
        <v>0</v>
      </c>
      <c r="O226" s="22">
        <v>0</v>
      </c>
    </row>
    <row r="227" spans="1:15">
      <c r="A227" s="20" t="s">
        <v>658</v>
      </c>
      <c r="B227" s="20"/>
      <c r="C227" s="20">
        <v>200101254</v>
      </c>
      <c r="D227" s="20" t="s">
        <v>659</v>
      </c>
      <c r="E227" s="20" t="s">
        <v>1634</v>
      </c>
      <c r="F227" s="20" t="s">
        <v>708</v>
      </c>
      <c r="G227" s="20" t="s">
        <v>709</v>
      </c>
      <c r="H227" s="20" t="s">
        <v>616</v>
      </c>
      <c r="I227" s="20" t="s">
        <v>617</v>
      </c>
      <c r="J227" s="20" t="s">
        <v>658</v>
      </c>
      <c r="K227" s="20" t="s">
        <v>662</v>
      </c>
      <c r="L227" s="21">
        <v>39612</v>
      </c>
      <c r="M227" s="22">
        <v>0</v>
      </c>
      <c r="N227" s="22">
        <v>0</v>
      </c>
      <c r="O227" s="22">
        <v>0</v>
      </c>
    </row>
    <row r="228" spans="1:15">
      <c r="A228" s="20" t="s">
        <v>658</v>
      </c>
      <c r="B228" s="20"/>
      <c r="C228" s="20">
        <v>200101252</v>
      </c>
      <c r="D228" s="20" t="s">
        <v>659</v>
      </c>
      <c r="E228" s="20" t="s">
        <v>1634</v>
      </c>
      <c r="F228" s="20" t="s">
        <v>779</v>
      </c>
      <c r="G228" s="20" t="s">
        <v>780</v>
      </c>
      <c r="H228" s="20" t="s">
        <v>616</v>
      </c>
      <c r="I228" s="20" t="s">
        <v>617</v>
      </c>
      <c r="J228" s="20" t="s">
        <v>658</v>
      </c>
      <c r="K228" s="20" t="s">
        <v>662</v>
      </c>
      <c r="L228" s="21">
        <v>39612</v>
      </c>
      <c r="M228" s="22">
        <v>0</v>
      </c>
      <c r="N228" s="22">
        <v>0</v>
      </c>
      <c r="O228" s="22">
        <v>0</v>
      </c>
    </row>
    <row r="229" spans="1:15">
      <c r="A229" s="20" t="s">
        <v>658</v>
      </c>
      <c r="B229" s="20"/>
      <c r="C229" s="20">
        <v>200101224</v>
      </c>
      <c r="D229" s="20" t="s">
        <v>659</v>
      </c>
      <c r="E229" s="20" t="s">
        <v>1636</v>
      </c>
      <c r="F229" s="20" t="s">
        <v>1637</v>
      </c>
      <c r="G229" s="20" t="s">
        <v>1638</v>
      </c>
      <c r="H229" s="20" t="s">
        <v>824</v>
      </c>
      <c r="I229" s="20" t="s">
        <v>825</v>
      </c>
      <c r="J229" s="20" t="s">
        <v>658</v>
      </c>
      <c r="K229" s="20" t="s">
        <v>662</v>
      </c>
      <c r="L229" s="21">
        <v>39612</v>
      </c>
      <c r="M229" s="22">
        <v>0</v>
      </c>
      <c r="N229" s="22">
        <v>0</v>
      </c>
      <c r="O229" s="22">
        <v>0</v>
      </c>
    </row>
    <row r="230" spans="1:15">
      <c r="A230" s="20" t="s">
        <v>658</v>
      </c>
      <c r="B230" s="20"/>
      <c r="C230" s="20">
        <v>200101462</v>
      </c>
      <c r="D230" s="20" t="s">
        <v>659</v>
      </c>
      <c r="E230" s="20" t="s">
        <v>1639</v>
      </c>
      <c r="F230" s="20" t="s">
        <v>1640</v>
      </c>
      <c r="G230" s="20" t="s">
        <v>1641</v>
      </c>
      <c r="H230" s="20" t="s">
        <v>642</v>
      </c>
      <c r="I230" s="20" t="s">
        <v>643</v>
      </c>
      <c r="J230" s="20" t="s">
        <v>658</v>
      </c>
      <c r="K230" s="20" t="s">
        <v>662</v>
      </c>
      <c r="L230" s="21">
        <v>39615</v>
      </c>
      <c r="M230" s="22">
        <v>0</v>
      </c>
      <c r="N230" s="22">
        <v>0</v>
      </c>
      <c r="O230" s="22">
        <v>0</v>
      </c>
    </row>
    <row r="231" spans="1:15">
      <c r="A231" s="20" t="s">
        <v>249</v>
      </c>
      <c r="B231" s="20">
        <v>200101454</v>
      </c>
      <c r="C231" s="20">
        <v>200101450</v>
      </c>
      <c r="D231" s="20" t="s">
        <v>252</v>
      </c>
      <c r="E231" s="20" t="s">
        <v>262</v>
      </c>
      <c r="F231" s="20" t="s">
        <v>842</v>
      </c>
      <c r="G231" s="20" t="s">
        <v>843</v>
      </c>
      <c r="H231" s="20" t="s">
        <v>614</v>
      </c>
      <c r="I231" s="20" t="s">
        <v>615</v>
      </c>
      <c r="J231" s="20" t="s">
        <v>1642</v>
      </c>
      <c r="K231" s="20" t="s">
        <v>256</v>
      </c>
      <c r="L231" s="21">
        <v>39615</v>
      </c>
      <c r="M231" s="22">
        <v>1</v>
      </c>
      <c r="N231" s="22">
        <v>0</v>
      </c>
      <c r="O231" s="22">
        <v>0</v>
      </c>
    </row>
    <row r="232" spans="1:15">
      <c r="A232" s="20" t="s">
        <v>658</v>
      </c>
      <c r="B232" s="20"/>
      <c r="C232" s="20">
        <v>200101448</v>
      </c>
      <c r="D232" s="20" t="s">
        <v>659</v>
      </c>
      <c r="E232" s="20" t="s">
        <v>1643</v>
      </c>
      <c r="F232" s="20" t="s">
        <v>842</v>
      </c>
      <c r="G232" s="20" t="s">
        <v>843</v>
      </c>
      <c r="H232" s="20" t="s">
        <v>614</v>
      </c>
      <c r="I232" s="20" t="s">
        <v>615</v>
      </c>
      <c r="J232" s="20" t="s">
        <v>658</v>
      </c>
      <c r="K232" s="20" t="s">
        <v>662</v>
      </c>
      <c r="L232" s="21">
        <v>39615</v>
      </c>
      <c r="M232" s="22">
        <v>0</v>
      </c>
      <c r="N232" s="22">
        <v>0</v>
      </c>
      <c r="O232" s="22">
        <v>0</v>
      </c>
    </row>
    <row r="233" spans="1:15">
      <c r="A233" s="20" t="s">
        <v>658</v>
      </c>
      <c r="B233" s="20"/>
      <c r="C233" s="20">
        <v>200101460</v>
      </c>
      <c r="D233" s="20" t="s">
        <v>659</v>
      </c>
      <c r="E233" s="20" t="s">
        <v>1643</v>
      </c>
      <c r="F233" s="20" t="s">
        <v>842</v>
      </c>
      <c r="G233" s="20" t="s">
        <v>843</v>
      </c>
      <c r="H233" s="20" t="s">
        <v>614</v>
      </c>
      <c r="I233" s="20" t="s">
        <v>615</v>
      </c>
      <c r="J233" s="20" t="s">
        <v>658</v>
      </c>
      <c r="K233" s="20" t="s">
        <v>662</v>
      </c>
      <c r="L233" s="21">
        <v>39615</v>
      </c>
      <c r="M233" s="22">
        <v>0</v>
      </c>
      <c r="N233" s="22">
        <v>0</v>
      </c>
      <c r="O233" s="22">
        <v>0</v>
      </c>
    </row>
    <row r="234" spans="1:15">
      <c r="A234" s="20" t="s">
        <v>658</v>
      </c>
      <c r="B234" s="20"/>
      <c r="C234" s="20">
        <v>200101454</v>
      </c>
      <c r="D234" s="20" t="s">
        <v>659</v>
      </c>
      <c r="E234" s="20" t="s">
        <v>1643</v>
      </c>
      <c r="F234" s="20" t="s">
        <v>842</v>
      </c>
      <c r="G234" s="20" t="s">
        <v>843</v>
      </c>
      <c r="H234" s="20" t="s">
        <v>614</v>
      </c>
      <c r="I234" s="20" t="s">
        <v>615</v>
      </c>
      <c r="J234" s="20" t="s">
        <v>658</v>
      </c>
      <c r="K234" s="20" t="s">
        <v>662</v>
      </c>
      <c r="L234" s="21">
        <v>39615</v>
      </c>
      <c r="M234" s="22">
        <v>0</v>
      </c>
      <c r="N234" s="22">
        <v>0</v>
      </c>
      <c r="O234" s="22">
        <v>0</v>
      </c>
    </row>
    <row r="235" spans="1:15">
      <c r="A235" s="20" t="s">
        <v>658</v>
      </c>
      <c r="B235" s="20"/>
      <c r="C235" s="20">
        <v>200101447</v>
      </c>
      <c r="D235" s="20" t="s">
        <v>659</v>
      </c>
      <c r="E235" s="20" t="s">
        <v>1644</v>
      </c>
      <c r="F235" s="20" t="s">
        <v>1645</v>
      </c>
      <c r="G235" s="20" t="s">
        <v>1646</v>
      </c>
      <c r="H235" s="20" t="s">
        <v>1647</v>
      </c>
      <c r="I235" s="20" t="s">
        <v>1648</v>
      </c>
      <c r="J235" s="20" t="s">
        <v>658</v>
      </c>
      <c r="K235" s="20" t="s">
        <v>662</v>
      </c>
      <c r="L235" s="21">
        <v>39615</v>
      </c>
      <c r="M235" s="22">
        <v>0</v>
      </c>
      <c r="N235" s="22">
        <v>0</v>
      </c>
      <c r="O235" s="22">
        <v>0</v>
      </c>
    </row>
    <row r="236" spans="1:15">
      <c r="A236" s="20" t="s">
        <v>250</v>
      </c>
      <c r="B236" s="20">
        <v>200101355</v>
      </c>
      <c r="C236" s="20">
        <v>200101350</v>
      </c>
      <c r="D236" s="20" t="s">
        <v>257</v>
      </c>
      <c r="E236" s="20" t="s">
        <v>1556</v>
      </c>
      <c r="F236" s="20" t="s">
        <v>1557</v>
      </c>
      <c r="G236" s="20" t="s">
        <v>1446</v>
      </c>
      <c r="H236" s="20" t="s">
        <v>724</v>
      </c>
      <c r="I236" s="20" t="s">
        <v>725</v>
      </c>
      <c r="J236" s="20" t="s">
        <v>1558</v>
      </c>
      <c r="K236" s="20" t="s">
        <v>662</v>
      </c>
      <c r="L236" s="21">
        <v>39615</v>
      </c>
      <c r="M236" s="22">
        <v>1</v>
      </c>
      <c r="N236" s="22">
        <v>0</v>
      </c>
      <c r="O236" s="22">
        <v>0</v>
      </c>
    </row>
    <row r="237" spans="1:15">
      <c r="A237" s="20" t="s">
        <v>658</v>
      </c>
      <c r="B237" s="20"/>
      <c r="C237" s="20">
        <v>200101355</v>
      </c>
      <c r="D237" s="20" t="s">
        <v>659</v>
      </c>
      <c r="E237" s="20" t="s">
        <v>1649</v>
      </c>
      <c r="F237" s="20" t="s">
        <v>1557</v>
      </c>
      <c r="G237" s="20" t="s">
        <v>1446</v>
      </c>
      <c r="H237" s="20" t="s">
        <v>724</v>
      </c>
      <c r="I237" s="20" t="s">
        <v>725</v>
      </c>
      <c r="J237" s="20" t="s">
        <v>658</v>
      </c>
      <c r="K237" s="20" t="s">
        <v>662</v>
      </c>
      <c r="L237" s="21">
        <v>39615</v>
      </c>
      <c r="M237" s="22">
        <v>0</v>
      </c>
      <c r="N237" s="22">
        <v>0</v>
      </c>
      <c r="O237" s="22">
        <v>0</v>
      </c>
    </row>
    <row r="238" spans="1:15">
      <c r="A238" s="20" t="s">
        <v>658</v>
      </c>
      <c r="B238" s="20"/>
      <c r="C238" s="20">
        <v>200101459</v>
      </c>
      <c r="D238" s="20" t="s">
        <v>659</v>
      </c>
      <c r="E238" s="20" t="s">
        <v>1650</v>
      </c>
      <c r="F238" s="20" t="s">
        <v>1651</v>
      </c>
      <c r="G238" s="20" t="s">
        <v>1652</v>
      </c>
      <c r="H238" s="20" t="s">
        <v>640</v>
      </c>
      <c r="I238" s="20" t="s">
        <v>641</v>
      </c>
      <c r="J238" s="20" t="s">
        <v>658</v>
      </c>
      <c r="K238" s="20" t="s">
        <v>662</v>
      </c>
      <c r="L238" s="21">
        <v>39616</v>
      </c>
      <c r="M238" s="22">
        <v>0</v>
      </c>
      <c r="N238" s="22">
        <v>0</v>
      </c>
      <c r="O238" s="22">
        <v>0</v>
      </c>
    </row>
    <row r="239" spans="1:15">
      <c r="A239" s="20" t="s">
        <v>249</v>
      </c>
      <c r="B239" s="20">
        <v>200101494</v>
      </c>
      <c r="C239" s="20">
        <v>200101506</v>
      </c>
      <c r="D239" s="20" t="s">
        <v>252</v>
      </c>
      <c r="E239" s="20" t="s">
        <v>258</v>
      </c>
      <c r="F239" s="20" t="s">
        <v>667</v>
      </c>
      <c r="G239" s="20" t="s">
        <v>668</v>
      </c>
      <c r="H239" s="20" t="s">
        <v>601</v>
      </c>
      <c r="I239" s="20" t="s">
        <v>602</v>
      </c>
      <c r="J239" s="20" t="s">
        <v>280</v>
      </c>
      <c r="K239" s="20" t="s">
        <v>256</v>
      </c>
      <c r="L239" s="21">
        <v>39616</v>
      </c>
      <c r="M239" s="22">
        <v>1</v>
      </c>
      <c r="N239" s="22">
        <v>0</v>
      </c>
      <c r="O239" s="22">
        <v>0</v>
      </c>
    </row>
    <row r="240" spans="1:15">
      <c r="A240" s="20" t="s">
        <v>658</v>
      </c>
      <c r="B240" s="20"/>
      <c r="C240" s="20">
        <v>200101494</v>
      </c>
      <c r="D240" s="20" t="s">
        <v>659</v>
      </c>
      <c r="E240" s="20" t="s">
        <v>658</v>
      </c>
      <c r="F240" s="20" t="s">
        <v>667</v>
      </c>
      <c r="G240" s="20" t="s">
        <v>668</v>
      </c>
      <c r="H240" s="20" t="s">
        <v>601</v>
      </c>
      <c r="I240" s="20" t="s">
        <v>602</v>
      </c>
      <c r="J240" s="20" t="s">
        <v>658</v>
      </c>
      <c r="K240" s="20" t="s">
        <v>662</v>
      </c>
      <c r="L240" s="21">
        <v>39616</v>
      </c>
      <c r="M240" s="22">
        <v>0</v>
      </c>
      <c r="N240" s="22">
        <v>0</v>
      </c>
      <c r="O240" s="22">
        <v>0</v>
      </c>
    </row>
    <row r="241" spans="1:15">
      <c r="A241" s="20" t="s">
        <v>658</v>
      </c>
      <c r="B241" s="20"/>
      <c r="C241" s="20">
        <v>200101503</v>
      </c>
      <c r="D241" s="20" t="s">
        <v>659</v>
      </c>
      <c r="E241" s="20" t="s">
        <v>658</v>
      </c>
      <c r="F241" s="20" t="s">
        <v>663</v>
      </c>
      <c r="G241" s="20" t="s">
        <v>664</v>
      </c>
      <c r="H241" s="20" t="s">
        <v>660</v>
      </c>
      <c r="I241" s="20" t="s">
        <v>661</v>
      </c>
      <c r="J241" s="20" t="s">
        <v>658</v>
      </c>
      <c r="K241" s="20" t="s">
        <v>662</v>
      </c>
      <c r="L241" s="21">
        <v>39616</v>
      </c>
      <c r="M241" s="22">
        <v>0</v>
      </c>
      <c r="N241" s="22">
        <v>0</v>
      </c>
      <c r="O241" s="22">
        <v>0</v>
      </c>
    </row>
    <row r="242" spans="1:15">
      <c r="A242" s="20" t="s">
        <v>658</v>
      </c>
      <c r="B242" s="20"/>
      <c r="C242" s="20">
        <v>200101508</v>
      </c>
      <c r="D242" s="20" t="s">
        <v>659</v>
      </c>
      <c r="E242" s="20" t="s">
        <v>1653</v>
      </c>
      <c r="F242" s="20" t="s">
        <v>1548</v>
      </c>
      <c r="G242" s="20" t="s">
        <v>1549</v>
      </c>
      <c r="H242" s="20" t="s">
        <v>601</v>
      </c>
      <c r="I242" s="20" t="s">
        <v>602</v>
      </c>
      <c r="J242" s="20" t="s">
        <v>658</v>
      </c>
      <c r="K242" s="20" t="s">
        <v>662</v>
      </c>
      <c r="L242" s="21">
        <v>39616</v>
      </c>
      <c r="M242" s="22">
        <v>0</v>
      </c>
      <c r="N242" s="22">
        <v>0</v>
      </c>
      <c r="O242" s="22">
        <v>0</v>
      </c>
    </row>
    <row r="243" spans="1:15">
      <c r="A243" s="20" t="s">
        <v>658</v>
      </c>
      <c r="B243" s="20"/>
      <c r="C243" s="20">
        <v>200101458</v>
      </c>
      <c r="D243" s="20" t="s">
        <v>659</v>
      </c>
      <c r="E243" s="20" t="s">
        <v>1654</v>
      </c>
      <c r="F243" s="20" t="s">
        <v>844</v>
      </c>
      <c r="G243" s="20" t="s">
        <v>845</v>
      </c>
      <c r="H243" s="20" t="s">
        <v>634</v>
      </c>
      <c r="I243" s="20" t="s">
        <v>635</v>
      </c>
      <c r="J243" s="20" t="s">
        <v>658</v>
      </c>
      <c r="K243" s="20" t="s">
        <v>662</v>
      </c>
      <c r="L243" s="21">
        <v>39616</v>
      </c>
      <c r="M243" s="22">
        <v>0</v>
      </c>
      <c r="N243" s="22">
        <v>0</v>
      </c>
      <c r="O243" s="22">
        <v>0</v>
      </c>
    </row>
    <row r="244" spans="1:15">
      <c r="A244" s="20" t="s">
        <v>658</v>
      </c>
      <c r="B244" s="20"/>
      <c r="C244" s="20">
        <v>200101500</v>
      </c>
      <c r="D244" s="20" t="s">
        <v>659</v>
      </c>
      <c r="E244" s="20" t="s">
        <v>1655</v>
      </c>
      <c r="F244" s="20" t="s">
        <v>771</v>
      </c>
      <c r="G244" s="20" t="s">
        <v>772</v>
      </c>
      <c r="H244" s="20" t="s">
        <v>612</v>
      </c>
      <c r="I244" s="20" t="s">
        <v>613</v>
      </c>
      <c r="J244" s="20" t="s">
        <v>658</v>
      </c>
      <c r="K244" s="20" t="s">
        <v>662</v>
      </c>
      <c r="L244" s="21">
        <v>39616</v>
      </c>
      <c r="M244" s="22">
        <v>0</v>
      </c>
      <c r="N244" s="22">
        <v>0</v>
      </c>
      <c r="O244" s="22">
        <v>0</v>
      </c>
    </row>
    <row r="245" spans="1:15">
      <c r="A245" s="20" t="s">
        <v>249</v>
      </c>
      <c r="B245" s="20">
        <v>200101807</v>
      </c>
      <c r="C245" s="20">
        <v>200101544</v>
      </c>
      <c r="D245" s="20" t="s">
        <v>252</v>
      </c>
      <c r="E245" s="20" t="s">
        <v>1656</v>
      </c>
      <c r="F245" s="20" t="s">
        <v>1657</v>
      </c>
      <c r="G245" s="20" t="s">
        <v>1658</v>
      </c>
      <c r="H245" s="20" t="s">
        <v>601</v>
      </c>
      <c r="I245" s="20" t="s">
        <v>602</v>
      </c>
      <c r="J245" s="20" t="s">
        <v>1659</v>
      </c>
      <c r="K245" s="20" t="s">
        <v>256</v>
      </c>
      <c r="L245" s="21">
        <v>39617</v>
      </c>
      <c r="M245" s="22">
        <v>1</v>
      </c>
      <c r="N245" s="22">
        <v>0</v>
      </c>
      <c r="O245" s="22">
        <v>0</v>
      </c>
    </row>
    <row r="246" spans="1:15">
      <c r="A246" s="20" t="s">
        <v>658</v>
      </c>
      <c r="B246" s="20"/>
      <c r="C246" s="20">
        <v>200101554</v>
      </c>
      <c r="D246" s="20" t="s">
        <v>659</v>
      </c>
      <c r="E246" s="20" t="s">
        <v>1660</v>
      </c>
      <c r="F246" s="20" t="s">
        <v>1661</v>
      </c>
      <c r="G246" s="20" t="s">
        <v>1662</v>
      </c>
      <c r="H246" s="20" t="s">
        <v>1663</v>
      </c>
      <c r="I246" s="20" t="s">
        <v>1664</v>
      </c>
      <c r="J246" s="20" t="s">
        <v>658</v>
      </c>
      <c r="K246" s="20" t="s">
        <v>662</v>
      </c>
      <c r="L246" s="21">
        <v>39617</v>
      </c>
      <c r="M246" s="22">
        <v>0</v>
      </c>
      <c r="N246" s="22">
        <v>0</v>
      </c>
      <c r="O246" s="22">
        <v>0</v>
      </c>
    </row>
    <row r="247" spans="1:15">
      <c r="A247" s="20" t="s">
        <v>658</v>
      </c>
      <c r="B247" s="20"/>
      <c r="C247" s="20">
        <v>200101556</v>
      </c>
      <c r="D247" s="20" t="s">
        <v>659</v>
      </c>
      <c r="E247" s="20" t="s">
        <v>1665</v>
      </c>
      <c r="F247" s="20" t="s">
        <v>1666</v>
      </c>
      <c r="G247" s="20" t="s">
        <v>1667</v>
      </c>
      <c r="H247" s="20" t="s">
        <v>601</v>
      </c>
      <c r="I247" s="20" t="s">
        <v>602</v>
      </c>
      <c r="J247" s="20" t="s">
        <v>658</v>
      </c>
      <c r="K247" s="20" t="s">
        <v>662</v>
      </c>
      <c r="L247" s="21">
        <v>39617</v>
      </c>
      <c r="M247" s="22">
        <v>0</v>
      </c>
      <c r="N247" s="22">
        <v>0</v>
      </c>
      <c r="O247" s="22">
        <v>0</v>
      </c>
    </row>
    <row r="248" spans="1:15">
      <c r="A248" s="20" t="s">
        <v>250</v>
      </c>
      <c r="B248" s="20">
        <v>200101572</v>
      </c>
      <c r="C248" s="20">
        <v>200101565</v>
      </c>
      <c r="D248" s="20" t="s">
        <v>252</v>
      </c>
      <c r="E248" s="20" t="s">
        <v>1668</v>
      </c>
      <c r="F248" s="20" t="s">
        <v>680</v>
      </c>
      <c r="G248" s="20" t="s">
        <v>681</v>
      </c>
      <c r="H248" s="20" t="s">
        <v>608</v>
      </c>
      <c r="I248" s="20" t="s">
        <v>609</v>
      </c>
      <c r="J248" s="20" t="s">
        <v>267</v>
      </c>
      <c r="K248" s="20" t="s">
        <v>662</v>
      </c>
      <c r="L248" s="21">
        <v>39617</v>
      </c>
      <c r="M248" s="22">
        <v>1</v>
      </c>
      <c r="N248" s="22">
        <v>0</v>
      </c>
      <c r="O248" s="22">
        <v>0</v>
      </c>
    </row>
    <row r="249" spans="1:15">
      <c r="A249" s="20" t="s">
        <v>658</v>
      </c>
      <c r="B249" s="20"/>
      <c r="C249" s="20">
        <v>200101572</v>
      </c>
      <c r="D249" s="20" t="s">
        <v>659</v>
      </c>
      <c r="E249" s="20" t="s">
        <v>1669</v>
      </c>
      <c r="F249" s="20" t="s">
        <v>680</v>
      </c>
      <c r="G249" s="20" t="s">
        <v>681</v>
      </c>
      <c r="H249" s="20" t="s">
        <v>608</v>
      </c>
      <c r="I249" s="20" t="s">
        <v>609</v>
      </c>
      <c r="J249" s="20" t="s">
        <v>658</v>
      </c>
      <c r="K249" s="20" t="s">
        <v>662</v>
      </c>
      <c r="L249" s="21">
        <v>39617</v>
      </c>
      <c r="M249" s="22">
        <v>0</v>
      </c>
      <c r="N249" s="22">
        <v>0</v>
      </c>
      <c r="O249" s="22">
        <v>0</v>
      </c>
    </row>
    <row r="250" spans="1:15">
      <c r="A250" s="20" t="s">
        <v>658</v>
      </c>
      <c r="B250" s="20"/>
      <c r="C250" s="20">
        <v>200101555</v>
      </c>
      <c r="D250" s="20" t="s">
        <v>659</v>
      </c>
      <c r="E250" s="20" t="s">
        <v>1670</v>
      </c>
      <c r="F250" s="20" t="s">
        <v>1596</v>
      </c>
      <c r="G250" s="20" t="s">
        <v>1597</v>
      </c>
      <c r="H250" s="20" t="s">
        <v>634</v>
      </c>
      <c r="I250" s="20" t="s">
        <v>635</v>
      </c>
      <c r="J250" s="20" t="s">
        <v>658</v>
      </c>
      <c r="K250" s="20" t="s">
        <v>662</v>
      </c>
      <c r="L250" s="21">
        <v>39617</v>
      </c>
      <c r="M250" s="22">
        <v>0</v>
      </c>
      <c r="N250" s="22">
        <v>0</v>
      </c>
      <c r="O250" s="22">
        <v>0</v>
      </c>
    </row>
    <row r="251" spans="1:15">
      <c r="A251" s="20" t="s">
        <v>249</v>
      </c>
      <c r="B251" s="20">
        <v>200101944</v>
      </c>
      <c r="C251" s="20">
        <v>200101559</v>
      </c>
      <c r="D251" s="20" t="s">
        <v>252</v>
      </c>
      <c r="E251" s="20" t="s">
        <v>264</v>
      </c>
      <c r="F251" s="20" t="s">
        <v>832</v>
      </c>
      <c r="G251" s="20" t="s">
        <v>833</v>
      </c>
      <c r="H251" s="20" t="s">
        <v>606</v>
      </c>
      <c r="I251" s="20" t="s">
        <v>607</v>
      </c>
      <c r="J251" s="20" t="s">
        <v>280</v>
      </c>
      <c r="K251" s="20" t="s">
        <v>256</v>
      </c>
      <c r="L251" s="21">
        <v>39617</v>
      </c>
      <c r="M251" s="22">
        <v>1</v>
      </c>
      <c r="N251" s="22">
        <v>0</v>
      </c>
      <c r="O251" s="22">
        <v>0</v>
      </c>
    </row>
    <row r="252" spans="1:15">
      <c r="A252" s="20" t="s">
        <v>658</v>
      </c>
      <c r="B252" s="20"/>
      <c r="C252" s="20">
        <v>200101573</v>
      </c>
      <c r="D252" s="20" t="s">
        <v>659</v>
      </c>
      <c r="E252" s="20" t="s">
        <v>658</v>
      </c>
      <c r="F252" s="20" t="s">
        <v>846</v>
      </c>
      <c r="G252" s="20" t="s">
        <v>847</v>
      </c>
      <c r="H252" s="20" t="s">
        <v>730</v>
      </c>
      <c r="I252" s="20" t="s">
        <v>731</v>
      </c>
      <c r="J252" s="20" t="s">
        <v>658</v>
      </c>
      <c r="K252" s="20" t="s">
        <v>662</v>
      </c>
      <c r="L252" s="21">
        <v>39617</v>
      </c>
      <c r="M252" s="22">
        <v>0</v>
      </c>
      <c r="N252" s="22">
        <v>0</v>
      </c>
      <c r="O252" s="22">
        <v>0</v>
      </c>
    </row>
    <row r="253" spans="1:15">
      <c r="A253" s="20" t="s">
        <v>658</v>
      </c>
      <c r="B253" s="20"/>
      <c r="C253" s="20">
        <v>200101638</v>
      </c>
      <c r="D253" s="20" t="s">
        <v>659</v>
      </c>
      <c r="E253" s="20" t="s">
        <v>1671</v>
      </c>
      <c r="F253" s="20" t="s">
        <v>1672</v>
      </c>
      <c r="G253" s="20" t="s">
        <v>1673</v>
      </c>
      <c r="H253" s="20" t="s">
        <v>1533</v>
      </c>
      <c r="I253" s="20" t="s">
        <v>819</v>
      </c>
      <c r="J253" s="20" t="s">
        <v>658</v>
      </c>
      <c r="K253" s="20" t="s">
        <v>662</v>
      </c>
      <c r="L253" s="21">
        <v>39618</v>
      </c>
      <c r="M253" s="22">
        <v>0</v>
      </c>
      <c r="N253" s="22">
        <v>0</v>
      </c>
      <c r="O253" s="22">
        <v>0</v>
      </c>
    </row>
    <row r="254" spans="1:15">
      <c r="A254" s="20" t="s">
        <v>658</v>
      </c>
      <c r="B254" s="20"/>
      <c r="C254" s="20">
        <v>200101612</v>
      </c>
      <c r="D254" s="20" t="s">
        <v>659</v>
      </c>
      <c r="E254" s="20" t="s">
        <v>1674</v>
      </c>
      <c r="F254" s="20" t="s">
        <v>848</v>
      </c>
      <c r="G254" s="20" t="s">
        <v>849</v>
      </c>
      <c r="H254" s="20" t="s">
        <v>628</v>
      </c>
      <c r="I254" s="20" t="s">
        <v>629</v>
      </c>
      <c r="J254" s="20" t="s">
        <v>658</v>
      </c>
      <c r="K254" s="20" t="s">
        <v>662</v>
      </c>
      <c r="L254" s="21">
        <v>39618</v>
      </c>
      <c r="M254" s="22">
        <v>0</v>
      </c>
      <c r="N254" s="22">
        <v>0</v>
      </c>
      <c r="O254" s="22">
        <v>0</v>
      </c>
    </row>
    <row r="255" spans="1:15">
      <c r="A255" s="20" t="s">
        <v>658</v>
      </c>
      <c r="B255" s="20"/>
      <c r="C255" s="20">
        <v>200101614</v>
      </c>
      <c r="D255" s="20" t="s">
        <v>659</v>
      </c>
      <c r="E255" s="20" t="s">
        <v>1674</v>
      </c>
      <c r="F255" s="20" t="s">
        <v>848</v>
      </c>
      <c r="G255" s="20" t="s">
        <v>849</v>
      </c>
      <c r="H255" s="20" t="s">
        <v>628</v>
      </c>
      <c r="I255" s="20" t="s">
        <v>629</v>
      </c>
      <c r="J255" s="20" t="s">
        <v>658</v>
      </c>
      <c r="K255" s="20" t="s">
        <v>662</v>
      </c>
      <c r="L255" s="21">
        <v>39618</v>
      </c>
      <c r="M255" s="22">
        <v>0</v>
      </c>
      <c r="N255" s="22">
        <v>0</v>
      </c>
      <c r="O255" s="22">
        <v>0</v>
      </c>
    </row>
    <row r="256" spans="1:15">
      <c r="A256" s="20" t="s">
        <v>658</v>
      </c>
      <c r="B256" s="20"/>
      <c r="C256" s="20">
        <v>200101622</v>
      </c>
      <c r="D256" s="20" t="s">
        <v>659</v>
      </c>
      <c r="E256" s="20" t="s">
        <v>1674</v>
      </c>
      <c r="F256" s="20" t="s">
        <v>848</v>
      </c>
      <c r="G256" s="20" t="s">
        <v>849</v>
      </c>
      <c r="H256" s="20" t="s">
        <v>628</v>
      </c>
      <c r="I256" s="20" t="s">
        <v>629</v>
      </c>
      <c r="J256" s="20" t="s">
        <v>658</v>
      </c>
      <c r="K256" s="20" t="s">
        <v>662</v>
      </c>
      <c r="L256" s="21">
        <v>39618</v>
      </c>
      <c r="M256" s="22">
        <v>0</v>
      </c>
      <c r="N256" s="22">
        <v>0</v>
      </c>
      <c r="O256" s="22">
        <v>0</v>
      </c>
    </row>
    <row r="257" spans="1:15">
      <c r="A257" s="20" t="s">
        <v>658</v>
      </c>
      <c r="B257" s="20"/>
      <c r="C257" s="20">
        <v>200101611</v>
      </c>
      <c r="D257" s="20" t="s">
        <v>659</v>
      </c>
      <c r="E257" s="20" t="s">
        <v>1675</v>
      </c>
      <c r="F257" s="20" t="s">
        <v>692</v>
      </c>
      <c r="G257" s="20" t="s">
        <v>693</v>
      </c>
      <c r="H257" s="20" t="s">
        <v>628</v>
      </c>
      <c r="I257" s="20" t="s">
        <v>629</v>
      </c>
      <c r="J257" s="20" t="s">
        <v>658</v>
      </c>
      <c r="K257" s="20" t="s">
        <v>662</v>
      </c>
      <c r="L257" s="21">
        <v>39618</v>
      </c>
      <c r="M257" s="22">
        <v>0</v>
      </c>
      <c r="N257" s="22">
        <v>0</v>
      </c>
      <c r="O257" s="22">
        <v>0</v>
      </c>
    </row>
    <row r="258" spans="1:15">
      <c r="A258" s="20" t="s">
        <v>658</v>
      </c>
      <c r="B258" s="20"/>
      <c r="C258" s="20">
        <v>200101613</v>
      </c>
      <c r="D258" s="20" t="s">
        <v>659</v>
      </c>
      <c r="E258" s="20" t="s">
        <v>1675</v>
      </c>
      <c r="F258" s="20" t="s">
        <v>692</v>
      </c>
      <c r="G258" s="20" t="s">
        <v>693</v>
      </c>
      <c r="H258" s="20" t="s">
        <v>628</v>
      </c>
      <c r="I258" s="20" t="s">
        <v>629</v>
      </c>
      <c r="J258" s="20" t="s">
        <v>658</v>
      </c>
      <c r="K258" s="20" t="s">
        <v>662</v>
      </c>
      <c r="L258" s="21">
        <v>39618</v>
      </c>
      <c r="M258" s="22">
        <v>0</v>
      </c>
      <c r="N258" s="22">
        <v>0</v>
      </c>
      <c r="O258" s="22">
        <v>0</v>
      </c>
    </row>
    <row r="259" spans="1:15">
      <c r="A259" s="20" t="s">
        <v>658</v>
      </c>
      <c r="B259" s="20"/>
      <c r="C259" s="20">
        <v>200101620</v>
      </c>
      <c r="D259" s="20" t="s">
        <v>659</v>
      </c>
      <c r="E259" s="20" t="s">
        <v>1675</v>
      </c>
      <c r="F259" s="20" t="s">
        <v>692</v>
      </c>
      <c r="G259" s="20" t="s">
        <v>693</v>
      </c>
      <c r="H259" s="20" t="s">
        <v>628</v>
      </c>
      <c r="I259" s="20" t="s">
        <v>629</v>
      </c>
      <c r="J259" s="20" t="s">
        <v>658</v>
      </c>
      <c r="K259" s="20" t="s">
        <v>662</v>
      </c>
      <c r="L259" s="21">
        <v>39618</v>
      </c>
      <c r="M259" s="22">
        <v>0</v>
      </c>
      <c r="N259" s="22">
        <v>0</v>
      </c>
      <c r="O259" s="22">
        <v>0</v>
      </c>
    </row>
    <row r="260" spans="1:15">
      <c r="A260" s="20" t="s">
        <v>658</v>
      </c>
      <c r="B260" s="20"/>
      <c r="C260" s="20">
        <v>200101623</v>
      </c>
      <c r="D260" s="20" t="s">
        <v>659</v>
      </c>
      <c r="E260" s="20" t="s">
        <v>1675</v>
      </c>
      <c r="F260" s="20" t="s">
        <v>692</v>
      </c>
      <c r="G260" s="20" t="s">
        <v>693</v>
      </c>
      <c r="H260" s="20" t="s">
        <v>628</v>
      </c>
      <c r="I260" s="20" t="s">
        <v>629</v>
      </c>
      <c r="J260" s="20" t="s">
        <v>658</v>
      </c>
      <c r="K260" s="20" t="s">
        <v>662</v>
      </c>
      <c r="L260" s="21">
        <v>39618</v>
      </c>
      <c r="M260" s="22">
        <v>0</v>
      </c>
      <c r="N260" s="22">
        <v>0</v>
      </c>
      <c r="O260" s="22">
        <v>0</v>
      </c>
    </row>
    <row r="261" spans="1:15">
      <c r="A261" s="20" t="s">
        <v>250</v>
      </c>
      <c r="B261" s="20">
        <v>200101993</v>
      </c>
      <c r="C261" s="20">
        <v>200101640</v>
      </c>
      <c r="D261" s="20" t="s">
        <v>252</v>
      </c>
      <c r="E261" s="20" t="s">
        <v>1676</v>
      </c>
      <c r="F261" s="20" t="s">
        <v>704</v>
      </c>
      <c r="G261" s="20" t="s">
        <v>705</v>
      </c>
      <c r="H261" s="20" t="s">
        <v>626</v>
      </c>
      <c r="I261" s="20" t="s">
        <v>627</v>
      </c>
      <c r="J261" s="20" t="s">
        <v>253</v>
      </c>
      <c r="K261" s="20" t="s">
        <v>662</v>
      </c>
      <c r="L261" s="21">
        <v>39618</v>
      </c>
      <c r="M261" s="22">
        <v>1</v>
      </c>
      <c r="N261" s="22">
        <v>0</v>
      </c>
      <c r="O261" s="22">
        <v>0</v>
      </c>
    </row>
    <row r="262" spans="1:15">
      <c r="A262" s="20" t="s">
        <v>250</v>
      </c>
      <c r="B262" s="20">
        <v>200102622</v>
      </c>
      <c r="C262" s="20">
        <v>200101643</v>
      </c>
      <c r="D262" s="20" t="s">
        <v>257</v>
      </c>
      <c r="E262" s="20" t="s">
        <v>1677</v>
      </c>
      <c r="F262" s="20" t="s">
        <v>933</v>
      </c>
      <c r="G262" s="20" t="s">
        <v>934</v>
      </c>
      <c r="H262" s="20" t="s">
        <v>634</v>
      </c>
      <c r="I262" s="20" t="s">
        <v>635</v>
      </c>
      <c r="J262" s="20" t="s">
        <v>1678</v>
      </c>
      <c r="K262" s="20" t="s">
        <v>662</v>
      </c>
      <c r="L262" s="21">
        <v>39618</v>
      </c>
      <c r="M262" s="22">
        <v>1</v>
      </c>
      <c r="N262" s="22">
        <v>0</v>
      </c>
      <c r="O262" s="22">
        <v>0</v>
      </c>
    </row>
    <row r="263" spans="1:15">
      <c r="A263" s="20" t="s">
        <v>658</v>
      </c>
      <c r="B263" s="20"/>
      <c r="C263" s="20">
        <v>200101596</v>
      </c>
      <c r="D263" s="20" t="s">
        <v>659</v>
      </c>
      <c r="E263" s="20" t="s">
        <v>1679</v>
      </c>
      <c r="F263" s="20" t="s">
        <v>722</v>
      </c>
      <c r="G263" s="20" t="s">
        <v>723</v>
      </c>
      <c r="H263" s="20" t="s">
        <v>604</v>
      </c>
      <c r="I263" s="20" t="s">
        <v>605</v>
      </c>
      <c r="J263" s="20" t="s">
        <v>658</v>
      </c>
      <c r="K263" s="20" t="s">
        <v>662</v>
      </c>
      <c r="L263" s="21">
        <v>39618</v>
      </c>
      <c r="M263" s="22">
        <v>0</v>
      </c>
      <c r="N263" s="22">
        <v>0</v>
      </c>
      <c r="O263" s="22">
        <v>0</v>
      </c>
    </row>
    <row r="264" spans="1:15">
      <c r="A264" s="20" t="s">
        <v>658</v>
      </c>
      <c r="B264" s="20"/>
      <c r="C264" s="20">
        <v>200101630</v>
      </c>
      <c r="D264" s="20" t="s">
        <v>659</v>
      </c>
      <c r="E264" s="20" t="s">
        <v>1679</v>
      </c>
      <c r="F264" s="20" t="s">
        <v>722</v>
      </c>
      <c r="G264" s="20" t="s">
        <v>723</v>
      </c>
      <c r="H264" s="20" t="s">
        <v>604</v>
      </c>
      <c r="I264" s="20" t="s">
        <v>605</v>
      </c>
      <c r="J264" s="20" t="s">
        <v>658</v>
      </c>
      <c r="K264" s="20" t="s">
        <v>662</v>
      </c>
      <c r="L264" s="21">
        <v>39618</v>
      </c>
      <c r="M264" s="22">
        <v>0</v>
      </c>
      <c r="N264" s="22">
        <v>0</v>
      </c>
      <c r="O264" s="22">
        <v>0</v>
      </c>
    </row>
    <row r="265" spans="1:15">
      <c r="A265" s="20" t="s">
        <v>658</v>
      </c>
      <c r="B265" s="20"/>
      <c r="C265" s="20">
        <v>200101631</v>
      </c>
      <c r="D265" s="20" t="s">
        <v>659</v>
      </c>
      <c r="E265" s="20" t="s">
        <v>1679</v>
      </c>
      <c r="F265" s="20" t="s">
        <v>722</v>
      </c>
      <c r="G265" s="20" t="s">
        <v>723</v>
      </c>
      <c r="H265" s="20" t="s">
        <v>604</v>
      </c>
      <c r="I265" s="20" t="s">
        <v>605</v>
      </c>
      <c r="J265" s="20" t="s">
        <v>658</v>
      </c>
      <c r="K265" s="20" t="s">
        <v>662</v>
      </c>
      <c r="L265" s="21">
        <v>39618</v>
      </c>
      <c r="M265" s="22">
        <v>0</v>
      </c>
      <c r="N265" s="22">
        <v>0</v>
      </c>
      <c r="O265" s="22">
        <v>0</v>
      </c>
    </row>
    <row r="266" spans="1:15">
      <c r="A266" s="20" t="s">
        <v>658</v>
      </c>
      <c r="B266" s="20"/>
      <c r="C266" s="20">
        <v>200101659</v>
      </c>
      <c r="D266" s="20" t="s">
        <v>659</v>
      </c>
      <c r="E266" s="20" t="s">
        <v>1680</v>
      </c>
      <c r="F266" s="20" t="s">
        <v>850</v>
      </c>
      <c r="G266" s="20" t="s">
        <v>851</v>
      </c>
      <c r="H266" s="20" t="s">
        <v>852</v>
      </c>
      <c r="I266" s="20" t="s">
        <v>853</v>
      </c>
      <c r="J266" s="20" t="s">
        <v>658</v>
      </c>
      <c r="K266" s="20" t="s">
        <v>662</v>
      </c>
      <c r="L266" s="21">
        <v>39619</v>
      </c>
      <c r="M266" s="22">
        <v>0</v>
      </c>
      <c r="N266" s="22">
        <v>0</v>
      </c>
      <c r="O266" s="22">
        <v>0</v>
      </c>
    </row>
    <row r="267" spans="1:15">
      <c r="A267" s="20" t="s">
        <v>658</v>
      </c>
      <c r="B267" s="20"/>
      <c r="C267" s="20">
        <v>200101681</v>
      </c>
      <c r="D267" s="20" t="s">
        <v>659</v>
      </c>
      <c r="E267" s="20" t="s">
        <v>1681</v>
      </c>
      <c r="F267" s="20" t="s">
        <v>850</v>
      </c>
      <c r="G267" s="20" t="s">
        <v>851</v>
      </c>
      <c r="H267" s="20" t="s">
        <v>852</v>
      </c>
      <c r="I267" s="20" t="s">
        <v>853</v>
      </c>
      <c r="J267" s="20" t="s">
        <v>658</v>
      </c>
      <c r="K267" s="20" t="s">
        <v>662</v>
      </c>
      <c r="L267" s="21">
        <v>39619</v>
      </c>
      <c r="M267" s="22">
        <v>0</v>
      </c>
      <c r="N267" s="22">
        <v>0</v>
      </c>
      <c r="O267" s="22">
        <v>0</v>
      </c>
    </row>
    <row r="268" spans="1:15">
      <c r="A268" s="20" t="s">
        <v>250</v>
      </c>
      <c r="B268" s="20">
        <v>200105139</v>
      </c>
      <c r="C268" s="20">
        <v>200101672</v>
      </c>
      <c r="D268" s="20" t="s">
        <v>252</v>
      </c>
      <c r="E268" s="20" t="s">
        <v>1682</v>
      </c>
      <c r="F268" s="20" t="s">
        <v>1271</v>
      </c>
      <c r="G268" s="20" t="s">
        <v>1272</v>
      </c>
      <c r="H268" s="20" t="s">
        <v>634</v>
      </c>
      <c r="I268" s="20" t="s">
        <v>635</v>
      </c>
      <c r="J268" s="20" t="s">
        <v>1683</v>
      </c>
      <c r="K268" s="20" t="s">
        <v>662</v>
      </c>
      <c r="L268" s="21">
        <v>39619</v>
      </c>
      <c r="M268" s="22">
        <v>0</v>
      </c>
      <c r="N268" s="22">
        <v>1</v>
      </c>
      <c r="O268" s="22">
        <v>0</v>
      </c>
    </row>
    <row r="269" spans="1:15">
      <c r="A269" s="20" t="s">
        <v>658</v>
      </c>
      <c r="B269" s="20"/>
      <c r="C269" s="20">
        <v>200101656</v>
      </c>
      <c r="D269" s="20" t="s">
        <v>659</v>
      </c>
      <c r="E269" s="20" t="s">
        <v>1684</v>
      </c>
      <c r="F269" s="20" t="s">
        <v>736</v>
      </c>
      <c r="G269" s="20" t="s">
        <v>737</v>
      </c>
      <c r="H269" s="20" t="s">
        <v>628</v>
      </c>
      <c r="I269" s="20" t="s">
        <v>629</v>
      </c>
      <c r="J269" s="20" t="s">
        <v>658</v>
      </c>
      <c r="K269" s="20" t="s">
        <v>662</v>
      </c>
      <c r="L269" s="21">
        <v>39619</v>
      </c>
      <c r="M269" s="22">
        <v>0</v>
      </c>
      <c r="N269" s="22">
        <v>0</v>
      </c>
      <c r="O269" s="22">
        <v>0</v>
      </c>
    </row>
    <row r="270" spans="1:15">
      <c r="A270" s="20" t="s">
        <v>658</v>
      </c>
      <c r="B270" s="20"/>
      <c r="C270" s="20">
        <v>200101658</v>
      </c>
      <c r="D270" s="20" t="s">
        <v>659</v>
      </c>
      <c r="E270" s="20" t="s">
        <v>1684</v>
      </c>
      <c r="F270" s="20" t="s">
        <v>736</v>
      </c>
      <c r="G270" s="20" t="s">
        <v>737</v>
      </c>
      <c r="H270" s="20" t="s">
        <v>628</v>
      </c>
      <c r="I270" s="20" t="s">
        <v>629</v>
      </c>
      <c r="J270" s="20" t="s">
        <v>658</v>
      </c>
      <c r="K270" s="20" t="s">
        <v>662</v>
      </c>
      <c r="L270" s="21">
        <v>39619</v>
      </c>
      <c r="M270" s="22">
        <v>0</v>
      </c>
      <c r="N270" s="22">
        <v>0</v>
      </c>
      <c r="O270" s="22">
        <v>0</v>
      </c>
    </row>
    <row r="271" spans="1:15">
      <c r="A271" s="20" t="s">
        <v>658</v>
      </c>
      <c r="B271" s="20"/>
      <c r="C271" s="20">
        <v>200101680</v>
      </c>
      <c r="D271" s="20" t="s">
        <v>659</v>
      </c>
      <c r="E271" s="20" t="s">
        <v>1684</v>
      </c>
      <c r="F271" s="20" t="s">
        <v>736</v>
      </c>
      <c r="G271" s="20" t="s">
        <v>737</v>
      </c>
      <c r="H271" s="20" t="s">
        <v>628</v>
      </c>
      <c r="I271" s="20" t="s">
        <v>629</v>
      </c>
      <c r="J271" s="20" t="s">
        <v>658</v>
      </c>
      <c r="K271" s="20" t="s">
        <v>662</v>
      </c>
      <c r="L271" s="21">
        <v>39619</v>
      </c>
      <c r="M271" s="22">
        <v>0</v>
      </c>
      <c r="N271" s="22">
        <v>0</v>
      </c>
      <c r="O271" s="22">
        <v>0</v>
      </c>
    </row>
    <row r="272" spans="1:15">
      <c r="A272" s="20" t="s">
        <v>250</v>
      </c>
      <c r="B272" s="20">
        <v>200105141</v>
      </c>
      <c r="C272" s="20">
        <v>200101671</v>
      </c>
      <c r="D272" s="20" t="s">
        <v>252</v>
      </c>
      <c r="E272" s="20" t="s">
        <v>658</v>
      </c>
      <c r="F272" s="20" t="s">
        <v>1274</v>
      </c>
      <c r="G272" s="20" t="s">
        <v>1275</v>
      </c>
      <c r="H272" s="20" t="s">
        <v>634</v>
      </c>
      <c r="I272" s="20" t="s">
        <v>635</v>
      </c>
      <c r="J272" s="20" t="s">
        <v>1685</v>
      </c>
      <c r="K272" s="20" t="s">
        <v>662</v>
      </c>
      <c r="L272" s="21">
        <v>39619</v>
      </c>
      <c r="M272" s="22">
        <v>0</v>
      </c>
      <c r="N272" s="22">
        <v>1</v>
      </c>
      <c r="O272" s="22">
        <v>0</v>
      </c>
    </row>
    <row r="273" spans="1:15">
      <c r="A273" s="20" t="s">
        <v>658</v>
      </c>
      <c r="B273" s="20"/>
      <c r="C273" s="20">
        <v>200101700</v>
      </c>
      <c r="D273" s="20" t="s">
        <v>659</v>
      </c>
      <c r="E273" s="20" t="s">
        <v>1686</v>
      </c>
      <c r="F273" s="20" t="s">
        <v>1591</v>
      </c>
      <c r="G273" s="20" t="s">
        <v>1592</v>
      </c>
      <c r="H273" s="20" t="s">
        <v>638</v>
      </c>
      <c r="I273" s="20" t="s">
        <v>639</v>
      </c>
      <c r="J273" s="20" t="s">
        <v>658</v>
      </c>
      <c r="K273" s="20" t="s">
        <v>662</v>
      </c>
      <c r="L273" s="21">
        <v>39619</v>
      </c>
      <c r="M273" s="22">
        <v>0</v>
      </c>
      <c r="N273" s="22">
        <v>0</v>
      </c>
      <c r="O273" s="22">
        <v>0</v>
      </c>
    </row>
    <row r="274" spans="1:15">
      <c r="A274" s="20" t="s">
        <v>658</v>
      </c>
      <c r="B274" s="20"/>
      <c r="C274" s="20">
        <v>200101654</v>
      </c>
      <c r="D274" s="20" t="s">
        <v>659</v>
      </c>
      <c r="E274" s="20" t="s">
        <v>658</v>
      </c>
      <c r="F274" s="20" t="s">
        <v>1615</v>
      </c>
      <c r="G274" s="20" t="s">
        <v>1616</v>
      </c>
      <c r="H274" s="20" t="s">
        <v>598</v>
      </c>
      <c r="I274" s="20" t="s">
        <v>599</v>
      </c>
      <c r="J274" s="20" t="s">
        <v>658</v>
      </c>
      <c r="K274" s="20" t="s">
        <v>662</v>
      </c>
      <c r="L274" s="21">
        <v>39619</v>
      </c>
      <c r="M274" s="22">
        <v>0</v>
      </c>
      <c r="N274" s="22">
        <v>0</v>
      </c>
      <c r="O274" s="22">
        <v>0</v>
      </c>
    </row>
    <row r="275" spans="1:15">
      <c r="A275" s="20" t="s">
        <v>658</v>
      </c>
      <c r="B275" s="20"/>
      <c r="C275" s="20">
        <v>200101701</v>
      </c>
      <c r="D275" s="20" t="s">
        <v>659</v>
      </c>
      <c r="E275" s="20" t="s">
        <v>1687</v>
      </c>
      <c r="F275" s="20" t="s">
        <v>1688</v>
      </c>
      <c r="G275" s="20" t="s">
        <v>1689</v>
      </c>
      <c r="H275" s="20" t="s">
        <v>854</v>
      </c>
      <c r="I275" s="20" t="s">
        <v>855</v>
      </c>
      <c r="J275" s="20" t="s">
        <v>658</v>
      </c>
      <c r="K275" s="20" t="s">
        <v>662</v>
      </c>
      <c r="L275" s="21">
        <v>39619</v>
      </c>
      <c r="M275" s="22">
        <v>0</v>
      </c>
      <c r="N275" s="22">
        <v>0</v>
      </c>
      <c r="O275" s="22">
        <v>0</v>
      </c>
    </row>
    <row r="276" spans="1:15">
      <c r="A276" s="20" t="s">
        <v>658</v>
      </c>
      <c r="B276" s="20"/>
      <c r="C276" s="20">
        <v>200101807</v>
      </c>
      <c r="D276" s="20" t="s">
        <v>659</v>
      </c>
      <c r="E276" s="20" t="s">
        <v>658</v>
      </c>
      <c r="F276" s="20" t="s">
        <v>1657</v>
      </c>
      <c r="G276" s="20" t="s">
        <v>1658</v>
      </c>
      <c r="H276" s="20" t="s">
        <v>601</v>
      </c>
      <c r="I276" s="20" t="s">
        <v>602</v>
      </c>
      <c r="J276" s="20" t="s">
        <v>658</v>
      </c>
      <c r="K276" s="20" t="s">
        <v>662</v>
      </c>
      <c r="L276" s="21">
        <v>39622</v>
      </c>
      <c r="M276" s="22">
        <v>0</v>
      </c>
      <c r="N276" s="22">
        <v>0</v>
      </c>
      <c r="O276" s="22">
        <v>0</v>
      </c>
    </row>
    <row r="277" spans="1:15">
      <c r="A277" s="20" t="s">
        <v>249</v>
      </c>
      <c r="B277" s="20">
        <v>200101920</v>
      </c>
      <c r="C277" s="20">
        <v>200101852</v>
      </c>
      <c r="D277" s="20" t="s">
        <v>252</v>
      </c>
      <c r="E277" s="20" t="s">
        <v>262</v>
      </c>
      <c r="F277" s="20" t="s">
        <v>856</v>
      </c>
      <c r="G277" s="20" t="s">
        <v>857</v>
      </c>
      <c r="H277" s="20" t="s">
        <v>622</v>
      </c>
      <c r="I277" s="20" t="s">
        <v>623</v>
      </c>
      <c r="J277" s="20" t="s">
        <v>1642</v>
      </c>
      <c r="K277" s="20" t="s">
        <v>256</v>
      </c>
      <c r="L277" s="21">
        <v>39623</v>
      </c>
      <c r="M277" s="22">
        <v>1</v>
      </c>
      <c r="N277" s="22">
        <v>0</v>
      </c>
      <c r="O277" s="22">
        <v>0</v>
      </c>
    </row>
    <row r="278" spans="1:15">
      <c r="A278" s="20" t="s">
        <v>658</v>
      </c>
      <c r="B278" s="20"/>
      <c r="C278" s="20">
        <v>200101854</v>
      </c>
      <c r="D278" s="20" t="s">
        <v>659</v>
      </c>
      <c r="E278" s="20" t="s">
        <v>1690</v>
      </c>
      <c r="F278" s="20" t="s">
        <v>728</v>
      </c>
      <c r="G278" s="20" t="s">
        <v>729</v>
      </c>
      <c r="H278" s="20" t="s">
        <v>730</v>
      </c>
      <c r="I278" s="20" t="s">
        <v>731</v>
      </c>
      <c r="J278" s="20" t="s">
        <v>658</v>
      </c>
      <c r="K278" s="20" t="s">
        <v>662</v>
      </c>
      <c r="L278" s="21">
        <v>39623</v>
      </c>
      <c r="M278" s="22">
        <v>0</v>
      </c>
      <c r="N278" s="22">
        <v>0</v>
      </c>
      <c r="O278" s="22">
        <v>0</v>
      </c>
    </row>
    <row r="279" spans="1:15">
      <c r="A279" s="20" t="s">
        <v>249</v>
      </c>
      <c r="B279" s="20">
        <v>200101925</v>
      </c>
      <c r="C279" s="20">
        <v>200101864</v>
      </c>
      <c r="D279" s="20" t="s">
        <v>252</v>
      </c>
      <c r="E279" s="20" t="s">
        <v>1691</v>
      </c>
      <c r="F279" s="20" t="s">
        <v>1692</v>
      </c>
      <c r="G279" s="20" t="s">
        <v>1693</v>
      </c>
      <c r="H279" s="20" t="s">
        <v>696</v>
      </c>
      <c r="I279" s="20" t="s">
        <v>697</v>
      </c>
      <c r="J279" s="20" t="s">
        <v>1407</v>
      </c>
      <c r="K279" s="20" t="s">
        <v>256</v>
      </c>
      <c r="L279" s="21">
        <v>39623</v>
      </c>
      <c r="M279" s="22">
        <v>1</v>
      </c>
      <c r="N279" s="22">
        <v>0</v>
      </c>
      <c r="O279" s="22">
        <v>0</v>
      </c>
    </row>
    <row r="280" spans="1:15">
      <c r="A280" s="20" t="s">
        <v>250</v>
      </c>
      <c r="B280" s="20">
        <v>200105144</v>
      </c>
      <c r="C280" s="20">
        <v>200101887</v>
      </c>
      <c r="D280" s="20" t="s">
        <v>252</v>
      </c>
      <c r="E280" s="20" t="s">
        <v>1694</v>
      </c>
      <c r="F280" s="20" t="s">
        <v>1266</v>
      </c>
      <c r="G280" s="20" t="s">
        <v>1267</v>
      </c>
      <c r="H280" s="20" t="s">
        <v>628</v>
      </c>
      <c r="I280" s="20" t="s">
        <v>629</v>
      </c>
      <c r="J280" s="20" t="s">
        <v>281</v>
      </c>
      <c r="K280" s="20" t="s">
        <v>768</v>
      </c>
      <c r="L280" s="21">
        <v>39624</v>
      </c>
      <c r="M280" s="22">
        <v>0</v>
      </c>
      <c r="N280" s="22">
        <v>1</v>
      </c>
      <c r="O280" s="22">
        <v>0</v>
      </c>
    </row>
    <row r="281" spans="1:15">
      <c r="A281" s="20" t="s">
        <v>249</v>
      </c>
      <c r="B281" s="20">
        <v>200101985</v>
      </c>
      <c r="C281" s="20">
        <v>200101939</v>
      </c>
      <c r="D281" s="20" t="s">
        <v>257</v>
      </c>
      <c r="E281" s="20" t="s">
        <v>268</v>
      </c>
      <c r="F281" s="20" t="s">
        <v>732</v>
      </c>
      <c r="G281" s="20" t="s">
        <v>733</v>
      </c>
      <c r="H281" s="20" t="s">
        <v>638</v>
      </c>
      <c r="I281" s="20" t="s">
        <v>639</v>
      </c>
      <c r="J281" s="20" t="s">
        <v>272</v>
      </c>
      <c r="K281" s="20" t="s">
        <v>256</v>
      </c>
      <c r="L281" s="21">
        <v>39624</v>
      </c>
      <c r="M281" s="22">
        <v>1</v>
      </c>
      <c r="N281" s="22">
        <v>0</v>
      </c>
      <c r="O281" s="22">
        <v>0</v>
      </c>
    </row>
    <row r="282" spans="1:15">
      <c r="A282" s="20" t="s">
        <v>658</v>
      </c>
      <c r="B282" s="20"/>
      <c r="C282" s="20">
        <v>200101920</v>
      </c>
      <c r="D282" s="20" t="s">
        <v>659</v>
      </c>
      <c r="E282" s="20" t="s">
        <v>658</v>
      </c>
      <c r="F282" s="20" t="s">
        <v>856</v>
      </c>
      <c r="G282" s="20" t="s">
        <v>857</v>
      </c>
      <c r="H282" s="20" t="s">
        <v>622</v>
      </c>
      <c r="I282" s="20" t="s">
        <v>623</v>
      </c>
      <c r="J282" s="20" t="s">
        <v>658</v>
      </c>
      <c r="K282" s="20" t="s">
        <v>662</v>
      </c>
      <c r="L282" s="21">
        <v>39624</v>
      </c>
      <c r="M282" s="22">
        <v>0</v>
      </c>
      <c r="N282" s="22">
        <v>0</v>
      </c>
      <c r="O282" s="22">
        <v>0</v>
      </c>
    </row>
    <row r="283" spans="1:15">
      <c r="A283" s="20" t="s">
        <v>250</v>
      </c>
      <c r="B283" s="20">
        <v>200102951</v>
      </c>
      <c r="C283" s="20">
        <v>200101907</v>
      </c>
      <c r="D283" s="20" t="s">
        <v>252</v>
      </c>
      <c r="E283" s="20" t="s">
        <v>1695</v>
      </c>
      <c r="F283" s="20" t="s">
        <v>980</v>
      </c>
      <c r="G283" s="20" t="s">
        <v>981</v>
      </c>
      <c r="H283" s="20" t="s">
        <v>604</v>
      </c>
      <c r="I283" s="20" t="s">
        <v>605</v>
      </c>
      <c r="J283" s="20" t="s">
        <v>253</v>
      </c>
      <c r="K283" s="20" t="s">
        <v>662</v>
      </c>
      <c r="L283" s="21">
        <v>39624</v>
      </c>
      <c r="M283" s="22">
        <v>0</v>
      </c>
      <c r="N283" s="22">
        <v>1</v>
      </c>
      <c r="O283" s="22">
        <v>0</v>
      </c>
    </row>
    <row r="284" spans="1:15">
      <c r="A284" s="20" t="s">
        <v>250</v>
      </c>
      <c r="B284" s="20">
        <v>200102951</v>
      </c>
      <c r="C284" s="20">
        <v>200101908</v>
      </c>
      <c r="D284" s="20" t="s">
        <v>252</v>
      </c>
      <c r="E284" s="20" t="s">
        <v>658</v>
      </c>
      <c r="F284" s="20" t="s">
        <v>980</v>
      </c>
      <c r="G284" s="20" t="s">
        <v>981</v>
      </c>
      <c r="H284" s="20" t="s">
        <v>604</v>
      </c>
      <c r="I284" s="20" t="s">
        <v>605</v>
      </c>
      <c r="J284" s="20" t="s">
        <v>253</v>
      </c>
      <c r="K284" s="20" t="s">
        <v>256</v>
      </c>
      <c r="L284" s="21">
        <v>39624</v>
      </c>
      <c r="M284" s="22">
        <v>0</v>
      </c>
      <c r="N284" s="22">
        <v>1</v>
      </c>
      <c r="O284" s="22">
        <v>0</v>
      </c>
    </row>
    <row r="285" spans="1:15">
      <c r="A285" s="20" t="s">
        <v>249</v>
      </c>
      <c r="B285" s="20">
        <v>200102164</v>
      </c>
      <c r="C285" s="20">
        <v>200101943</v>
      </c>
      <c r="D285" s="20" t="s">
        <v>252</v>
      </c>
      <c r="E285" s="20" t="s">
        <v>282</v>
      </c>
      <c r="F285" s="20" t="s">
        <v>842</v>
      </c>
      <c r="G285" s="20" t="s">
        <v>843</v>
      </c>
      <c r="H285" s="20" t="s">
        <v>614</v>
      </c>
      <c r="I285" s="20" t="s">
        <v>615</v>
      </c>
      <c r="J285" s="20" t="s">
        <v>1696</v>
      </c>
      <c r="K285" s="20" t="s">
        <v>256</v>
      </c>
      <c r="L285" s="21">
        <v>39624</v>
      </c>
      <c r="M285" s="22">
        <v>1</v>
      </c>
      <c r="N285" s="22">
        <v>0</v>
      </c>
      <c r="O285" s="22">
        <v>0</v>
      </c>
    </row>
    <row r="286" spans="1:15">
      <c r="A286" s="20" t="s">
        <v>658</v>
      </c>
      <c r="B286" s="20"/>
      <c r="C286" s="20">
        <v>200101944</v>
      </c>
      <c r="D286" s="20" t="s">
        <v>659</v>
      </c>
      <c r="E286" s="20" t="s">
        <v>658</v>
      </c>
      <c r="F286" s="20" t="s">
        <v>832</v>
      </c>
      <c r="G286" s="20" t="s">
        <v>833</v>
      </c>
      <c r="H286" s="20" t="s">
        <v>606</v>
      </c>
      <c r="I286" s="20" t="s">
        <v>607</v>
      </c>
      <c r="J286" s="20" t="s">
        <v>658</v>
      </c>
      <c r="K286" s="20" t="s">
        <v>662</v>
      </c>
      <c r="L286" s="21">
        <v>39624</v>
      </c>
      <c r="M286" s="22">
        <v>0</v>
      </c>
      <c r="N286" s="22">
        <v>0</v>
      </c>
      <c r="O286" s="22">
        <v>0</v>
      </c>
    </row>
    <row r="287" spans="1:15">
      <c r="A287" s="20" t="s">
        <v>658</v>
      </c>
      <c r="B287" s="20"/>
      <c r="C287" s="20">
        <v>200101942</v>
      </c>
      <c r="D287" s="20" t="s">
        <v>659</v>
      </c>
      <c r="E287" s="20" t="s">
        <v>1697</v>
      </c>
      <c r="F287" s="20" t="s">
        <v>858</v>
      </c>
      <c r="G287" s="20" t="s">
        <v>859</v>
      </c>
      <c r="H287" s="20" t="s">
        <v>726</v>
      </c>
      <c r="I287" s="20" t="s">
        <v>727</v>
      </c>
      <c r="J287" s="20" t="s">
        <v>658</v>
      </c>
      <c r="K287" s="20" t="s">
        <v>662</v>
      </c>
      <c r="L287" s="21">
        <v>39624</v>
      </c>
      <c r="M287" s="22">
        <v>0</v>
      </c>
      <c r="N287" s="22">
        <v>0</v>
      </c>
      <c r="O287" s="22">
        <v>0</v>
      </c>
    </row>
    <row r="288" spans="1:15">
      <c r="A288" s="20" t="s">
        <v>658</v>
      </c>
      <c r="B288" s="20"/>
      <c r="C288" s="20">
        <v>200101914</v>
      </c>
      <c r="D288" s="20" t="s">
        <v>659</v>
      </c>
      <c r="E288" s="20" t="s">
        <v>1698</v>
      </c>
      <c r="F288" s="20" t="s">
        <v>706</v>
      </c>
      <c r="G288" s="20" t="s">
        <v>707</v>
      </c>
      <c r="H288" s="20" t="s">
        <v>616</v>
      </c>
      <c r="I288" s="20" t="s">
        <v>617</v>
      </c>
      <c r="J288" s="20" t="s">
        <v>658</v>
      </c>
      <c r="K288" s="20" t="s">
        <v>662</v>
      </c>
      <c r="L288" s="21">
        <v>39624</v>
      </c>
      <c r="M288" s="22">
        <v>0</v>
      </c>
      <c r="N288" s="22">
        <v>0</v>
      </c>
      <c r="O288" s="22">
        <v>0</v>
      </c>
    </row>
    <row r="289" spans="1:15">
      <c r="A289" s="20" t="s">
        <v>658</v>
      </c>
      <c r="B289" s="20"/>
      <c r="C289" s="20">
        <v>200101910</v>
      </c>
      <c r="D289" s="20" t="s">
        <v>659</v>
      </c>
      <c r="E289" s="20" t="s">
        <v>1698</v>
      </c>
      <c r="F289" s="20" t="s">
        <v>708</v>
      </c>
      <c r="G289" s="20" t="s">
        <v>709</v>
      </c>
      <c r="H289" s="20" t="s">
        <v>616</v>
      </c>
      <c r="I289" s="20" t="s">
        <v>617</v>
      </c>
      <c r="J289" s="20" t="s">
        <v>658</v>
      </c>
      <c r="K289" s="20" t="s">
        <v>662</v>
      </c>
      <c r="L289" s="21">
        <v>39624</v>
      </c>
      <c r="M289" s="22">
        <v>0</v>
      </c>
      <c r="N289" s="22">
        <v>0</v>
      </c>
      <c r="O289" s="22">
        <v>0</v>
      </c>
    </row>
    <row r="290" spans="1:15">
      <c r="A290" s="20" t="s">
        <v>658</v>
      </c>
      <c r="B290" s="20"/>
      <c r="C290" s="20">
        <v>200101885</v>
      </c>
      <c r="D290" s="20" t="s">
        <v>659</v>
      </c>
      <c r="E290" s="20" t="s">
        <v>1699</v>
      </c>
      <c r="F290" s="20" t="s">
        <v>799</v>
      </c>
      <c r="G290" s="20" t="s">
        <v>800</v>
      </c>
      <c r="H290" s="20" t="s">
        <v>716</v>
      </c>
      <c r="I290" s="20" t="s">
        <v>717</v>
      </c>
      <c r="J290" s="20" t="s">
        <v>658</v>
      </c>
      <c r="K290" s="20" t="s">
        <v>662</v>
      </c>
      <c r="L290" s="21">
        <v>39624</v>
      </c>
      <c r="M290" s="22">
        <v>0</v>
      </c>
      <c r="N290" s="22">
        <v>0</v>
      </c>
      <c r="O290" s="22">
        <v>0</v>
      </c>
    </row>
    <row r="291" spans="1:15">
      <c r="A291" s="20" t="s">
        <v>658</v>
      </c>
      <c r="B291" s="20"/>
      <c r="C291" s="20">
        <v>200101901</v>
      </c>
      <c r="D291" s="20" t="s">
        <v>659</v>
      </c>
      <c r="E291" s="20" t="s">
        <v>1699</v>
      </c>
      <c r="F291" s="20" t="s">
        <v>799</v>
      </c>
      <c r="G291" s="20" t="s">
        <v>800</v>
      </c>
      <c r="H291" s="20" t="s">
        <v>716</v>
      </c>
      <c r="I291" s="20" t="s">
        <v>717</v>
      </c>
      <c r="J291" s="20" t="s">
        <v>658</v>
      </c>
      <c r="K291" s="20" t="s">
        <v>662</v>
      </c>
      <c r="L291" s="21">
        <v>39624</v>
      </c>
      <c r="M291" s="22">
        <v>0</v>
      </c>
      <c r="N291" s="22">
        <v>0</v>
      </c>
      <c r="O291" s="22">
        <v>0</v>
      </c>
    </row>
    <row r="292" spans="1:15">
      <c r="A292" s="20" t="s">
        <v>658</v>
      </c>
      <c r="B292" s="20"/>
      <c r="C292" s="20">
        <v>200101940</v>
      </c>
      <c r="D292" s="20" t="s">
        <v>659</v>
      </c>
      <c r="E292" s="20" t="s">
        <v>1700</v>
      </c>
      <c r="F292" s="20" t="s">
        <v>775</v>
      </c>
      <c r="G292" s="20" t="s">
        <v>776</v>
      </c>
      <c r="H292" s="20" t="s">
        <v>696</v>
      </c>
      <c r="I292" s="20" t="s">
        <v>697</v>
      </c>
      <c r="J292" s="20" t="s">
        <v>658</v>
      </c>
      <c r="K292" s="20" t="s">
        <v>662</v>
      </c>
      <c r="L292" s="21">
        <v>39624</v>
      </c>
      <c r="M292" s="22">
        <v>0</v>
      </c>
      <c r="N292" s="22">
        <v>0</v>
      </c>
      <c r="O292" s="22">
        <v>0</v>
      </c>
    </row>
    <row r="293" spans="1:15">
      <c r="A293" s="20" t="s">
        <v>658</v>
      </c>
      <c r="B293" s="20"/>
      <c r="C293" s="20">
        <v>200101888</v>
      </c>
      <c r="D293" s="20" t="s">
        <v>659</v>
      </c>
      <c r="E293" s="20" t="s">
        <v>1699</v>
      </c>
      <c r="F293" s="20" t="s">
        <v>860</v>
      </c>
      <c r="G293" s="20" t="s">
        <v>861</v>
      </c>
      <c r="H293" s="20" t="s">
        <v>716</v>
      </c>
      <c r="I293" s="20" t="s">
        <v>717</v>
      </c>
      <c r="J293" s="20" t="s">
        <v>658</v>
      </c>
      <c r="K293" s="20" t="s">
        <v>662</v>
      </c>
      <c r="L293" s="21">
        <v>39624</v>
      </c>
      <c r="M293" s="22">
        <v>0</v>
      </c>
      <c r="N293" s="22">
        <v>0</v>
      </c>
      <c r="O293" s="22">
        <v>0</v>
      </c>
    </row>
    <row r="294" spans="1:15">
      <c r="A294" s="20" t="s">
        <v>658</v>
      </c>
      <c r="B294" s="20"/>
      <c r="C294" s="20">
        <v>200101900</v>
      </c>
      <c r="D294" s="20" t="s">
        <v>659</v>
      </c>
      <c r="E294" s="20" t="s">
        <v>1699</v>
      </c>
      <c r="F294" s="20" t="s">
        <v>862</v>
      </c>
      <c r="G294" s="20" t="s">
        <v>863</v>
      </c>
      <c r="H294" s="20" t="s">
        <v>716</v>
      </c>
      <c r="I294" s="20" t="s">
        <v>717</v>
      </c>
      <c r="J294" s="20" t="s">
        <v>658</v>
      </c>
      <c r="K294" s="20" t="s">
        <v>662</v>
      </c>
      <c r="L294" s="21">
        <v>39624</v>
      </c>
      <c r="M294" s="22">
        <v>0</v>
      </c>
      <c r="N294" s="22">
        <v>0</v>
      </c>
      <c r="O294" s="22">
        <v>0</v>
      </c>
    </row>
    <row r="295" spans="1:15">
      <c r="A295" s="20" t="s">
        <v>658</v>
      </c>
      <c r="B295" s="20"/>
      <c r="C295" s="20">
        <v>200101902</v>
      </c>
      <c r="D295" s="20" t="s">
        <v>659</v>
      </c>
      <c r="E295" s="20" t="s">
        <v>1699</v>
      </c>
      <c r="F295" s="20" t="s">
        <v>862</v>
      </c>
      <c r="G295" s="20" t="s">
        <v>863</v>
      </c>
      <c r="H295" s="20" t="s">
        <v>716</v>
      </c>
      <c r="I295" s="20" t="s">
        <v>717</v>
      </c>
      <c r="J295" s="20" t="s">
        <v>658</v>
      </c>
      <c r="K295" s="20" t="s">
        <v>662</v>
      </c>
      <c r="L295" s="21">
        <v>39624</v>
      </c>
      <c r="M295" s="22">
        <v>0</v>
      </c>
      <c r="N295" s="22">
        <v>0</v>
      </c>
      <c r="O295" s="22">
        <v>0</v>
      </c>
    </row>
    <row r="296" spans="1:15">
      <c r="A296" s="20" t="s">
        <v>658</v>
      </c>
      <c r="B296" s="20"/>
      <c r="C296" s="20">
        <v>200101889</v>
      </c>
      <c r="D296" s="20" t="s">
        <v>659</v>
      </c>
      <c r="E296" s="20" t="s">
        <v>1699</v>
      </c>
      <c r="F296" s="20" t="s">
        <v>714</v>
      </c>
      <c r="G296" s="20" t="s">
        <v>715</v>
      </c>
      <c r="H296" s="20" t="s">
        <v>716</v>
      </c>
      <c r="I296" s="20" t="s">
        <v>717</v>
      </c>
      <c r="J296" s="20" t="s">
        <v>658</v>
      </c>
      <c r="K296" s="20" t="s">
        <v>662</v>
      </c>
      <c r="L296" s="21">
        <v>39624</v>
      </c>
      <c r="M296" s="22">
        <v>0</v>
      </c>
      <c r="N296" s="22">
        <v>0</v>
      </c>
      <c r="O296" s="22">
        <v>0</v>
      </c>
    </row>
    <row r="297" spans="1:15">
      <c r="A297" s="20" t="s">
        <v>658</v>
      </c>
      <c r="B297" s="20"/>
      <c r="C297" s="20">
        <v>200101903</v>
      </c>
      <c r="D297" s="20" t="s">
        <v>659</v>
      </c>
      <c r="E297" s="20" t="s">
        <v>1699</v>
      </c>
      <c r="F297" s="20" t="s">
        <v>714</v>
      </c>
      <c r="G297" s="20" t="s">
        <v>715</v>
      </c>
      <c r="H297" s="20" t="s">
        <v>716</v>
      </c>
      <c r="I297" s="20" t="s">
        <v>717</v>
      </c>
      <c r="J297" s="20" t="s">
        <v>658</v>
      </c>
      <c r="K297" s="20" t="s">
        <v>662</v>
      </c>
      <c r="L297" s="21">
        <v>39624</v>
      </c>
      <c r="M297" s="22">
        <v>0</v>
      </c>
      <c r="N297" s="22">
        <v>0</v>
      </c>
      <c r="O297" s="22">
        <v>0</v>
      </c>
    </row>
    <row r="298" spans="1:15">
      <c r="A298" s="20" t="s">
        <v>658</v>
      </c>
      <c r="B298" s="20"/>
      <c r="C298" s="20">
        <v>200101917</v>
      </c>
      <c r="D298" s="20" t="s">
        <v>659</v>
      </c>
      <c r="E298" s="20" t="s">
        <v>1698</v>
      </c>
      <c r="F298" s="20" t="s">
        <v>864</v>
      </c>
      <c r="G298" s="20" t="s">
        <v>865</v>
      </c>
      <c r="H298" s="20" t="s">
        <v>616</v>
      </c>
      <c r="I298" s="20" t="s">
        <v>617</v>
      </c>
      <c r="J298" s="20" t="s">
        <v>658</v>
      </c>
      <c r="K298" s="20" t="s">
        <v>662</v>
      </c>
      <c r="L298" s="21">
        <v>39624</v>
      </c>
      <c r="M298" s="22">
        <v>0</v>
      </c>
      <c r="N298" s="22">
        <v>0</v>
      </c>
      <c r="O298" s="22">
        <v>0</v>
      </c>
    </row>
    <row r="299" spans="1:15">
      <c r="A299" s="20" t="s">
        <v>658</v>
      </c>
      <c r="B299" s="20"/>
      <c r="C299" s="20">
        <v>200101925</v>
      </c>
      <c r="D299" s="20" t="s">
        <v>659</v>
      </c>
      <c r="E299" s="20" t="s">
        <v>1700</v>
      </c>
      <c r="F299" s="20" t="s">
        <v>1692</v>
      </c>
      <c r="G299" s="20" t="s">
        <v>1693</v>
      </c>
      <c r="H299" s="20" t="s">
        <v>696</v>
      </c>
      <c r="I299" s="20" t="s">
        <v>697</v>
      </c>
      <c r="J299" s="20" t="s">
        <v>658</v>
      </c>
      <c r="K299" s="20" t="s">
        <v>662</v>
      </c>
      <c r="L299" s="21">
        <v>39624</v>
      </c>
      <c r="M299" s="22">
        <v>0</v>
      </c>
      <c r="N299" s="22">
        <v>0</v>
      </c>
      <c r="O299" s="22">
        <v>0</v>
      </c>
    </row>
    <row r="300" spans="1:15">
      <c r="A300" s="20" t="s">
        <v>658</v>
      </c>
      <c r="B300" s="20"/>
      <c r="C300" s="20">
        <v>200101985</v>
      </c>
      <c r="D300" s="20" t="s">
        <v>659</v>
      </c>
      <c r="E300" s="20" t="s">
        <v>1701</v>
      </c>
      <c r="F300" s="20" t="s">
        <v>732</v>
      </c>
      <c r="G300" s="20" t="s">
        <v>733</v>
      </c>
      <c r="H300" s="20" t="s">
        <v>638</v>
      </c>
      <c r="I300" s="20" t="s">
        <v>639</v>
      </c>
      <c r="J300" s="20" t="s">
        <v>658</v>
      </c>
      <c r="K300" s="20" t="s">
        <v>662</v>
      </c>
      <c r="L300" s="21">
        <v>39625</v>
      </c>
      <c r="M300" s="22">
        <v>0</v>
      </c>
      <c r="N300" s="22">
        <v>0</v>
      </c>
      <c r="O300" s="22">
        <v>0</v>
      </c>
    </row>
    <row r="301" spans="1:15">
      <c r="A301" s="20" t="s">
        <v>658</v>
      </c>
      <c r="B301" s="20"/>
      <c r="C301" s="20">
        <v>200101979</v>
      </c>
      <c r="D301" s="20" t="s">
        <v>659</v>
      </c>
      <c r="E301" s="20" t="s">
        <v>1702</v>
      </c>
      <c r="F301" s="20" t="s">
        <v>1703</v>
      </c>
      <c r="G301" s="20" t="s">
        <v>1704</v>
      </c>
      <c r="H301" s="20" t="s">
        <v>640</v>
      </c>
      <c r="I301" s="20" t="s">
        <v>641</v>
      </c>
      <c r="J301" s="20" t="s">
        <v>658</v>
      </c>
      <c r="K301" s="20" t="s">
        <v>662</v>
      </c>
      <c r="L301" s="21">
        <v>39625</v>
      </c>
      <c r="M301" s="22">
        <v>0</v>
      </c>
      <c r="N301" s="22">
        <v>0</v>
      </c>
      <c r="O301" s="22">
        <v>0</v>
      </c>
    </row>
    <row r="302" spans="1:15">
      <c r="A302" s="20" t="s">
        <v>249</v>
      </c>
      <c r="B302" s="20">
        <v>200102195</v>
      </c>
      <c r="C302" s="20">
        <v>200101975</v>
      </c>
      <c r="D302" s="20" t="s">
        <v>252</v>
      </c>
      <c r="E302" s="20" t="s">
        <v>273</v>
      </c>
      <c r="F302" s="20" t="s">
        <v>878</v>
      </c>
      <c r="G302" s="20" t="s">
        <v>879</v>
      </c>
      <c r="H302" s="20" t="s">
        <v>614</v>
      </c>
      <c r="I302" s="20" t="s">
        <v>615</v>
      </c>
      <c r="J302" s="20" t="s">
        <v>283</v>
      </c>
      <c r="K302" s="20" t="s">
        <v>256</v>
      </c>
      <c r="L302" s="21">
        <v>39625</v>
      </c>
      <c r="M302" s="22">
        <v>1</v>
      </c>
      <c r="N302" s="22">
        <v>0</v>
      </c>
      <c r="O302" s="22">
        <v>0</v>
      </c>
    </row>
    <row r="303" spans="1:15">
      <c r="A303" s="20" t="s">
        <v>249</v>
      </c>
      <c r="B303" s="20">
        <v>200102197</v>
      </c>
      <c r="C303" s="20">
        <v>200101982</v>
      </c>
      <c r="D303" s="20" t="s">
        <v>252</v>
      </c>
      <c r="E303" s="20" t="s">
        <v>264</v>
      </c>
      <c r="F303" s="20" t="s">
        <v>663</v>
      </c>
      <c r="G303" s="20" t="s">
        <v>664</v>
      </c>
      <c r="H303" s="20" t="s">
        <v>660</v>
      </c>
      <c r="I303" s="20" t="s">
        <v>661</v>
      </c>
      <c r="J303" s="20" t="s">
        <v>1705</v>
      </c>
      <c r="K303" s="20" t="s">
        <v>256</v>
      </c>
      <c r="L303" s="21">
        <v>39625</v>
      </c>
      <c r="M303" s="22">
        <v>1</v>
      </c>
      <c r="N303" s="22">
        <v>0</v>
      </c>
      <c r="O303" s="22">
        <v>0</v>
      </c>
    </row>
    <row r="304" spans="1:15">
      <c r="A304" s="20" t="s">
        <v>249</v>
      </c>
      <c r="B304" s="20">
        <v>200102000</v>
      </c>
      <c r="C304" s="20">
        <v>200101989</v>
      </c>
      <c r="D304" s="20" t="s">
        <v>252</v>
      </c>
      <c r="E304" s="20" t="s">
        <v>262</v>
      </c>
      <c r="F304" s="20" t="s">
        <v>866</v>
      </c>
      <c r="G304" s="20" t="s">
        <v>867</v>
      </c>
      <c r="H304" s="20" t="s">
        <v>632</v>
      </c>
      <c r="I304" s="20" t="s">
        <v>633</v>
      </c>
      <c r="J304" s="20" t="s">
        <v>1696</v>
      </c>
      <c r="K304" s="20" t="s">
        <v>256</v>
      </c>
      <c r="L304" s="21">
        <v>39625</v>
      </c>
      <c r="M304" s="22">
        <v>0</v>
      </c>
      <c r="N304" s="22">
        <v>1</v>
      </c>
      <c r="O304" s="22">
        <v>0</v>
      </c>
    </row>
    <row r="305" spans="1:15">
      <c r="A305" s="20" t="s">
        <v>658</v>
      </c>
      <c r="B305" s="20"/>
      <c r="C305" s="20">
        <v>200102000</v>
      </c>
      <c r="D305" s="20" t="s">
        <v>659</v>
      </c>
      <c r="E305" s="20" t="s">
        <v>658</v>
      </c>
      <c r="F305" s="20" t="s">
        <v>866</v>
      </c>
      <c r="G305" s="20" t="s">
        <v>867</v>
      </c>
      <c r="H305" s="20" t="s">
        <v>632</v>
      </c>
      <c r="I305" s="20" t="s">
        <v>633</v>
      </c>
      <c r="J305" s="20" t="s">
        <v>658</v>
      </c>
      <c r="K305" s="20" t="s">
        <v>662</v>
      </c>
      <c r="L305" s="21">
        <v>39625</v>
      </c>
      <c r="M305" s="22">
        <v>0</v>
      </c>
      <c r="N305" s="22">
        <v>0</v>
      </c>
      <c r="O305" s="22">
        <v>0</v>
      </c>
    </row>
    <row r="306" spans="1:15">
      <c r="A306" s="20" t="s">
        <v>658</v>
      </c>
      <c r="B306" s="20"/>
      <c r="C306" s="20">
        <v>200101993</v>
      </c>
      <c r="D306" s="20" t="s">
        <v>659</v>
      </c>
      <c r="E306" s="20" t="s">
        <v>1706</v>
      </c>
      <c r="F306" s="20" t="s">
        <v>704</v>
      </c>
      <c r="G306" s="20" t="s">
        <v>705</v>
      </c>
      <c r="H306" s="20" t="s">
        <v>626</v>
      </c>
      <c r="I306" s="20" t="s">
        <v>627</v>
      </c>
      <c r="J306" s="20" t="s">
        <v>658</v>
      </c>
      <c r="K306" s="20" t="s">
        <v>662</v>
      </c>
      <c r="L306" s="21">
        <v>39625</v>
      </c>
      <c r="M306" s="22">
        <v>0</v>
      </c>
      <c r="N306" s="22">
        <v>0</v>
      </c>
      <c r="O306" s="22">
        <v>0</v>
      </c>
    </row>
    <row r="307" spans="1:15">
      <c r="A307" s="20" t="s">
        <v>249</v>
      </c>
      <c r="B307" s="20">
        <v>200102155</v>
      </c>
      <c r="C307" s="20">
        <v>200101974</v>
      </c>
      <c r="D307" s="20" t="s">
        <v>252</v>
      </c>
      <c r="E307" s="20" t="s">
        <v>282</v>
      </c>
      <c r="F307" s="20" t="s">
        <v>842</v>
      </c>
      <c r="G307" s="20" t="s">
        <v>843</v>
      </c>
      <c r="H307" s="20" t="s">
        <v>614</v>
      </c>
      <c r="I307" s="20" t="s">
        <v>615</v>
      </c>
      <c r="J307" s="20" t="s">
        <v>1642</v>
      </c>
      <c r="K307" s="20" t="s">
        <v>256</v>
      </c>
      <c r="L307" s="21">
        <v>39625</v>
      </c>
      <c r="M307" s="22">
        <v>1</v>
      </c>
      <c r="N307" s="22">
        <v>0</v>
      </c>
      <c r="O307" s="22">
        <v>0</v>
      </c>
    </row>
    <row r="308" spans="1:15">
      <c r="A308" s="20" t="s">
        <v>658</v>
      </c>
      <c r="B308" s="20"/>
      <c r="C308" s="20">
        <v>200101948</v>
      </c>
      <c r="D308" s="20" t="s">
        <v>659</v>
      </c>
      <c r="E308" s="20" t="s">
        <v>1707</v>
      </c>
      <c r="F308" s="20" t="s">
        <v>868</v>
      </c>
      <c r="G308" s="20" t="s">
        <v>869</v>
      </c>
      <c r="H308" s="20" t="s">
        <v>870</v>
      </c>
      <c r="I308" s="20" t="s">
        <v>871</v>
      </c>
      <c r="J308" s="20" t="s">
        <v>658</v>
      </c>
      <c r="K308" s="20" t="s">
        <v>662</v>
      </c>
      <c r="L308" s="21">
        <v>39625</v>
      </c>
      <c r="M308" s="22">
        <v>0</v>
      </c>
      <c r="N308" s="22">
        <v>0</v>
      </c>
      <c r="O308" s="22">
        <v>0</v>
      </c>
    </row>
    <row r="309" spans="1:15">
      <c r="A309" s="20" t="s">
        <v>249</v>
      </c>
      <c r="B309" s="20">
        <v>200102105</v>
      </c>
      <c r="C309" s="20">
        <v>200102074</v>
      </c>
      <c r="D309" s="20" t="s">
        <v>252</v>
      </c>
      <c r="E309" s="20" t="s">
        <v>258</v>
      </c>
      <c r="F309" s="20" t="s">
        <v>1615</v>
      </c>
      <c r="G309" s="20" t="s">
        <v>1616</v>
      </c>
      <c r="H309" s="20" t="s">
        <v>598</v>
      </c>
      <c r="I309" s="20" t="s">
        <v>599</v>
      </c>
      <c r="J309" s="20" t="s">
        <v>1708</v>
      </c>
      <c r="K309" s="20" t="s">
        <v>256</v>
      </c>
      <c r="L309" s="21">
        <v>39626</v>
      </c>
      <c r="M309" s="22">
        <v>1</v>
      </c>
      <c r="N309" s="22">
        <v>0</v>
      </c>
      <c r="O309" s="22">
        <v>0</v>
      </c>
    </row>
    <row r="310" spans="1:15">
      <c r="A310" s="20" t="s">
        <v>249</v>
      </c>
      <c r="B310" s="20">
        <v>200102124</v>
      </c>
      <c r="C310" s="20">
        <v>200102018</v>
      </c>
      <c r="D310" s="20" t="s">
        <v>252</v>
      </c>
      <c r="E310" s="20" t="s">
        <v>258</v>
      </c>
      <c r="F310" s="20" t="s">
        <v>830</v>
      </c>
      <c r="G310" s="20" t="s">
        <v>831</v>
      </c>
      <c r="H310" s="20" t="s">
        <v>601</v>
      </c>
      <c r="I310" s="20" t="s">
        <v>602</v>
      </c>
      <c r="J310" s="20" t="s">
        <v>1709</v>
      </c>
      <c r="K310" s="20" t="s">
        <v>256</v>
      </c>
      <c r="L310" s="21">
        <v>39626</v>
      </c>
      <c r="M310" s="22">
        <v>1</v>
      </c>
      <c r="N310" s="22">
        <v>0</v>
      </c>
      <c r="O310" s="22">
        <v>0</v>
      </c>
    </row>
    <row r="311" spans="1:15">
      <c r="A311" s="20" t="s">
        <v>249</v>
      </c>
      <c r="B311" s="20">
        <v>200102128</v>
      </c>
      <c r="C311" s="20">
        <v>200102019</v>
      </c>
      <c r="D311" s="20" t="s">
        <v>252</v>
      </c>
      <c r="E311" s="20" t="s">
        <v>258</v>
      </c>
      <c r="F311" s="20" t="s">
        <v>1710</v>
      </c>
      <c r="G311" s="20" t="s">
        <v>1711</v>
      </c>
      <c r="H311" s="20" t="s">
        <v>601</v>
      </c>
      <c r="I311" s="20" t="s">
        <v>602</v>
      </c>
      <c r="J311" s="20" t="s">
        <v>1712</v>
      </c>
      <c r="K311" s="20" t="s">
        <v>256</v>
      </c>
      <c r="L311" s="21">
        <v>39626</v>
      </c>
      <c r="M311" s="22">
        <v>1</v>
      </c>
      <c r="N311" s="22">
        <v>0</v>
      </c>
      <c r="O311" s="22">
        <v>0</v>
      </c>
    </row>
    <row r="312" spans="1:15">
      <c r="A312" s="20" t="s">
        <v>658</v>
      </c>
      <c r="B312" s="20"/>
      <c r="C312" s="20">
        <v>200102069</v>
      </c>
      <c r="D312" s="20" t="s">
        <v>659</v>
      </c>
      <c r="E312" s="20" t="s">
        <v>1713</v>
      </c>
      <c r="F312" s="20" t="s">
        <v>1714</v>
      </c>
      <c r="G312" s="20" t="s">
        <v>1715</v>
      </c>
      <c r="H312" s="20" t="s">
        <v>634</v>
      </c>
      <c r="I312" s="20" t="s">
        <v>635</v>
      </c>
      <c r="J312" s="20" t="s">
        <v>658</v>
      </c>
      <c r="K312" s="20" t="s">
        <v>662</v>
      </c>
      <c r="L312" s="21">
        <v>39626</v>
      </c>
      <c r="M312" s="22">
        <v>0</v>
      </c>
      <c r="N312" s="22">
        <v>0</v>
      </c>
      <c r="O312" s="22">
        <v>0</v>
      </c>
    </row>
    <row r="313" spans="1:15">
      <c r="A313" s="20" t="s">
        <v>249</v>
      </c>
      <c r="B313" s="20">
        <v>200102133</v>
      </c>
      <c r="C313" s="20">
        <v>200102070</v>
      </c>
      <c r="D313" s="20" t="s">
        <v>252</v>
      </c>
      <c r="E313" s="20" t="s">
        <v>1691</v>
      </c>
      <c r="F313" s="20" t="s">
        <v>706</v>
      </c>
      <c r="G313" s="20" t="s">
        <v>707</v>
      </c>
      <c r="H313" s="20" t="s">
        <v>616</v>
      </c>
      <c r="I313" s="20" t="s">
        <v>617</v>
      </c>
      <c r="J313" s="20" t="s">
        <v>1716</v>
      </c>
      <c r="K313" s="20" t="s">
        <v>256</v>
      </c>
      <c r="L313" s="21">
        <v>39626</v>
      </c>
      <c r="M313" s="22">
        <v>1</v>
      </c>
      <c r="N313" s="22">
        <v>0</v>
      </c>
      <c r="O313" s="22">
        <v>0</v>
      </c>
    </row>
    <row r="314" spans="1:15">
      <c r="A314" s="20" t="s">
        <v>658</v>
      </c>
      <c r="B314" s="20"/>
      <c r="C314" s="20">
        <v>200102004</v>
      </c>
      <c r="D314" s="20" t="s">
        <v>659</v>
      </c>
      <c r="E314" s="20" t="s">
        <v>1717</v>
      </c>
      <c r="F314" s="20" t="s">
        <v>1473</v>
      </c>
      <c r="G314" s="20" t="s">
        <v>1474</v>
      </c>
      <c r="H314" s="20" t="s">
        <v>760</v>
      </c>
      <c r="I314" s="20" t="s">
        <v>761</v>
      </c>
      <c r="J314" s="20" t="s">
        <v>658</v>
      </c>
      <c r="K314" s="20" t="s">
        <v>662</v>
      </c>
      <c r="L314" s="21">
        <v>39626</v>
      </c>
      <c r="M314" s="22">
        <v>0</v>
      </c>
      <c r="N314" s="22">
        <v>0</v>
      </c>
      <c r="O314" s="22">
        <v>0</v>
      </c>
    </row>
    <row r="315" spans="1:15">
      <c r="A315" s="20" t="s">
        <v>658</v>
      </c>
      <c r="B315" s="20"/>
      <c r="C315" s="20">
        <v>200102006</v>
      </c>
      <c r="D315" s="20" t="s">
        <v>659</v>
      </c>
      <c r="E315" s="20" t="s">
        <v>1717</v>
      </c>
      <c r="F315" s="20" t="s">
        <v>1473</v>
      </c>
      <c r="G315" s="20" t="s">
        <v>1474</v>
      </c>
      <c r="H315" s="20" t="s">
        <v>760</v>
      </c>
      <c r="I315" s="20" t="s">
        <v>761</v>
      </c>
      <c r="J315" s="20" t="s">
        <v>658</v>
      </c>
      <c r="K315" s="20" t="s">
        <v>662</v>
      </c>
      <c r="L315" s="21">
        <v>39626</v>
      </c>
      <c r="M315" s="22">
        <v>0</v>
      </c>
      <c r="N315" s="22">
        <v>0</v>
      </c>
      <c r="O315" s="22">
        <v>0</v>
      </c>
    </row>
    <row r="316" spans="1:15">
      <c r="A316" s="20" t="s">
        <v>658</v>
      </c>
      <c r="B316" s="20"/>
      <c r="C316" s="20">
        <v>200102081</v>
      </c>
      <c r="D316" s="20" t="s">
        <v>659</v>
      </c>
      <c r="E316" s="20" t="s">
        <v>1718</v>
      </c>
      <c r="F316" s="20" t="s">
        <v>714</v>
      </c>
      <c r="G316" s="20" t="s">
        <v>715</v>
      </c>
      <c r="H316" s="20" t="s">
        <v>696</v>
      </c>
      <c r="I316" s="20" t="s">
        <v>697</v>
      </c>
      <c r="J316" s="20" t="s">
        <v>658</v>
      </c>
      <c r="K316" s="20" t="s">
        <v>662</v>
      </c>
      <c r="L316" s="21">
        <v>39626</v>
      </c>
      <c r="M316" s="22">
        <v>0</v>
      </c>
      <c r="N316" s="22">
        <v>0</v>
      </c>
      <c r="O316" s="22">
        <v>0</v>
      </c>
    </row>
    <row r="317" spans="1:15">
      <c r="A317" s="20" t="s">
        <v>658</v>
      </c>
      <c r="B317" s="20"/>
      <c r="C317" s="20">
        <v>200102080</v>
      </c>
      <c r="D317" s="20" t="s">
        <v>659</v>
      </c>
      <c r="E317" s="20" t="s">
        <v>1718</v>
      </c>
      <c r="F317" s="20" t="s">
        <v>718</v>
      </c>
      <c r="G317" s="20" t="s">
        <v>719</v>
      </c>
      <c r="H317" s="20" t="s">
        <v>696</v>
      </c>
      <c r="I317" s="20" t="s">
        <v>697</v>
      </c>
      <c r="J317" s="20" t="s">
        <v>658</v>
      </c>
      <c r="K317" s="20" t="s">
        <v>662</v>
      </c>
      <c r="L317" s="21">
        <v>39626</v>
      </c>
      <c r="M317" s="22">
        <v>0</v>
      </c>
      <c r="N317" s="22">
        <v>0</v>
      </c>
      <c r="O317" s="22">
        <v>0</v>
      </c>
    </row>
    <row r="318" spans="1:15">
      <c r="A318" s="20" t="s">
        <v>658</v>
      </c>
      <c r="B318" s="20"/>
      <c r="C318" s="20">
        <v>200102005</v>
      </c>
      <c r="D318" s="20" t="s">
        <v>659</v>
      </c>
      <c r="E318" s="20" t="s">
        <v>1719</v>
      </c>
      <c r="F318" s="20" t="s">
        <v>787</v>
      </c>
      <c r="G318" s="20" t="s">
        <v>788</v>
      </c>
      <c r="H318" s="20" t="s">
        <v>1463</v>
      </c>
      <c r="I318" s="20" t="s">
        <v>1464</v>
      </c>
      <c r="J318" s="20" t="s">
        <v>658</v>
      </c>
      <c r="K318" s="20" t="s">
        <v>662</v>
      </c>
      <c r="L318" s="21">
        <v>39626</v>
      </c>
      <c r="M318" s="22">
        <v>0</v>
      </c>
      <c r="N318" s="22">
        <v>0</v>
      </c>
      <c r="O318" s="22">
        <v>0</v>
      </c>
    </row>
    <row r="319" spans="1:15">
      <c r="A319" s="20" t="s">
        <v>658</v>
      </c>
      <c r="B319" s="20"/>
      <c r="C319" s="20">
        <v>200102032</v>
      </c>
      <c r="D319" s="20" t="s">
        <v>659</v>
      </c>
      <c r="E319" s="20" t="s">
        <v>1719</v>
      </c>
      <c r="F319" s="20" t="s">
        <v>787</v>
      </c>
      <c r="G319" s="20" t="s">
        <v>788</v>
      </c>
      <c r="H319" s="20" t="s">
        <v>1463</v>
      </c>
      <c r="I319" s="20" t="s">
        <v>1464</v>
      </c>
      <c r="J319" s="20" t="s">
        <v>658</v>
      </c>
      <c r="K319" s="20" t="s">
        <v>662</v>
      </c>
      <c r="L319" s="21">
        <v>39626</v>
      </c>
      <c r="M319" s="22">
        <v>0</v>
      </c>
      <c r="N319" s="22">
        <v>0</v>
      </c>
      <c r="O319" s="22">
        <v>0</v>
      </c>
    </row>
    <row r="320" spans="1:15">
      <c r="A320" s="20" t="s">
        <v>658</v>
      </c>
      <c r="B320" s="20"/>
      <c r="C320" s="20">
        <v>200102103</v>
      </c>
      <c r="D320" s="20" t="s">
        <v>659</v>
      </c>
      <c r="E320" s="20" t="s">
        <v>1720</v>
      </c>
      <c r="F320" s="20" t="s">
        <v>872</v>
      </c>
      <c r="G320" s="20" t="s">
        <v>873</v>
      </c>
      <c r="H320" s="20" t="s">
        <v>601</v>
      </c>
      <c r="I320" s="20" t="s">
        <v>602</v>
      </c>
      <c r="J320" s="20" t="s">
        <v>658</v>
      </c>
      <c r="K320" s="20" t="s">
        <v>662</v>
      </c>
      <c r="L320" s="21">
        <v>39629</v>
      </c>
      <c r="M320" s="22">
        <v>0</v>
      </c>
      <c r="N320" s="22">
        <v>0</v>
      </c>
      <c r="O320" s="22">
        <v>0</v>
      </c>
    </row>
    <row r="321" spans="1:15">
      <c r="A321" s="20" t="s">
        <v>249</v>
      </c>
      <c r="B321" s="20">
        <v>200102156</v>
      </c>
      <c r="C321" s="20">
        <v>200102144</v>
      </c>
      <c r="D321" s="20" t="s">
        <v>252</v>
      </c>
      <c r="E321" s="20" t="s">
        <v>258</v>
      </c>
      <c r="F321" s="20" t="s">
        <v>667</v>
      </c>
      <c r="G321" s="20" t="s">
        <v>668</v>
      </c>
      <c r="H321" s="20" t="s">
        <v>601</v>
      </c>
      <c r="I321" s="20" t="s">
        <v>602</v>
      </c>
      <c r="J321" s="20" t="s">
        <v>263</v>
      </c>
      <c r="K321" s="20" t="s">
        <v>256</v>
      </c>
      <c r="L321" s="21">
        <v>39629</v>
      </c>
      <c r="M321" s="22">
        <v>0</v>
      </c>
      <c r="N321" s="22">
        <v>1</v>
      </c>
      <c r="O321" s="22">
        <v>0</v>
      </c>
    </row>
    <row r="322" spans="1:15">
      <c r="A322" s="20" t="s">
        <v>658</v>
      </c>
      <c r="B322" s="20"/>
      <c r="C322" s="20">
        <v>200102100</v>
      </c>
      <c r="D322" s="20" t="s">
        <v>659</v>
      </c>
      <c r="E322" s="20" t="s">
        <v>658</v>
      </c>
      <c r="F322" s="20" t="s">
        <v>667</v>
      </c>
      <c r="G322" s="20" t="s">
        <v>668</v>
      </c>
      <c r="H322" s="20" t="s">
        <v>601</v>
      </c>
      <c r="I322" s="20" t="s">
        <v>602</v>
      </c>
      <c r="J322" s="20" t="s">
        <v>658</v>
      </c>
      <c r="K322" s="20" t="s">
        <v>662</v>
      </c>
      <c r="L322" s="21">
        <v>39629</v>
      </c>
      <c r="M322" s="22">
        <v>0</v>
      </c>
      <c r="N322" s="22">
        <v>0</v>
      </c>
      <c r="O322" s="22">
        <v>0</v>
      </c>
    </row>
    <row r="323" spans="1:15">
      <c r="A323" s="20" t="s">
        <v>658</v>
      </c>
      <c r="B323" s="20"/>
      <c r="C323" s="20">
        <v>200102156</v>
      </c>
      <c r="D323" s="20" t="s">
        <v>659</v>
      </c>
      <c r="E323" s="20" t="s">
        <v>1721</v>
      </c>
      <c r="F323" s="20" t="s">
        <v>667</v>
      </c>
      <c r="G323" s="20" t="s">
        <v>668</v>
      </c>
      <c r="H323" s="20" t="s">
        <v>601</v>
      </c>
      <c r="I323" s="20" t="s">
        <v>602</v>
      </c>
      <c r="J323" s="20" t="s">
        <v>658</v>
      </c>
      <c r="K323" s="20" t="s">
        <v>662</v>
      </c>
      <c r="L323" s="21">
        <v>39629</v>
      </c>
      <c r="M323" s="22">
        <v>0</v>
      </c>
      <c r="N323" s="22">
        <v>0</v>
      </c>
      <c r="O323" s="22">
        <v>0</v>
      </c>
    </row>
    <row r="324" spans="1:15">
      <c r="A324" s="20" t="s">
        <v>250</v>
      </c>
      <c r="B324" s="20">
        <v>200102168</v>
      </c>
      <c r="C324" s="20">
        <v>200102147</v>
      </c>
      <c r="D324" s="20" t="s">
        <v>252</v>
      </c>
      <c r="E324" s="20" t="s">
        <v>1722</v>
      </c>
      <c r="F324" s="20" t="s">
        <v>875</v>
      </c>
      <c r="G324" s="20" t="s">
        <v>876</v>
      </c>
      <c r="H324" s="20" t="s">
        <v>638</v>
      </c>
      <c r="I324" s="20" t="s">
        <v>639</v>
      </c>
      <c r="J324" s="20" t="s">
        <v>254</v>
      </c>
      <c r="K324" s="20" t="s">
        <v>662</v>
      </c>
      <c r="L324" s="21">
        <v>39629</v>
      </c>
      <c r="M324" s="22">
        <v>1</v>
      </c>
      <c r="N324" s="22">
        <v>0</v>
      </c>
      <c r="O324" s="22">
        <v>0</v>
      </c>
    </row>
    <row r="325" spans="1:15">
      <c r="A325" s="20" t="s">
        <v>249</v>
      </c>
      <c r="B325" s="20">
        <v>200102111</v>
      </c>
      <c r="C325" s="20">
        <v>200102102</v>
      </c>
      <c r="D325" s="20" t="s">
        <v>252</v>
      </c>
      <c r="E325" s="20" t="s">
        <v>258</v>
      </c>
      <c r="F325" s="20" t="s">
        <v>807</v>
      </c>
      <c r="G325" s="20" t="s">
        <v>808</v>
      </c>
      <c r="H325" s="20" t="s">
        <v>601</v>
      </c>
      <c r="I325" s="20" t="s">
        <v>602</v>
      </c>
      <c r="J325" s="20" t="s">
        <v>1705</v>
      </c>
      <c r="K325" s="20" t="s">
        <v>256</v>
      </c>
      <c r="L325" s="21">
        <v>39629</v>
      </c>
      <c r="M325" s="22">
        <v>0</v>
      </c>
      <c r="N325" s="22">
        <v>1</v>
      </c>
      <c r="O325" s="22">
        <v>0</v>
      </c>
    </row>
    <row r="326" spans="1:15">
      <c r="A326" s="20" t="s">
        <v>658</v>
      </c>
      <c r="B326" s="20"/>
      <c r="C326" s="20">
        <v>200102111</v>
      </c>
      <c r="D326" s="20" t="s">
        <v>659</v>
      </c>
      <c r="E326" s="20" t="s">
        <v>1723</v>
      </c>
      <c r="F326" s="20" t="s">
        <v>807</v>
      </c>
      <c r="G326" s="20" t="s">
        <v>808</v>
      </c>
      <c r="H326" s="20" t="s">
        <v>601</v>
      </c>
      <c r="I326" s="20" t="s">
        <v>602</v>
      </c>
      <c r="J326" s="20" t="s">
        <v>658</v>
      </c>
      <c r="K326" s="20" t="s">
        <v>662</v>
      </c>
      <c r="L326" s="21">
        <v>39629</v>
      </c>
      <c r="M326" s="22">
        <v>0</v>
      </c>
      <c r="N326" s="22">
        <v>0</v>
      </c>
      <c r="O326" s="22">
        <v>0</v>
      </c>
    </row>
    <row r="327" spans="1:15">
      <c r="A327" s="20" t="s">
        <v>250</v>
      </c>
      <c r="B327" s="20"/>
      <c r="C327" s="20">
        <v>200102097</v>
      </c>
      <c r="D327" s="20" t="s">
        <v>252</v>
      </c>
      <c r="E327" s="20" t="s">
        <v>658</v>
      </c>
      <c r="F327" s="20" t="s">
        <v>284</v>
      </c>
      <c r="G327" s="20" t="s">
        <v>285</v>
      </c>
      <c r="H327" s="20" t="s">
        <v>634</v>
      </c>
      <c r="I327" s="20" t="s">
        <v>635</v>
      </c>
      <c r="J327" s="20" t="s">
        <v>286</v>
      </c>
      <c r="K327" s="20" t="s">
        <v>256</v>
      </c>
      <c r="L327" s="21">
        <v>39629</v>
      </c>
      <c r="M327" s="22">
        <v>0</v>
      </c>
      <c r="N327" s="22">
        <v>0</v>
      </c>
      <c r="O327" s="22">
        <v>1</v>
      </c>
    </row>
    <row r="328" spans="1:15">
      <c r="A328" s="20" t="s">
        <v>250</v>
      </c>
      <c r="B328" s="20"/>
      <c r="C328" s="20">
        <v>200102141</v>
      </c>
      <c r="D328" s="20" t="s">
        <v>252</v>
      </c>
      <c r="E328" s="20" t="s">
        <v>658</v>
      </c>
      <c r="F328" s="20" t="s">
        <v>284</v>
      </c>
      <c r="G328" s="20" t="s">
        <v>285</v>
      </c>
      <c r="H328" s="20" t="s">
        <v>634</v>
      </c>
      <c r="I328" s="20" t="s">
        <v>635</v>
      </c>
      <c r="J328" s="20" t="s">
        <v>1724</v>
      </c>
      <c r="K328" s="20" t="s">
        <v>256</v>
      </c>
      <c r="L328" s="21">
        <v>39629</v>
      </c>
      <c r="M328" s="22">
        <v>0</v>
      </c>
      <c r="N328" s="22">
        <v>0</v>
      </c>
      <c r="O328" s="22">
        <v>1</v>
      </c>
    </row>
    <row r="329" spans="1:15">
      <c r="A329" s="20" t="s">
        <v>250</v>
      </c>
      <c r="B329" s="20"/>
      <c r="C329" s="20">
        <v>200102142</v>
      </c>
      <c r="D329" s="20" t="s">
        <v>252</v>
      </c>
      <c r="E329" s="20" t="s">
        <v>658</v>
      </c>
      <c r="F329" s="20" t="s">
        <v>284</v>
      </c>
      <c r="G329" s="20" t="s">
        <v>285</v>
      </c>
      <c r="H329" s="20" t="s">
        <v>634</v>
      </c>
      <c r="I329" s="20" t="s">
        <v>635</v>
      </c>
      <c r="J329" s="20" t="s">
        <v>286</v>
      </c>
      <c r="K329" s="20" t="s">
        <v>256</v>
      </c>
      <c r="L329" s="21">
        <v>39629</v>
      </c>
      <c r="M329" s="22">
        <v>0</v>
      </c>
      <c r="N329" s="22">
        <v>0</v>
      </c>
      <c r="O329" s="22">
        <v>1</v>
      </c>
    </row>
    <row r="330" spans="1:15">
      <c r="A330" s="20" t="s">
        <v>250</v>
      </c>
      <c r="B330" s="20">
        <v>200102675</v>
      </c>
      <c r="C330" s="20">
        <v>200102143</v>
      </c>
      <c r="D330" s="20" t="s">
        <v>252</v>
      </c>
      <c r="E330" s="20" t="s">
        <v>947</v>
      </c>
      <c r="F330" s="20" t="s">
        <v>692</v>
      </c>
      <c r="G330" s="20" t="s">
        <v>693</v>
      </c>
      <c r="H330" s="20" t="s">
        <v>628</v>
      </c>
      <c r="I330" s="20" t="s">
        <v>629</v>
      </c>
      <c r="J330" s="20" t="s">
        <v>1725</v>
      </c>
      <c r="K330" s="20" t="s">
        <v>662</v>
      </c>
      <c r="L330" s="21">
        <v>39629</v>
      </c>
      <c r="M330" s="22">
        <v>0</v>
      </c>
      <c r="N330" s="22">
        <v>0</v>
      </c>
      <c r="O330" s="22">
        <v>1</v>
      </c>
    </row>
    <row r="331" spans="1:15">
      <c r="A331" s="20" t="s">
        <v>658</v>
      </c>
      <c r="B331" s="20"/>
      <c r="C331" s="20">
        <v>200102087</v>
      </c>
      <c r="D331" s="20" t="s">
        <v>659</v>
      </c>
      <c r="E331" s="20" t="s">
        <v>1726</v>
      </c>
      <c r="F331" s="20" t="s">
        <v>1727</v>
      </c>
      <c r="G331" s="20" t="s">
        <v>1728</v>
      </c>
      <c r="H331" s="20" t="s">
        <v>634</v>
      </c>
      <c r="I331" s="20" t="s">
        <v>635</v>
      </c>
      <c r="J331" s="20" t="s">
        <v>658</v>
      </c>
      <c r="K331" s="20" t="s">
        <v>662</v>
      </c>
      <c r="L331" s="21">
        <v>39629</v>
      </c>
      <c r="M331" s="22">
        <v>0</v>
      </c>
      <c r="N331" s="22">
        <v>0</v>
      </c>
      <c r="O331" s="22">
        <v>0</v>
      </c>
    </row>
    <row r="332" spans="1:15">
      <c r="A332" s="20" t="s">
        <v>658</v>
      </c>
      <c r="B332" s="20"/>
      <c r="C332" s="20">
        <v>200102105</v>
      </c>
      <c r="D332" s="20" t="s">
        <v>659</v>
      </c>
      <c r="E332" s="20" t="s">
        <v>1729</v>
      </c>
      <c r="F332" s="20" t="s">
        <v>1615</v>
      </c>
      <c r="G332" s="20" t="s">
        <v>1616</v>
      </c>
      <c r="H332" s="20" t="s">
        <v>598</v>
      </c>
      <c r="I332" s="20" t="s">
        <v>599</v>
      </c>
      <c r="J332" s="20" t="s">
        <v>658</v>
      </c>
      <c r="K332" s="20" t="s">
        <v>662</v>
      </c>
      <c r="L332" s="21">
        <v>39629</v>
      </c>
      <c r="M332" s="22">
        <v>0</v>
      </c>
      <c r="N332" s="22">
        <v>0</v>
      </c>
      <c r="O332" s="22">
        <v>0</v>
      </c>
    </row>
    <row r="333" spans="1:15">
      <c r="A333" s="20" t="s">
        <v>658</v>
      </c>
      <c r="B333" s="20"/>
      <c r="C333" s="20">
        <v>200102124</v>
      </c>
      <c r="D333" s="20" t="s">
        <v>659</v>
      </c>
      <c r="E333" s="20" t="s">
        <v>1730</v>
      </c>
      <c r="F333" s="20" t="s">
        <v>830</v>
      </c>
      <c r="G333" s="20" t="s">
        <v>831</v>
      </c>
      <c r="H333" s="20" t="s">
        <v>601</v>
      </c>
      <c r="I333" s="20" t="s">
        <v>602</v>
      </c>
      <c r="J333" s="20" t="s">
        <v>658</v>
      </c>
      <c r="K333" s="20" t="s">
        <v>662</v>
      </c>
      <c r="L333" s="21">
        <v>39629</v>
      </c>
      <c r="M333" s="22">
        <v>0</v>
      </c>
      <c r="N333" s="22">
        <v>0</v>
      </c>
      <c r="O333" s="22">
        <v>0</v>
      </c>
    </row>
    <row r="334" spans="1:15">
      <c r="A334" s="20" t="s">
        <v>658</v>
      </c>
      <c r="B334" s="20"/>
      <c r="C334" s="20">
        <v>200102128</v>
      </c>
      <c r="D334" s="20" t="s">
        <v>659</v>
      </c>
      <c r="E334" s="20" t="s">
        <v>1730</v>
      </c>
      <c r="F334" s="20" t="s">
        <v>1710</v>
      </c>
      <c r="G334" s="20" t="s">
        <v>1711</v>
      </c>
      <c r="H334" s="20" t="s">
        <v>601</v>
      </c>
      <c r="I334" s="20" t="s">
        <v>602</v>
      </c>
      <c r="J334" s="20" t="s">
        <v>658</v>
      </c>
      <c r="K334" s="20" t="s">
        <v>662</v>
      </c>
      <c r="L334" s="21">
        <v>39629</v>
      </c>
      <c r="M334" s="22">
        <v>0</v>
      </c>
      <c r="N334" s="22">
        <v>0</v>
      </c>
      <c r="O334" s="22">
        <v>0</v>
      </c>
    </row>
    <row r="335" spans="1:15">
      <c r="A335" s="20" t="s">
        <v>658</v>
      </c>
      <c r="B335" s="20"/>
      <c r="C335" s="20">
        <v>200102155</v>
      </c>
      <c r="D335" s="20" t="s">
        <v>659</v>
      </c>
      <c r="E335" s="20" t="s">
        <v>1731</v>
      </c>
      <c r="F335" s="20" t="s">
        <v>842</v>
      </c>
      <c r="G335" s="20" t="s">
        <v>843</v>
      </c>
      <c r="H335" s="20" t="s">
        <v>614</v>
      </c>
      <c r="I335" s="20" t="s">
        <v>615</v>
      </c>
      <c r="J335" s="20" t="s">
        <v>658</v>
      </c>
      <c r="K335" s="20" t="s">
        <v>662</v>
      </c>
      <c r="L335" s="21">
        <v>39629</v>
      </c>
      <c r="M335" s="22">
        <v>0</v>
      </c>
      <c r="N335" s="22">
        <v>0</v>
      </c>
      <c r="O335" s="22">
        <v>0</v>
      </c>
    </row>
    <row r="336" spans="1:15">
      <c r="A336" s="20" t="s">
        <v>658</v>
      </c>
      <c r="B336" s="20"/>
      <c r="C336" s="20">
        <v>200102150</v>
      </c>
      <c r="D336" s="20" t="s">
        <v>659</v>
      </c>
      <c r="E336" s="20" t="s">
        <v>1732</v>
      </c>
      <c r="F336" s="20" t="s">
        <v>769</v>
      </c>
      <c r="G336" s="20" t="s">
        <v>770</v>
      </c>
      <c r="H336" s="20" t="s">
        <v>616</v>
      </c>
      <c r="I336" s="20" t="s">
        <v>617</v>
      </c>
      <c r="J336" s="20" t="s">
        <v>658</v>
      </c>
      <c r="K336" s="20" t="s">
        <v>662</v>
      </c>
      <c r="L336" s="21">
        <v>39629</v>
      </c>
      <c r="M336" s="22">
        <v>0</v>
      </c>
      <c r="N336" s="22">
        <v>0</v>
      </c>
      <c r="O336" s="22">
        <v>0</v>
      </c>
    </row>
    <row r="337" spans="1:15">
      <c r="A337" s="20" t="s">
        <v>658</v>
      </c>
      <c r="B337" s="20"/>
      <c r="C337" s="20">
        <v>200102133</v>
      </c>
      <c r="D337" s="20" t="s">
        <v>659</v>
      </c>
      <c r="E337" s="20" t="s">
        <v>1732</v>
      </c>
      <c r="F337" s="20" t="s">
        <v>706</v>
      </c>
      <c r="G337" s="20" t="s">
        <v>707</v>
      </c>
      <c r="H337" s="20" t="s">
        <v>616</v>
      </c>
      <c r="I337" s="20" t="s">
        <v>617</v>
      </c>
      <c r="J337" s="20" t="s">
        <v>658</v>
      </c>
      <c r="K337" s="20" t="s">
        <v>662</v>
      </c>
      <c r="L337" s="21">
        <v>39629</v>
      </c>
      <c r="M337" s="22">
        <v>0</v>
      </c>
      <c r="N337" s="22">
        <v>0</v>
      </c>
      <c r="O337" s="22">
        <v>0</v>
      </c>
    </row>
    <row r="338" spans="1:15">
      <c r="A338" s="20" t="s">
        <v>658</v>
      </c>
      <c r="B338" s="20"/>
      <c r="C338" s="20">
        <v>200102138</v>
      </c>
      <c r="D338" s="20" t="s">
        <v>659</v>
      </c>
      <c r="E338" s="20" t="s">
        <v>1732</v>
      </c>
      <c r="F338" s="20" t="s">
        <v>864</v>
      </c>
      <c r="G338" s="20" t="s">
        <v>865</v>
      </c>
      <c r="H338" s="20" t="s">
        <v>616</v>
      </c>
      <c r="I338" s="20" t="s">
        <v>617</v>
      </c>
      <c r="J338" s="20" t="s">
        <v>658</v>
      </c>
      <c r="K338" s="20" t="s">
        <v>662</v>
      </c>
      <c r="L338" s="21">
        <v>39629</v>
      </c>
      <c r="M338" s="22">
        <v>0</v>
      </c>
      <c r="N338" s="22">
        <v>0</v>
      </c>
      <c r="O338" s="22">
        <v>0</v>
      </c>
    </row>
    <row r="339" spans="1:15">
      <c r="A339" s="20" t="s">
        <v>250</v>
      </c>
      <c r="B339" s="20">
        <v>200102678</v>
      </c>
      <c r="C339" s="20">
        <v>200102194</v>
      </c>
      <c r="D339" s="20" t="s">
        <v>252</v>
      </c>
      <c r="E339" s="20" t="s">
        <v>939</v>
      </c>
      <c r="F339" s="20" t="s">
        <v>940</v>
      </c>
      <c r="G339" s="20" t="s">
        <v>941</v>
      </c>
      <c r="H339" s="20" t="s">
        <v>642</v>
      </c>
      <c r="I339" s="20" t="s">
        <v>643</v>
      </c>
      <c r="J339" s="20" t="s">
        <v>658</v>
      </c>
      <c r="K339" s="20" t="s">
        <v>662</v>
      </c>
      <c r="L339" s="21">
        <v>39630</v>
      </c>
      <c r="M339" s="22">
        <v>1</v>
      </c>
      <c r="N339" s="22">
        <v>0</v>
      </c>
      <c r="O339" s="22">
        <v>0</v>
      </c>
    </row>
    <row r="340" spans="1:15">
      <c r="A340" s="20" t="s">
        <v>250</v>
      </c>
      <c r="B340" s="20"/>
      <c r="C340" s="20">
        <v>200102196</v>
      </c>
      <c r="D340" s="20" t="s">
        <v>252</v>
      </c>
      <c r="E340" s="20" t="s">
        <v>658</v>
      </c>
      <c r="F340" s="20" t="s">
        <v>287</v>
      </c>
      <c r="G340" s="20" t="s">
        <v>288</v>
      </c>
      <c r="H340" s="20" t="s">
        <v>634</v>
      </c>
      <c r="I340" s="20" t="s">
        <v>635</v>
      </c>
      <c r="J340" s="20" t="s">
        <v>289</v>
      </c>
      <c r="K340" s="20" t="s">
        <v>256</v>
      </c>
      <c r="L340" s="21">
        <v>39630</v>
      </c>
      <c r="M340" s="22">
        <v>0</v>
      </c>
      <c r="N340" s="22">
        <v>1</v>
      </c>
      <c r="O340" s="22">
        <v>0</v>
      </c>
    </row>
    <row r="341" spans="1:15">
      <c r="A341" s="20" t="s">
        <v>658</v>
      </c>
      <c r="B341" s="20"/>
      <c r="C341" s="20">
        <v>200102168</v>
      </c>
      <c r="D341" s="20" t="s">
        <v>659</v>
      </c>
      <c r="E341" s="20" t="s">
        <v>874</v>
      </c>
      <c r="F341" s="20" t="s">
        <v>875</v>
      </c>
      <c r="G341" s="20" t="s">
        <v>876</v>
      </c>
      <c r="H341" s="20" t="s">
        <v>638</v>
      </c>
      <c r="I341" s="20" t="s">
        <v>639</v>
      </c>
      <c r="J341" s="20" t="s">
        <v>658</v>
      </c>
      <c r="K341" s="20" t="s">
        <v>662</v>
      </c>
      <c r="L341" s="21">
        <v>39630</v>
      </c>
      <c r="M341" s="22">
        <v>0</v>
      </c>
      <c r="N341" s="22">
        <v>0</v>
      </c>
      <c r="O341" s="22">
        <v>0</v>
      </c>
    </row>
    <row r="342" spans="1:15">
      <c r="A342" s="20" t="s">
        <v>658</v>
      </c>
      <c r="B342" s="20"/>
      <c r="C342" s="20">
        <v>200102195</v>
      </c>
      <c r="D342" s="20" t="s">
        <v>659</v>
      </c>
      <c r="E342" s="20" t="s">
        <v>877</v>
      </c>
      <c r="F342" s="20" t="s">
        <v>878</v>
      </c>
      <c r="G342" s="20" t="s">
        <v>879</v>
      </c>
      <c r="H342" s="20" t="s">
        <v>614</v>
      </c>
      <c r="I342" s="20" t="s">
        <v>615</v>
      </c>
      <c r="J342" s="20" t="s">
        <v>658</v>
      </c>
      <c r="K342" s="20" t="s">
        <v>662</v>
      </c>
      <c r="L342" s="21">
        <v>39630</v>
      </c>
      <c r="M342" s="22">
        <v>0</v>
      </c>
      <c r="N342" s="22">
        <v>0</v>
      </c>
      <c r="O342" s="22">
        <v>0</v>
      </c>
    </row>
    <row r="343" spans="1:15">
      <c r="A343" s="20" t="s">
        <v>658</v>
      </c>
      <c r="B343" s="20"/>
      <c r="C343" s="20">
        <v>200102197</v>
      </c>
      <c r="D343" s="20" t="s">
        <v>659</v>
      </c>
      <c r="E343" s="20" t="s">
        <v>880</v>
      </c>
      <c r="F343" s="20" t="s">
        <v>663</v>
      </c>
      <c r="G343" s="20" t="s">
        <v>664</v>
      </c>
      <c r="H343" s="20" t="s">
        <v>660</v>
      </c>
      <c r="I343" s="20" t="s">
        <v>661</v>
      </c>
      <c r="J343" s="20" t="s">
        <v>658</v>
      </c>
      <c r="K343" s="20" t="s">
        <v>662</v>
      </c>
      <c r="L343" s="21">
        <v>39630</v>
      </c>
      <c r="M343" s="22">
        <v>0</v>
      </c>
      <c r="N343" s="22">
        <v>0</v>
      </c>
      <c r="O343" s="22">
        <v>0</v>
      </c>
    </row>
    <row r="344" spans="1:15">
      <c r="A344" s="20" t="s">
        <v>658</v>
      </c>
      <c r="B344" s="20"/>
      <c r="C344" s="20">
        <v>200102203</v>
      </c>
      <c r="D344" s="20" t="s">
        <v>659</v>
      </c>
      <c r="E344" s="20" t="s">
        <v>881</v>
      </c>
      <c r="F344" s="20" t="s">
        <v>882</v>
      </c>
      <c r="G344" s="20" t="s">
        <v>883</v>
      </c>
      <c r="H344" s="20" t="s">
        <v>834</v>
      </c>
      <c r="I344" s="20" t="s">
        <v>835</v>
      </c>
      <c r="J344" s="20" t="s">
        <v>658</v>
      </c>
      <c r="K344" s="20" t="s">
        <v>662</v>
      </c>
      <c r="L344" s="21">
        <v>39630</v>
      </c>
      <c r="M344" s="22">
        <v>0</v>
      </c>
      <c r="N344" s="22">
        <v>0</v>
      </c>
      <c r="O344" s="22">
        <v>0</v>
      </c>
    </row>
    <row r="345" spans="1:15">
      <c r="A345" s="20" t="s">
        <v>658</v>
      </c>
      <c r="B345" s="20"/>
      <c r="C345" s="20">
        <v>200102161</v>
      </c>
      <c r="D345" s="20" t="s">
        <v>659</v>
      </c>
      <c r="E345" s="20" t="s">
        <v>884</v>
      </c>
      <c r="F345" s="20" t="s">
        <v>836</v>
      </c>
      <c r="G345" s="20" t="s">
        <v>837</v>
      </c>
      <c r="H345" s="20" t="s">
        <v>601</v>
      </c>
      <c r="I345" s="20" t="s">
        <v>602</v>
      </c>
      <c r="J345" s="20" t="s">
        <v>658</v>
      </c>
      <c r="K345" s="20" t="s">
        <v>662</v>
      </c>
      <c r="L345" s="21">
        <v>39630</v>
      </c>
      <c r="M345" s="22">
        <v>0</v>
      </c>
      <c r="N345" s="22">
        <v>0</v>
      </c>
      <c r="O345" s="22">
        <v>0</v>
      </c>
    </row>
    <row r="346" spans="1:15">
      <c r="A346" s="20" t="s">
        <v>249</v>
      </c>
      <c r="B346" s="20">
        <v>200102199</v>
      </c>
      <c r="C346" s="20">
        <v>200102180</v>
      </c>
      <c r="D346" s="20" t="s">
        <v>252</v>
      </c>
      <c r="E346" s="20" t="s">
        <v>290</v>
      </c>
      <c r="F346" s="20" t="s">
        <v>807</v>
      </c>
      <c r="G346" s="20" t="s">
        <v>808</v>
      </c>
      <c r="H346" s="20" t="s">
        <v>601</v>
      </c>
      <c r="I346" s="20" t="s">
        <v>602</v>
      </c>
      <c r="J346" s="20" t="s">
        <v>291</v>
      </c>
      <c r="K346" s="20" t="s">
        <v>256</v>
      </c>
      <c r="L346" s="21">
        <v>39630</v>
      </c>
      <c r="M346" s="22">
        <v>1</v>
      </c>
      <c r="N346" s="22">
        <v>0</v>
      </c>
      <c r="O346" s="22">
        <v>0</v>
      </c>
    </row>
    <row r="347" spans="1:15">
      <c r="A347" s="20" t="s">
        <v>658</v>
      </c>
      <c r="B347" s="20"/>
      <c r="C347" s="20">
        <v>200102199</v>
      </c>
      <c r="D347" s="20" t="s">
        <v>659</v>
      </c>
      <c r="E347" s="20" t="s">
        <v>885</v>
      </c>
      <c r="F347" s="20" t="s">
        <v>807</v>
      </c>
      <c r="G347" s="20" t="s">
        <v>808</v>
      </c>
      <c r="H347" s="20" t="s">
        <v>601</v>
      </c>
      <c r="I347" s="20" t="s">
        <v>602</v>
      </c>
      <c r="J347" s="20" t="s">
        <v>658</v>
      </c>
      <c r="K347" s="20" t="s">
        <v>662</v>
      </c>
      <c r="L347" s="21">
        <v>39630</v>
      </c>
      <c r="M347" s="22">
        <v>0</v>
      </c>
      <c r="N347" s="22">
        <v>0</v>
      </c>
      <c r="O347" s="22">
        <v>0</v>
      </c>
    </row>
    <row r="348" spans="1:15">
      <c r="A348" s="20" t="s">
        <v>658</v>
      </c>
      <c r="B348" s="20"/>
      <c r="C348" s="20">
        <v>200102163</v>
      </c>
      <c r="D348" s="20" t="s">
        <v>659</v>
      </c>
      <c r="E348" s="20" t="s">
        <v>886</v>
      </c>
      <c r="F348" s="20" t="s">
        <v>887</v>
      </c>
      <c r="G348" s="20" t="s">
        <v>888</v>
      </c>
      <c r="H348" s="20" t="s">
        <v>601</v>
      </c>
      <c r="I348" s="20" t="s">
        <v>602</v>
      </c>
      <c r="J348" s="20" t="s">
        <v>658</v>
      </c>
      <c r="K348" s="20" t="s">
        <v>662</v>
      </c>
      <c r="L348" s="21">
        <v>39630</v>
      </c>
      <c r="M348" s="22">
        <v>0</v>
      </c>
      <c r="N348" s="22">
        <v>0</v>
      </c>
      <c r="O348" s="22">
        <v>0</v>
      </c>
    </row>
    <row r="349" spans="1:15">
      <c r="A349" s="20" t="s">
        <v>250</v>
      </c>
      <c r="B349" s="20">
        <v>200102882</v>
      </c>
      <c r="C349" s="20">
        <v>200102177</v>
      </c>
      <c r="D349" s="20" t="s">
        <v>252</v>
      </c>
      <c r="E349" s="20" t="s">
        <v>292</v>
      </c>
      <c r="F349" s="20" t="s">
        <v>704</v>
      </c>
      <c r="G349" s="20" t="s">
        <v>705</v>
      </c>
      <c r="H349" s="20" t="s">
        <v>626</v>
      </c>
      <c r="I349" s="20" t="s">
        <v>627</v>
      </c>
      <c r="J349" s="20" t="s">
        <v>253</v>
      </c>
      <c r="K349" s="20" t="s">
        <v>662</v>
      </c>
      <c r="L349" s="21">
        <v>39630</v>
      </c>
      <c r="M349" s="22">
        <v>1</v>
      </c>
      <c r="N349" s="22">
        <v>0</v>
      </c>
      <c r="O349" s="22">
        <v>0</v>
      </c>
    </row>
    <row r="350" spans="1:15">
      <c r="A350" s="20" t="s">
        <v>658</v>
      </c>
      <c r="B350" s="20"/>
      <c r="C350" s="20">
        <v>200102162</v>
      </c>
      <c r="D350" s="20" t="s">
        <v>659</v>
      </c>
      <c r="E350" s="20" t="s">
        <v>886</v>
      </c>
      <c r="F350" s="20" t="s">
        <v>889</v>
      </c>
      <c r="G350" s="20" t="s">
        <v>890</v>
      </c>
      <c r="H350" s="20" t="s">
        <v>601</v>
      </c>
      <c r="I350" s="20" t="s">
        <v>602</v>
      </c>
      <c r="J350" s="20" t="s">
        <v>658</v>
      </c>
      <c r="K350" s="20" t="s">
        <v>662</v>
      </c>
      <c r="L350" s="21">
        <v>39630</v>
      </c>
      <c r="M350" s="22">
        <v>0</v>
      </c>
      <c r="N350" s="22">
        <v>0</v>
      </c>
      <c r="O350" s="22">
        <v>0</v>
      </c>
    </row>
    <row r="351" spans="1:15">
      <c r="A351" s="20" t="s">
        <v>658</v>
      </c>
      <c r="B351" s="20"/>
      <c r="C351" s="20">
        <v>200102164</v>
      </c>
      <c r="D351" s="20" t="s">
        <v>659</v>
      </c>
      <c r="E351" s="20" t="s">
        <v>891</v>
      </c>
      <c r="F351" s="20" t="s">
        <v>842</v>
      </c>
      <c r="G351" s="20" t="s">
        <v>843</v>
      </c>
      <c r="H351" s="20" t="s">
        <v>614</v>
      </c>
      <c r="I351" s="20" t="s">
        <v>615</v>
      </c>
      <c r="J351" s="20" t="s">
        <v>658</v>
      </c>
      <c r="K351" s="20" t="s">
        <v>662</v>
      </c>
      <c r="L351" s="21">
        <v>39630</v>
      </c>
      <c r="M351" s="22">
        <v>0</v>
      </c>
      <c r="N351" s="22">
        <v>0</v>
      </c>
      <c r="O351" s="22">
        <v>0</v>
      </c>
    </row>
    <row r="352" spans="1:15">
      <c r="A352" s="20" t="s">
        <v>658</v>
      </c>
      <c r="B352" s="20"/>
      <c r="C352" s="20">
        <v>200102184</v>
      </c>
      <c r="D352" s="20" t="s">
        <v>659</v>
      </c>
      <c r="E352" s="20" t="s">
        <v>892</v>
      </c>
      <c r="F352" s="20" t="s">
        <v>694</v>
      </c>
      <c r="G352" s="20" t="s">
        <v>695</v>
      </c>
      <c r="H352" s="20" t="s">
        <v>696</v>
      </c>
      <c r="I352" s="20" t="s">
        <v>697</v>
      </c>
      <c r="J352" s="20" t="s">
        <v>658</v>
      </c>
      <c r="K352" s="20" t="s">
        <v>662</v>
      </c>
      <c r="L352" s="21">
        <v>39630</v>
      </c>
      <c r="M352" s="22">
        <v>0</v>
      </c>
      <c r="N352" s="22">
        <v>0</v>
      </c>
      <c r="O352" s="22">
        <v>0</v>
      </c>
    </row>
    <row r="353" spans="1:15">
      <c r="A353" s="20" t="s">
        <v>658</v>
      </c>
      <c r="B353" s="20"/>
      <c r="C353" s="20">
        <v>200102190</v>
      </c>
      <c r="D353" s="20" t="s">
        <v>659</v>
      </c>
      <c r="E353" s="20" t="s">
        <v>892</v>
      </c>
      <c r="F353" s="20" t="s">
        <v>694</v>
      </c>
      <c r="G353" s="20" t="s">
        <v>695</v>
      </c>
      <c r="H353" s="20" t="s">
        <v>696</v>
      </c>
      <c r="I353" s="20" t="s">
        <v>697</v>
      </c>
      <c r="J353" s="20" t="s">
        <v>658</v>
      </c>
      <c r="K353" s="20" t="s">
        <v>662</v>
      </c>
      <c r="L353" s="21">
        <v>39630</v>
      </c>
      <c r="M353" s="22">
        <v>0</v>
      </c>
      <c r="N353" s="22">
        <v>0</v>
      </c>
      <c r="O353" s="22">
        <v>0</v>
      </c>
    </row>
    <row r="354" spans="1:15">
      <c r="A354" s="20" t="s">
        <v>658</v>
      </c>
      <c r="B354" s="20"/>
      <c r="C354" s="20">
        <v>200102186</v>
      </c>
      <c r="D354" s="20" t="s">
        <v>659</v>
      </c>
      <c r="E354" s="20" t="s">
        <v>892</v>
      </c>
      <c r="F354" s="20" t="s">
        <v>893</v>
      </c>
      <c r="G354" s="20" t="s">
        <v>894</v>
      </c>
      <c r="H354" s="20" t="s">
        <v>696</v>
      </c>
      <c r="I354" s="20" t="s">
        <v>697</v>
      </c>
      <c r="J354" s="20" t="s">
        <v>658</v>
      </c>
      <c r="K354" s="20" t="s">
        <v>662</v>
      </c>
      <c r="L354" s="21">
        <v>39630</v>
      </c>
      <c r="M354" s="22">
        <v>0</v>
      </c>
      <c r="N354" s="22">
        <v>0</v>
      </c>
      <c r="O354" s="22">
        <v>0</v>
      </c>
    </row>
    <row r="355" spans="1:15">
      <c r="A355" s="20" t="s">
        <v>658</v>
      </c>
      <c r="B355" s="20"/>
      <c r="C355" s="20">
        <v>200102245</v>
      </c>
      <c r="D355" s="20" t="s">
        <v>659</v>
      </c>
      <c r="E355" s="20" t="s">
        <v>895</v>
      </c>
      <c r="F355" s="20" t="s">
        <v>896</v>
      </c>
      <c r="G355" s="20" t="s">
        <v>897</v>
      </c>
      <c r="H355" s="20" t="s">
        <v>622</v>
      </c>
      <c r="I355" s="20" t="s">
        <v>623</v>
      </c>
      <c r="J355" s="20" t="s">
        <v>658</v>
      </c>
      <c r="K355" s="20" t="s">
        <v>662</v>
      </c>
      <c r="L355" s="21">
        <v>39631</v>
      </c>
      <c r="M355" s="22">
        <v>0</v>
      </c>
      <c r="N355" s="22">
        <v>0</v>
      </c>
      <c r="O355" s="22">
        <v>0</v>
      </c>
    </row>
    <row r="356" spans="1:15">
      <c r="A356" s="20" t="s">
        <v>250</v>
      </c>
      <c r="B356" s="20">
        <v>200102548</v>
      </c>
      <c r="C356" s="20">
        <v>200102250</v>
      </c>
      <c r="D356" s="20" t="s">
        <v>257</v>
      </c>
      <c r="E356" s="20" t="s">
        <v>293</v>
      </c>
      <c r="F356" s="20" t="s">
        <v>921</v>
      </c>
      <c r="G356" s="20" t="s">
        <v>922</v>
      </c>
      <c r="H356" s="20" t="s">
        <v>614</v>
      </c>
      <c r="I356" s="20" t="s">
        <v>615</v>
      </c>
      <c r="J356" s="20" t="s">
        <v>294</v>
      </c>
      <c r="K356" s="20" t="s">
        <v>662</v>
      </c>
      <c r="L356" s="21">
        <v>39631</v>
      </c>
      <c r="M356" s="22">
        <v>0</v>
      </c>
      <c r="N356" s="22">
        <v>1</v>
      </c>
      <c r="O356" s="22">
        <v>0</v>
      </c>
    </row>
    <row r="357" spans="1:15">
      <c r="A357" s="20" t="s">
        <v>250</v>
      </c>
      <c r="B357" s="20"/>
      <c r="C357" s="20">
        <v>200102251</v>
      </c>
      <c r="D357" s="20" t="s">
        <v>252</v>
      </c>
      <c r="E357" s="20" t="s">
        <v>295</v>
      </c>
      <c r="F357" s="20" t="s">
        <v>284</v>
      </c>
      <c r="G357" s="20" t="s">
        <v>285</v>
      </c>
      <c r="H357" s="20" t="s">
        <v>634</v>
      </c>
      <c r="I357" s="20" t="s">
        <v>635</v>
      </c>
      <c r="J357" s="20" t="s">
        <v>296</v>
      </c>
      <c r="K357" s="20" t="s">
        <v>256</v>
      </c>
      <c r="L357" s="21">
        <v>39631</v>
      </c>
      <c r="M357" s="22">
        <v>0</v>
      </c>
      <c r="N357" s="22">
        <v>0</v>
      </c>
      <c r="O357" s="22">
        <v>1</v>
      </c>
    </row>
    <row r="358" spans="1:15">
      <c r="A358" s="20" t="s">
        <v>250</v>
      </c>
      <c r="B358" s="20"/>
      <c r="C358" s="20">
        <v>200102252</v>
      </c>
      <c r="D358" s="20" t="s">
        <v>252</v>
      </c>
      <c r="E358" s="20" t="s">
        <v>295</v>
      </c>
      <c r="F358" s="20" t="s">
        <v>284</v>
      </c>
      <c r="G358" s="20" t="s">
        <v>285</v>
      </c>
      <c r="H358" s="20" t="s">
        <v>634</v>
      </c>
      <c r="I358" s="20" t="s">
        <v>635</v>
      </c>
      <c r="J358" s="20" t="s">
        <v>271</v>
      </c>
      <c r="K358" s="20" t="s">
        <v>256</v>
      </c>
      <c r="L358" s="21">
        <v>39631</v>
      </c>
      <c r="M358" s="22">
        <v>0</v>
      </c>
      <c r="N358" s="22">
        <v>0</v>
      </c>
      <c r="O358" s="22">
        <v>1</v>
      </c>
    </row>
    <row r="359" spans="1:15">
      <c r="A359" s="20" t="s">
        <v>250</v>
      </c>
      <c r="B359" s="20">
        <v>200102341</v>
      </c>
      <c r="C359" s="20">
        <v>200102233</v>
      </c>
      <c r="D359" s="20" t="s">
        <v>252</v>
      </c>
      <c r="E359" s="20" t="s">
        <v>297</v>
      </c>
      <c r="F359" s="20" t="s">
        <v>702</v>
      </c>
      <c r="G359" s="20" t="s">
        <v>703</v>
      </c>
      <c r="H359" s="20" t="s">
        <v>626</v>
      </c>
      <c r="I359" s="20" t="s">
        <v>627</v>
      </c>
      <c r="J359" s="20" t="s">
        <v>298</v>
      </c>
      <c r="K359" s="20" t="s">
        <v>662</v>
      </c>
      <c r="L359" s="21">
        <v>39631</v>
      </c>
      <c r="M359" s="22">
        <v>1</v>
      </c>
      <c r="N359" s="22">
        <v>0</v>
      </c>
      <c r="O359" s="22">
        <v>0</v>
      </c>
    </row>
    <row r="360" spans="1:15">
      <c r="A360" s="20" t="s">
        <v>249</v>
      </c>
      <c r="B360" s="20">
        <v>200102424</v>
      </c>
      <c r="C360" s="20">
        <v>200102246</v>
      </c>
      <c r="D360" s="20" t="s">
        <v>252</v>
      </c>
      <c r="E360" s="20" t="s">
        <v>282</v>
      </c>
      <c r="F360" s="20" t="s">
        <v>909</v>
      </c>
      <c r="G360" s="20" t="s">
        <v>910</v>
      </c>
      <c r="H360" s="20" t="s">
        <v>634</v>
      </c>
      <c r="I360" s="20" t="s">
        <v>635</v>
      </c>
      <c r="J360" s="20" t="s">
        <v>299</v>
      </c>
      <c r="K360" s="20" t="s">
        <v>256</v>
      </c>
      <c r="L360" s="21">
        <v>39631</v>
      </c>
      <c r="M360" s="22">
        <v>1</v>
      </c>
      <c r="N360" s="22">
        <v>0</v>
      </c>
      <c r="O360" s="22">
        <v>0</v>
      </c>
    </row>
    <row r="361" spans="1:15">
      <c r="A361" s="20" t="s">
        <v>658</v>
      </c>
      <c r="B361" s="20"/>
      <c r="C361" s="20">
        <v>200102243</v>
      </c>
      <c r="D361" s="20" t="s">
        <v>659</v>
      </c>
      <c r="E361" s="20" t="s">
        <v>658</v>
      </c>
      <c r="F361" s="20" t="s">
        <v>754</v>
      </c>
      <c r="G361" s="20" t="s">
        <v>755</v>
      </c>
      <c r="H361" s="20" t="s">
        <v>598</v>
      </c>
      <c r="I361" s="20" t="s">
        <v>599</v>
      </c>
      <c r="J361" s="20" t="s">
        <v>658</v>
      </c>
      <c r="K361" s="20" t="s">
        <v>662</v>
      </c>
      <c r="L361" s="21">
        <v>39631</v>
      </c>
      <c r="M361" s="22">
        <v>0</v>
      </c>
      <c r="N361" s="22">
        <v>0</v>
      </c>
      <c r="O361" s="22">
        <v>0</v>
      </c>
    </row>
    <row r="362" spans="1:15">
      <c r="A362" s="20" t="s">
        <v>249</v>
      </c>
      <c r="B362" s="20">
        <v>200102422</v>
      </c>
      <c r="C362" s="20">
        <v>200102289</v>
      </c>
      <c r="D362" s="20" t="s">
        <v>252</v>
      </c>
      <c r="E362" s="20" t="s">
        <v>268</v>
      </c>
      <c r="F362" s="20" t="s">
        <v>906</v>
      </c>
      <c r="G362" s="20" t="s">
        <v>907</v>
      </c>
      <c r="H362" s="20" t="s">
        <v>638</v>
      </c>
      <c r="I362" s="20" t="s">
        <v>639</v>
      </c>
      <c r="J362" s="20" t="s">
        <v>300</v>
      </c>
      <c r="K362" s="20" t="s">
        <v>256</v>
      </c>
      <c r="L362" s="21">
        <v>39632</v>
      </c>
      <c r="M362" s="22">
        <v>1</v>
      </c>
      <c r="N362" s="22">
        <v>0</v>
      </c>
      <c r="O362" s="22">
        <v>0</v>
      </c>
    </row>
    <row r="363" spans="1:15">
      <c r="A363" s="20" t="s">
        <v>658</v>
      </c>
      <c r="B363" s="20"/>
      <c r="C363" s="20">
        <v>200102310</v>
      </c>
      <c r="D363" s="20" t="s">
        <v>659</v>
      </c>
      <c r="E363" s="20" t="s">
        <v>898</v>
      </c>
      <c r="F363" s="20" t="s">
        <v>807</v>
      </c>
      <c r="G363" s="20" t="s">
        <v>808</v>
      </c>
      <c r="H363" s="20" t="s">
        <v>601</v>
      </c>
      <c r="I363" s="20" t="s">
        <v>602</v>
      </c>
      <c r="J363" s="20" t="s">
        <v>658</v>
      </c>
      <c r="K363" s="20" t="s">
        <v>662</v>
      </c>
      <c r="L363" s="21">
        <v>39632</v>
      </c>
      <c r="M363" s="22">
        <v>0</v>
      </c>
      <c r="N363" s="22">
        <v>0</v>
      </c>
      <c r="O363" s="22">
        <v>0</v>
      </c>
    </row>
    <row r="364" spans="1:15">
      <c r="A364" s="20" t="s">
        <v>658</v>
      </c>
      <c r="B364" s="20"/>
      <c r="C364" s="20">
        <v>200102294</v>
      </c>
      <c r="D364" s="20" t="s">
        <v>659</v>
      </c>
      <c r="E364" s="20" t="s">
        <v>899</v>
      </c>
      <c r="F364" s="20" t="s">
        <v>900</v>
      </c>
      <c r="G364" s="20" t="s">
        <v>901</v>
      </c>
      <c r="H364" s="20" t="s">
        <v>634</v>
      </c>
      <c r="I364" s="20" t="s">
        <v>635</v>
      </c>
      <c r="J364" s="20" t="s">
        <v>658</v>
      </c>
      <c r="K364" s="20" t="s">
        <v>662</v>
      </c>
      <c r="L364" s="21">
        <v>39632</v>
      </c>
      <c r="M364" s="22">
        <v>0</v>
      </c>
      <c r="N364" s="22">
        <v>0</v>
      </c>
      <c r="O364" s="22">
        <v>0</v>
      </c>
    </row>
    <row r="365" spans="1:15">
      <c r="A365" s="20" t="s">
        <v>250</v>
      </c>
      <c r="B365" s="20">
        <v>200102884</v>
      </c>
      <c r="C365" s="20">
        <v>200102297</v>
      </c>
      <c r="D365" s="20" t="s">
        <v>252</v>
      </c>
      <c r="E365" s="20" t="s">
        <v>301</v>
      </c>
      <c r="F365" s="20" t="s">
        <v>738</v>
      </c>
      <c r="G365" s="20" t="s">
        <v>739</v>
      </c>
      <c r="H365" s="20" t="s">
        <v>624</v>
      </c>
      <c r="I365" s="20" t="s">
        <v>625</v>
      </c>
      <c r="J365" s="20" t="s">
        <v>253</v>
      </c>
      <c r="K365" s="20" t="s">
        <v>662</v>
      </c>
      <c r="L365" s="21">
        <v>39632</v>
      </c>
      <c r="M365" s="22">
        <v>0</v>
      </c>
      <c r="N365" s="22">
        <v>1</v>
      </c>
      <c r="O365" s="22">
        <v>0</v>
      </c>
    </row>
    <row r="366" spans="1:15">
      <c r="A366" s="20" t="s">
        <v>658</v>
      </c>
      <c r="B366" s="20"/>
      <c r="C366" s="20">
        <v>200102314</v>
      </c>
      <c r="D366" s="20" t="s">
        <v>659</v>
      </c>
      <c r="E366" s="20" t="s">
        <v>902</v>
      </c>
      <c r="F366" s="20" t="s">
        <v>832</v>
      </c>
      <c r="G366" s="20" t="s">
        <v>833</v>
      </c>
      <c r="H366" s="20" t="s">
        <v>660</v>
      </c>
      <c r="I366" s="20" t="s">
        <v>661</v>
      </c>
      <c r="J366" s="20" t="s">
        <v>658</v>
      </c>
      <c r="K366" s="20" t="s">
        <v>662</v>
      </c>
      <c r="L366" s="21">
        <v>39632</v>
      </c>
      <c r="M366" s="22">
        <v>0</v>
      </c>
      <c r="N366" s="22">
        <v>0</v>
      </c>
      <c r="O366" s="22">
        <v>0</v>
      </c>
    </row>
    <row r="367" spans="1:15">
      <c r="A367" s="20" t="s">
        <v>658</v>
      </c>
      <c r="B367" s="20"/>
      <c r="C367" s="20">
        <v>200102302</v>
      </c>
      <c r="D367" s="20" t="s">
        <v>659</v>
      </c>
      <c r="E367" s="20" t="s">
        <v>903</v>
      </c>
      <c r="F367" s="20" t="s">
        <v>775</v>
      </c>
      <c r="G367" s="20" t="s">
        <v>776</v>
      </c>
      <c r="H367" s="20" t="s">
        <v>696</v>
      </c>
      <c r="I367" s="20" t="s">
        <v>697</v>
      </c>
      <c r="J367" s="20" t="s">
        <v>658</v>
      </c>
      <c r="K367" s="20" t="s">
        <v>662</v>
      </c>
      <c r="L367" s="21">
        <v>39632</v>
      </c>
      <c r="M367" s="22">
        <v>0</v>
      </c>
      <c r="N367" s="22">
        <v>0</v>
      </c>
      <c r="O367" s="22">
        <v>0</v>
      </c>
    </row>
    <row r="368" spans="1:15">
      <c r="A368" s="20" t="s">
        <v>658</v>
      </c>
      <c r="B368" s="20"/>
      <c r="C368" s="20">
        <v>200102306</v>
      </c>
      <c r="D368" s="20" t="s">
        <v>659</v>
      </c>
      <c r="E368" s="20" t="s">
        <v>903</v>
      </c>
      <c r="F368" s="20" t="s">
        <v>801</v>
      </c>
      <c r="G368" s="20" t="s">
        <v>802</v>
      </c>
      <c r="H368" s="20" t="s">
        <v>696</v>
      </c>
      <c r="I368" s="20" t="s">
        <v>697</v>
      </c>
      <c r="J368" s="20" t="s">
        <v>658</v>
      </c>
      <c r="K368" s="20" t="s">
        <v>662</v>
      </c>
      <c r="L368" s="21">
        <v>39632</v>
      </c>
      <c r="M368" s="22">
        <v>0</v>
      </c>
      <c r="N368" s="22">
        <v>0</v>
      </c>
      <c r="O368" s="22">
        <v>0</v>
      </c>
    </row>
    <row r="369" spans="1:15">
      <c r="A369" s="20" t="s">
        <v>658</v>
      </c>
      <c r="B369" s="20"/>
      <c r="C369" s="20">
        <v>200102304</v>
      </c>
      <c r="D369" s="20" t="s">
        <v>659</v>
      </c>
      <c r="E369" s="20" t="s">
        <v>903</v>
      </c>
      <c r="F369" s="20" t="s">
        <v>904</v>
      </c>
      <c r="G369" s="20" t="s">
        <v>905</v>
      </c>
      <c r="H369" s="20" t="s">
        <v>696</v>
      </c>
      <c r="I369" s="20" t="s">
        <v>697</v>
      </c>
      <c r="J369" s="20" t="s">
        <v>658</v>
      </c>
      <c r="K369" s="20" t="s">
        <v>662</v>
      </c>
      <c r="L369" s="21">
        <v>39632</v>
      </c>
      <c r="M369" s="22">
        <v>0</v>
      </c>
      <c r="N369" s="22">
        <v>0</v>
      </c>
      <c r="O369" s="22">
        <v>0</v>
      </c>
    </row>
    <row r="370" spans="1:15">
      <c r="A370" s="20" t="s">
        <v>658</v>
      </c>
      <c r="B370" s="20"/>
      <c r="C370" s="20">
        <v>200102300</v>
      </c>
      <c r="D370" s="20" t="s">
        <v>659</v>
      </c>
      <c r="E370" s="20" t="s">
        <v>903</v>
      </c>
      <c r="F370" s="20" t="s">
        <v>826</v>
      </c>
      <c r="G370" s="20" t="s">
        <v>827</v>
      </c>
      <c r="H370" s="20" t="s">
        <v>696</v>
      </c>
      <c r="I370" s="20" t="s">
        <v>697</v>
      </c>
      <c r="J370" s="20" t="s">
        <v>658</v>
      </c>
      <c r="K370" s="20" t="s">
        <v>662</v>
      </c>
      <c r="L370" s="21">
        <v>39632</v>
      </c>
      <c r="M370" s="22">
        <v>0</v>
      </c>
      <c r="N370" s="22">
        <v>0</v>
      </c>
      <c r="O370" s="22">
        <v>0</v>
      </c>
    </row>
    <row r="371" spans="1:15">
      <c r="A371" s="20" t="s">
        <v>658</v>
      </c>
      <c r="B371" s="20"/>
      <c r="C371" s="20">
        <v>200102422</v>
      </c>
      <c r="D371" s="20" t="s">
        <v>659</v>
      </c>
      <c r="E371" s="20" t="s">
        <v>658</v>
      </c>
      <c r="F371" s="20" t="s">
        <v>906</v>
      </c>
      <c r="G371" s="20" t="s">
        <v>907</v>
      </c>
      <c r="H371" s="20" t="s">
        <v>638</v>
      </c>
      <c r="I371" s="20" t="s">
        <v>639</v>
      </c>
      <c r="J371" s="20" t="s">
        <v>658</v>
      </c>
      <c r="K371" s="20" t="s">
        <v>662</v>
      </c>
      <c r="L371" s="21">
        <v>39633</v>
      </c>
      <c r="M371" s="22">
        <v>0</v>
      </c>
      <c r="N371" s="22">
        <v>0</v>
      </c>
      <c r="O371" s="22">
        <v>0</v>
      </c>
    </row>
    <row r="372" spans="1:15">
      <c r="A372" s="20" t="s">
        <v>249</v>
      </c>
      <c r="B372" s="20">
        <v>200102599</v>
      </c>
      <c r="C372" s="20">
        <v>200102412</v>
      </c>
      <c r="D372" s="20" t="s">
        <v>257</v>
      </c>
      <c r="E372" s="20" t="s">
        <v>290</v>
      </c>
      <c r="F372" s="20" t="s">
        <v>878</v>
      </c>
      <c r="G372" s="20" t="s">
        <v>879</v>
      </c>
      <c r="H372" s="20" t="s">
        <v>614</v>
      </c>
      <c r="I372" s="20" t="s">
        <v>615</v>
      </c>
      <c r="J372" s="20" t="s">
        <v>266</v>
      </c>
      <c r="K372" s="20" t="s">
        <v>256</v>
      </c>
      <c r="L372" s="21">
        <v>39633</v>
      </c>
      <c r="M372" s="22">
        <v>1</v>
      </c>
      <c r="N372" s="22">
        <v>0</v>
      </c>
      <c r="O372" s="22">
        <v>0</v>
      </c>
    </row>
    <row r="373" spans="1:15">
      <c r="A373" s="20" t="s">
        <v>249</v>
      </c>
      <c r="B373" s="20">
        <v>200102648</v>
      </c>
      <c r="C373" s="20">
        <v>200102413</v>
      </c>
      <c r="D373" s="20" t="s">
        <v>252</v>
      </c>
      <c r="E373" s="20" t="s">
        <v>282</v>
      </c>
      <c r="F373" s="20" t="s">
        <v>878</v>
      </c>
      <c r="G373" s="20" t="s">
        <v>879</v>
      </c>
      <c r="H373" s="20" t="s">
        <v>614</v>
      </c>
      <c r="I373" s="20" t="s">
        <v>615</v>
      </c>
      <c r="J373" s="20" t="s">
        <v>300</v>
      </c>
      <c r="K373" s="20" t="s">
        <v>256</v>
      </c>
      <c r="L373" s="21">
        <v>39633</v>
      </c>
      <c r="M373" s="22">
        <v>1</v>
      </c>
      <c r="N373" s="22">
        <v>0</v>
      </c>
      <c r="O373" s="22">
        <v>0</v>
      </c>
    </row>
    <row r="374" spans="1:15">
      <c r="A374" s="20" t="s">
        <v>658</v>
      </c>
      <c r="B374" s="20"/>
      <c r="C374" s="20">
        <v>200102341</v>
      </c>
      <c r="D374" s="20" t="s">
        <v>659</v>
      </c>
      <c r="E374" s="20" t="s">
        <v>908</v>
      </c>
      <c r="F374" s="20" t="s">
        <v>702</v>
      </c>
      <c r="G374" s="20" t="s">
        <v>703</v>
      </c>
      <c r="H374" s="20" t="s">
        <v>626</v>
      </c>
      <c r="I374" s="20" t="s">
        <v>627</v>
      </c>
      <c r="J374" s="20" t="s">
        <v>658</v>
      </c>
      <c r="K374" s="20" t="s">
        <v>662</v>
      </c>
      <c r="L374" s="21">
        <v>39633</v>
      </c>
      <c r="M374" s="22">
        <v>0</v>
      </c>
      <c r="N374" s="22">
        <v>0</v>
      </c>
      <c r="O374" s="22">
        <v>0</v>
      </c>
    </row>
    <row r="375" spans="1:15">
      <c r="A375" s="20" t="s">
        <v>658</v>
      </c>
      <c r="B375" s="20"/>
      <c r="C375" s="20">
        <v>200102424</v>
      </c>
      <c r="D375" s="20" t="s">
        <v>659</v>
      </c>
      <c r="E375" s="20" t="s">
        <v>658</v>
      </c>
      <c r="F375" s="20" t="s">
        <v>909</v>
      </c>
      <c r="G375" s="20" t="s">
        <v>910</v>
      </c>
      <c r="H375" s="20" t="s">
        <v>634</v>
      </c>
      <c r="I375" s="20" t="s">
        <v>635</v>
      </c>
      <c r="J375" s="20" t="s">
        <v>658</v>
      </c>
      <c r="K375" s="20" t="s">
        <v>662</v>
      </c>
      <c r="L375" s="21">
        <v>39633</v>
      </c>
      <c r="M375" s="22">
        <v>0</v>
      </c>
      <c r="N375" s="22">
        <v>0</v>
      </c>
      <c r="O375" s="22">
        <v>0</v>
      </c>
    </row>
    <row r="376" spans="1:15">
      <c r="A376" s="20" t="s">
        <v>658</v>
      </c>
      <c r="B376" s="20"/>
      <c r="C376" s="20">
        <v>200102367</v>
      </c>
      <c r="D376" s="20" t="s">
        <v>659</v>
      </c>
      <c r="E376" s="20" t="s">
        <v>911</v>
      </c>
      <c r="F376" s="20" t="s">
        <v>706</v>
      </c>
      <c r="G376" s="20" t="s">
        <v>707</v>
      </c>
      <c r="H376" s="20" t="s">
        <v>616</v>
      </c>
      <c r="I376" s="20" t="s">
        <v>617</v>
      </c>
      <c r="J376" s="20" t="s">
        <v>658</v>
      </c>
      <c r="K376" s="20" t="s">
        <v>662</v>
      </c>
      <c r="L376" s="21">
        <v>39633</v>
      </c>
      <c r="M376" s="22">
        <v>0</v>
      </c>
      <c r="N376" s="22">
        <v>0</v>
      </c>
      <c r="O376" s="22">
        <v>0</v>
      </c>
    </row>
    <row r="377" spans="1:15">
      <c r="A377" s="20" t="s">
        <v>658</v>
      </c>
      <c r="B377" s="20"/>
      <c r="C377" s="20">
        <v>200102364</v>
      </c>
      <c r="D377" s="20" t="s">
        <v>659</v>
      </c>
      <c r="E377" s="20" t="s">
        <v>911</v>
      </c>
      <c r="F377" s="20" t="s">
        <v>708</v>
      </c>
      <c r="G377" s="20" t="s">
        <v>709</v>
      </c>
      <c r="H377" s="20" t="s">
        <v>616</v>
      </c>
      <c r="I377" s="20" t="s">
        <v>617</v>
      </c>
      <c r="J377" s="20" t="s">
        <v>658</v>
      </c>
      <c r="K377" s="20" t="s">
        <v>662</v>
      </c>
      <c r="L377" s="21">
        <v>39633</v>
      </c>
      <c r="M377" s="22">
        <v>0</v>
      </c>
      <c r="N377" s="22">
        <v>0</v>
      </c>
      <c r="O377" s="22">
        <v>0</v>
      </c>
    </row>
    <row r="378" spans="1:15">
      <c r="A378" s="20" t="s">
        <v>658</v>
      </c>
      <c r="B378" s="20"/>
      <c r="C378" s="20">
        <v>200102420</v>
      </c>
      <c r="D378" s="20" t="s">
        <v>659</v>
      </c>
      <c r="E378" s="20" t="s">
        <v>911</v>
      </c>
      <c r="F378" s="20" t="s">
        <v>708</v>
      </c>
      <c r="G378" s="20" t="s">
        <v>709</v>
      </c>
      <c r="H378" s="20" t="s">
        <v>616</v>
      </c>
      <c r="I378" s="20" t="s">
        <v>617</v>
      </c>
      <c r="J378" s="20" t="s">
        <v>658</v>
      </c>
      <c r="K378" s="20" t="s">
        <v>662</v>
      </c>
      <c r="L378" s="21">
        <v>39633</v>
      </c>
      <c r="M378" s="22">
        <v>0</v>
      </c>
      <c r="N378" s="22">
        <v>0</v>
      </c>
      <c r="O378" s="22">
        <v>0</v>
      </c>
    </row>
    <row r="379" spans="1:15">
      <c r="A379" s="20" t="s">
        <v>250</v>
      </c>
      <c r="B379" s="20">
        <v>200102618</v>
      </c>
      <c r="C379" s="20">
        <v>200102489</v>
      </c>
      <c r="D379" s="20" t="s">
        <v>257</v>
      </c>
      <c r="E379" s="20" t="s">
        <v>302</v>
      </c>
      <c r="F379" s="20" t="s">
        <v>925</v>
      </c>
      <c r="G379" s="20" t="s">
        <v>926</v>
      </c>
      <c r="H379" s="20" t="s">
        <v>634</v>
      </c>
      <c r="I379" s="20" t="s">
        <v>635</v>
      </c>
      <c r="J379" s="20" t="s">
        <v>275</v>
      </c>
      <c r="K379" s="20" t="s">
        <v>662</v>
      </c>
      <c r="L379" s="21">
        <v>39636</v>
      </c>
      <c r="M379" s="22">
        <v>0</v>
      </c>
      <c r="N379" s="22">
        <v>1</v>
      </c>
      <c r="O379" s="22">
        <v>0</v>
      </c>
    </row>
    <row r="380" spans="1:15">
      <c r="A380" s="20" t="s">
        <v>250</v>
      </c>
      <c r="B380" s="20">
        <v>200102885</v>
      </c>
      <c r="C380" s="20">
        <v>200102451</v>
      </c>
      <c r="D380" s="20" t="s">
        <v>252</v>
      </c>
      <c r="E380" s="20" t="s">
        <v>303</v>
      </c>
      <c r="F380" s="20" t="s">
        <v>962</v>
      </c>
      <c r="G380" s="20" t="s">
        <v>963</v>
      </c>
      <c r="H380" s="20" t="s">
        <v>638</v>
      </c>
      <c r="I380" s="20" t="s">
        <v>639</v>
      </c>
      <c r="J380" s="20" t="s">
        <v>261</v>
      </c>
      <c r="K380" s="20" t="s">
        <v>662</v>
      </c>
      <c r="L380" s="21">
        <v>39636</v>
      </c>
      <c r="M380" s="22">
        <v>0</v>
      </c>
      <c r="N380" s="22">
        <v>1</v>
      </c>
      <c r="O380" s="22">
        <v>0</v>
      </c>
    </row>
    <row r="381" spans="1:15">
      <c r="A381" s="20" t="s">
        <v>658</v>
      </c>
      <c r="B381" s="20"/>
      <c r="C381" s="20">
        <v>200102573</v>
      </c>
      <c r="D381" s="20" t="s">
        <v>659</v>
      </c>
      <c r="E381" s="20" t="s">
        <v>912</v>
      </c>
      <c r="F381" s="20" t="s">
        <v>913</v>
      </c>
      <c r="G381" s="20" t="s">
        <v>914</v>
      </c>
      <c r="H381" s="20" t="s">
        <v>601</v>
      </c>
      <c r="I381" s="20" t="s">
        <v>602</v>
      </c>
      <c r="J381" s="20" t="s">
        <v>658</v>
      </c>
      <c r="K381" s="20" t="s">
        <v>662</v>
      </c>
      <c r="L381" s="21">
        <v>39637</v>
      </c>
      <c r="M381" s="22">
        <v>0</v>
      </c>
      <c r="N381" s="22">
        <v>0</v>
      </c>
      <c r="O381" s="22">
        <v>0</v>
      </c>
    </row>
    <row r="382" spans="1:15">
      <c r="A382" s="20" t="s">
        <v>658</v>
      </c>
      <c r="B382" s="20"/>
      <c r="C382" s="20">
        <v>200102577</v>
      </c>
      <c r="D382" s="20" t="s">
        <v>659</v>
      </c>
      <c r="E382" s="20" t="s">
        <v>915</v>
      </c>
      <c r="F382" s="20" t="s">
        <v>794</v>
      </c>
      <c r="G382" s="20" t="s">
        <v>795</v>
      </c>
      <c r="H382" s="20" t="s">
        <v>628</v>
      </c>
      <c r="I382" s="20" t="s">
        <v>629</v>
      </c>
      <c r="J382" s="20" t="s">
        <v>658</v>
      </c>
      <c r="K382" s="20" t="s">
        <v>662</v>
      </c>
      <c r="L382" s="21">
        <v>39637</v>
      </c>
      <c r="M382" s="22">
        <v>0</v>
      </c>
      <c r="N382" s="22">
        <v>0</v>
      </c>
      <c r="O382" s="22">
        <v>0</v>
      </c>
    </row>
    <row r="383" spans="1:15">
      <c r="A383" s="20" t="s">
        <v>249</v>
      </c>
      <c r="B383" s="20">
        <v>200102581</v>
      </c>
      <c r="C383" s="20">
        <v>200102564</v>
      </c>
      <c r="D383" s="20" t="s">
        <v>252</v>
      </c>
      <c r="E383" s="20" t="s">
        <v>304</v>
      </c>
      <c r="F383" s="20" t="s">
        <v>807</v>
      </c>
      <c r="G383" s="20" t="s">
        <v>808</v>
      </c>
      <c r="H383" s="20" t="s">
        <v>601</v>
      </c>
      <c r="I383" s="20" t="s">
        <v>602</v>
      </c>
      <c r="J383" s="20" t="s">
        <v>305</v>
      </c>
      <c r="K383" s="20" t="s">
        <v>256</v>
      </c>
      <c r="L383" s="21">
        <v>39637</v>
      </c>
      <c r="M383" s="22">
        <v>1</v>
      </c>
      <c r="N383" s="22">
        <v>0</v>
      </c>
      <c r="O383" s="22">
        <v>0</v>
      </c>
    </row>
    <row r="384" spans="1:15">
      <c r="A384" s="20" t="s">
        <v>658</v>
      </c>
      <c r="B384" s="20"/>
      <c r="C384" s="20">
        <v>200102581</v>
      </c>
      <c r="D384" s="20" t="s">
        <v>659</v>
      </c>
      <c r="E384" s="20" t="s">
        <v>916</v>
      </c>
      <c r="F384" s="20" t="s">
        <v>807</v>
      </c>
      <c r="G384" s="20" t="s">
        <v>808</v>
      </c>
      <c r="H384" s="20" t="s">
        <v>601</v>
      </c>
      <c r="I384" s="20" t="s">
        <v>602</v>
      </c>
      <c r="J384" s="20" t="s">
        <v>658</v>
      </c>
      <c r="K384" s="20" t="s">
        <v>662</v>
      </c>
      <c r="L384" s="21">
        <v>39637</v>
      </c>
      <c r="M384" s="22">
        <v>0</v>
      </c>
      <c r="N384" s="22">
        <v>0</v>
      </c>
      <c r="O384" s="22">
        <v>0</v>
      </c>
    </row>
    <row r="385" spans="1:15">
      <c r="A385" s="20" t="s">
        <v>658</v>
      </c>
      <c r="B385" s="20"/>
      <c r="C385" s="20">
        <v>200102565</v>
      </c>
      <c r="D385" s="20" t="s">
        <v>659</v>
      </c>
      <c r="E385" s="20" t="s">
        <v>917</v>
      </c>
      <c r="F385" s="20" t="s">
        <v>918</v>
      </c>
      <c r="G385" s="20" t="s">
        <v>919</v>
      </c>
      <c r="H385" s="20" t="s">
        <v>852</v>
      </c>
      <c r="I385" s="20" t="s">
        <v>853</v>
      </c>
      <c r="J385" s="20" t="s">
        <v>658</v>
      </c>
      <c r="K385" s="20" t="s">
        <v>662</v>
      </c>
      <c r="L385" s="21">
        <v>39637</v>
      </c>
      <c r="M385" s="22">
        <v>0</v>
      </c>
      <c r="N385" s="22">
        <v>0</v>
      </c>
      <c r="O385" s="22">
        <v>0</v>
      </c>
    </row>
    <row r="386" spans="1:15">
      <c r="A386" s="20" t="s">
        <v>658</v>
      </c>
      <c r="B386" s="20"/>
      <c r="C386" s="20">
        <v>200102548</v>
      </c>
      <c r="D386" s="20" t="s">
        <v>659</v>
      </c>
      <c r="E386" s="20" t="s">
        <v>920</v>
      </c>
      <c r="F386" s="20" t="s">
        <v>921</v>
      </c>
      <c r="G386" s="20" t="s">
        <v>922</v>
      </c>
      <c r="H386" s="20" t="s">
        <v>614</v>
      </c>
      <c r="I386" s="20" t="s">
        <v>615</v>
      </c>
      <c r="J386" s="20" t="s">
        <v>658</v>
      </c>
      <c r="K386" s="20" t="s">
        <v>662</v>
      </c>
      <c r="L386" s="21">
        <v>39637</v>
      </c>
      <c r="M386" s="22">
        <v>0</v>
      </c>
      <c r="N386" s="22">
        <v>0</v>
      </c>
      <c r="O386" s="22">
        <v>0</v>
      </c>
    </row>
    <row r="387" spans="1:15">
      <c r="A387" s="20" t="s">
        <v>658</v>
      </c>
      <c r="B387" s="20"/>
      <c r="C387" s="20">
        <v>200102587</v>
      </c>
      <c r="D387" s="20" t="s">
        <v>659</v>
      </c>
      <c r="E387" s="20" t="s">
        <v>923</v>
      </c>
      <c r="F387" s="20" t="s">
        <v>866</v>
      </c>
      <c r="G387" s="20" t="s">
        <v>867</v>
      </c>
      <c r="H387" s="20" t="s">
        <v>632</v>
      </c>
      <c r="I387" s="20" t="s">
        <v>633</v>
      </c>
      <c r="J387" s="20" t="s">
        <v>658</v>
      </c>
      <c r="K387" s="20" t="s">
        <v>662</v>
      </c>
      <c r="L387" s="21">
        <v>39637</v>
      </c>
      <c r="M387" s="22">
        <v>0</v>
      </c>
      <c r="N387" s="22">
        <v>0</v>
      </c>
      <c r="O387" s="22">
        <v>0</v>
      </c>
    </row>
    <row r="388" spans="1:15">
      <c r="A388" s="20" t="s">
        <v>658</v>
      </c>
      <c r="B388" s="20"/>
      <c r="C388" s="20">
        <v>200102579</v>
      </c>
      <c r="D388" s="20" t="s">
        <v>659</v>
      </c>
      <c r="E388" s="20" t="s">
        <v>1927</v>
      </c>
      <c r="F388" s="20" t="s">
        <v>900</v>
      </c>
      <c r="G388" s="20" t="s">
        <v>901</v>
      </c>
      <c r="H388" s="20" t="s">
        <v>634</v>
      </c>
      <c r="I388" s="20" t="s">
        <v>635</v>
      </c>
      <c r="J388" s="20" t="s">
        <v>658</v>
      </c>
      <c r="K388" s="20" t="s">
        <v>793</v>
      </c>
      <c r="L388" s="21">
        <v>39637</v>
      </c>
      <c r="M388" s="22">
        <v>0</v>
      </c>
      <c r="N388" s="22">
        <v>0</v>
      </c>
      <c r="O388" s="22">
        <v>0</v>
      </c>
    </row>
    <row r="389" spans="1:15">
      <c r="A389" s="20" t="s">
        <v>658</v>
      </c>
      <c r="B389" s="20"/>
      <c r="C389" s="20">
        <v>200102618</v>
      </c>
      <c r="D389" s="20" t="s">
        <v>659</v>
      </c>
      <c r="E389" s="20" t="s">
        <v>924</v>
      </c>
      <c r="F389" s="20" t="s">
        <v>925</v>
      </c>
      <c r="G389" s="20" t="s">
        <v>926</v>
      </c>
      <c r="H389" s="20" t="s">
        <v>634</v>
      </c>
      <c r="I389" s="20" t="s">
        <v>635</v>
      </c>
      <c r="J389" s="20" t="s">
        <v>658</v>
      </c>
      <c r="K389" s="20" t="s">
        <v>662</v>
      </c>
      <c r="L389" s="21">
        <v>39638</v>
      </c>
      <c r="M389" s="22">
        <v>0</v>
      </c>
      <c r="N389" s="22">
        <v>0</v>
      </c>
      <c r="O389" s="22">
        <v>0</v>
      </c>
    </row>
    <row r="390" spans="1:15">
      <c r="A390" s="20" t="s">
        <v>658</v>
      </c>
      <c r="B390" s="20"/>
      <c r="C390" s="20">
        <v>200102627</v>
      </c>
      <c r="D390" s="20" t="s">
        <v>659</v>
      </c>
      <c r="E390" s="20" t="s">
        <v>927</v>
      </c>
      <c r="F390" s="20" t="s">
        <v>667</v>
      </c>
      <c r="G390" s="20" t="s">
        <v>668</v>
      </c>
      <c r="H390" s="20" t="s">
        <v>601</v>
      </c>
      <c r="I390" s="20" t="s">
        <v>602</v>
      </c>
      <c r="J390" s="20" t="s">
        <v>658</v>
      </c>
      <c r="K390" s="20" t="s">
        <v>662</v>
      </c>
      <c r="L390" s="21">
        <v>39638</v>
      </c>
      <c r="M390" s="22">
        <v>0</v>
      </c>
      <c r="N390" s="22">
        <v>0</v>
      </c>
      <c r="O390" s="22">
        <v>0</v>
      </c>
    </row>
    <row r="391" spans="1:15">
      <c r="A391" s="20" t="s">
        <v>658</v>
      </c>
      <c r="B391" s="20"/>
      <c r="C391" s="20">
        <v>200102599</v>
      </c>
      <c r="D391" s="20" t="s">
        <v>659</v>
      </c>
      <c r="E391" s="20" t="s">
        <v>928</v>
      </c>
      <c r="F391" s="20" t="s">
        <v>878</v>
      </c>
      <c r="G391" s="20" t="s">
        <v>879</v>
      </c>
      <c r="H391" s="20" t="s">
        <v>614</v>
      </c>
      <c r="I391" s="20" t="s">
        <v>615</v>
      </c>
      <c r="J391" s="20" t="s">
        <v>658</v>
      </c>
      <c r="K391" s="20" t="s">
        <v>662</v>
      </c>
      <c r="L391" s="21">
        <v>39638</v>
      </c>
      <c r="M391" s="22">
        <v>0</v>
      </c>
      <c r="N391" s="22">
        <v>0</v>
      </c>
      <c r="O391" s="22">
        <v>0</v>
      </c>
    </row>
    <row r="392" spans="1:15">
      <c r="A392" s="20" t="s">
        <v>658</v>
      </c>
      <c r="B392" s="20"/>
      <c r="C392" s="20">
        <v>200102648</v>
      </c>
      <c r="D392" s="20" t="s">
        <v>659</v>
      </c>
      <c r="E392" s="20" t="s">
        <v>928</v>
      </c>
      <c r="F392" s="20" t="s">
        <v>878</v>
      </c>
      <c r="G392" s="20" t="s">
        <v>879</v>
      </c>
      <c r="H392" s="20" t="s">
        <v>614</v>
      </c>
      <c r="I392" s="20" t="s">
        <v>615</v>
      </c>
      <c r="J392" s="20" t="s">
        <v>658</v>
      </c>
      <c r="K392" s="20" t="s">
        <v>662</v>
      </c>
      <c r="L392" s="21">
        <v>39638</v>
      </c>
      <c r="M392" s="22">
        <v>0</v>
      </c>
      <c r="N392" s="22">
        <v>0</v>
      </c>
      <c r="O392" s="22">
        <v>0</v>
      </c>
    </row>
    <row r="393" spans="1:15">
      <c r="A393" s="20" t="s">
        <v>658</v>
      </c>
      <c r="B393" s="20"/>
      <c r="C393" s="20">
        <v>200102650</v>
      </c>
      <c r="D393" s="20" t="s">
        <v>659</v>
      </c>
      <c r="E393" s="20" t="s">
        <v>929</v>
      </c>
      <c r="F393" s="20" t="s">
        <v>930</v>
      </c>
      <c r="G393" s="20" t="s">
        <v>931</v>
      </c>
      <c r="H393" s="20" t="s">
        <v>628</v>
      </c>
      <c r="I393" s="20" t="s">
        <v>629</v>
      </c>
      <c r="J393" s="20" t="s">
        <v>658</v>
      </c>
      <c r="K393" s="20" t="s">
        <v>662</v>
      </c>
      <c r="L393" s="21">
        <v>39638</v>
      </c>
      <c r="M393" s="22">
        <v>0</v>
      </c>
      <c r="N393" s="22">
        <v>0</v>
      </c>
      <c r="O393" s="22">
        <v>0</v>
      </c>
    </row>
    <row r="394" spans="1:15">
      <c r="A394" s="20" t="s">
        <v>658</v>
      </c>
      <c r="B394" s="20"/>
      <c r="C394" s="20">
        <v>200102652</v>
      </c>
      <c r="D394" s="20" t="s">
        <v>659</v>
      </c>
      <c r="E394" s="20" t="s">
        <v>929</v>
      </c>
      <c r="F394" s="20" t="s">
        <v>930</v>
      </c>
      <c r="G394" s="20" t="s">
        <v>931</v>
      </c>
      <c r="H394" s="20" t="s">
        <v>628</v>
      </c>
      <c r="I394" s="20" t="s">
        <v>629</v>
      </c>
      <c r="J394" s="20" t="s">
        <v>658</v>
      </c>
      <c r="K394" s="20" t="s">
        <v>662</v>
      </c>
      <c r="L394" s="21">
        <v>39638</v>
      </c>
      <c r="M394" s="22">
        <v>0</v>
      </c>
      <c r="N394" s="22">
        <v>0</v>
      </c>
      <c r="O394" s="22">
        <v>0</v>
      </c>
    </row>
    <row r="395" spans="1:15">
      <c r="A395" s="20" t="s">
        <v>658</v>
      </c>
      <c r="B395" s="20"/>
      <c r="C395" s="20">
        <v>200102622</v>
      </c>
      <c r="D395" s="20" t="s">
        <v>659</v>
      </c>
      <c r="E395" s="20" t="s">
        <v>932</v>
      </c>
      <c r="F395" s="20" t="s">
        <v>933</v>
      </c>
      <c r="G395" s="20" t="s">
        <v>934</v>
      </c>
      <c r="H395" s="20" t="s">
        <v>634</v>
      </c>
      <c r="I395" s="20" t="s">
        <v>635</v>
      </c>
      <c r="J395" s="20" t="s">
        <v>658</v>
      </c>
      <c r="K395" s="20" t="s">
        <v>662</v>
      </c>
      <c r="L395" s="21">
        <v>39638</v>
      </c>
      <c r="M395" s="22">
        <v>0</v>
      </c>
      <c r="N395" s="22">
        <v>0</v>
      </c>
      <c r="O395" s="22">
        <v>0</v>
      </c>
    </row>
    <row r="396" spans="1:15">
      <c r="A396" s="20" t="s">
        <v>658</v>
      </c>
      <c r="B396" s="20"/>
      <c r="C396" s="20">
        <v>200102623</v>
      </c>
      <c r="D396" s="20" t="s">
        <v>659</v>
      </c>
      <c r="E396" s="20" t="s">
        <v>935</v>
      </c>
      <c r="F396" s="20" t="s">
        <v>936</v>
      </c>
      <c r="G396" s="20" t="s">
        <v>937</v>
      </c>
      <c r="H396" s="20" t="s">
        <v>601</v>
      </c>
      <c r="I396" s="20" t="s">
        <v>602</v>
      </c>
      <c r="J396" s="20" t="s">
        <v>658</v>
      </c>
      <c r="K396" s="20" t="s">
        <v>662</v>
      </c>
      <c r="L396" s="21">
        <v>39638</v>
      </c>
      <c r="M396" s="22">
        <v>0</v>
      </c>
      <c r="N396" s="22">
        <v>0</v>
      </c>
      <c r="O396" s="22">
        <v>0</v>
      </c>
    </row>
    <row r="397" spans="1:15">
      <c r="A397" s="20" t="s">
        <v>658</v>
      </c>
      <c r="B397" s="20"/>
      <c r="C397" s="20">
        <v>200102655</v>
      </c>
      <c r="D397" s="20" t="s">
        <v>659</v>
      </c>
      <c r="E397" s="20" t="s">
        <v>938</v>
      </c>
      <c r="F397" s="20" t="s">
        <v>775</v>
      </c>
      <c r="G397" s="20" t="s">
        <v>776</v>
      </c>
      <c r="H397" s="20" t="s">
        <v>696</v>
      </c>
      <c r="I397" s="20" t="s">
        <v>697</v>
      </c>
      <c r="J397" s="20" t="s">
        <v>658</v>
      </c>
      <c r="K397" s="20" t="s">
        <v>768</v>
      </c>
      <c r="L397" s="21">
        <v>39638</v>
      </c>
      <c r="M397" s="22">
        <v>0</v>
      </c>
      <c r="N397" s="22">
        <v>0</v>
      </c>
      <c r="O397" s="22">
        <v>0</v>
      </c>
    </row>
    <row r="398" spans="1:15">
      <c r="A398" s="20" t="s">
        <v>658</v>
      </c>
      <c r="B398" s="20"/>
      <c r="C398" s="20">
        <v>200102657</v>
      </c>
      <c r="D398" s="20" t="s">
        <v>659</v>
      </c>
      <c r="E398" s="20" t="s">
        <v>938</v>
      </c>
      <c r="F398" s="20" t="s">
        <v>775</v>
      </c>
      <c r="G398" s="20" t="s">
        <v>776</v>
      </c>
      <c r="H398" s="20" t="s">
        <v>696</v>
      </c>
      <c r="I398" s="20" t="s">
        <v>697</v>
      </c>
      <c r="J398" s="20" t="s">
        <v>658</v>
      </c>
      <c r="K398" s="20" t="s">
        <v>662</v>
      </c>
      <c r="L398" s="21">
        <v>39638</v>
      </c>
      <c r="M398" s="22">
        <v>0</v>
      </c>
      <c r="N398" s="22">
        <v>0</v>
      </c>
      <c r="O398" s="22">
        <v>0</v>
      </c>
    </row>
    <row r="399" spans="1:15">
      <c r="A399" s="20" t="s">
        <v>658</v>
      </c>
      <c r="B399" s="20"/>
      <c r="C399" s="20">
        <v>200102678</v>
      </c>
      <c r="D399" s="20" t="s">
        <v>659</v>
      </c>
      <c r="E399" s="20" t="s">
        <v>939</v>
      </c>
      <c r="F399" s="20" t="s">
        <v>940</v>
      </c>
      <c r="G399" s="20" t="s">
        <v>941</v>
      </c>
      <c r="H399" s="20" t="s">
        <v>642</v>
      </c>
      <c r="I399" s="20" t="s">
        <v>643</v>
      </c>
      <c r="J399" s="20" t="s">
        <v>658</v>
      </c>
      <c r="K399" s="20" t="s">
        <v>662</v>
      </c>
      <c r="L399" s="21">
        <v>39639</v>
      </c>
      <c r="M399" s="22">
        <v>0</v>
      </c>
      <c r="N399" s="22">
        <v>0</v>
      </c>
      <c r="O399" s="22">
        <v>0</v>
      </c>
    </row>
    <row r="400" spans="1:15">
      <c r="A400" s="20" t="s">
        <v>250</v>
      </c>
      <c r="B400" s="20">
        <v>200102886</v>
      </c>
      <c r="C400" s="20">
        <v>200102735</v>
      </c>
      <c r="D400" s="20" t="s">
        <v>252</v>
      </c>
      <c r="E400" s="20" t="s">
        <v>306</v>
      </c>
      <c r="F400" s="20" t="s">
        <v>813</v>
      </c>
      <c r="G400" s="20" t="s">
        <v>814</v>
      </c>
      <c r="H400" s="20" t="s">
        <v>815</v>
      </c>
      <c r="I400" s="20" t="s">
        <v>816</v>
      </c>
      <c r="J400" s="20" t="s">
        <v>307</v>
      </c>
      <c r="K400" s="20" t="s">
        <v>662</v>
      </c>
      <c r="L400" s="21">
        <v>39639</v>
      </c>
      <c r="M400" s="22">
        <v>0</v>
      </c>
      <c r="N400" s="22">
        <v>1</v>
      </c>
      <c r="O400" s="22">
        <v>0</v>
      </c>
    </row>
    <row r="401" spans="1:15">
      <c r="A401" s="20" t="s">
        <v>658</v>
      </c>
      <c r="B401" s="20"/>
      <c r="C401" s="20">
        <v>200102714</v>
      </c>
      <c r="D401" s="20" t="s">
        <v>659</v>
      </c>
      <c r="E401" s="20" t="s">
        <v>942</v>
      </c>
      <c r="F401" s="20" t="s">
        <v>736</v>
      </c>
      <c r="G401" s="20" t="s">
        <v>737</v>
      </c>
      <c r="H401" s="20" t="s">
        <v>628</v>
      </c>
      <c r="I401" s="20" t="s">
        <v>629</v>
      </c>
      <c r="J401" s="20" t="s">
        <v>658</v>
      </c>
      <c r="K401" s="20" t="s">
        <v>662</v>
      </c>
      <c r="L401" s="21">
        <v>39639</v>
      </c>
      <c r="M401" s="22">
        <v>0</v>
      </c>
      <c r="N401" s="22">
        <v>0</v>
      </c>
      <c r="O401" s="22">
        <v>0</v>
      </c>
    </row>
    <row r="402" spans="1:15">
      <c r="A402" s="20" t="s">
        <v>658</v>
      </c>
      <c r="B402" s="20"/>
      <c r="C402" s="20">
        <v>200102742</v>
      </c>
      <c r="D402" s="20" t="s">
        <v>659</v>
      </c>
      <c r="E402" s="20" t="s">
        <v>943</v>
      </c>
      <c r="F402" s="20" t="s">
        <v>944</v>
      </c>
      <c r="G402" s="20" t="s">
        <v>945</v>
      </c>
      <c r="H402" s="20" t="s">
        <v>760</v>
      </c>
      <c r="I402" s="20" t="s">
        <v>761</v>
      </c>
      <c r="J402" s="20" t="s">
        <v>658</v>
      </c>
      <c r="K402" s="20" t="s">
        <v>662</v>
      </c>
      <c r="L402" s="21">
        <v>39639</v>
      </c>
      <c r="M402" s="22">
        <v>0</v>
      </c>
      <c r="N402" s="22">
        <v>0</v>
      </c>
      <c r="O402" s="22">
        <v>0</v>
      </c>
    </row>
    <row r="403" spans="1:15">
      <c r="A403" s="20" t="s">
        <v>249</v>
      </c>
      <c r="B403" s="20">
        <v>200102865</v>
      </c>
      <c r="C403" s="20">
        <v>200102741</v>
      </c>
      <c r="D403" s="20" t="s">
        <v>252</v>
      </c>
      <c r="E403" s="20" t="s">
        <v>308</v>
      </c>
      <c r="F403" s="20" t="s">
        <v>805</v>
      </c>
      <c r="G403" s="20" t="s">
        <v>806</v>
      </c>
      <c r="H403" s="20" t="s">
        <v>608</v>
      </c>
      <c r="I403" s="20" t="s">
        <v>609</v>
      </c>
      <c r="J403" s="20" t="s">
        <v>263</v>
      </c>
      <c r="K403" s="20" t="s">
        <v>256</v>
      </c>
      <c r="L403" s="21">
        <v>39639</v>
      </c>
      <c r="M403" s="22">
        <v>0</v>
      </c>
      <c r="N403" s="22">
        <v>1</v>
      </c>
      <c r="O403" s="22">
        <v>0</v>
      </c>
    </row>
    <row r="404" spans="1:15">
      <c r="A404" s="20" t="s">
        <v>658</v>
      </c>
      <c r="B404" s="20"/>
      <c r="C404" s="20">
        <v>200102713</v>
      </c>
      <c r="D404" s="20" t="s">
        <v>659</v>
      </c>
      <c r="E404" s="20" t="s">
        <v>946</v>
      </c>
      <c r="F404" s="20" t="s">
        <v>848</v>
      </c>
      <c r="G404" s="20" t="s">
        <v>849</v>
      </c>
      <c r="H404" s="20" t="s">
        <v>628</v>
      </c>
      <c r="I404" s="20" t="s">
        <v>629</v>
      </c>
      <c r="J404" s="20" t="s">
        <v>658</v>
      </c>
      <c r="K404" s="20" t="s">
        <v>662</v>
      </c>
      <c r="L404" s="21">
        <v>39639</v>
      </c>
      <c r="M404" s="22">
        <v>0</v>
      </c>
      <c r="N404" s="22">
        <v>0</v>
      </c>
      <c r="O404" s="22">
        <v>0</v>
      </c>
    </row>
    <row r="405" spans="1:15">
      <c r="A405" s="20" t="s">
        <v>658</v>
      </c>
      <c r="B405" s="20"/>
      <c r="C405" s="20">
        <v>200102675</v>
      </c>
      <c r="D405" s="20" t="s">
        <v>659</v>
      </c>
      <c r="E405" s="20" t="s">
        <v>947</v>
      </c>
      <c r="F405" s="20" t="s">
        <v>692</v>
      </c>
      <c r="G405" s="20" t="s">
        <v>693</v>
      </c>
      <c r="H405" s="20" t="s">
        <v>628</v>
      </c>
      <c r="I405" s="20" t="s">
        <v>629</v>
      </c>
      <c r="J405" s="20" t="s">
        <v>658</v>
      </c>
      <c r="K405" s="20" t="s">
        <v>662</v>
      </c>
      <c r="L405" s="21">
        <v>39639</v>
      </c>
      <c r="M405" s="22">
        <v>0</v>
      </c>
      <c r="N405" s="22">
        <v>0</v>
      </c>
      <c r="O405" s="22">
        <v>0</v>
      </c>
    </row>
    <row r="406" spans="1:15">
      <c r="A406" s="20" t="s">
        <v>250</v>
      </c>
      <c r="B406" s="20">
        <v>200103073</v>
      </c>
      <c r="C406" s="20">
        <v>200102730</v>
      </c>
      <c r="D406" s="20" t="s">
        <v>252</v>
      </c>
      <c r="E406" s="20" t="s">
        <v>309</v>
      </c>
      <c r="F406" s="20" t="s">
        <v>1004</v>
      </c>
      <c r="G406" s="20" t="s">
        <v>1005</v>
      </c>
      <c r="H406" s="20" t="s">
        <v>608</v>
      </c>
      <c r="I406" s="20" t="s">
        <v>609</v>
      </c>
      <c r="J406" s="20" t="s">
        <v>307</v>
      </c>
      <c r="K406" s="20" t="s">
        <v>662</v>
      </c>
      <c r="L406" s="21">
        <v>39639</v>
      </c>
      <c r="M406" s="22">
        <v>0</v>
      </c>
      <c r="N406" s="22">
        <v>1</v>
      </c>
      <c r="O406" s="22">
        <v>0</v>
      </c>
    </row>
    <row r="407" spans="1:15">
      <c r="A407" s="20" t="s">
        <v>658</v>
      </c>
      <c r="B407" s="20"/>
      <c r="C407" s="20">
        <v>200102704</v>
      </c>
      <c r="D407" s="20" t="s">
        <v>659</v>
      </c>
      <c r="E407" s="20" t="s">
        <v>948</v>
      </c>
      <c r="F407" s="20" t="s">
        <v>672</v>
      </c>
      <c r="G407" s="20" t="s">
        <v>673</v>
      </c>
      <c r="H407" s="20" t="s">
        <v>674</v>
      </c>
      <c r="I407" s="20" t="s">
        <v>675</v>
      </c>
      <c r="J407" s="20" t="s">
        <v>658</v>
      </c>
      <c r="K407" s="20" t="s">
        <v>662</v>
      </c>
      <c r="L407" s="21">
        <v>39639</v>
      </c>
      <c r="M407" s="22">
        <v>0</v>
      </c>
      <c r="N407" s="22">
        <v>0</v>
      </c>
      <c r="O407" s="22">
        <v>0</v>
      </c>
    </row>
    <row r="408" spans="1:15">
      <c r="A408" s="20" t="s">
        <v>658</v>
      </c>
      <c r="B408" s="20"/>
      <c r="C408" s="20">
        <v>200102736</v>
      </c>
      <c r="D408" s="20" t="s">
        <v>659</v>
      </c>
      <c r="E408" s="20" t="s">
        <v>949</v>
      </c>
      <c r="F408" s="20" t="s">
        <v>714</v>
      </c>
      <c r="G408" s="20" t="s">
        <v>715</v>
      </c>
      <c r="H408" s="20" t="s">
        <v>696</v>
      </c>
      <c r="I408" s="20" t="s">
        <v>697</v>
      </c>
      <c r="J408" s="20" t="s">
        <v>658</v>
      </c>
      <c r="K408" s="20" t="s">
        <v>662</v>
      </c>
      <c r="L408" s="21">
        <v>39639</v>
      </c>
      <c r="M408" s="22">
        <v>0</v>
      </c>
      <c r="N408" s="22">
        <v>0</v>
      </c>
      <c r="O408" s="22">
        <v>0</v>
      </c>
    </row>
    <row r="409" spans="1:15">
      <c r="A409" s="20" t="s">
        <v>658</v>
      </c>
      <c r="B409" s="20"/>
      <c r="C409" s="20">
        <v>200102813</v>
      </c>
      <c r="D409" s="20" t="s">
        <v>659</v>
      </c>
      <c r="E409" s="20" t="s">
        <v>950</v>
      </c>
      <c r="F409" s="20" t="s">
        <v>951</v>
      </c>
      <c r="G409" s="20" t="s">
        <v>952</v>
      </c>
      <c r="H409" s="20" t="s">
        <v>953</v>
      </c>
      <c r="I409" s="20" t="s">
        <v>954</v>
      </c>
      <c r="J409" s="20" t="s">
        <v>658</v>
      </c>
      <c r="K409" s="20" t="s">
        <v>662</v>
      </c>
      <c r="L409" s="21">
        <v>39640</v>
      </c>
      <c r="M409" s="22">
        <v>0</v>
      </c>
      <c r="N409" s="22">
        <v>0</v>
      </c>
      <c r="O409" s="22">
        <v>0</v>
      </c>
    </row>
    <row r="410" spans="1:15">
      <c r="A410" s="20" t="s">
        <v>658</v>
      </c>
      <c r="B410" s="20"/>
      <c r="C410" s="20">
        <v>200102798</v>
      </c>
      <c r="D410" s="20" t="s">
        <v>659</v>
      </c>
      <c r="E410" s="20" t="s">
        <v>955</v>
      </c>
      <c r="F410" s="20" t="s">
        <v>956</v>
      </c>
      <c r="G410" s="20" t="s">
        <v>957</v>
      </c>
      <c r="H410" s="20" t="s">
        <v>618</v>
      </c>
      <c r="I410" s="20" t="s">
        <v>619</v>
      </c>
      <c r="J410" s="20" t="s">
        <v>658</v>
      </c>
      <c r="K410" s="20" t="s">
        <v>662</v>
      </c>
      <c r="L410" s="21">
        <v>39640</v>
      </c>
      <c r="M410" s="22">
        <v>0</v>
      </c>
      <c r="N410" s="22">
        <v>0</v>
      </c>
      <c r="O410" s="22">
        <v>0</v>
      </c>
    </row>
    <row r="411" spans="1:15">
      <c r="A411" s="20" t="s">
        <v>658</v>
      </c>
      <c r="B411" s="20"/>
      <c r="C411" s="20">
        <v>200102810</v>
      </c>
      <c r="D411" s="20" t="s">
        <v>659</v>
      </c>
      <c r="E411" s="20" t="s">
        <v>958</v>
      </c>
      <c r="F411" s="20" t="s">
        <v>734</v>
      </c>
      <c r="G411" s="20" t="s">
        <v>735</v>
      </c>
      <c r="H411" s="20" t="s">
        <v>601</v>
      </c>
      <c r="I411" s="20" t="s">
        <v>602</v>
      </c>
      <c r="J411" s="20" t="s">
        <v>658</v>
      </c>
      <c r="K411" s="20" t="s">
        <v>662</v>
      </c>
      <c r="L411" s="21">
        <v>39640</v>
      </c>
      <c r="M411" s="22">
        <v>0</v>
      </c>
      <c r="N411" s="22">
        <v>0</v>
      </c>
      <c r="O411" s="22">
        <v>0</v>
      </c>
    </row>
    <row r="412" spans="1:15">
      <c r="A412" s="20" t="s">
        <v>658</v>
      </c>
      <c r="B412" s="20"/>
      <c r="C412" s="20">
        <v>200102815</v>
      </c>
      <c r="D412" s="20" t="s">
        <v>659</v>
      </c>
      <c r="E412" s="20" t="s">
        <v>959</v>
      </c>
      <c r="F412" s="20" t="s">
        <v>736</v>
      </c>
      <c r="G412" s="20" t="s">
        <v>737</v>
      </c>
      <c r="H412" s="20" t="s">
        <v>628</v>
      </c>
      <c r="I412" s="20" t="s">
        <v>629</v>
      </c>
      <c r="J412" s="20" t="s">
        <v>658</v>
      </c>
      <c r="K412" s="20" t="s">
        <v>662</v>
      </c>
      <c r="L412" s="21">
        <v>39640</v>
      </c>
      <c r="M412" s="22">
        <v>0</v>
      </c>
      <c r="N412" s="22">
        <v>0</v>
      </c>
      <c r="O412" s="22">
        <v>0</v>
      </c>
    </row>
    <row r="413" spans="1:15">
      <c r="A413" s="20" t="s">
        <v>249</v>
      </c>
      <c r="B413" s="20">
        <v>200102866</v>
      </c>
      <c r="C413" s="20">
        <v>200102777</v>
      </c>
      <c r="D413" s="20" t="s">
        <v>252</v>
      </c>
      <c r="E413" s="20" t="s">
        <v>310</v>
      </c>
      <c r="F413" s="20" t="s">
        <v>842</v>
      </c>
      <c r="G413" s="20" t="s">
        <v>843</v>
      </c>
      <c r="H413" s="20" t="s">
        <v>614</v>
      </c>
      <c r="I413" s="20" t="s">
        <v>615</v>
      </c>
      <c r="J413" s="20" t="s">
        <v>311</v>
      </c>
      <c r="K413" s="20" t="s">
        <v>256</v>
      </c>
      <c r="L413" s="21">
        <v>39640</v>
      </c>
      <c r="M413" s="22">
        <v>0</v>
      </c>
      <c r="N413" s="22">
        <v>1</v>
      </c>
      <c r="O413" s="22">
        <v>0</v>
      </c>
    </row>
    <row r="414" spans="1:15">
      <c r="A414" s="20" t="s">
        <v>658</v>
      </c>
      <c r="B414" s="20"/>
      <c r="C414" s="20">
        <v>200102849</v>
      </c>
      <c r="D414" s="20" t="s">
        <v>659</v>
      </c>
      <c r="E414" s="20" t="s">
        <v>960</v>
      </c>
      <c r="F414" s="20" t="s">
        <v>688</v>
      </c>
      <c r="G414" s="20" t="s">
        <v>689</v>
      </c>
      <c r="H414" s="20" t="s">
        <v>640</v>
      </c>
      <c r="I414" s="20" t="s">
        <v>641</v>
      </c>
      <c r="J414" s="20" t="s">
        <v>658</v>
      </c>
      <c r="K414" s="20" t="s">
        <v>662</v>
      </c>
      <c r="L414" s="21">
        <v>39644</v>
      </c>
      <c r="M414" s="22">
        <v>0</v>
      </c>
      <c r="N414" s="22">
        <v>0</v>
      </c>
      <c r="O414" s="22">
        <v>0</v>
      </c>
    </row>
    <row r="415" spans="1:15">
      <c r="A415" s="20" t="s">
        <v>249</v>
      </c>
      <c r="B415" s="20">
        <v>200103142</v>
      </c>
      <c r="C415" s="20">
        <v>200102891</v>
      </c>
      <c r="D415" s="20" t="s">
        <v>252</v>
      </c>
      <c r="E415" s="20" t="s">
        <v>312</v>
      </c>
      <c r="F415" s="20" t="s">
        <v>1020</v>
      </c>
      <c r="G415" s="20" t="s">
        <v>1021</v>
      </c>
      <c r="H415" s="20" t="s">
        <v>628</v>
      </c>
      <c r="I415" s="20" t="s">
        <v>629</v>
      </c>
      <c r="J415" s="20" t="s">
        <v>313</v>
      </c>
      <c r="K415" s="20" t="s">
        <v>256</v>
      </c>
      <c r="L415" s="21">
        <v>39644</v>
      </c>
      <c r="M415" s="22">
        <v>0</v>
      </c>
      <c r="N415" s="22">
        <v>1</v>
      </c>
      <c r="O415" s="22">
        <v>0</v>
      </c>
    </row>
    <row r="416" spans="1:15">
      <c r="A416" s="20" t="s">
        <v>658</v>
      </c>
      <c r="B416" s="20"/>
      <c r="C416" s="20">
        <v>200102885</v>
      </c>
      <c r="D416" s="20" t="s">
        <v>659</v>
      </c>
      <c r="E416" s="20" t="s">
        <v>961</v>
      </c>
      <c r="F416" s="20" t="s">
        <v>962</v>
      </c>
      <c r="G416" s="20" t="s">
        <v>963</v>
      </c>
      <c r="H416" s="20" t="s">
        <v>638</v>
      </c>
      <c r="I416" s="20" t="s">
        <v>639</v>
      </c>
      <c r="J416" s="20" t="s">
        <v>658</v>
      </c>
      <c r="K416" s="20" t="s">
        <v>662</v>
      </c>
      <c r="L416" s="21">
        <v>39644</v>
      </c>
      <c r="M416" s="22">
        <v>0</v>
      </c>
      <c r="N416" s="22">
        <v>0</v>
      </c>
      <c r="O416" s="22">
        <v>0</v>
      </c>
    </row>
    <row r="417" spans="1:15">
      <c r="A417" s="20" t="s">
        <v>658</v>
      </c>
      <c r="B417" s="20"/>
      <c r="C417" s="20">
        <v>200102886</v>
      </c>
      <c r="D417" s="20" t="s">
        <v>659</v>
      </c>
      <c r="E417" s="20" t="s">
        <v>964</v>
      </c>
      <c r="F417" s="20" t="s">
        <v>813</v>
      </c>
      <c r="G417" s="20" t="s">
        <v>814</v>
      </c>
      <c r="H417" s="20" t="s">
        <v>815</v>
      </c>
      <c r="I417" s="20" t="s">
        <v>816</v>
      </c>
      <c r="J417" s="20" t="s">
        <v>658</v>
      </c>
      <c r="K417" s="20" t="s">
        <v>662</v>
      </c>
      <c r="L417" s="21">
        <v>39644</v>
      </c>
      <c r="M417" s="22">
        <v>0</v>
      </c>
      <c r="N417" s="22">
        <v>0</v>
      </c>
      <c r="O417" s="22">
        <v>0</v>
      </c>
    </row>
    <row r="418" spans="1:15">
      <c r="A418" s="20" t="s">
        <v>658</v>
      </c>
      <c r="B418" s="20"/>
      <c r="C418" s="20">
        <v>200102880</v>
      </c>
      <c r="D418" s="20" t="s">
        <v>659</v>
      </c>
      <c r="E418" s="20" t="s">
        <v>965</v>
      </c>
      <c r="F418" s="20" t="s">
        <v>766</v>
      </c>
      <c r="G418" s="20" t="s">
        <v>767</v>
      </c>
      <c r="H418" s="20" t="s">
        <v>634</v>
      </c>
      <c r="I418" s="20" t="s">
        <v>635</v>
      </c>
      <c r="J418" s="20" t="s">
        <v>658</v>
      </c>
      <c r="K418" s="20" t="s">
        <v>768</v>
      </c>
      <c r="L418" s="21">
        <v>39644</v>
      </c>
      <c r="M418" s="22">
        <v>0</v>
      </c>
      <c r="N418" s="22">
        <v>0</v>
      </c>
      <c r="O418" s="22">
        <v>0</v>
      </c>
    </row>
    <row r="419" spans="1:15">
      <c r="A419" s="20" t="s">
        <v>658</v>
      </c>
      <c r="B419" s="20"/>
      <c r="C419" s="20">
        <v>200102865</v>
      </c>
      <c r="D419" s="20" t="s">
        <v>659</v>
      </c>
      <c r="E419" s="20" t="s">
        <v>966</v>
      </c>
      <c r="F419" s="20" t="s">
        <v>805</v>
      </c>
      <c r="G419" s="20" t="s">
        <v>806</v>
      </c>
      <c r="H419" s="20" t="s">
        <v>608</v>
      </c>
      <c r="I419" s="20" t="s">
        <v>609</v>
      </c>
      <c r="J419" s="20" t="s">
        <v>658</v>
      </c>
      <c r="K419" s="20" t="s">
        <v>662</v>
      </c>
      <c r="L419" s="21">
        <v>39644</v>
      </c>
      <c r="M419" s="22">
        <v>0</v>
      </c>
      <c r="N419" s="22">
        <v>0</v>
      </c>
      <c r="O419" s="22">
        <v>0</v>
      </c>
    </row>
    <row r="420" spans="1:15">
      <c r="A420" s="20" t="s">
        <v>658</v>
      </c>
      <c r="B420" s="20"/>
      <c r="C420" s="20">
        <v>200102882</v>
      </c>
      <c r="D420" s="20" t="s">
        <v>659</v>
      </c>
      <c r="E420" s="20" t="s">
        <v>967</v>
      </c>
      <c r="F420" s="20" t="s">
        <v>704</v>
      </c>
      <c r="G420" s="20" t="s">
        <v>705</v>
      </c>
      <c r="H420" s="20" t="s">
        <v>626</v>
      </c>
      <c r="I420" s="20" t="s">
        <v>627</v>
      </c>
      <c r="J420" s="20" t="s">
        <v>658</v>
      </c>
      <c r="K420" s="20" t="s">
        <v>662</v>
      </c>
      <c r="L420" s="21">
        <v>39644</v>
      </c>
      <c r="M420" s="22">
        <v>0</v>
      </c>
      <c r="N420" s="22">
        <v>0</v>
      </c>
      <c r="O420" s="22">
        <v>0</v>
      </c>
    </row>
    <row r="421" spans="1:15">
      <c r="A421" s="20" t="s">
        <v>658</v>
      </c>
      <c r="B421" s="20"/>
      <c r="C421" s="20">
        <v>200102884</v>
      </c>
      <c r="D421" s="20" t="s">
        <v>659</v>
      </c>
      <c r="E421" s="20" t="s">
        <v>968</v>
      </c>
      <c r="F421" s="20" t="s">
        <v>738</v>
      </c>
      <c r="G421" s="20" t="s">
        <v>739</v>
      </c>
      <c r="H421" s="20" t="s">
        <v>624</v>
      </c>
      <c r="I421" s="20" t="s">
        <v>625</v>
      </c>
      <c r="J421" s="20" t="s">
        <v>658</v>
      </c>
      <c r="K421" s="20" t="s">
        <v>662</v>
      </c>
      <c r="L421" s="21">
        <v>39644</v>
      </c>
      <c r="M421" s="22">
        <v>0</v>
      </c>
      <c r="N421" s="22">
        <v>0</v>
      </c>
      <c r="O421" s="22">
        <v>0</v>
      </c>
    </row>
    <row r="422" spans="1:15">
      <c r="A422" s="20" t="s">
        <v>658</v>
      </c>
      <c r="B422" s="20"/>
      <c r="C422" s="20">
        <v>200102866</v>
      </c>
      <c r="D422" s="20" t="s">
        <v>659</v>
      </c>
      <c r="E422" s="20" t="s">
        <v>969</v>
      </c>
      <c r="F422" s="20" t="s">
        <v>842</v>
      </c>
      <c r="G422" s="20" t="s">
        <v>843</v>
      </c>
      <c r="H422" s="20" t="s">
        <v>614</v>
      </c>
      <c r="I422" s="20" t="s">
        <v>615</v>
      </c>
      <c r="J422" s="20" t="s">
        <v>658</v>
      </c>
      <c r="K422" s="20" t="s">
        <v>662</v>
      </c>
      <c r="L422" s="21">
        <v>39644</v>
      </c>
      <c r="M422" s="22">
        <v>0</v>
      </c>
      <c r="N422" s="22">
        <v>0</v>
      </c>
      <c r="O422" s="22">
        <v>0</v>
      </c>
    </row>
    <row r="423" spans="1:15">
      <c r="A423" s="20" t="s">
        <v>658</v>
      </c>
      <c r="B423" s="20"/>
      <c r="C423" s="20">
        <v>200102888</v>
      </c>
      <c r="D423" s="20" t="s">
        <v>659</v>
      </c>
      <c r="E423" s="20" t="s">
        <v>970</v>
      </c>
      <c r="F423" s="20" t="s">
        <v>971</v>
      </c>
      <c r="G423" s="20" t="s">
        <v>972</v>
      </c>
      <c r="H423" s="20" t="s">
        <v>630</v>
      </c>
      <c r="I423" s="20" t="s">
        <v>631</v>
      </c>
      <c r="J423" s="20" t="s">
        <v>658</v>
      </c>
      <c r="K423" s="20" t="s">
        <v>662</v>
      </c>
      <c r="L423" s="21">
        <v>39644</v>
      </c>
      <c r="M423" s="22">
        <v>0</v>
      </c>
      <c r="N423" s="22">
        <v>0</v>
      </c>
      <c r="O423" s="22">
        <v>0</v>
      </c>
    </row>
    <row r="424" spans="1:15">
      <c r="A424" s="20" t="s">
        <v>249</v>
      </c>
      <c r="B424" s="20">
        <v>200103160</v>
      </c>
      <c r="C424" s="20">
        <v>200102867</v>
      </c>
      <c r="D424" s="20" t="s">
        <v>252</v>
      </c>
      <c r="E424" s="20" t="s">
        <v>264</v>
      </c>
      <c r="F424" s="20" t="s">
        <v>832</v>
      </c>
      <c r="G424" s="20" t="s">
        <v>833</v>
      </c>
      <c r="H424" s="20" t="s">
        <v>606</v>
      </c>
      <c r="I424" s="20" t="s">
        <v>607</v>
      </c>
      <c r="J424" s="20" t="s">
        <v>280</v>
      </c>
      <c r="K424" s="20" t="s">
        <v>256</v>
      </c>
      <c r="L424" s="21">
        <v>39644</v>
      </c>
      <c r="M424" s="22">
        <v>1</v>
      </c>
      <c r="N424" s="22">
        <v>0</v>
      </c>
      <c r="O424" s="22">
        <v>0</v>
      </c>
    </row>
    <row r="425" spans="1:15">
      <c r="A425" s="20" t="s">
        <v>249</v>
      </c>
      <c r="B425" s="20">
        <v>200103510</v>
      </c>
      <c r="C425" s="20">
        <v>200102868</v>
      </c>
      <c r="D425" s="20" t="s">
        <v>252</v>
      </c>
      <c r="E425" s="20" t="s">
        <v>314</v>
      </c>
      <c r="F425" s="20" t="s">
        <v>832</v>
      </c>
      <c r="G425" s="20" t="s">
        <v>833</v>
      </c>
      <c r="H425" s="20" t="s">
        <v>606</v>
      </c>
      <c r="I425" s="20" t="s">
        <v>607</v>
      </c>
      <c r="J425" s="20" t="s">
        <v>280</v>
      </c>
      <c r="K425" s="20" t="s">
        <v>256</v>
      </c>
      <c r="L425" s="21">
        <v>39644</v>
      </c>
      <c r="M425" s="22">
        <v>1</v>
      </c>
      <c r="N425" s="22">
        <v>0</v>
      </c>
      <c r="O425" s="22">
        <v>0</v>
      </c>
    </row>
    <row r="426" spans="1:15">
      <c r="A426" s="20" t="s">
        <v>249</v>
      </c>
      <c r="B426" s="20">
        <v>200103515</v>
      </c>
      <c r="C426" s="20">
        <v>200102869</v>
      </c>
      <c r="D426" s="20" t="s">
        <v>252</v>
      </c>
      <c r="E426" s="20" t="s">
        <v>314</v>
      </c>
      <c r="F426" s="20" t="s">
        <v>832</v>
      </c>
      <c r="G426" s="20" t="s">
        <v>833</v>
      </c>
      <c r="H426" s="20" t="s">
        <v>660</v>
      </c>
      <c r="I426" s="20" t="s">
        <v>661</v>
      </c>
      <c r="J426" s="20" t="s">
        <v>280</v>
      </c>
      <c r="K426" s="20" t="s">
        <v>256</v>
      </c>
      <c r="L426" s="21">
        <v>39644</v>
      </c>
      <c r="M426" s="22">
        <v>1</v>
      </c>
      <c r="N426" s="22">
        <v>0</v>
      </c>
      <c r="O426" s="22">
        <v>0</v>
      </c>
    </row>
    <row r="427" spans="1:15">
      <c r="A427" s="20" t="s">
        <v>658</v>
      </c>
      <c r="B427" s="20"/>
      <c r="C427" s="20">
        <v>200102894</v>
      </c>
      <c r="D427" s="20" t="s">
        <v>659</v>
      </c>
      <c r="E427" s="20" t="s">
        <v>973</v>
      </c>
      <c r="F427" s="20" t="s">
        <v>781</v>
      </c>
      <c r="G427" s="20" t="s">
        <v>782</v>
      </c>
      <c r="H427" s="20" t="s">
        <v>644</v>
      </c>
      <c r="I427" s="20" t="s">
        <v>645</v>
      </c>
      <c r="J427" s="20" t="s">
        <v>658</v>
      </c>
      <c r="K427" s="20" t="s">
        <v>662</v>
      </c>
      <c r="L427" s="21">
        <v>39645</v>
      </c>
      <c r="M427" s="22">
        <v>0</v>
      </c>
      <c r="N427" s="22">
        <v>0</v>
      </c>
      <c r="O427" s="22">
        <v>0</v>
      </c>
    </row>
    <row r="428" spans="1:15">
      <c r="A428" s="20" t="s">
        <v>658</v>
      </c>
      <c r="B428" s="20"/>
      <c r="C428" s="20">
        <v>200102893</v>
      </c>
      <c r="D428" s="20" t="s">
        <v>659</v>
      </c>
      <c r="E428" s="20" t="s">
        <v>974</v>
      </c>
      <c r="F428" s="20" t="s">
        <v>944</v>
      </c>
      <c r="G428" s="20" t="s">
        <v>945</v>
      </c>
      <c r="H428" s="20" t="s">
        <v>760</v>
      </c>
      <c r="I428" s="20" t="s">
        <v>761</v>
      </c>
      <c r="J428" s="20" t="s">
        <v>658</v>
      </c>
      <c r="K428" s="20" t="s">
        <v>662</v>
      </c>
      <c r="L428" s="21">
        <v>39645</v>
      </c>
      <c r="M428" s="22">
        <v>0</v>
      </c>
      <c r="N428" s="22">
        <v>0</v>
      </c>
      <c r="O428" s="22">
        <v>0</v>
      </c>
    </row>
    <row r="429" spans="1:15">
      <c r="A429" s="20" t="s">
        <v>658</v>
      </c>
      <c r="B429" s="20"/>
      <c r="C429" s="20">
        <v>200102933</v>
      </c>
      <c r="D429" s="20" t="s">
        <v>659</v>
      </c>
      <c r="E429" s="20" t="s">
        <v>975</v>
      </c>
      <c r="F429" s="20" t="s">
        <v>817</v>
      </c>
      <c r="G429" s="20" t="s">
        <v>818</v>
      </c>
      <c r="H429" s="20" t="s">
        <v>630</v>
      </c>
      <c r="I429" s="20" t="s">
        <v>631</v>
      </c>
      <c r="J429" s="20" t="s">
        <v>658</v>
      </c>
      <c r="K429" s="20" t="s">
        <v>662</v>
      </c>
      <c r="L429" s="21">
        <v>39645</v>
      </c>
      <c r="M429" s="22">
        <v>0</v>
      </c>
      <c r="N429" s="22">
        <v>0</v>
      </c>
      <c r="O429" s="22">
        <v>0</v>
      </c>
    </row>
    <row r="430" spans="1:15">
      <c r="A430" s="20" t="s">
        <v>658</v>
      </c>
      <c r="B430" s="20"/>
      <c r="C430" s="20">
        <v>200102898</v>
      </c>
      <c r="D430" s="20" t="s">
        <v>659</v>
      </c>
      <c r="E430" s="20" t="s">
        <v>976</v>
      </c>
      <c r="F430" s="20" t="s">
        <v>977</v>
      </c>
      <c r="G430" s="20" t="s">
        <v>978</v>
      </c>
      <c r="H430" s="20" t="s">
        <v>634</v>
      </c>
      <c r="I430" s="20" t="s">
        <v>635</v>
      </c>
      <c r="J430" s="20" t="s">
        <v>658</v>
      </c>
      <c r="K430" s="20" t="s">
        <v>768</v>
      </c>
      <c r="L430" s="21">
        <v>39645</v>
      </c>
      <c r="M430" s="22">
        <v>0</v>
      </c>
      <c r="N430" s="22">
        <v>0</v>
      </c>
      <c r="O430" s="22">
        <v>0</v>
      </c>
    </row>
    <row r="431" spans="1:15">
      <c r="A431" s="20" t="s">
        <v>658</v>
      </c>
      <c r="B431" s="20"/>
      <c r="C431" s="20">
        <v>200102951</v>
      </c>
      <c r="D431" s="20" t="s">
        <v>659</v>
      </c>
      <c r="E431" s="20" t="s">
        <v>979</v>
      </c>
      <c r="F431" s="20" t="s">
        <v>980</v>
      </c>
      <c r="G431" s="20" t="s">
        <v>981</v>
      </c>
      <c r="H431" s="20" t="s">
        <v>604</v>
      </c>
      <c r="I431" s="20" t="s">
        <v>605</v>
      </c>
      <c r="J431" s="20" t="s">
        <v>658</v>
      </c>
      <c r="K431" s="20" t="s">
        <v>662</v>
      </c>
      <c r="L431" s="21">
        <v>39645</v>
      </c>
      <c r="M431" s="22">
        <v>0</v>
      </c>
      <c r="N431" s="22">
        <v>0</v>
      </c>
      <c r="O431" s="22">
        <v>0</v>
      </c>
    </row>
    <row r="432" spans="1:15">
      <c r="A432" s="20" t="s">
        <v>658</v>
      </c>
      <c r="B432" s="20"/>
      <c r="C432" s="20">
        <v>200102957</v>
      </c>
      <c r="D432" s="20" t="s">
        <v>659</v>
      </c>
      <c r="E432" s="20" t="s">
        <v>982</v>
      </c>
      <c r="F432" s="20" t="s">
        <v>983</v>
      </c>
      <c r="G432" s="20" t="s">
        <v>984</v>
      </c>
      <c r="H432" s="20" t="s">
        <v>748</v>
      </c>
      <c r="I432" s="20" t="s">
        <v>749</v>
      </c>
      <c r="J432" s="20" t="s">
        <v>658</v>
      </c>
      <c r="K432" s="20" t="s">
        <v>662</v>
      </c>
      <c r="L432" s="21">
        <v>39645</v>
      </c>
      <c r="M432" s="22">
        <v>0</v>
      </c>
      <c r="N432" s="22">
        <v>0</v>
      </c>
      <c r="O432" s="22">
        <v>0</v>
      </c>
    </row>
    <row r="433" spans="1:15">
      <c r="A433" s="20" t="s">
        <v>658</v>
      </c>
      <c r="B433" s="20"/>
      <c r="C433" s="20">
        <v>200102899</v>
      </c>
      <c r="D433" s="20" t="s">
        <v>659</v>
      </c>
      <c r="E433" s="20" t="s">
        <v>985</v>
      </c>
      <c r="F433" s="20" t="s">
        <v>986</v>
      </c>
      <c r="G433" s="20" t="s">
        <v>987</v>
      </c>
      <c r="H433" s="20" t="s">
        <v>634</v>
      </c>
      <c r="I433" s="20" t="s">
        <v>635</v>
      </c>
      <c r="J433" s="20" t="s">
        <v>658</v>
      </c>
      <c r="K433" s="20" t="s">
        <v>793</v>
      </c>
      <c r="L433" s="21">
        <v>39645</v>
      </c>
      <c r="M433" s="22">
        <v>0</v>
      </c>
      <c r="N433" s="22">
        <v>0</v>
      </c>
      <c r="O433" s="22">
        <v>0</v>
      </c>
    </row>
    <row r="434" spans="1:15">
      <c r="A434" s="20" t="s">
        <v>658</v>
      </c>
      <c r="B434" s="20"/>
      <c r="C434" s="20">
        <v>200102954</v>
      </c>
      <c r="D434" s="20" t="s">
        <v>659</v>
      </c>
      <c r="E434" s="20" t="s">
        <v>988</v>
      </c>
      <c r="F434" s="20" t="s">
        <v>989</v>
      </c>
      <c r="G434" s="20" t="s">
        <v>990</v>
      </c>
      <c r="H434" s="20" t="s">
        <v>628</v>
      </c>
      <c r="I434" s="20" t="s">
        <v>629</v>
      </c>
      <c r="J434" s="20" t="s">
        <v>658</v>
      </c>
      <c r="K434" s="20" t="s">
        <v>662</v>
      </c>
      <c r="L434" s="21">
        <v>39645</v>
      </c>
      <c r="M434" s="22">
        <v>0</v>
      </c>
      <c r="N434" s="22">
        <v>0</v>
      </c>
      <c r="O434" s="22">
        <v>0</v>
      </c>
    </row>
    <row r="435" spans="1:15">
      <c r="A435" s="20" t="s">
        <v>658</v>
      </c>
      <c r="B435" s="20"/>
      <c r="C435" s="20">
        <v>200102897</v>
      </c>
      <c r="D435" s="20" t="s">
        <v>659</v>
      </c>
      <c r="E435" s="20" t="s">
        <v>991</v>
      </c>
      <c r="F435" s="20" t="s">
        <v>783</v>
      </c>
      <c r="G435" s="20" t="s">
        <v>784</v>
      </c>
      <c r="H435" s="20" t="s">
        <v>632</v>
      </c>
      <c r="I435" s="20" t="s">
        <v>633</v>
      </c>
      <c r="J435" s="20" t="s">
        <v>658</v>
      </c>
      <c r="K435" s="20" t="s">
        <v>662</v>
      </c>
      <c r="L435" s="21">
        <v>39645</v>
      </c>
      <c r="M435" s="22">
        <v>0</v>
      </c>
      <c r="N435" s="22">
        <v>0</v>
      </c>
      <c r="O435" s="22">
        <v>0</v>
      </c>
    </row>
    <row r="436" spans="1:15">
      <c r="A436" s="20" t="s">
        <v>658</v>
      </c>
      <c r="B436" s="20"/>
      <c r="C436" s="20">
        <v>200102892</v>
      </c>
      <c r="D436" s="20" t="s">
        <v>659</v>
      </c>
      <c r="E436" s="20" t="s">
        <v>992</v>
      </c>
      <c r="F436" s="20" t="s">
        <v>993</v>
      </c>
      <c r="G436" s="20" t="s">
        <v>994</v>
      </c>
      <c r="H436" s="20" t="s">
        <v>724</v>
      </c>
      <c r="I436" s="20" t="s">
        <v>725</v>
      </c>
      <c r="J436" s="20" t="s">
        <v>658</v>
      </c>
      <c r="K436" s="20" t="s">
        <v>662</v>
      </c>
      <c r="L436" s="21">
        <v>39645</v>
      </c>
      <c r="M436" s="22">
        <v>0</v>
      </c>
      <c r="N436" s="22">
        <v>0</v>
      </c>
      <c r="O436" s="22">
        <v>0</v>
      </c>
    </row>
    <row r="437" spans="1:15">
      <c r="A437" s="20" t="s">
        <v>658</v>
      </c>
      <c r="B437" s="20"/>
      <c r="C437" s="20">
        <v>200102895</v>
      </c>
      <c r="D437" s="20" t="s">
        <v>659</v>
      </c>
      <c r="E437" s="20" t="s">
        <v>995</v>
      </c>
      <c r="F437" s="20" t="s">
        <v>996</v>
      </c>
      <c r="G437" s="20" t="s">
        <v>997</v>
      </c>
      <c r="H437" s="20" t="s">
        <v>998</v>
      </c>
      <c r="I437" s="20" t="s">
        <v>999</v>
      </c>
      <c r="J437" s="20" t="s">
        <v>658</v>
      </c>
      <c r="K437" s="20" t="s">
        <v>662</v>
      </c>
      <c r="L437" s="21">
        <v>39645</v>
      </c>
      <c r="M437" s="22">
        <v>0</v>
      </c>
      <c r="N437" s="22">
        <v>0</v>
      </c>
      <c r="O437" s="22">
        <v>0</v>
      </c>
    </row>
    <row r="438" spans="1:15">
      <c r="A438" s="20" t="s">
        <v>250</v>
      </c>
      <c r="B438" s="20">
        <v>200103484</v>
      </c>
      <c r="C438" s="20">
        <v>200103052</v>
      </c>
      <c r="D438" s="20" t="s">
        <v>252</v>
      </c>
      <c r="E438" s="20" t="s">
        <v>315</v>
      </c>
      <c r="F438" s="20" t="s">
        <v>1060</v>
      </c>
      <c r="G438" s="20" t="s">
        <v>1061</v>
      </c>
      <c r="H438" s="20" t="s">
        <v>644</v>
      </c>
      <c r="I438" s="20" t="s">
        <v>645</v>
      </c>
      <c r="J438" s="20" t="s">
        <v>316</v>
      </c>
      <c r="K438" s="20" t="s">
        <v>662</v>
      </c>
      <c r="L438" s="21">
        <v>39646</v>
      </c>
      <c r="M438" s="22">
        <v>0</v>
      </c>
      <c r="N438" s="22">
        <v>1</v>
      </c>
      <c r="O438" s="22">
        <v>0</v>
      </c>
    </row>
    <row r="439" spans="1:15">
      <c r="A439" s="20" t="s">
        <v>658</v>
      </c>
      <c r="B439" s="20"/>
      <c r="C439" s="20">
        <v>200102958</v>
      </c>
      <c r="D439" s="20" t="s">
        <v>659</v>
      </c>
      <c r="E439" s="20" t="s">
        <v>1000</v>
      </c>
      <c r="F439" s="20" t="s">
        <v>1001</v>
      </c>
      <c r="G439" s="20" t="s">
        <v>1002</v>
      </c>
      <c r="H439" s="20" t="s">
        <v>638</v>
      </c>
      <c r="I439" s="20" t="s">
        <v>639</v>
      </c>
      <c r="J439" s="20" t="s">
        <v>658</v>
      </c>
      <c r="K439" s="20" t="s">
        <v>662</v>
      </c>
      <c r="L439" s="21">
        <v>39646</v>
      </c>
      <c r="M439" s="22">
        <v>0</v>
      </c>
      <c r="N439" s="22">
        <v>0</v>
      </c>
      <c r="O439" s="22">
        <v>0</v>
      </c>
    </row>
    <row r="440" spans="1:15">
      <c r="A440" s="20" t="s">
        <v>658</v>
      </c>
      <c r="B440" s="20"/>
      <c r="C440" s="20">
        <v>200103048</v>
      </c>
      <c r="D440" s="20" t="s">
        <v>659</v>
      </c>
      <c r="E440" s="20" t="s">
        <v>1003</v>
      </c>
      <c r="F440" s="20" t="s">
        <v>866</v>
      </c>
      <c r="G440" s="20" t="s">
        <v>867</v>
      </c>
      <c r="H440" s="20" t="s">
        <v>632</v>
      </c>
      <c r="I440" s="20" t="s">
        <v>633</v>
      </c>
      <c r="J440" s="20" t="s">
        <v>658</v>
      </c>
      <c r="K440" s="20" t="s">
        <v>662</v>
      </c>
      <c r="L440" s="21">
        <v>39646</v>
      </c>
      <c r="M440" s="22">
        <v>0</v>
      </c>
      <c r="N440" s="22">
        <v>0</v>
      </c>
      <c r="O440" s="22">
        <v>0</v>
      </c>
    </row>
    <row r="441" spans="1:15">
      <c r="A441" s="20" t="s">
        <v>658</v>
      </c>
      <c r="B441" s="20"/>
      <c r="C441" s="20">
        <v>200103073</v>
      </c>
      <c r="D441" s="20" t="s">
        <v>659</v>
      </c>
      <c r="E441" s="20" t="s">
        <v>1000</v>
      </c>
      <c r="F441" s="20" t="s">
        <v>1004</v>
      </c>
      <c r="G441" s="20" t="s">
        <v>1005</v>
      </c>
      <c r="H441" s="20" t="s">
        <v>608</v>
      </c>
      <c r="I441" s="20" t="s">
        <v>609</v>
      </c>
      <c r="J441" s="20" t="s">
        <v>658</v>
      </c>
      <c r="K441" s="20" t="s">
        <v>662</v>
      </c>
      <c r="L441" s="21">
        <v>39646</v>
      </c>
      <c r="M441" s="22">
        <v>0</v>
      </c>
      <c r="N441" s="22">
        <v>0</v>
      </c>
      <c r="O441" s="22">
        <v>0</v>
      </c>
    </row>
    <row r="442" spans="1:15">
      <c r="A442" s="20" t="s">
        <v>658</v>
      </c>
      <c r="B442" s="20"/>
      <c r="C442" s="20">
        <v>200103093</v>
      </c>
      <c r="D442" s="20" t="s">
        <v>659</v>
      </c>
      <c r="E442" s="20" t="s">
        <v>1006</v>
      </c>
      <c r="F442" s="20" t="s">
        <v>1007</v>
      </c>
      <c r="G442" s="20" t="s">
        <v>1008</v>
      </c>
      <c r="H442" s="20" t="s">
        <v>608</v>
      </c>
      <c r="I442" s="20" t="s">
        <v>609</v>
      </c>
      <c r="J442" s="20" t="s">
        <v>658</v>
      </c>
      <c r="K442" s="20" t="s">
        <v>662</v>
      </c>
      <c r="L442" s="21">
        <v>39646</v>
      </c>
      <c r="M442" s="22">
        <v>0</v>
      </c>
      <c r="N442" s="22">
        <v>0</v>
      </c>
      <c r="O442" s="22">
        <v>0</v>
      </c>
    </row>
    <row r="443" spans="1:15">
      <c r="A443" s="20" t="s">
        <v>658</v>
      </c>
      <c r="B443" s="20"/>
      <c r="C443" s="20">
        <v>200103094</v>
      </c>
      <c r="D443" s="20" t="s">
        <v>659</v>
      </c>
      <c r="E443" s="20" t="s">
        <v>1009</v>
      </c>
      <c r="F443" s="20" t="s">
        <v>706</v>
      </c>
      <c r="G443" s="20" t="s">
        <v>707</v>
      </c>
      <c r="H443" s="20" t="s">
        <v>616</v>
      </c>
      <c r="I443" s="20" t="s">
        <v>617</v>
      </c>
      <c r="J443" s="20" t="s">
        <v>658</v>
      </c>
      <c r="K443" s="20" t="s">
        <v>662</v>
      </c>
      <c r="L443" s="21">
        <v>39646</v>
      </c>
      <c r="M443" s="22">
        <v>0</v>
      </c>
      <c r="N443" s="22">
        <v>0</v>
      </c>
      <c r="O443" s="22">
        <v>0</v>
      </c>
    </row>
    <row r="444" spans="1:15">
      <c r="A444" s="20" t="s">
        <v>658</v>
      </c>
      <c r="B444" s="20"/>
      <c r="C444" s="20">
        <v>200103059</v>
      </c>
      <c r="D444" s="20" t="s">
        <v>659</v>
      </c>
      <c r="E444" s="20" t="s">
        <v>1009</v>
      </c>
      <c r="F444" s="20" t="s">
        <v>708</v>
      </c>
      <c r="G444" s="20" t="s">
        <v>709</v>
      </c>
      <c r="H444" s="20" t="s">
        <v>616</v>
      </c>
      <c r="I444" s="20" t="s">
        <v>617</v>
      </c>
      <c r="J444" s="20" t="s">
        <v>658</v>
      </c>
      <c r="K444" s="20" t="s">
        <v>662</v>
      </c>
      <c r="L444" s="21">
        <v>39646</v>
      </c>
      <c r="M444" s="22">
        <v>0</v>
      </c>
      <c r="N444" s="22">
        <v>0</v>
      </c>
      <c r="O444" s="22">
        <v>0</v>
      </c>
    </row>
    <row r="445" spans="1:15">
      <c r="A445" s="20" t="s">
        <v>658</v>
      </c>
      <c r="B445" s="20"/>
      <c r="C445" s="20">
        <v>200103123</v>
      </c>
      <c r="D445" s="20" t="s">
        <v>659</v>
      </c>
      <c r="E445" s="20" t="s">
        <v>1010</v>
      </c>
      <c r="F445" s="20" t="s">
        <v>771</v>
      </c>
      <c r="G445" s="20" t="s">
        <v>772</v>
      </c>
      <c r="H445" s="20" t="s">
        <v>612</v>
      </c>
      <c r="I445" s="20" t="s">
        <v>613</v>
      </c>
      <c r="J445" s="20" t="s">
        <v>658</v>
      </c>
      <c r="K445" s="20" t="s">
        <v>662</v>
      </c>
      <c r="L445" s="21">
        <v>39646</v>
      </c>
      <c r="M445" s="22">
        <v>0</v>
      </c>
      <c r="N445" s="22">
        <v>0</v>
      </c>
      <c r="O445" s="22">
        <v>0</v>
      </c>
    </row>
    <row r="446" spans="1:15">
      <c r="A446" s="20" t="s">
        <v>658</v>
      </c>
      <c r="B446" s="20"/>
      <c r="C446" s="20">
        <v>200103090</v>
      </c>
      <c r="D446" s="20" t="s">
        <v>659</v>
      </c>
      <c r="E446" s="20" t="s">
        <v>1009</v>
      </c>
      <c r="F446" s="20" t="s">
        <v>710</v>
      </c>
      <c r="G446" s="20" t="s">
        <v>711</v>
      </c>
      <c r="H446" s="20" t="s">
        <v>616</v>
      </c>
      <c r="I446" s="20" t="s">
        <v>617</v>
      </c>
      <c r="J446" s="20" t="s">
        <v>658</v>
      </c>
      <c r="K446" s="20" t="s">
        <v>662</v>
      </c>
      <c r="L446" s="21">
        <v>39646</v>
      </c>
      <c r="M446" s="22">
        <v>0</v>
      </c>
      <c r="N446" s="22">
        <v>0</v>
      </c>
      <c r="O446" s="22">
        <v>0</v>
      </c>
    </row>
    <row r="447" spans="1:15">
      <c r="A447" s="20" t="s">
        <v>658</v>
      </c>
      <c r="B447" s="20"/>
      <c r="C447" s="20">
        <v>200103098</v>
      </c>
      <c r="D447" s="20" t="s">
        <v>659</v>
      </c>
      <c r="E447" s="20" t="s">
        <v>1009</v>
      </c>
      <c r="F447" s="20" t="s">
        <v>712</v>
      </c>
      <c r="G447" s="20" t="s">
        <v>713</v>
      </c>
      <c r="H447" s="20" t="s">
        <v>616</v>
      </c>
      <c r="I447" s="20" t="s">
        <v>617</v>
      </c>
      <c r="J447" s="20" t="s">
        <v>658</v>
      </c>
      <c r="K447" s="20" t="s">
        <v>662</v>
      </c>
      <c r="L447" s="21">
        <v>39646</v>
      </c>
      <c r="M447" s="22">
        <v>0</v>
      </c>
      <c r="N447" s="22">
        <v>0</v>
      </c>
      <c r="O447" s="22">
        <v>0</v>
      </c>
    </row>
    <row r="448" spans="1:15">
      <c r="A448" s="20" t="s">
        <v>658</v>
      </c>
      <c r="B448" s="20"/>
      <c r="C448" s="20">
        <v>200103042</v>
      </c>
      <c r="D448" s="20" t="s">
        <v>659</v>
      </c>
      <c r="E448" s="20" t="s">
        <v>1011</v>
      </c>
      <c r="F448" s="20" t="s">
        <v>1012</v>
      </c>
      <c r="G448" s="20" t="s">
        <v>1013</v>
      </c>
      <c r="H448" s="20" t="s">
        <v>1014</v>
      </c>
      <c r="I448" s="20" t="s">
        <v>1015</v>
      </c>
      <c r="J448" s="20" t="s">
        <v>658</v>
      </c>
      <c r="K448" s="20" t="s">
        <v>662</v>
      </c>
      <c r="L448" s="21">
        <v>39646</v>
      </c>
      <c r="M448" s="22">
        <v>0</v>
      </c>
      <c r="N448" s="22">
        <v>0</v>
      </c>
      <c r="O448" s="22">
        <v>0</v>
      </c>
    </row>
    <row r="449" spans="1:15">
      <c r="A449" s="20" t="s">
        <v>658</v>
      </c>
      <c r="B449" s="20"/>
      <c r="C449" s="20">
        <v>200103096</v>
      </c>
      <c r="D449" s="20" t="s">
        <v>659</v>
      </c>
      <c r="E449" s="20" t="s">
        <v>1009</v>
      </c>
      <c r="F449" s="20" t="s">
        <v>864</v>
      </c>
      <c r="G449" s="20" t="s">
        <v>865</v>
      </c>
      <c r="H449" s="20" t="s">
        <v>616</v>
      </c>
      <c r="I449" s="20" t="s">
        <v>617</v>
      </c>
      <c r="J449" s="20" t="s">
        <v>658</v>
      </c>
      <c r="K449" s="20" t="s">
        <v>662</v>
      </c>
      <c r="L449" s="21">
        <v>39646</v>
      </c>
      <c r="M449" s="22">
        <v>0</v>
      </c>
      <c r="N449" s="22">
        <v>0</v>
      </c>
      <c r="O449" s="22">
        <v>0</v>
      </c>
    </row>
    <row r="450" spans="1:15">
      <c r="A450" s="20" t="s">
        <v>658</v>
      </c>
      <c r="B450" s="20"/>
      <c r="C450" s="20">
        <v>200103075</v>
      </c>
      <c r="D450" s="20" t="s">
        <v>659</v>
      </c>
      <c r="E450" s="20" t="s">
        <v>1009</v>
      </c>
      <c r="F450" s="20" t="s">
        <v>720</v>
      </c>
      <c r="G450" s="20" t="s">
        <v>721</v>
      </c>
      <c r="H450" s="20" t="s">
        <v>616</v>
      </c>
      <c r="I450" s="20" t="s">
        <v>617</v>
      </c>
      <c r="J450" s="20" t="s">
        <v>658</v>
      </c>
      <c r="K450" s="20" t="s">
        <v>662</v>
      </c>
      <c r="L450" s="21">
        <v>39646</v>
      </c>
      <c r="M450" s="22">
        <v>0</v>
      </c>
      <c r="N450" s="22">
        <v>0</v>
      </c>
      <c r="O450" s="22">
        <v>0</v>
      </c>
    </row>
    <row r="451" spans="1:15">
      <c r="A451" s="20" t="s">
        <v>658</v>
      </c>
      <c r="B451" s="20"/>
      <c r="C451" s="20">
        <v>200103050</v>
      </c>
      <c r="D451" s="20" t="s">
        <v>659</v>
      </c>
      <c r="E451" s="20" t="s">
        <v>1016</v>
      </c>
      <c r="F451" s="20" t="s">
        <v>1017</v>
      </c>
      <c r="G451" s="20" t="s">
        <v>1018</v>
      </c>
      <c r="H451" s="20" t="s">
        <v>730</v>
      </c>
      <c r="I451" s="20" t="s">
        <v>731</v>
      </c>
      <c r="J451" s="20" t="s">
        <v>658</v>
      </c>
      <c r="K451" s="20" t="s">
        <v>662</v>
      </c>
      <c r="L451" s="21">
        <v>39646</v>
      </c>
      <c r="M451" s="22">
        <v>0</v>
      </c>
      <c r="N451" s="22">
        <v>0</v>
      </c>
      <c r="O451" s="22">
        <v>0</v>
      </c>
    </row>
    <row r="452" spans="1:15">
      <c r="A452" s="20" t="s">
        <v>658</v>
      </c>
      <c r="B452" s="20"/>
      <c r="C452" s="20">
        <v>200103142</v>
      </c>
      <c r="D452" s="20" t="s">
        <v>659</v>
      </c>
      <c r="E452" s="20" t="s">
        <v>1019</v>
      </c>
      <c r="F452" s="20" t="s">
        <v>1020</v>
      </c>
      <c r="G452" s="20" t="s">
        <v>1021</v>
      </c>
      <c r="H452" s="20" t="s">
        <v>628</v>
      </c>
      <c r="I452" s="20" t="s">
        <v>629</v>
      </c>
      <c r="J452" s="20" t="s">
        <v>658</v>
      </c>
      <c r="K452" s="20" t="s">
        <v>662</v>
      </c>
      <c r="L452" s="21">
        <v>39647</v>
      </c>
      <c r="M452" s="22">
        <v>0</v>
      </c>
      <c r="N452" s="22">
        <v>0</v>
      </c>
      <c r="O452" s="22">
        <v>0</v>
      </c>
    </row>
    <row r="453" spans="1:15">
      <c r="A453" s="20" t="s">
        <v>658</v>
      </c>
      <c r="B453" s="20"/>
      <c r="C453" s="20">
        <v>200103147</v>
      </c>
      <c r="D453" s="20" t="s">
        <v>659</v>
      </c>
      <c r="E453" s="20" t="s">
        <v>1022</v>
      </c>
      <c r="F453" s="20" t="s">
        <v>1023</v>
      </c>
      <c r="G453" s="20" t="s">
        <v>1024</v>
      </c>
      <c r="H453" s="20" t="s">
        <v>640</v>
      </c>
      <c r="I453" s="20" t="s">
        <v>641</v>
      </c>
      <c r="J453" s="20" t="s">
        <v>658</v>
      </c>
      <c r="K453" s="20" t="s">
        <v>662</v>
      </c>
      <c r="L453" s="21">
        <v>39647</v>
      </c>
      <c r="M453" s="22">
        <v>0</v>
      </c>
      <c r="N453" s="22">
        <v>0</v>
      </c>
      <c r="O453" s="22">
        <v>0</v>
      </c>
    </row>
    <row r="454" spans="1:15">
      <c r="A454" s="20" t="s">
        <v>249</v>
      </c>
      <c r="B454" s="20">
        <v>200103621</v>
      </c>
      <c r="C454" s="20">
        <v>200103129</v>
      </c>
      <c r="D454" s="20" t="s">
        <v>252</v>
      </c>
      <c r="E454" s="20" t="s">
        <v>317</v>
      </c>
      <c r="F454" s="20" t="s">
        <v>1079</v>
      </c>
      <c r="G454" s="20" t="s">
        <v>1080</v>
      </c>
      <c r="H454" s="20" t="s">
        <v>601</v>
      </c>
      <c r="I454" s="20" t="s">
        <v>602</v>
      </c>
      <c r="J454" s="20" t="s">
        <v>318</v>
      </c>
      <c r="K454" s="20" t="s">
        <v>256</v>
      </c>
      <c r="L454" s="21">
        <v>39647</v>
      </c>
      <c r="M454" s="22">
        <v>0</v>
      </c>
      <c r="N454" s="22">
        <v>1</v>
      </c>
      <c r="O454" s="22">
        <v>0</v>
      </c>
    </row>
    <row r="455" spans="1:15">
      <c r="A455" s="20" t="s">
        <v>658</v>
      </c>
      <c r="B455" s="20"/>
      <c r="C455" s="20">
        <v>200103158</v>
      </c>
      <c r="D455" s="20" t="s">
        <v>659</v>
      </c>
      <c r="E455" s="20" t="s">
        <v>1025</v>
      </c>
      <c r="F455" s="20" t="s">
        <v>1026</v>
      </c>
      <c r="G455" s="20" t="s">
        <v>1027</v>
      </c>
      <c r="H455" s="20" t="s">
        <v>1028</v>
      </c>
      <c r="I455" s="20" t="s">
        <v>1029</v>
      </c>
      <c r="J455" s="20" t="s">
        <v>658</v>
      </c>
      <c r="K455" s="20" t="s">
        <v>662</v>
      </c>
      <c r="L455" s="21">
        <v>39647</v>
      </c>
      <c r="M455" s="22">
        <v>0</v>
      </c>
      <c r="N455" s="22">
        <v>0</v>
      </c>
      <c r="O455" s="22">
        <v>0</v>
      </c>
    </row>
    <row r="456" spans="1:15">
      <c r="A456" s="20" t="s">
        <v>658</v>
      </c>
      <c r="B456" s="20"/>
      <c r="C456" s="20">
        <v>200103151</v>
      </c>
      <c r="D456" s="20" t="s">
        <v>659</v>
      </c>
      <c r="E456" s="20" t="s">
        <v>1030</v>
      </c>
      <c r="F456" s="20" t="s">
        <v>838</v>
      </c>
      <c r="G456" s="20" t="s">
        <v>839</v>
      </c>
      <c r="H456" s="20" t="s">
        <v>614</v>
      </c>
      <c r="I456" s="20" t="s">
        <v>615</v>
      </c>
      <c r="J456" s="20" t="s">
        <v>658</v>
      </c>
      <c r="K456" s="20" t="s">
        <v>662</v>
      </c>
      <c r="L456" s="21">
        <v>39647</v>
      </c>
      <c r="M456" s="22">
        <v>0</v>
      </c>
      <c r="N456" s="22">
        <v>0</v>
      </c>
      <c r="O456" s="22">
        <v>0</v>
      </c>
    </row>
    <row r="457" spans="1:15">
      <c r="A457" s="20" t="s">
        <v>658</v>
      </c>
      <c r="B457" s="20"/>
      <c r="C457" s="20">
        <v>200103155</v>
      </c>
      <c r="D457" s="20" t="s">
        <v>659</v>
      </c>
      <c r="E457" s="20" t="s">
        <v>1030</v>
      </c>
      <c r="F457" s="20" t="s">
        <v>838</v>
      </c>
      <c r="G457" s="20" t="s">
        <v>839</v>
      </c>
      <c r="H457" s="20" t="s">
        <v>614</v>
      </c>
      <c r="I457" s="20" t="s">
        <v>615</v>
      </c>
      <c r="J457" s="20" t="s">
        <v>658</v>
      </c>
      <c r="K457" s="20" t="s">
        <v>662</v>
      </c>
      <c r="L457" s="21">
        <v>39647</v>
      </c>
      <c r="M457" s="22">
        <v>0</v>
      </c>
      <c r="N457" s="22">
        <v>0</v>
      </c>
      <c r="O457" s="22">
        <v>0</v>
      </c>
    </row>
    <row r="458" spans="1:15">
      <c r="A458" s="20" t="s">
        <v>658</v>
      </c>
      <c r="B458" s="20"/>
      <c r="C458" s="20">
        <v>200103160</v>
      </c>
      <c r="D458" s="20" t="s">
        <v>659</v>
      </c>
      <c r="E458" s="20" t="s">
        <v>1031</v>
      </c>
      <c r="F458" s="20" t="s">
        <v>832</v>
      </c>
      <c r="G458" s="20" t="s">
        <v>833</v>
      </c>
      <c r="H458" s="20" t="s">
        <v>606</v>
      </c>
      <c r="I458" s="20" t="s">
        <v>607</v>
      </c>
      <c r="J458" s="20" t="s">
        <v>658</v>
      </c>
      <c r="K458" s="20" t="s">
        <v>662</v>
      </c>
      <c r="L458" s="21">
        <v>39647</v>
      </c>
      <c r="M458" s="22">
        <v>0</v>
      </c>
      <c r="N458" s="22">
        <v>0</v>
      </c>
      <c r="O458" s="22">
        <v>0</v>
      </c>
    </row>
    <row r="459" spans="1:15">
      <c r="A459" s="20" t="s">
        <v>658</v>
      </c>
      <c r="B459" s="20"/>
      <c r="C459" s="20">
        <v>200103119</v>
      </c>
      <c r="D459" s="20" t="s">
        <v>659</v>
      </c>
      <c r="E459" s="20" t="s">
        <v>1032</v>
      </c>
      <c r="F459" s="20" t="s">
        <v>1033</v>
      </c>
      <c r="G459" s="20" t="s">
        <v>1034</v>
      </c>
      <c r="H459" s="20" t="s">
        <v>730</v>
      </c>
      <c r="I459" s="20" t="s">
        <v>731</v>
      </c>
      <c r="J459" s="20" t="s">
        <v>658</v>
      </c>
      <c r="K459" s="20" t="s">
        <v>662</v>
      </c>
      <c r="L459" s="21">
        <v>39647</v>
      </c>
      <c r="M459" s="22">
        <v>0</v>
      </c>
      <c r="N459" s="22">
        <v>0</v>
      </c>
      <c r="O459" s="22">
        <v>0</v>
      </c>
    </row>
    <row r="460" spans="1:15">
      <c r="A460" s="20" t="s">
        <v>658</v>
      </c>
      <c r="B460" s="20"/>
      <c r="C460" s="20">
        <v>200103219</v>
      </c>
      <c r="D460" s="20" t="s">
        <v>659</v>
      </c>
      <c r="E460" s="20" t="s">
        <v>1035</v>
      </c>
      <c r="F460" s="20" t="s">
        <v>1036</v>
      </c>
      <c r="G460" s="20" t="s">
        <v>1037</v>
      </c>
      <c r="H460" s="20" t="s">
        <v>834</v>
      </c>
      <c r="I460" s="20" t="s">
        <v>835</v>
      </c>
      <c r="J460" s="20" t="s">
        <v>658</v>
      </c>
      <c r="K460" s="20" t="s">
        <v>662</v>
      </c>
      <c r="L460" s="21">
        <v>39650</v>
      </c>
      <c r="M460" s="22">
        <v>0</v>
      </c>
      <c r="N460" s="22">
        <v>0</v>
      </c>
      <c r="O460" s="22">
        <v>0</v>
      </c>
    </row>
    <row r="461" spans="1:15">
      <c r="A461" s="20" t="s">
        <v>249</v>
      </c>
      <c r="B461" s="20">
        <v>200103623</v>
      </c>
      <c r="C461" s="20">
        <v>200103221</v>
      </c>
      <c r="D461" s="20" t="s">
        <v>252</v>
      </c>
      <c r="E461" s="20" t="s">
        <v>1081</v>
      </c>
      <c r="F461" s="20" t="s">
        <v>1082</v>
      </c>
      <c r="G461" s="20" t="s">
        <v>1083</v>
      </c>
      <c r="H461" s="20" t="s">
        <v>601</v>
      </c>
      <c r="I461" s="20" t="s">
        <v>602</v>
      </c>
      <c r="J461" s="20" t="s">
        <v>319</v>
      </c>
      <c r="K461" s="20" t="s">
        <v>256</v>
      </c>
      <c r="L461" s="21">
        <v>39650</v>
      </c>
      <c r="M461" s="22">
        <v>1</v>
      </c>
      <c r="N461" s="22">
        <v>0</v>
      </c>
      <c r="O461" s="22">
        <v>0</v>
      </c>
    </row>
    <row r="462" spans="1:15">
      <c r="A462" s="20" t="s">
        <v>250</v>
      </c>
      <c r="B462" s="20">
        <v>200103258</v>
      </c>
      <c r="C462" s="20">
        <v>200103213</v>
      </c>
      <c r="D462" s="20" t="s">
        <v>252</v>
      </c>
      <c r="E462" s="20" t="s">
        <v>321</v>
      </c>
      <c r="F462" s="20" t="s">
        <v>692</v>
      </c>
      <c r="G462" s="20" t="s">
        <v>693</v>
      </c>
      <c r="H462" s="20" t="s">
        <v>628</v>
      </c>
      <c r="I462" s="20" t="s">
        <v>629</v>
      </c>
      <c r="J462" s="20" t="s">
        <v>286</v>
      </c>
      <c r="K462" s="20" t="s">
        <v>662</v>
      </c>
      <c r="L462" s="21">
        <v>39650</v>
      </c>
      <c r="M462" s="22">
        <v>0</v>
      </c>
      <c r="N462" s="22">
        <v>0</v>
      </c>
      <c r="O462" s="22">
        <v>1</v>
      </c>
    </row>
    <row r="463" spans="1:15">
      <c r="A463" s="20" t="s">
        <v>250</v>
      </c>
      <c r="B463" s="20">
        <v>200103261</v>
      </c>
      <c r="C463" s="20">
        <v>200103228</v>
      </c>
      <c r="D463" s="20" t="s">
        <v>257</v>
      </c>
      <c r="E463" s="20" t="s">
        <v>322</v>
      </c>
      <c r="F463" s="20" t="s">
        <v>1047</v>
      </c>
      <c r="G463" s="20" t="s">
        <v>1048</v>
      </c>
      <c r="H463" s="20" t="s">
        <v>674</v>
      </c>
      <c r="I463" s="20" t="s">
        <v>675</v>
      </c>
      <c r="J463" s="20" t="s">
        <v>1047</v>
      </c>
      <c r="K463" s="20" t="s">
        <v>662</v>
      </c>
      <c r="L463" s="21">
        <v>39650</v>
      </c>
      <c r="M463" s="22">
        <v>1</v>
      </c>
      <c r="N463" s="22">
        <v>0</v>
      </c>
      <c r="O463" s="22">
        <v>0</v>
      </c>
    </row>
    <row r="464" spans="1:15">
      <c r="A464" s="20" t="s">
        <v>250</v>
      </c>
      <c r="B464" s="20">
        <v>200103369</v>
      </c>
      <c r="C464" s="20">
        <v>200103229</v>
      </c>
      <c r="D464" s="20" t="s">
        <v>257</v>
      </c>
      <c r="E464" s="20" t="s">
        <v>323</v>
      </c>
      <c r="F464" s="20" t="s">
        <v>799</v>
      </c>
      <c r="G464" s="20" t="s">
        <v>800</v>
      </c>
      <c r="H464" s="20" t="s">
        <v>716</v>
      </c>
      <c r="I464" s="20" t="s">
        <v>717</v>
      </c>
      <c r="J464" s="20" t="s">
        <v>324</v>
      </c>
      <c r="K464" s="20" t="s">
        <v>662</v>
      </c>
      <c r="L464" s="21">
        <v>39650</v>
      </c>
      <c r="M464" s="22">
        <v>0</v>
      </c>
      <c r="N464" s="22">
        <v>1</v>
      </c>
      <c r="O464" s="22">
        <v>0</v>
      </c>
    </row>
    <row r="465" spans="1:15">
      <c r="A465" s="20" t="s">
        <v>658</v>
      </c>
      <c r="B465" s="20"/>
      <c r="C465" s="20">
        <v>200103224</v>
      </c>
      <c r="D465" s="20" t="s">
        <v>659</v>
      </c>
      <c r="E465" s="20" t="s">
        <v>1038</v>
      </c>
      <c r="F465" s="20" t="s">
        <v>996</v>
      </c>
      <c r="G465" s="20" t="s">
        <v>997</v>
      </c>
      <c r="H465" s="20" t="s">
        <v>998</v>
      </c>
      <c r="I465" s="20" t="s">
        <v>999</v>
      </c>
      <c r="J465" s="20" t="s">
        <v>658</v>
      </c>
      <c r="K465" s="20" t="s">
        <v>662</v>
      </c>
      <c r="L465" s="21">
        <v>39650</v>
      </c>
      <c r="M465" s="22">
        <v>0</v>
      </c>
      <c r="N465" s="22">
        <v>0</v>
      </c>
      <c r="O465" s="22">
        <v>0</v>
      </c>
    </row>
    <row r="466" spans="1:15">
      <c r="A466" s="20" t="s">
        <v>658</v>
      </c>
      <c r="B466" s="20"/>
      <c r="C466" s="20">
        <v>200103225</v>
      </c>
      <c r="D466" s="20" t="s">
        <v>659</v>
      </c>
      <c r="E466" s="20" t="s">
        <v>1039</v>
      </c>
      <c r="F466" s="20" t="s">
        <v>785</v>
      </c>
      <c r="G466" s="20" t="s">
        <v>786</v>
      </c>
      <c r="H466" s="20" t="s">
        <v>724</v>
      </c>
      <c r="I466" s="20" t="s">
        <v>725</v>
      </c>
      <c r="J466" s="20" t="s">
        <v>658</v>
      </c>
      <c r="K466" s="20" t="s">
        <v>768</v>
      </c>
      <c r="L466" s="21">
        <v>39650</v>
      </c>
      <c r="M466" s="22">
        <v>0</v>
      </c>
      <c r="N466" s="22">
        <v>0</v>
      </c>
      <c r="O466" s="22">
        <v>0</v>
      </c>
    </row>
    <row r="467" spans="1:15">
      <c r="A467" s="20" t="s">
        <v>658</v>
      </c>
      <c r="B467" s="20"/>
      <c r="C467" s="20">
        <v>200103255</v>
      </c>
      <c r="D467" s="20" t="s">
        <v>659</v>
      </c>
      <c r="E467" s="20" t="s">
        <v>1040</v>
      </c>
      <c r="F467" s="20" t="s">
        <v>1041</v>
      </c>
      <c r="G467" s="20" t="s">
        <v>1042</v>
      </c>
      <c r="H467" s="20" t="s">
        <v>634</v>
      </c>
      <c r="I467" s="20" t="s">
        <v>635</v>
      </c>
      <c r="J467" s="20" t="s">
        <v>658</v>
      </c>
      <c r="K467" s="20" t="s">
        <v>662</v>
      </c>
      <c r="L467" s="21">
        <v>39651</v>
      </c>
      <c r="M467" s="22">
        <v>0</v>
      </c>
      <c r="N467" s="22">
        <v>0</v>
      </c>
      <c r="O467" s="22">
        <v>0</v>
      </c>
    </row>
    <row r="468" spans="1:15">
      <c r="A468" s="20" t="s">
        <v>658</v>
      </c>
      <c r="B468" s="20"/>
      <c r="C468" s="20">
        <v>200103253</v>
      </c>
      <c r="D468" s="20" t="s">
        <v>659</v>
      </c>
      <c r="E468" s="20" t="s">
        <v>1040</v>
      </c>
      <c r="F468" s="20" t="s">
        <v>766</v>
      </c>
      <c r="G468" s="20" t="s">
        <v>767</v>
      </c>
      <c r="H468" s="20" t="s">
        <v>634</v>
      </c>
      <c r="I468" s="20" t="s">
        <v>635</v>
      </c>
      <c r="J468" s="20" t="s">
        <v>658</v>
      </c>
      <c r="K468" s="20" t="s">
        <v>662</v>
      </c>
      <c r="L468" s="21">
        <v>39651</v>
      </c>
      <c r="M468" s="22">
        <v>0</v>
      </c>
      <c r="N468" s="22">
        <v>0</v>
      </c>
      <c r="O468" s="22">
        <v>0</v>
      </c>
    </row>
    <row r="469" spans="1:15">
      <c r="A469" s="20" t="s">
        <v>658</v>
      </c>
      <c r="B469" s="20"/>
      <c r="C469" s="20">
        <v>200103252</v>
      </c>
      <c r="D469" s="20" t="s">
        <v>659</v>
      </c>
      <c r="E469" s="20" t="s">
        <v>1043</v>
      </c>
      <c r="F469" s="20" t="s">
        <v>736</v>
      </c>
      <c r="G469" s="20" t="s">
        <v>737</v>
      </c>
      <c r="H469" s="20" t="s">
        <v>628</v>
      </c>
      <c r="I469" s="20" t="s">
        <v>629</v>
      </c>
      <c r="J469" s="20" t="s">
        <v>658</v>
      </c>
      <c r="K469" s="20" t="s">
        <v>662</v>
      </c>
      <c r="L469" s="21">
        <v>39651</v>
      </c>
      <c r="M469" s="22">
        <v>0</v>
      </c>
      <c r="N469" s="22">
        <v>0</v>
      </c>
      <c r="O469" s="22">
        <v>0</v>
      </c>
    </row>
    <row r="470" spans="1:15">
      <c r="A470" s="20" t="s">
        <v>658</v>
      </c>
      <c r="B470" s="20"/>
      <c r="C470" s="20">
        <v>200103254</v>
      </c>
      <c r="D470" s="20" t="s">
        <v>659</v>
      </c>
      <c r="E470" s="20" t="s">
        <v>1043</v>
      </c>
      <c r="F470" s="20" t="s">
        <v>736</v>
      </c>
      <c r="G470" s="20" t="s">
        <v>737</v>
      </c>
      <c r="H470" s="20" t="s">
        <v>628</v>
      </c>
      <c r="I470" s="20" t="s">
        <v>629</v>
      </c>
      <c r="J470" s="20" t="s">
        <v>658</v>
      </c>
      <c r="K470" s="20" t="s">
        <v>662</v>
      </c>
      <c r="L470" s="21">
        <v>39651</v>
      </c>
      <c r="M470" s="22">
        <v>0</v>
      </c>
      <c r="N470" s="22">
        <v>0</v>
      </c>
      <c r="O470" s="22">
        <v>0</v>
      </c>
    </row>
    <row r="471" spans="1:15">
      <c r="A471" s="20" t="s">
        <v>658</v>
      </c>
      <c r="B471" s="20"/>
      <c r="C471" s="20">
        <v>200103257</v>
      </c>
      <c r="D471" s="20" t="s">
        <v>659</v>
      </c>
      <c r="E471" s="20" t="s">
        <v>1043</v>
      </c>
      <c r="F471" s="20" t="s">
        <v>736</v>
      </c>
      <c r="G471" s="20" t="s">
        <v>737</v>
      </c>
      <c r="H471" s="20" t="s">
        <v>628</v>
      </c>
      <c r="I471" s="20" t="s">
        <v>629</v>
      </c>
      <c r="J471" s="20" t="s">
        <v>658</v>
      </c>
      <c r="K471" s="20" t="s">
        <v>662</v>
      </c>
      <c r="L471" s="21">
        <v>39651</v>
      </c>
      <c r="M471" s="22">
        <v>0</v>
      </c>
      <c r="N471" s="22">
        <v>0</v>
      </c>
      <c r="O471" s="22">
        <v>0</v>
      </c>
    </row>
    <row r="472" spans="1:15">
      <c r="A472" s="20" t="s">
        <v>658</v>
      </c>
      <c r="B472" s="20"/>
      <c r="C472" s="20">
        <v>200103259</v>
      </c>
      <c r="D472" s="20" t="s">
        <v>659</v>
      </c>
      <c r="E472" s="20" t="s">
        <v>1043</v>
      </c>
      <c r="F472" s="20" t="s">
        <v>736</v>
      </c>
      <c r="G472" s="20" t="s">
        <v>737</v>
      </c>
      <c r="H472" s="20" t="s">
        <v>628</v>
      </c>
      <c r="I472" s="20" t="s">
        <v>629</v>
      </c>
      <c r="J472" s="20" t="s">
        <v>658</v>
      </c>
      <c r="K472" s="20" t="s">
        <v>662</v>
      </c>
      <c r="L472" s="21">
        <v>39651</v>
      </c>
      <c r="M472" s="22">
        <v>0</v>
      </c>
      <c r="N472" s="22">
        <v>0</v>
      </c>
      <c r="O472" s="22">
        <v>0</v>
      </c>
    </row>
    <row r="473" spans="1:15">
      <c r="A473" s="20" t="s">
        <v>658</v>
      </c>
      <c r="B473" s="20"/>
      <c r="C473" s="20">
        <v>200103258</v>
      </c>
      <c r="D473" s="20" t="s">
        <v>659</v>
      </c>
      <c r="E473" s="20" t="s">
        <v>1044</v>
      </c>
      <c r="F473" s="20" t="s">
        <v>692</v>
      </c>
      <c r="G473" s="20" t="s">
        <v>693</v>
      </c>
      <c r="H473" s="20" t="s">
        <v>628</v>
      </c>
      <c r="I473" s="20" t="s">
        <v>629</v>
      </c>
      <c r="J473" s="20" t="s">
        <v>658</v>
      </c>
      <c r="K473" s="20" t="s">
        <v>662</v>
      </c>
      <c r="L473" s="21">
        <v>39651</v>
      </c>
      <c r="M473" s="22">
        <v>0</v>
      </c>
      <c r="N473" s="22">
        <v>0</v>
      </c>
      <c r="O473" s="22">
        <v>0</v>
      </c>
    </row>
    <row r="474" spans="1:15">
      <c r="A474" s="20" t="s">
        <v>250</v>
      </c>
      <c r="B474" s="20">
        <v>200103365</v>
      </c>
      <c r="C474" s="20">
        <v>200103270</v>
      </c>
      <c r="D474" s="20" t="s">
        <v>257</v>
      </c>
      <c r="E474" s="20" t="s">
        <v>325</v>
      </c>
      <c r="F474" s="20" t="s">
        <v>840</v>
      </c>
      <c r="G474" s="20" t="s">
        <v>841</v>
      </c>
      <c r="H474" s="20" t="s">
        <v>601</v>
      </c>
      <c r="I474" s="20" t="s">
        <v>602</v>
      </c>
      <c r="J474" s="20" t="s">
        <v>326</v>
      </c>
      <c r="K474" s="20" t="s">
        <v>662</v>
      </c>
      <c r="L474" s="21">
        <v>39651</v>
      </c>
      <c r="M474" s="22">
        <v>0</v>
      </c>
      <c r="N474" s="22">
        <v>1</v>
      </c>
      <c r="O474" s="22">
        <v>0</v>
      </c>
    </row>
    <row r="475" spans="1:15">
      <c r="A475" s="20" t="s">
        <v>658</v>
      </c>
      <c r="B475" s="20"/>
      <c r="C475" s="20">
        <v>200103262</v>
      </c>
      <c r="D475" s="20" t="s">
        <v>659</v>
      </c>
      <c r="E475" s="20" t="s">
        <v>1045</v>
      </c>
      <c r="F475" s="20" t="s">
        <v>686</v>
      </c>
      <c r="G475" s="20" t="s">
        <v>687</v>
      </c>
      <c r="H475" s="20" t="s">
        <v>608</v>
      </c>
      <c r="I475" s="20" t="s">
        <v>609</v>
      </c>
      <c r="J475" s="20" t="s">
        <v>658</v>
      </c>
      <c r="K475" s="20" t="s">
        <v>662</v>
      </c>
      <c r="L475" s="21">
        <v>39651</v>
      </c>
      <c r="M475" s="22">
        <v>0</v>
      </c>
      <c r="N475" s="22">
        <v>0</v>
      </c>
      <c r="O475" s="22">
        <v>0</v>
      </c>
    </row>
    <row r="476" spans="1:15">
      <c r="A476" s="20" t="s">
        <v>658</v>
      </c>
      <c r="B476" s="20"/>
      <c r="C476" s="20">
        <v>200103264</v>
      </c>
      <c r="D476" s="20" t="s">
        <v>659</v>
      </c>
      <c r="E476" s="20" t="s">
        <v>1045</v>
      </c>
      <c r="F476" s="20" t="s">
        <v>686</v>
      </c>
      <c r="G476" s="20" t="s">
        <v>687</v>
      </c>
      <c r="H476" s="20" t="s">
        <v>608</v>
      </c>
      <c r="I476" s="20" t="s">
        <v>609</v>
      </c>
      <c r="J476" s="20" t="s">
        <v>658</v>
      </c>
      <c r="K476" s="20" t="s">
        <v>662</v>
      </c>
      <c r="L476" s="21">
        <v>39651</v>
      </c>
      <c r="M476" s="22">
        <v>0</v>
      </c>
      <c r="N476" s="22">
        <v>0</v>
      </c>
      <c r="O476" s="22">
        <v>0</v>
      </c>
    </row>
    <row r="477" spans="1:15">
      <c r="A477" s="20" t="s">
        <v>658</v>
      </c>
      <c r="B477" s="20"/>
      <c r="C477" s="20">
        <v>200103261</v>
      </c>
      <c r="D477" s="20" t="s">
        <v>659</v>
      </c>
      <c r="E477" s="20" t="s">
        <v>1046</v>
      </c>
      <c r="F477" s="20" t="s">
        <v>1047</v>
      </c>
      <c r="G477" s="20" t="s">
        <v>1048</v>
      </c>
      <c r="H477" s="20" t="s">
        <v>674</v>
      </c>
      <c r="I477" s="20" t="s">
        <v>675</v>
      </c>
      <c r="J477" s="20" t="s">
        <v>658</v>
      </c>
      <c r="K477" s="20" t="s">
        <v>662</v>
      </c>
      <c r="L477" s="21">
        <v>39651</v>
      </c>
      <c r="M477" s="22">
        <v>0</v>
      </c>
      <c r="N477" s="22">
        <v>0</v>
      </c>
      <c r="O477" s="22">
        <v>0</v>
      </c>
    </row>
    <row r="478" spans="1:15">
      <c r="A478" s="20" t="s">
        <v>658</v>
      </c>
      <c r="B478" s="20"/>
      <c r="C478" s="20">
        <v>200103263</v>
      </c>
      <c r="D478" s="20" t="s">
        <v>659</v>
      </c>
      <c r="E478" s="20" t="s">
        <v>1049</v>
      </c>
      <c r="F478" s="20" t="s">
        <v>809</v>
      </c>
      <c r="G478" s="20" t="s">
        <v>810</v>
      </c>
      <c r="H478" s="20" t="s">
        <v>760</v>
      </c>
      <c r="I478" s="20" t="s">
        <v>761</v>
      </c>
      <c r="J478" s="20" t="s">
        <v>658</v>
      </c>
      <c r="K478" s="20" t="s">
        <v>662</v>
      </c>
      <c r="L478" s="21">
        <v>39651</v>
      </c>
      <c r="M478" s="22">
        <v>0</v>
      </c>
      <c r="N478" s="22">
        <v>0</v>
      </c>
      <c r="O478" s="22">
        <v>0</v>
      </c>
    </row>
    <row r="479" spans="1:15">
      <c r="A479" s="20" t="s">
        <v>658</v>
      </c>
      <c r="B479" s="20"/>
      <c r="C479" s="20">
        <v>200103265</v>
      </c>
      <c r="D479" s="20" t="s">
        <v>659</v>
      </c>
      <c r="E479" s="20" t="s">
        <v>1049</v>
      </c>
      <c r="F479" s="20" t="s">
        <v>809</v>
      </c>
      <c r="G479" s="20" t="s">
        <v>810</v>
      </c>
      <c r="H479" s="20" t="s">
        <v>760</v>
      </c>
      <c r="I479" s="20" t="s">
        <v>761</v>
      </c>
      <c r="J479" s="20" t="s">
        <v>658</v>
      </c>
      <c r="K479" s="20" t="s">
        <v>662</v>
      </c>
      <c r="L479" s="21">
        <v>39651</v>
      </c>
      <c r="M479" s="22">
        <v>0</v>
      </c>
      <c r="N479" s="22">
        <v>0</v>
      </c>
      <c r="O479" s="22">
        <v>0</v>
      </c>
    </row>
    <row r="480" spans="1:15">
      <c r="A480" s="20" t="s">
        <v>250</v>
      </c>
      <c r="B480" s="20">
        <v>200103587</v>
      </c>
      <c r="C480" s="20">
        <v>200103351</v>
      </c>
      <c r="D480" s="20" t="s">
        <v>252</v>
      </c>
      <c r="E480" s="20" t="s">
        <v>327</v>
      </c>
      <c r="F480" s="20" t="s">
        <v>940</v>
      </c>
      <c r="G480" s="20" t="s">
        <v>941</v>
      </c>
      <c r="H480" s="20" t="s">
        <v>640</v>
      </c>
      <c r="I480" s="20" t="s">
        <v>641</v>
      </c>
      <c r="J480" s="20" t="s">
        <v>658</v>
      </c>
      <c r="K480" s="20" t="s">
        <v>662</v>
      </c>
      <c r="L480" s="21">
        <v>39652</v>
      </c>
      <c r="M480" s="22">
        <v>1</v>
      </c>
      <c r="N480" s="22">
        <v>0</v>
      </c>
      <c r="O480" s="22">
        <v>0</v>
      </c>
    </row>
    <row r="481" spans="1:15">
      <c r="A481" s="20" t="s">
        <v>250</v>
      </c>
      <c r="B481" s="20"/>
      <c r="C481" s="20">
        <v>200103353</v>
      </c>
      <c r="D481" s="20" t="s">
        <v>252</v>
      </c>
      <c r="E481" s="20" t="s">
        <v>658</v>
      </c>
      <c r="F481" s="20" t="s">
        <v>287</v>
      </c>
      <c r="G481" s="20" t="s">
        <v>288</v>
      </c>
      <c r="H481" s="20" t="s">
        <v>634</v>
      </c>
      <c r="I481" s="20" t="s">
        <v>635</v>
      </c>
      <c r="J481" s="20" t="s">
        <v>328</v>
      </c>
      <c r="K481" s="20" t="s">
        <v>256</v>
      </c>
      <c r="L481" s="21">
        <v>39652</v>
      </c>
      <c r="M481" s="22">
        <v>0</v>
      </c>
      <c r="N481" s="22">
        <v>1</v>
      </c>
      <c r="O481" s="22">
        <v>0</v>
      </c>
    </row>
    <row r="482" spans="1:15">
      <c r="A482" s="20" t="s">
        <v>658</v>
      </c>
      <c r="B482" s="20"/>
      <c r="C482" s="20">
        <v>200103289</v>
      </c>
      <c r="D482" s="20" t="s">
        <v>659</v>
      </c>
      <c r="E482" s="20" t="s">
        <v>1050</v>
      </c>
      <c r="F482" s="20" t="s">
        <v>1051</v>
      </c>
      <c r="G482" s="20" t="s">
        <v>1052</v>
      </c>
      <c r="H482" s="20" t="s">
        <v>724</v>
      </c>
      <c r="I482" s="20" t="s">
        <v>725</v>
      </c>
      <c r="J482" s="20" t="s">
        <v>658</v>
      </c>
      <c r="K482" s="20" t="s">
        <v>662</v>
      </c>
      <c r="L482" s="21">
        <v>39652</v>
      </c>
      <c r="M482" s="22">
        <v>0</v>
      </c>
      <c r="N482" s="22">
        <v>0</v>
      </c>
      <c r="O482" s="22">
        <v>0</v>
      </c>
    </row>
    <row r="483" spans="1:15">
      <c r="A483" s="20" t="s">
        <v>249</v>
      </c>
      <c r="B483" s="20">
        <v>200103552</v>
      </c>
      <c r="C483" s="20">
        <v>200103382</v>
      </c>
      <c r="D483" s="20" t="s">
        <v>257</v>
      </c>
      <c r="E483" s="20" t="s">
        <v>329</v>
      </c>
      <c r="F483" s="20" t="s">
        <v>740</v>
      </c>
      <c r="G483" s="20" t="s">
        <v>741</v>
      </c>
      <c r="H483" s="20" t="s">
        <v>601</v>
      </c>
      <c r="I483" s="20" t="s">
        <v>602</v>
      </c>
      <c r="J483" s="20" t="s">
        <v>330</v>
      </c>
      <c r="K483" s="20" t="s">
        <v>256</v>
      </c>
      <c r="L483" s="21">
        <v>39653</v>
      </c>
      <c r="M483" s="22">
        <v>0</v>
      </c>
      <c r="N483" s="22">
        <v>1</v>
      </c>
      <c r="O483" s="22">
        <v>0</v>
      </c>
    </row>
    <row r="484" spans="1:15">
      <c r="A484" s="20" t="s">
        <v>249</v>
      </c>
      <c r="B484" s="20">
        <v>200103553</v>
      </c>
      <c r="C484" s="20">
        <v>200103381</v>
      </c>
      <c r="D484" s="20" t="s">
        <v>257</v>
      </c>
      <c r="E484" s="20" t="s">
        <v>329</v>
      </c>
      <c r="F484" s="20" t="s">
        <v>667</v>
      </c>
      <c r="G484" s="20" t="s">
        <v>668</v>
      </c>
      <c r="H484" s="20" t="s">
        <v>601</v>
      </c>
      <c r="I484" s="20" t="s">
        <v>602</v>
      </c>
      <c r="J484" s="20" t="s">
        <v>331</v>
      </c>
      <c r="K484" s="20" t="s">
        <v>256</v>
      </c>
      <c r="L484" s="21">
        <v>39653</v>
      </c>
      <c r="M484" s="22">
        <v>1</v>
      </c>
      <c r="N484" s="22">
        <v>0</v>
      </c>
      <c r="O484" s="22">
        <v>0</v>
      </c>
    </row>
    <row r="485" spans="1:15">
      <c r="A485" s="20" t="s">
        <v>250</v>
      </c>
      <c r="B485" s="20">
        <v>200103383</v>
      </c>
      <c r="C485" s="20">
        <v>200103364</v>
      </c>
      <c r="D485" s="20" t="s">
        <v>257</v>
      </c>
      <c r="E485" s="20" t="s">
        <v>332</v>
      </c>
      <c r="F485" s="20" t="s">
        <v>680</v>
      </c>
      <c r="G485" s="20" t="s">
        <v>681</v>
      </c>
      <c r="H485" s="20" t="s">
        <v>608</v>
      </c>
      <c r="I485" s="20" t="s">
        <v>609</v>
      </c>
      <c r="J485" s="20" t="s">
        <v>278</v>
      </c>
      <c r="K485" s="20" t="s">
        <v>662</v>
      </c>
      <c r="L485" s="21">
        <v>39653</v>
      </c>
      <c r="M485" s="22">
        <v>0</v>
      </c>
      <c r="N485" s="22">
        <v>1</v>
      </c>
      <c r="O485" s="22">
        <v>0</v>
      </c>
    </row>
    <row r="486" spans="1:15">
      <c r="A486" s="20" t="s">
        <v>658</v>
      </c>
      <c r="B486" s="20"/>
      <c r="C486" s="20">
        <v>200103383</v>
      </c>
      <c r="D486" s="20" t="s">
        <v>659</v>
      </c>
      <c r="E486" s="20" t="s">
        <v>1053</v>
      </c>
      <c r="F486" s="20" t="s">
        <v>680</v>
      </c>
      <c r="G486" s="20" t="s">
        <v>681</v>
      </c>
      <c r="H486" s="20" t="s">
        <v>608</v>
      </c>
      <c r="I486" s="20" t="s">
        <v>609</v>
      </c>
      <c r="J486" s="20" t="s">
        <v>658</v>
      </c>
      <c r="K486" s="20" t="s">
        <v>662</v>
      </c>
      <c r="L486" s="21">
        <v>39653</v>
      </c>
      <c r="M486" s="22">
        <v>0</v>
      </c>
      <c r="N486" s="22">
        <v>0</v>
      </c>
      <c r="O486" s="22">
        <v>0</v>
      </c>
    </row>
    <row r="487" spans="1:15">
      <c r="A487" s="20" t="s">
        <v>658</v>
      </c>
      <c r="B487" s="20"/>
      <c r="C487" s="20">
        <v>200103365</v>
      </c>
      <c r="D487" s="20" t="s">
        <v>659</v>
      </c>
      <c r="E487" s="20" t="s">
        <v>1054</v>
      </c>
      <c r="F487" s="20" t="s">
        <v>840</v>
      </c>
      <c r="G487" s="20" t="s">
        <v>841</v>
      </c>
      <c r="H487" s="20" t="s">
        <v>601</v>
      </c>
      <c r="I487" s="20" t="s">
        <v>602</v>
      </c>
      <c r="J487" s="20" t="s">
        <v>658</v>
      </c>
      <c r="K487" s="20" t="s">
        <v>662</v>
      </c>
      <c r="L487" s="21">
        <v>39653</v>
      </c>
      <c r="M487" s="22">
        <v>0</v>
      </c>
      <c r="N487" s="22">
        <v>0</v>
      </c>
      <c r="O487" s="22">
        <v>0</v>
      </c>
    </row>
    <row r="488" spans="1:15">
      <c r="A488" s="20" t="s">
        <v>658</v>
      </c>
      <c r="B488" s="20"/>
      <c r="C488" s="20">
        <v>200103369</v>
      </c>
      <c r="D488" s="20" t="s">
        <v>659</v>
      </c>
      <c r="E488" s="20" t="s">
        <v>1055</v>
      </c>
      <c r="F488" s="20" t="s">
        <v>799</v>
      </c>
      <c r="G488" s="20" t="s">
        <v>800</v>
      </c>
      <c r="H488" s="20" t="s">
        <v>716</v>
      </c>
      <c r="I488" s="20" t="s">
        <v>717</v>
      </c>
      <c r="J488" s="20" t="s">
        <v>658</v>
      </c>
      <c r="K488" s="20" t="s">
        <v>662</v>
      </c>
      <c r="L488" s="21">
        <v>39653</v>
      </c>
      <c r="M488" s="22">
        <v>0</v>
      </c>
      <c r="N488" s="22">
        <v>0</v>
      </c>
      <c r="O488" s="22">
        <v>0</v>
      </c>
    </row>
    <row r="489" spans="1:15">
      <c r="A489" s="20" t="s">
        <v>658</v>
      </c>
      <c r="B489" s="20"/>
      <c r="C489" s="20">
        <v>200103377</v>
      </c>
      <c r="D489" s="20" t="s">
        <v>659</v>
      </c>
      <c r="E489" s="20" t="s">
        <v>1056</v>
      </c>
      <c r="F489" s="20" t="s">
        <v>1057</v>
      </c>
      <c r="G489" s="20" t="s">
        <v>1058</v>
      </c>
      <c r="H489" s="20" t="s">
        <v>854</v>
      </c>
      <c r="I489" s="20" t="s">
        <v>855</v>
      </c>
      <c r="J489" s="20" t="s">
        <v>658</v>
      </c>
      <c r="K489" s="20" t="s">
        <v>662</v>
      </c>
      <c r="L489" s="21">
        <v>39653</v>
      </c>
      <c r="M489" s="22">
        <v>0</v>
      </c>
      <c r="N489" s="22">
        <v>0</v>
      </c>
      <c r="O489" s="22">
        <v>0</v>
      </c>
    </row>
    <row r="490" spans="1:15">
      <c r="A490" s="20" t="s">
        <v>658</v>
      </c>
      <c r="B490" s="20"/>
      <c r="C490" s="20">
        <v>200103484</v>
      </c>
      <c r="D490" s="20" t="s">
        <v>659</v>
      </c>
      <c r="E490" s="20" t="s">
        <v>1059</v>
      </c>
      <c r="F490" s="20" t="s">
        <v>1060</v>
      </c>
      <c r="G490" s="20" t="s">
        <v>1061</v>
      </c>
      <c r="H490" s="20" t="s">
        <v>644</v>
      </c>
      <c r="I490" s="20" t="s">
        <v>645</v>
      </c>
      <c r="J490" s="20" t="s">
        <v>658</v>
      </c>
      <c r="K490" s="20" t="s">
        <v>662</v>
      </c>
      <c r="L490" s="21">
        <v>39654</v>
      </c>
      <c r="M490" s="22">
        <v>0</v>
      </c>
      <c r="N490" s="22">
        <v>0</v>
      </c>
      <c r="O490" s="22">
        <v>0</v>
      </c>
    </row>
    <row r="491" spans="1:15">
      <c r="A491" s="20" t="s">
        <v>658</v>
      </c>
      <c r="B491" s="20"/>
      <c r="C491" s="20">
        <v>200103510</v>
      </c>
      <c r="D491" s="20" t="s">
        <v>659</v>
      </c>
      <c r="E491" s="20" t="s">
        <v>1062</v>
      </c>
      <c r="F491" s="20" t="s">
        <v>832</v>
      </c>
      <c r="G491" s="20" t="s">
        <v>833</v>
      </c>
      <c r="H491" s="20" t="s">
        <v>606</v>
      </c>
      <c r="I491" s="20" t="s">
        <v>607</v>
      </c>
      <c r="J491" s="20" t="s">
        <v>658</v>
      </c>
      <c r="K491" s="20" t="s">
        <v>662</v>
      </c>
      <c r="L491" s="21">
        <v>39654</v>
      </c>
      <c r="M491" s="22">
        <v>0</v>
      </c>
      <c r="N491" s="22">
        <v>0</v>
      </c>
      <c r="O491" s="22">
        <v>0</v>
      </c>
    </row>
    <row r="492" spans="1:15">
      <c r="A492" s="20" t="s">
        <v>658</v>
      </c>
      <c r="B492" s="20"/>
      <c r="C492" s="20">
        <v>200103515</v>
      </c>
      <c r="D492" s="20" t="s">
        <v>659</v>
      </c>
      <c r="E492" s="20" t="s">
        <v>1063</v>
      </c>
      <c r="F492" s="20" t="s">
        <v>832</v>
      </c>
      <c r="G492" s="20" t="s">
        <v>833</v>
      </c>
      <c r="H492" s="20" t="s">
        <v>660</v>
      </c>
      <c r="I492" s="20" t="s">
        <v>661</v>
      </c>
      <c r="J492" s="20" t="s">
        <v>658</v>
      </c>
      <c r="K492" s="20" t="s">
        <v>662</v>
      </c>
      <c r="L492" s="21">
        <v>39654</v>
      </c>
      <c r="M492" s="22">
        <v>0</v>
      </c>
      <c r="N492" s="22">
        <v>0</v>
      </c>
      <c r="O492" s="22">
        <v>0</v>
      </c>
    </row>
    <row r="493" spans="1:15">
      <c r="A493" s="20" t="s">
        <v>250</v>
      </c>
      <c r="B493" s="20">
        <v>200103519</v>
      </c>
      <c r="C493" s="20">
        <v>200103490</v>
      </c>
      <c r="D493" s="20" t="s">
        <v>257</v>
      </c>
      <c r="E493" s="20" t="s">
        <v>333</v>
      </c>
      <c r="F493" s="20" t="s">
        <v>1070</v>
      </c>
      <c r="G493" s="20" t="s">
        <v>1071</v>
      </c>
      <c r="H493" s="20" t="s">
        <v>632</v>
      </c>
      <c r="I493" s="20" t="s">
        <v>633</v>
      </c>
      <c r="J493" s="20" t="s">
        <v>334</v>
      </c>
      <c r="K493" s="20" t="s">
        <v>662</v>
      </c>
      <c r="L493" s="21">
        <v>39654</v>
      </c>
      <c r="M493" s="22">
        <v>1</v>
      </c>
      <c r="N493" s="22">
        <v>0</v>
      </c>
      <c r="O493" s="22">
        <v>0</v>
      </c>
    </row>
    <row r="494" spans="1:15">
      <c r="A494" s="20" t="s">
        <v>658</v>
      </c>
      <c r="B494" s="20"/>
      <c r="C494" s="20">
        <v>200103502</v>
      </c>
      <c r="D494" s="20" t="s">
        <v>659</v>
      </c>
      <c r="E494" s="20" t="s">
        <v>1064</v>
      </c>
      <c r="F494" s="20" t="s">
        <v>773</v>
      </c>
      <c r="G494" s="20" t="s">
        <v>774</v>
      </c>
      <c r="H494" s="20" t="s">
        <v>612</v>
      </c>
      <c r="I494" s="20" t="s">
        <v>613</v>
      </c>
      <c r="J494" s="20" t="s">
        <v>658</v>
      </c>
      <c r="K494" s="20" t="s">
        <v>662</v>
      </c>
      <c r="L494" s="21">
        <v>39654</v>
      </c>
      <c r="M494" s="22">
        <v>0</v>
      </c>
      <c r="N494" s="22">
        <v>0</v>
      </c>
      <c r="O494" s="22">
        <v>0</v>
      </c>
    </row>
    <row r="495" spans="1:15">
      <c r="A495" s="20" t="s">
        <v>658</v>
      </c>
      <c r="B495" s="20"/>
      <c r="C495" s="20">
        <v>200103512</v>
      </c>
      <c r="D495" s="20" t="s">
        <v>659</v>
      </c>
      <c r="E495" s="20" t="s">
        <v>1065</v>
      </c>
      <c r="F495" s="20" t="s">
        <v>868</v>
      </c>
      <c r="G495" s="20" t="s">
        <v>869</v>
      </c>
      <c r="H495" s="20" t="s">
        <v>870</v>
      </c>
      <c r="I495" s="20" t="s">
        <v>871</v>
      </c>
      <c r="J495" s="20" t="s">
        <v>658</v>
      </c>
      <c r="K495" s="20" t="s">
        <v>662</v>
      </c>
      <c r="L495" s="21">
        <v>39654</v>
      </c>
      <c r="M495" s="22">
        <v>0</v>
      </c>
      <c r="N495" s="22">
        <v>0</v>
      </c>
      <c r="O495" s="22">
        <v>0</v>
      </c>
    </row>
    <row r="496" spans="1:15">
      <c r="A496" s="20" t="s">
        <v>658</v>
      </c>
      <c r="B496" s="20"/>
      <c r="C496" s="20">
        <v>200103552</v>
      </c>
      <c r="D496" s="20" t="s">
        <v>659</v>
      </c>
      <c r="E496" s="20" t="s">
        <v>1066</v>
      </c>
      <c r="F496" s="20" t="s">
        <v>740</v>
      </c>
      <c r="G496" s="20" t="s">
        <v>741</v>
      </c>
      <c r="H496" s="20" t="s">
        <v>601</v>
      </c>
      <c r="I496" s="20" t="s">
        <v>602</v>
      </c>
      <c r="J496" s="20" t="s">
        <v>658</v>
      </c>
      <c r="K496" s="20" t="s">
        <v>662</v>
      </c>
      <c r="L496" s="21">
        <v>39657</v>
      </c>
      <c r="M496" s="22">
        <v>0</v>
      </c>
      <c r="N496" s="22">
        <v>0</v>
      </c>
      <c r="O496" s="22">
        <v>0</v>
      </c>
    </row>
    <row r="497" spans="1:15">
      <c r="A497" s="20" t="s">
        <v>658</v>
      </c>
      <c r="B497" s="20"/>
      <c r="C497" s="20">
        <v>200103553</v>
      </c>
      <c r="D497" s="20" t="s">
        <v>659</v>
      </c>
      <c r="E497" s="20" t="s">
        <v>1067</v>
      </c>
      <c r="F497" s="20" t="s">
        <v>667</v>
      </c>
      <c r="G497" s="20" t="s">
        <v>668</v>
      </c>
      <c r="H497" s="20" t="s">
        <v>601</v>
      </c>
      <c r="I497" s="20" t="s">
        <v>602</v>
      </c>
      <c r="J497" s="20" t="s">
        <v>658</v>
      </c>
      <c r="K497" s="20" t="s">
        <v>662</v>
      </c>
      <c r="L497" s="21">
        <v>39657</v>
      </c>
      <c r="M497" s="22">
        <v>0</v>
      </c>
      <c r="N497" s="22">
        <v>0</v>
      </c>
      <c r="O497" s="22">
        <v>0</v>
      </c>
    </row>
    <row r="498" spans="1:15">
      <c r="A498" s="20" t="s">
        <v>658</v>
      </c>
      <c r="B498" s="20"/>
      <c r="C498" s="20">
        <v>200103537</v>
      </c>
      <c r="D498" s="20" t="s">
        <v>659</v>
      </c>
      <c r="E498" s="20" t="s">
        <v>1068</v>
      </c>
      <c r="F498" s="20" t="s">
        <v>736</v>
      </c>
      <c r="G498" s="20" t="s">
        <v>737</v>
      </c>
      <c r="H498" s="20" t="s">
        <v>628</v>
      </c>
      <c r="I498" s="20" t="s">
        <v>629</v>
      </c>
      <c r="J498" s="20" t="s">
        <v>658</v>
      </c>
      <c r="K498" s="20" t="s">
        <v>662</v>
      </c>
      <c r="L498" s="21">
        <v>39657</v>
      </c>
      <c r="M498" s="22">
        <v>0</v>
      </c>
      <c r="N498" s="22">
        <v>0</v>
      </c>
      <c r="O498" s="22">
        <v>0</v>
      </c>
    </row>
    <row r="499" spans="1:15">
      <c r="A499" s="20" t="s">
        <v>658</v>
      </c>
      <c r="B499" s="20"/>
      <c r="C499" s="20">
        <v>200103546</v>
      </c>
      <c r="D499" s="20" t="s">
        <v>659</v>
      </c>
      <c r="E499" s="20" t="s">
        <v>1068</v>
      </c>
      <c r="F499" s="20" t="s">
        <v>736</v>
      </c>
      <c r="G499" s="20" t="s">
        <v>737</v>
      </c>
      <c r="H499" s="20" t="s">
        <v>628</v>
      </c>
      <c r="I499" s="20" t="s">
        <v>629</v>
      </c>
      <c r="J499" s="20" t="s">
        <v>658</v>
      </c>
      <c r="K499" s="20" t="s">
        <v>662</v>
      </c>
      <c r="L499" s="21">
        <v>39657</v>
      </c>
      <c r="M499" s="22">
        <v>0</v>
      </c>
      <c r="N499" s="22">
        <v>0</v>
      </c>
      <c r="O499" s="22">
        <v>0</v>
      </c>
    </row>
    <row r="500" spans="1:15">
      <c r="A500" s="20" t="s">
        <v>658</v>
      </c>
      <c r="B500" s="20"/>
      <c r="C500" s="20">
        <v>200103519</v>
      </c>
      <c r="D500" s="20" t="s">
        <v>659</v>
      </c>
      <c r="E500" s="20" t="s">
        <v>1069</v>
      </c>
      <c r="F500" s="20" t="s">
        <v>1070</v>
      </c>
      <c r="G500" s="20" t="s">
        <v>1071</v>
      </c>
      <c r="H500" s="20" t="s">
        <v>632</v>
      </c>
      <c r="I500" s="20" t="s">
        <v>633</v>
      </c>
      <c r="J500" s="20" t="s">
        <v>658</v>
      </c>
      <c r="K500" s="20" t="s">
        <v>662</v>
      </c>
      <c r="L500" s="21">
        <v>39657</v>
      </c>
      <c r="M500" s="22">
        <v>0</v>
      </c>
      <c r="N500" s="22">
        <v>0</v>
      </c>
      <c r="O500" s="22">
        <v>0</v>
      </c>
    </row>
    <row r="501" spans="1:15">
      <c r="A501" s="20" t="s">
        <v>658</v>
      </c>
      <c r="B501" s="20"/>
      <c r="C501" s="20">
        <v>200103540</v>
      </c>
      <c r="D501" s="20" t="s">
        <v>659</v>
      </c>
      <c r="E501" s="20" t="s">
        <v>1072</v>
      </c>
      <c r="F501" s="20" t="s">
        <v>1073</v>
      </c>
      <c r="G501" s="20" t="s">
        <v>1074</v>
      </c>
      <c r="H501" s="20" t="s">
        <v>1075</v>
      </c>
      <c r="I501" s="20" t="s">
        <v>1076</v>
      </c>
      <c r="J501" s="20" t="s">
        <v>658</v>
      </c>
      <c r="K501" s="20" t="s">
        <v>662</v>
      </c>
      <c r="L501" s="21">
        <v>39657</v>
      </c>
      <c r="M501" s="22">
        <v>0</v>
      </c>
      <c r="N501" s="22">
        <v>0</v>
      </c>
      <c r="O501" s="22">
        <v>0</v>
      </c>
    </row>
    <row r="502" spans="1:15">
      <c r="A502" s="20" t="s">
        <v>658</v>
      </c>
      <c r="B502" s="20"/>
      <c r="C502" s="20">
        <v>200103587</v>
      </c>
      <c r="D502" s="20" t="s">
        <v>659</v>
      </c>
      <c r="E502" s="20" t="s">
        <v>1077</v>
      </c>
      <c r="F502" s="20" t="s">
        <v>940</v>
      </c>
      <c r="G502" s="20" t="s">
        <v>941</v>
      </c>
      <c r="H502" s="20" t="s">
        <v>640</v>
      </c>
      <c r="I502" s="20" t="s">
        <v>641</v>
      </c>
      <c r="J502" s="20" t="s">
        <v>658</v>
      </c>
      <c r="K502" s="20" t="s">
        <v>662</v>
      </c>
      <c r="L502" s="21">
        <v>39658</v>
      </c>
      <c r="M502" s="22">
        <v>0</v>
      </c>
      <c r="N502" s="22">
        <v>0</v>
      </c>
      <c r="O502" s="22">
        <v>0</v>
      </c>
    </row>
    <row r="503" spans="1:15">
      <c r="A503" s="20" t="s">
        <v>658</v>
      </c>
      <c r="B503" s="20"/>
      <c r="C503" s="20">
        <v>200103621</v>
      </c>
      <c r="D503" s="20" t="s">
        <v>659</v>
      </c>
      <c r="E503" s="20" t="s">
        <v>1078</v>
      </c>
      <c r="F503" s="20" t="s">
        <v>1079</v>
      </c>
      <c r="G503" s="20" t="s">
        <v>1080</v>
      </c>
      <c r="H503" s="20" t="s">
        <v>601</v>
      </c>
      <c r="I503" s="20" t="s">
        <v>602</v>
      </c>
      <c r="J503" s="20" t="s">
        <v>658</v>
      </c>
      <c r="K503" s="20" t="s">
        <v>662</v>
      </c>
      <c r="L503" s="21">
        <v>39658</v>
      </c>
      <c r="M503" s="22">
        <v>0</v>
      </c>
      <c r="N503" s="22">
        <v>0</v>
      </c>
      <c r="O503" s="22">
        <v>0</v>
      </c>
    </row>
    <row r="504" spans="1:15">
      <c r="A504" s="20" t="s">
        <v>658</v>
      </c>
      <c r="B504" s="20"/>
      <c r="C504" s="20">
        <v>200103623</v>
      </c>
      <c r="D504" s="20" t="s">
        <v>659</v>
      </c>
      <c r="E504" s="20" t="s">
        <v>1081</v>
      </c>
      <c r="F504" s="20" t="s">
        <v>1082</v>
      </c>
      <c r="G504" s="20" t="s">
        <v>1083</v>
      </c>
      <c r="H504" s="20" t="s">
        <v>601</v>
      </c>
      <c r="I504" s="20" t="s">
        <v>602</v>
      </c>
      <c r="J504" s="20" t="s">
        <v>658</v>
      </c>
      <c r="K504" s="20" t="s">
        <v>662</v>
      </c>
      <c r="L504" s="21">
        <v>39658</v>
      </c>
      <c r="M504" s="22">
        <v>0</v>
      </c>
      <c r="N504" s="22">
        <v>0</v>
      </c>
      <c r="O504" s="22">
        <v>0</v>
      </c>
    </row>
    <row r="505" spans="1:15">
      <c r="A505" s="20" t="s">
        <v>658</v>
      </c>
      <c r="B505" s="20"/>
      <c r="C505" s="20">
        <v>200103588</v>
      </c>
      <c r="D505" s="20" t="s">
        <v>659</v>
      </c>
      <c r="E505" s="20" t="s">
        <v>1084</v>
      </c>
      <c r="F505" s="20" t="s">
        <v>858</v>
      </c>
      <c r="G505" s="20" t="s">
        <v>859</v>
      </c>
      <c r="H505" s="20" t="s">
        <v>726</v>
      </c>
      <c r="I505" s="20" t="s">
        <v>727</v>
      </c>
      <c r="J505" s="20" t="s">
        <v>658</v>
      </c>
      <c r="K505" s="20" t="s">
        <v>662</v>
      </c>
      <c r="L505" s="21">
        <v>39658</v>
      </c>
      <c r="M505" s="22">
        <v>0</v>
      </c>
      <c r="N505" s="22">
        <v>0</v>
      </c>
      <c r="O505" s="22">
        <v>0</v>
      </c>
    </row>
    <row r="506" spans="1:15">
      <c r="A506" s="20" t="s">
        <v>658</v>
      </c>
      <c r="B506" s="20"/>
      <c r="C506" s="20">
        <v>200103585</v>
      </c>
      <c r="D506" s="20" t="s">
        <v>659</v>
      </c>
      <c r="E506" s="20" t="s">
        <v>1085</v>
      </c>
      <c r="F506" s="20" t="s">
        <v>771</v>
      </c>
      <c r="G506" s="20" t="s">
        <v>772</v>
      </c>
      <c r="H506" s="20" t="s">
        <v>612</v>
      </c>
      <c r="I506" s="20" t="s">
        <v>613</v>
      </c>
      <c r="J506" s="20" t="s">
        <v>658</v>
      </c>
      <c r="K506" s="20" t="s">
        <v>662</v>
      </c>
      <c r="L506" s="21">
        <v>39658</v>
      </c>
      <c r="M506" s="22">
        <v>0</v>
      </c>
      <c r="N506" s="22">
        <v>0</v>
      </c>
      <c r="O506" s="22">
        <v>0</v>
      </c>
    </row>
    <row r="507" spans="1:15">
      <c r="A507" s="20" t="s">
        <v>658</v>
      </c>
      <c r="B507" s="20"/>
      <c r="C507" s="20">
        <v>200103586</v>
      </c>
      <c r="D507" s="20" t="s">
        <v>659</v>
      </c>
      <c r="E507" s="20" t="s">
        <v>1086</v>
      </c>
      <c r="F507" s="20" t="s">
        <v>773</v>
      </c>
      <c r="G507" s="20" t="s">
        <v>774</v>
      </c>
      <c r="H507" s="20" t="s">
        <v>612</v>
      </c>
      <c r="I507" s="20" t="s">
        <v>613</v>
      </c>
      <c r="J507" s="20" t="s">
        <v>658</v>
      </c>
      <c r="K507" s="20" t="s">
        <v>662</v>
      </c>
      <c r="L507" s="21">
        <v>39658</v>
      </c>
      <c r="M507" s="22">
        <v>0</v>
      </c>
      <c r="N507" s="22">
        <v>0</v>
      </c>
      <c r="O507" s="22">
        <v>0</v>
      </c>
    </row>
    <row r="508" spans="1:15">
      <c r="A508" s="20" t="s">
        <v>250</v>
      </c>
      <c r="B508" s="20">
        <v>200103692</v>
      </c>
      <c r="C508" s="20">
        <v>200103610</v>
      </c>
      <c r="D508" s="20" t="s">
        <v>257</v>
      </c>
      <c r="E508" s="20" t="s">
        <v>335</v>
      </c>
      <c r="F508" s="20" t="s">
        <v>1051</v>
      </c>
      <c r="G508" s="20" t="s">
        <v>1052</v>
      </c>
      <c r="H508" s="20" t="s">
        <v>724</v>
      </c>
      <c r="I508" s="20" t="s">
        <v>725</v>
      </c>
      <c r="J508" s="20" t="s">
        <v>1051</v>
      </c>
      <c r="K508" s="20" t="s">
        <v>256</v>
      </c>
      <c r="L508" s="21">
        <v>39658</v>
      </c>
      <c r="M508" s="22">
        <v>1</v>
      </c>
      <c r="N508" s="22">
        <v>0</v>
      </c>
      <c r="O508" s="22">
        <v>0</v>
      </c>
    </row>
    <row r="509" spans="1:15">
      <c r="A509" s="20" t="s">
        <v>250</v>
      </c>
      <c r="B509" s="20">
        <v>200103692</v>
      </c>
      <c r="C509" s="20">
        <v>200103611</v>
      </c>
      <c r="D509" s="20" t="s">
        <v>257</v>
      </c>
      <c r="E509" s="20" t="s">
        <v>335</v>
      </c>
      <c r="F509" s="20" t="s">
        <v>1051</v>
      </c>
      <c r="G509" s="20" t="s">
        <v>1052</v>
      </c>
      <c r="H509" s="20" t="s">
        <v>724</v>
      </c>
      <c r="I509" s="20" t="s">
        <v>725</v>
      </c>
      <c r="J509" s="20" t="s">
        <v>1051</v>
      </c>
      <c r="K509" s="20" t="s">
        <v>256</v>
      </c>
      <c r="L509" s="21">
        <v>39658</v>
      </c>
      <c r="M509" s="22">
        <v>1</v>
      </c>
      <c r="N509" s="22">
        <v>0</v>
      </c>
      <c r="O509" s="22">
        <v>0</v>
      </c>
    </row>
    <row r="510" spans="1:15">
      <c r="A510" s="20" t="s">
        <v>250</v>
      </c>
      <c r="B510" s="20">
        <v>200103692</v>
      </c>
      <c r="C510" s="20">
        <v>200103612</v>
      </c>
      <c r="D510" s="20" t="s">
        <v>257</v>
      </c>
      <c r="E510" s="20" t="s">
        <v>335</v>
      </c>
      <c r="F510" s="20" t="s">
        <v>1051</v>
      </c>
      <c r="G510" s="20" t="s">
        <v>1052</v>
      </c>
      <c r="H510" s="20" t="s">
        <v>724</v>
      </c>
      <c r="I510" s="20" t="s">
        <v>725</v>
      </c>
      <c r="J510" s="20" t="s">
        <v>1051</v>
      </c>
      <c r="K510" s="20" t="s">
        <v>256</v>
      </c>
      <c r="L510" s="21">
        <v>39658</v>
      </c>
      <c r="M510" s="22">
        <v>1</v>
      </c>
      <c r="N510" s="22">
        <v>0</v>
      </c>
      <c r="O510" s="22">
        <v>0</v>
      </c>
    </row>
    <row r="511" spans="1:15">
      <c r="A511" s="20" t="s">
        <v>250</v>
      </c>
      <c r="B511" s="20">
        <v>200103692</v>
      </c>
      <c r="C511" s="20">
        <v>200103613</v>
      </c>
      <c r="D511" s="20" t="s">
        <v>257</v>
      </c>
      <c r="E511" s="20" t="s">
        <v>335</v>
      </c>
      <c r="F511" s="20" t="s">
        <v>1051</v>
      </c>
      <c r="G511" s="20" t="s">
        <v>1052</v>
      </c>
      <c r="H511" s="20" t="s">
        <v>724</v>
      </c>
      <c r="I511" s="20" t="s">
        <v>725</v>
      </c>
      <c r="J511" s="20" t="s">
        <v>1051</v>
      </c>
      <c r="K511" s="20" t="s">
        <v>256</v>
      </c>
      <c r="L511" s="21">
        <v>39658</v>
      </c>
      <c r="M511" s="22">
        <v>1</v>
      </c>
      <c r="N511" s="22">
        <v>0</v>
      </c>
      <c r="O511" s="22">
        <v>0</v>
      </c>
    </row>
    <row r="512" spans="1:15">
      <c r="A512" s="20" t="s">
        <v>250</v>
      </c>
      <c r="B512" s="20">
        <v>200103693</v>
      </c>
      <c r="C512" s="20">
        <v>200103614</v>
      </c>
      <c r="D512" s="20" t="s">
        <v>257</v>
      </c>
      <c r="E512" s="20" t="s">
        <v>335</v>
      </c>
      <c r="F512" s="20" t="s">
        <v>1051</v>
      </c>
      <c r="G512" s="20" t="s">
        <v>1052</v>
      </c>
      <c r="H512" s="20" t="s">
        <v>724</v>
      </c>
      <c r="I512" s="20" t="s">
        <v>725</v>
      </c>
      <c r="J512" s="20" t="s">
        <v>1051</v>
      </c>
      <c r="K512" s="20" t="s">
        <v>256</v>
      </c>
      <c r="L512" s="21">
        <v>39658</v>
      </c>
      <c r="M512" s="22">
        <v>1</v>
      </c>
      <c r="N512" s="22">
        <v>0</v>
      </c>
      <c r="O512" s="22">
        <v>0</v>
      </c>
    </row>
    <row r="513" spans="1:15">
      <c r="A513" s="20" t="s">
        <v>250</v>
      </c>
      <c r="B513" s="20">
        <v>200103693</v>
      </c>
      <c r="C513" s="20">
        <v>200103615</v>
      </c>
      <c r="D513" s="20" t="s">
        <v>257</v>
      </c>
      <c r="E513" s="20" t="s">
        <v>335</v>
      </c>
      <c r="F513" s="20" t="s">
        <v>1051</v>
      </c>
      <c r="G513" s="20" t="s">
        <v>1052</v>
      </c>
      <c r="H513" s="20" t="s">
        <v>724</v>
      </c>
      <c r="I513" s="20" t="s">
        <v>725</v>
      </c>
      <c r="J513" s="20" t="s">
        <v>1051</v>
      </c>
      <c r="K513" s="20" t="s">
        <v>662</v>
      </c>
      <c r="L513" s="21">
        <v>39658</v>
      </c>
      <c r="M513" s="22">
        <v>1</v>
      </c>
      <c r="N513" s="22">
        <v>0</v>
      </c>
      <c r="O513" s="22">
        <v>0</v>
      </c>
    </row>
    <row r="514" spans="1:15">
      <c r="A514" s="20" t="s">
        <v>250</v>
      </c>
      <c r="B514" s="20">
        <v>200103693</v>
      </c>
      <c r="C514" s="20">
        <v>200103616</v>
      </c>
      <c r="D514" s="20" t="s">
        <v>257</v>
      </c>
      <c r="E514" s="20" t="s">
        <v>335</v>
      </c>
      <c r="F514" s="20" t="s">
        <v>1051</v>
      </c>
      <c r="G514" s="20" t="s">
        <v>1052</v>
      </c>
      <c r="H514" s="20" t="s">
        <v>724</v>
      </c>
      <c r="I514" s="20" t="s">
        <v>725</v>
      </c>
      <c r="J514" s="20" t="s">
        <v>1051</v>
      </c>
      <c r="K514" s="20" t="s">
        <v>256</v>
      </c>
      <c r="L514" s="21">
        <v>39658</v>
      </c>
      <c r="M514" s="22">
        <v>1</v>
      </c>
      <c r="N514" s="22">
        <v>0</v>
      </c>
      <c r="O514" s="22">
        <v>0</v>
      </c>
    </row>
    <row r="515" spans="1:15">
      <c r="A515" s="20" t="s">
        <v>658</v>
      </c>
      <c r="B515" s="20"/>
      <c r="C515" s="20">
        <v>200103630</v>
      </c>
      <c r="D515" s="20" t="s">
        <v>659</v>
      </c>
      <c r="E515" s="20" t="s">
        <v>1087</v>
      </c>
      <c r="F515" s="20" t="s">
        <v>736</v>
      </c>
      <c r="G515" s="20" t="s">
        <v>737</v>
      </c>
      <c r="H515" s="20" t="s">
        <v>628</v>
      </c>
      <c r="I515" s="20" t="s">
        <v>629</v>
      </c>
      <c r="J515" s="20" t="s">
        <v>658</v>
      </c>
      <c r="K515" s="20" t="s">
        <v>662</v>
      </c>
      <c r="L515" s="21">
        <v>39659</v>
      </c>
      <c r="M515" s="22">
        <v>0</v>
      </c>
      <c r="N515" s="22">
        <v>0</v>
      </c>
      <c r="O515" s="22">
        <v>0</v>
      </c>
    </row>
    <row r="516" spans="1:15">
      <c r="A516" s="20" t="s">
        <v>658</v>
      </c>
      <c r="B516" s="20"/>
      <c r="C516" s="20">
        <v>200103631</v>
      </c>
      <c r="D516" s="20" t="s">
        <v>659</v>
      </c>
      <c r="E516" s="20" t="s">
        <v>1087</v>
      </c>
      <c r="F516" s="20" t="s">
        <v>736</v>
      </c>
      <c r="G516" s="20" t="s">
        <v>737</v>
      </c>
      <c r="H516" s="20" t="s">
        <v>628</v>
      </c>
      <c r="I516" s="20" t="s">
        <v>629</v>
      </c>
      <c r="J516" s="20" t="s">
        <v>658</v>
      </c>
      <c r="K516" s="20" t="s">
        <v>662</v>
      </c>
      <c r="L516" s="21">
        <v>39659</v>
      </c>
      <c r="M516" s="22">
        <v>0</v>
      </c>
      <c r="N516" s="22">
        <v>0</v>
      </c>
      <c r="O516" s="22">
        <v>0</v>
      </c>
    </row>
    <row r="517" spans="1:15">
      <c r="A517" s="20" t="s">
        <v>658</v>
      </c>
      <c r="B517" s="20"/>
      <c r="C517" s="20">
        <v>200103618</v>
      </c>
      <c r="D517" s="20" t="s">
        <v>659</v>
      </c>
      <c r="E517" s="20" t="s">
        <v>1088</v>
      </c>
      <c r="F517" s="20" t="s">
        <v>692</v>
      </c>
      <c r="G517" s="20" t="s">
        <v>693</v>
      </c>
      <c r="H517" s="20" t="s">
        <v>628</v>
      </c>
      <c r="I517" s="20" t="s">
        <v>629</v>
      </c>
      <c r="J517" s="20" t="s">
        <v>658</v>
      </c>
      <c r="K517" s="20" t="s">
        <v>662</v>
      </c>
      <c r="L517" s="21">
        <v>39659</v>
      </c>
      <c r="M517" s="22">
        <v>0</v>
      </c>
      <c r="N517" s="22">
        <v>0</v>
      </c>
      <c r="O517" s="22">
        <v>0</v>
      </c>
    </row>
    <row r="518" spans="1:15">
      <c r="A518" s="20" t="s">
        <v>658</v>
      </c>
      <c r="B518" s="20"/>
      <c r="C518" s="20">
        <v>200103632</v>
      </c>
      <c r="D518" s="20" t="s">
        <v>659</v>
      </c>
      <c r="E518" s="20" t="s">
        <v>1088</v>
      </c>
      <c r="F518" s="20" t="s">
        <v>692</v>
      </c>
      <c r="G518" s="20" t="s">
        <v>693</v>
      </c>
      <c r="H518" s="20" t="s">
        <v>628</v>
      </c>
      <c r="I518" s="20" t="s">
        <v>629</v>
      </c>
      <c r="J518" s="20" t="s">
        <v>658</v>
      </c>
      <c r="K518" s="20" t="s">
        <v>662</v>
      </c>
      <c r="L518" s="21">
        <v>39659</v>
      </c>
      <c r="M518" s="22">
        <v>0</v>
      </c>
      <c r="N518" s="22">
        <v>0</v>
      </c>
      <c r="O518" s="22">
        <v>0</v>
      </c>
    </row>
    <row r="519" spans="1:15">
      <c r="A519" s="20" t="s">
        <v>658</v>
      </c>
      <c r="B519" s="20"/>
      <c r="C519" s="20">
        <v>200103647</v>
      </c>
      <c r="D519" s="20" t="s">
        <v>659</v>
      </c>
      <c r="E519" s="20" t="s">
        <v>1089</v>
      </c>
      <c r="F519" s="20" t="s">
        <v>1090</v>
      </c>
      <c r="G519" s="20" t="s">
        <v>1091</v>
      </c>
      <c r="H519" s="20" t="s">
        <v>1092</v>
      </c>
      <c r="I519" s="20" t="s">
        <v>1093</v>
      </c>
      <c r="J519" s="20" t="s">
        <v>658</v>
      </c>
      <c r="K519" s="20" t="s">
        <v>662</v>
      </c>
      <c r="L519" s="21">
        <v>39659</v>
      </c>
      <c r="M519" s="22">
        <v>0</v>
      </c>
      <c r="N519" s="22">
        <v>0</v>
      </c>
      <c r="O519" s="22">
        <v>0</v>
      </c>
    </row>
    <row r="520" spans="1:15">
      <c r="A520" s="20" t="s">
        <v>658</v>
      </c>
      <c r="B520" s="20"/>
      <c r="C520" s="20">
        <v>200103648</v>
      </c>
      <c r="D520" s="20" t="s">
        <v>659</v>
      </c>
      <c r="E520" s="20" t="s">
        <v>1094</v>
      </c>
      <c r="F520" s="20" t="s">
        <v>1090</v>
      </c>
      <c r="G520" s="20" t="s">
        <v>1091</v>
      </c>
      <c r="H520" s="20" t="s">
        <v>1092</v>
      </c>
      <c r="I520" s="20" t="s">
        <v>1093</v>
      </c>
      <c r="J520" s="20" t="s">
        <v>658</v>
      </c>
      <c r="K520" s="20" t="s">
        <v>662</v>
      </c>
      <c r="L520" s="21">
        <v>39659</v>
      </c>
      <c r="M520" s="22">
        <v>0</v>
      </c>
      <c r="N520" s="22">
        <v>0</v>
      </c>
      <c r="O520" s="22">
        <v>0</v>
      </c>
    </row>
    <row r="521" spans="1:15">
      <c r="A521" s="20" t="s">
        <v>249</v>
      </c>
      <c r="B521" s="20">
        <v>200103748</v>
      </c>
      <c r="C521" s="20">
        <v>200103694</v>
      </c>
      <c r="D521" s="20" t="s">
        <v>252</v>
      </c>
      <c r="E521" s="20" t="s">
        <v>262</v>
      </c>
      <c r="F521" s="20" t="s">
        <v>1120</v>
      </c>
      <c r="G521" s="20" t="s">
        <v>1121</v>
      </c>
      <c r="H521" s="20" t="s">
        <v>640</v>
      </c>
      <c r="I521" s="20" t="s">
        <v>641</v>
      </c>
      <c r="J521" s="20" t="s">
        <v>336</v>
      </c>
      <c r="K521" s="20" t="s">
        <v>256</v>
      </c>
      <c r="L521" s="21">
        <v>39660</v>
      </c>
      <c r="M521" s="22">
        <v>0</v>
      </c>
      <c r="N521" s="22">
        <v>1</v>
      </c>
      <c r="O521" s="22">
        <v>0</v>
      </c>
    </row>
    <row r="522" spans="1:15">
      <c r="A522" s="20" t="s">
        <v>658</v>
      </c>
      <c r="B522" s="20"/>
      <c r="C522" s="20">
        <v>200103695</v>
      </c>
      <c r="D522" s="20" t="s">
        <v>659</v>
      </c>
      <c r="E522" s="20" t="s">
        <v>1095</v>
      </c>
      <c r="F522" s="20" t="s">
        <v>1096</v>
      </c>
      <c r="G522" s="20" t="s">
        <v>1097</v>
      </c>
      <c r="H522" s="20" t="s">
        <v>604</v>
      </c>
      <c r="I522" s="20" t="s">
        <v>605</v>
      </c>
      <c r="J522" s="20" t="s">
        <v>658</v>
      </c>
      <c r="K522" s="20" t="s">
        <v>662</v>
      </c>
      <c r="L522" s="21">
        <v>39660</v>
      </c>
      <c r="M522" s="22">
        <v>0</v>
      </c>
      <c r="N522" s="22">
        <v>0</v>
      </c>
      <c r="O522" s="22">
        <v>0</v>
      </c>
    </row>
    <row r="523" spans="1:15">
      <c r="A523" s="20" t="s">
        <v>658</v>
      </c>
      <c r="B523" s="20"/>
      <c r="C523" s="20">
        <v>200103691</v>
      </c>
      <c r="D523" s="20" t="s">
        <v>659</v>
      </c>
      <c r="E523" s="20" t="s">
        <v>1098</v>
      </c>
      <c r="F523" s="20" t="s">
        <v>986</v>
      </c>
      <c r="G523" s="20" t="s">
        <v>987</v>
      </c>
      <c r="H523" s="20" t="s">
        <v>634</v>
      </c>
      <c r="I523" s="20" t="s">
        <v>635</v>
      </c>
      <c r="J523" s="20" t="s">
        <v>658</v>
      </c>
      <c r="K523" s="20" t="s">
        <v>662</v>
      </c>
      <c r="L523" s="21">
        <v>39660</v>
      </c>
      <c r="M523" s="22">
        <v>0</v>
      </c>
      <c r="N523" s="22">
        <v>0</v>
      </c>
      <c r="O523" s="22">
        <v>0</v>
      </c>
    </row>
    <row r="524" spans="1:15">
      <c r="A524" s="20" t="s">
        <v>658</v>
      </c>
      <c r="B524" s="20"/>
      <c r="C524" s="20">
        <v>200103697</v>
      </c>
      <c r="D524" s="20" t="s">
        <v>659</v>
      </c>
      <c r="E524" s="20" t="s">
        <v>1099</v>
      </c>
      <c r="F524" s="20" t="s">
        <v>1100</v>
      </c>
      <c r="G524" s="20" t="s">
        <v>1101</v>
      </c>
      <c r="H524" s="20" t="s">
        <v>760</v>
      </c>
      <c r="I524" s="20" t="s">
        <v>761</v>
      </c>
      <c r="J524" s="20" t="s">
        <v>658</v>
      </c>
      <c r="K524" s="20" t="s">
        <v>662</v>
      </c>
      <c r="L524" s="21">
        <v>39660</v>
      </c>
      <c r="M524" s="22">
        <v>0</v>
      </c>
      <c r="N524" s="22">
        <v>0</v>
      </c>
      <c r="O524" s="22">
        <v>0</v>
      </c>
    </row>
    <row r="525" spans="1:15">
      <c r="A525" s="20" t="s">
        <v>658</v>
      </c>
      <c r="B525" s="20"/>
      <c r="C525" s="20">
        <v>200103692</v>
      </c>
      <c r="D525" s="20" t="s">
        <v>659</v>
      </c>
      <c r="E525" s="20" t="s">
        <v>1102</v>
      </c>
      <c r="F525" s="20" t="s">
        <v>1051</v>
      </c>
      <c r="G525" s="20" t="s">
        <v>1052</v>
      </c>
      <c r="H525" s="20" t="s">
        <v>724</v>
      </c>
      <c r="I525" s="20" t="s">
        <v>725</v>
      </c>
      <c r="J525" s="20" t="s">
        <v>658</v>
      </c>
      <c r="K525" s="20" t="s">
        <v>662</v>
      </c>
      <c r="L525" s="21">
        <v>39660</v>
      </c>
      <c r="M525" s="22">
        <v>0</v>
      </c>
      <c r="N525" s="22">
        <v>0</v>
      </c>
      <c r="O525" s="22">
        <v>0</v>
      </c>
    </row>
    <row r="526" spans="1:15">
      <c r="A526" s="20" t="s">
        <v>658</v>
      </c>
      <c r="B526" s="20"/>
      <c r="C526" s="20">
        <v>200103693</v>
      </c>
      <c r="D526" s="20" t="s">
        <v>659</v>
      </c>
      <c r="E526" s="20" t="s">
        <v>1102</v>
      </c>
      <c r="F526" s="20" t="s">
        <v>1051</v>
      </c>
      <c r="G526" s="20" t="s">
        <v>1052</v>
      </c>
      <c r="H526" s="20" t="s">
        <v>724</v>
      </c>
      <c r="I526" s="20" t="s">
        <v>725</v>
      </c>
      <c r="J526" s="20" t="s">
        <v>658</v>
      </c>
      <c r="K526" s="20" t="s">
        <v>662</v>
      </c>
      <c r="L526" s="21">
        <v>39660</v>
      </c>
      <c r="M526" s="22">
        <v>0</v>
      </c>
      <c r="N526" s="22">
        <v>0</v>
      </c>
      <c r="O526" s="22">
        <v>0</v>
      </c>
    </row>
    <row r="527" spans="1:15">
      <c r="A527" s="20" t="s">
        <v>658</v>
      </c>
      <c r="B527" s="20"/>
      <c r="C527" s="20">
        <v>200103696</v>
      </c>
      <c r="D527" s="20" t="s">
        <v>659</v>
      </c>
      <c r="E527" s="20" t="s">
        <v>1103</v>
      </c>
      <c r="F527" s="20" t="s">
        <v>1104</v>
      </c>
      <c r="G527" s="20" t="s">
        <v>1105</v>
      </c>
      <c r="H527" s="20" t="s">
        <v>1106</v>
      </c>
      <c r="I527" s="20" t="s">
        <v>1107</v>
      </c>
      <c r="J527" s="20" t="s">
        <v>658</v>
      </c>
      <c r="K527" s="20" t="s">
        <v>662</v>
      </c>
      <c r="L527" s="21">
        <v>39660</v>
      </c>
      <c r="M527" s="22">
        <v>0</v>
      </c>
      <c r="N527" s="22">
        <v>0</v>
      </c>
      <c r="O527" s="22">
        <v>0</v>
      </c>
    </row>
    <row r="528" spans="1:15">
      <c r="A528" s="20" t="s">
        <v>249</v>
      </c>
      <c r="B528" s="20">
        <v>200103745</v>
      </c>
      <c r="C528" s="20">
        <v>200103709</v>
      </c>
      <c r="D528" s="20" t="s">
        <v>252</v>
      </c>
      <c r="E528" s="20" t="s">
        <v>258</v>
      </c>
      <c r="F528" s="20" t="s">
        <v>667</v>
      </c>
      <c r="G528" s="20" t="s">
        <v>668</v>
      </c>
      <c r="H528" s="20" t="s">
        <v>634</v>
      </c>
      <c r="I528" s="20" t="s">
        <v>635</v>
      </c>
      <c r="J528" s="20" t="s">
        <v>283</v>
      </c>
      <c r="K528" s="20" t="s">
        <v>256</v>
      </c>
      <c r="L528" s="21">
        <v>39661</v>
      </c>
      <c r="M528" s="22">
        <v>0</v>
      </c>
      <c r="N528" s="22">
        <v>1</v>
      </c>
      <c r="O528" s="22">
        <v>0</v>
      </c>
    </row>
    <row r="529" spans="1:15">
      <c r="A529" s="20" t="s">
        <v>249</v>
      </c>
      <c r="B529" s="20">
        <v>200103744</v>
      </c>
      <c r="C529" s="20">
        <v>200103722</v>
      </c>
      <c r="D529" s="20" t="s">
        <v>252</v>
      </c>
      <c r="E529" s="20" t="s">
        <v>337</v>
      </c>
      <c r="F529" s="20" t="s">
        <v>667</v>
      </c>
      <c r="G529" s="20" t="s">
        <v>668</v>
      </c>
      <c r="H529" s="20" t="s">
        <v>601</v>
      </c>
      <c r="I529" s="20" t="s">
        <v>602</v>
      </c>
      <c r="J529" s="20" t="s">
        <v>277</v>
      </c>
      <c r="K529" s="20" t="s">
        <v>256</v>
      </c>
      <c r="L529" s="21">
        <v>39661</v>
      </c>
      <c r="M529" s="22">
        <v>0</v>
      </c>
      <c r="N529" s="22">
        <v>1</v>
      </c>
      <c r="O529" s="22">
        <v>0</v>
      </c>
    </row>
    <row r="530" spans="1:15">
      <c r="A530" s="20" t="s">
        <v>658</v>
      </c>
      <c r="B530" s="20"/>
      <c r="C530" s="20">
        <v>200103718</v>
      </c>
      <c r="D530" s="20" t="s">
        <v>659</v>
      </c>
      <c r="E530" s="20" t="s">
        <v>1108</v>
      </c>
      <c r="F530" s="20" t="s">
        <v>783</v>
      </c>
      <c r="G530" s="20" t="s">
        <v>784</v>
      </c>
      <c r="H530" s="20" t="s">
        <v>632</v>
      </c>
      <c r="I530" s="20" t="s">
        <v>633</v>
      </c>
      <c r="J530" s="20" t="s">
        <v>658</v>
      </c>
      <c r="K530" s="20" t="s">
        <v>662</v>
      </c>
      <c r="L530" s="21">
        <v>39661</v>
      </c>
      <c r="M530" s="22">
        <v>0</v>
      </c>
      <c r="N530" s="22">
        <v>0</v>
      </c>
      <c r="O530" s="22">
        <v>0</v>
      </c>
    </row>
    <row r="531" spans="1:15">
      <c r="A531" s="20" t="s">
        <v>658</v>
      </c>
      <c r="B531" s="20"/>
      <c r="C531" s="20">
        <v>200103713</v>
      </c>
      <c r="D531" s="20" t="s">
        <v>659</v>
      </c>
      <c r="E531" s="20" t="s">
        <v>1109</v>
      </c>
      <c r="F531" s="20" t="s">
        <v>1110</v>
      </c>
      <c r="G531" s="20" t="s">
        <v>1111</v>
      </c>
      <c r="H531" s="20" t="s">
        <v>1112</v>
      </c>
      <c r="I531" s="20" t="s">
        <v>1113</v>
      </c>
      <c r="J531" s="20" t="s">
        <v>658</v>
      </c>
      <c r="K531" s="20" t="s">
        <v>662</v>
      </c>
      <c r="L531" s="21">
        <v>39661</v>
      </c>
      <c r="M531" s="22">
        <v>0</v>
      </c>
      <c r="N531" s="22">
        <v>0</v>
      </c>
      <c r="O531" s="22">
        <v>0</v>
      </c>
    </row>
    <row r="532" spans="1:15">
      <c r="A532" s="20" t="s">
        <v>658</v>
      </c>
      <c r="B532" s="20"/>
      <c r="C532" s="20">
        <v>200103744</v>
      </c>
      <c r="D532" s="20" t="s">
        <v>659</v>
      </c>
      <c r="E532" s="20" t="s">
        <v>1114</v>
      </c>
      <c r="F532" s="20" t="s">
        <v>667</v>
      </c>
      <c r="G532" s="20" t="s">
        <v>668</v>
      </c>
      <c r="H532" s="20" t="s">
        <v>601</v>
      </c>
      <c r="I532" s="20" t="s">
        <v>602</v>
      </c>
      <c r="J532" s="20" t="s">
        <v>658</v>
      </c>
      <c r="K532" s="20" t="s">
        <v>662</v>
      </c>
      <c r="L532" s="21">
        <v>39664</v>
      </c>
      <c r="M532" s="22">
        <v>0</v>
      </c>
      <c r="N532" s="22">
        <v>0</v>
      </c>
      <c r="O532" s="22">
        <v>0</v>
      </c>
    </row>
    <row r="533" spans="1:15">
      <c r="A533" s="20" t="s">
        <v>658</v>
      </c>
      <c r="B533" s="20"/>
      <c r="C533" s="20">
        <v>200103745</v>
      </c>
      <c r="D533" s="20" t="s">
        <v>659</v>
      </c>
      <c r="E533" s="20" t="s">
        <v>1115</v>
      </c>
      <c r="F533" s="20" t="s">
        <v>667</v>
      </c>
      <c r="G533" s="20" t="s">
        <v>668</v>
      </c>
      <c r="H533" s="20" t="s">
        <v>634</v>
      </c>
      <c r="I533" s="20" t="s">
        <v>635</v>
      </c>
      <c r="J533" s="20" t="s">
        <v>658</v>
      </c>
      <c r="K533" s="20" t="s">
        <v>662</v>
      </c>
      <c r="L533" s="21">
        <v>39664</v>
      </c>
      <c r="M533" s="22">
        <v>0</v>
      </c>
      <c r="N533" s="22">
        <v>0</v>
      </c>
      <c r="O533" s="22">
        <v>0</v>
      </c>
    </row>
    <row r="534" spans="1:15">
      <c r="A534" s="20" t="s">
        <v>658</v>
      </c>
      <c r="B534" s="20"/>
      <c r="C534" s="20">
        <v>200103733</v>
      </c>
      <c r="D534" s="20" t="s">
        <v>659</v>
      </c>
      <c r="E534" s="20" t="s">
        <v>1116</v>
      </c>
      <c r="F534" s="20" t="s">
        <v>817</v>
      </c>
      <c r="G534" s="20" t="s">
        <v>818</v>
      </c>
      <c r="H534" s="20" t="s">
        <v>630</v>
      </c>
      <c r="I534" s="20" t="s">
        <v>631</v>
      </c>
      <c r="J534" s="20" t="s">
        <v>658</v>
      </c>
      <c r="K534" s="20" t="s">
        <v>662</v>
      </c>
      <c r="L534" s="21">
        <v>39664</v>
      </c>
      <c r="M534" s="22">
        <v>0</v>
      </c>
      <c r="N534" s="22">
        <v>0</v>
      </c>
      <c r="O534" s="22">
        <v>0</v>
      </c>
    </row>
    <row r="535" spans="1:15">
      <c r="A535" s="20" t="s">
        <v>658</v>
      </c>
      <c r="B535" s="20"/>
      <c r="C535" s="20">
        <v>200103732</v>
      </c>
      <c r="D535" s="20" t="s">
        <v>659</v>
      </c>
      <c r="E535" s="20" t="s">
        <v>1116</v>
      </c>
      <c r="F535" s="20" t="s">
        <v>1117</v>
      </c>
      <c r="G535" s="20" t="s">
        <v>1118</v>
      </c>
      <c r="H535" s="20" t="s">
        <v>630</v>
      </c>
      <c r="I535" s="20" t="s">
        <v>631</v>
      </c>
      <c r="J535" s="20" t="s">
        <v>658</v>
      </c>
      <c r="K535" s="20" t="s">
        <v>662</v>
      </c>
      <c r="L535" s="21">
        <v>39664</v>
      </c>
      <c r="M535" s="22">
        <v>0</v>
      </c>
      <c r="N535" s="22">
        <v>0</v>
      </c>
      <c r="O535" s="22">
        <v>0</v>
      </c>
    </row>
    <row r="536" spans="1:15">
      <c r="A536" s="20" t="s">
        <v>658</v>
      </c>
      <c r="B536" s="20"/>
      <c r="C536" s="20">
        <v>200103748</v>
      </c>
      <c r="D536" s="20" t="s">
        <v>659</v>
      </c>
      <c r="E536" s="20" t="s">
        <v>1119</v>
      </c>
      <c r="F536" s="20" t="s">
        <v>1120</v>
      </c>
      <c r="G536" s="20" t="s">
        <v>1121</v>
      </c>
      <c r="H536" s="20" t="s">
        <v>640</v>
      </c>
      <c r="I536" s="20" t="s">
        <v>641</v>
      </c>
      <c r="J536" s="20" t="s">
        <v>658</v>
      </c>
      <c r="K536" s="20" t="s">
        <v>662</v>
      </c>
      <c r="L536" s="21">
        <v>39664</v>
      </c>
      <c r="M536" s="22">
        <v>0</v>
      </c>
      <c r="N536" s="22">
        <v>0</v>
      </c>
      <c r="O536" s="22">
        <v>0</v>
      </c>
    </row>
    <row r="537" spans="1:15">
      <c r="A537" s="20" t="s">
        <v>249</v>
      </c>
      <c r="B537" s="20">
        <v>200103746</v>
      </c>
      <c r="C537" s="20">
        <v>200103740</v>
      </c>
      <c r="D537" s="20" t="s">
        <v>252</v>
      </c>
      <c r="E537" s="20" t="s">
        <v>258</v>
      </c>
      <c r="F537" s="20" t="s">
        <v>682</v>
      </c>
      <c r="G537" s="20" t="s">
        <v>683</v>
      </c>
      <c r="H537" s="20" t="s">
        <v>634</v>
      </c>
      <c r="I537" s="20" t="s">
        <v>635</v>
      </c>
      <c r="J537" s="20" t="s">
        <v>338</v>
      </c>
      <c r="K537" s="20" t="s">
        <v>256</v>
      </c>
      <c r="L537" s="21">
        <v>39664</v>
      </c>
      <c r="M537" s="22">
        <v>1</v>
      </c>
      <c r="N537" s="22">
        <v>0</v>
      </c>
      <c r="O537" s="22">
        <v>0</v>
      </c>
    </row>
    <row r="538" spans="1:15">
      <c r="A538" s="20" t="s">
        <v>658</v>
      </c>
      <c r="B538" s="20"/>
      <c r="C538" s="20">
        <v>200103746</v>
      </c>
      <c r="D538" s="20" t="s">
        <v>659</v>
      </c>
      <c r="E538" s="20" t="s">
        <v>1122</v>
      </c>
      <c r="F538" s="20" t="s">
        <v>682</v>
      </c>
      <c r="G538" s="20" t="s">
        <v>683</v>
      </c>
      <c r="H538" s="20" t="s">
        <v>634</v>
      </c>
      <c r="I538" s="20" t="s">
        <v>635</v>
      </c>
      <c r="J538" s="20" t="s">
        <v>658</v>
      </c>
      <c r="K538" s="20" t="s">
        <v>662</v>
      </c>
      <c r="L538" s="21">
        <v>39664</v>
      </c>
      <c r="M538" s="22">
        <v>0</v>
      </c>
      <c r="N538" s="22">
        <v>0</v>
      </c>
      <c r="O538" s="22">
        <v>0</v>
      </c>
    </row>
    <row r="539" spans="1:15">
      <c r="A539" s="20" t="s">
        <v>658</v>
      </c>
      <c r="B539" s="20"/>
      <c r="C539" s="20">
        <v>200103747</v>
      </c>
      <c r="D539" s="20" t="s">
        <v>659</v>
      </c>
      <c r="E539" s="20" t="s">
        <v>1123</v>
      </c>
      <c r="F539" s="20" t="s">
        <v>684</v>
      </c>
      <c r="G539" s="20" t="s">
        <v>685</v>
      </c>
      <c r="H539" s="20" t="s">
        <v>634</v>
      </c>
      <c r="I539" s="20" t="s">
        <v>635</v>
      </c>
      <c r="J539" s="20" t="s">
        <v>658</v>
      </c>
      <c r="K539" s="20" t="s">
        <v>662</v>
      </c>
      <c r="L539" s="21">
        <v>39664</v>
      </c>
      <c r="M539" s="22">
        <v>0</v>
      </c>
      <c r="N539" s="22">
        <v>0</v>
      </c>
      <c r="O539" s="22">
        <v>0</v>
      </c>
    </row>
    <row r="540" spans="1:15">
      <c r="A540" s="20" t="s">
        <v>658</v>
      </c>
      <c r="B540" s="20"/>
      <c r="C540" s="20">
        <v>200103725</v>
      </c>
      <c r="D540" s="20" t="s">
        <v>659</v>
      </c>
      <c r="E540" s="20" t="s">
        <v>1124</v>
      </c>
      <c r="F540" s="20" t="s">
        <v>775</v>
      </c>
      <c r="G540" s="20" t="s">
        <v>776</v>
      </c>
      <c r="H540" s="20" t="s">
        <v>696</v>
      </c>
      <c r="I540" s="20" t="s">
        <v>697</v>
      </c>
      <c r="J540" s="20" t="s">
        <v>658</v>
      </c>
      <c r="K540" s="20" t="s">
        <v>768</v>
      </c>
      <c r="L540" s="21">
        <v>39664</v>
      </c>
      <c r="M540" s="22">
        <v>0</v>
      </c>
      <c r="N540" s="22">
        <v>0</v>
      </c>
      <c r="O540" s="22">
        <v>0</v>
      </c>
    </row>
    <row r="541" spans="1:15">
      <c r="A541" s="20" t="s">
        <v>658</v>
      </c>
      <c r="B541" s="20"/>
      <c r="C541" s="20">
        <v>200103727</v>
      </c>
      <c r="D541" s="20" t="s">
        <v>659</v>
      </c>
      <c r="E541" s="20" t="s">
        <v>1124</v>
      </c>
      <c r="F541" s="20" t="s">
        <v>775</v>
      </c>
      <c r="G541" s="20" t="s">
        <v>776</v>
      </c>
      <c r="H541" s="20" t="s">
        <v>696</v>
      </c>
      <c r="I541" s="20" t="s">
        <v>697</v>
      </c>
      <c r="J541" s="20" t="s">
        <v>658</v>
      </c>
      <c r="K541" s="20" t="s">
        <v>662</v>
      </c>
      <c r="L541" s="21">
        <v>39664</v>
      </c>
      <c r="M541" s="22">
        <v>0</v>
      </c>
      <c r="N541" s="22">
        <v>0</v>
      </c>
      <c r="O541" s="22">
        <v>0</v>
      </c>
    </row>
    <row r="542" spans="1:15">
      <c r="A542" s="20" t="s">
        <v>658</v>
      </c>
      <c r="B542" s="20"/>
      <c r="C542" s="20">
        <v>200103729</v>
      </c>
      <c r="D542" s="20" t="s">
        <v>659</v>
      </c>
      <c r="E542" s="20" t="s">
        <v>1124</v>
      </c>
      <c r="F542" s="20" t="s">
        <v>801</v>
      </c>
      <c r="G542" s="20" t="s">
        <v>802</v>
      </c>
      <c r="H542" s="20" t="s">
        <v>696</v>
      </c>
      <c r="I542" s="20" t="s">
        <v>697</v>
      </c>
      <c r="J542" s="20" t="s">
        <v>658</v>
      </c>
      <c r="K542" s="20" t="s">
        <v>662</v>
      </c>
      <c r="L542" s="21">
        <v>39664</v>
      </c>
      <c r="M542" s="22">
        <v>0</v>
      </c>
      <c r="N542" s="22">
        <v>0</v>
      </c>
      <c r="O542" s="22">
        <v>0</v>
      </c>
    </row>
    <row r="543" spans="1:15">
      <c r="A543" s="20" t="s">
        <v>658</v>
      </c>
      <c r="B543" s="20"/>
      <c r="C543" s="20">
        <v>200103743</v>
      </c>
      <c r="D543" s="20" t="s">
        <v>659</v>
      </c>
      <c r="E543" s="20" t="s">
        <v>1125</v>
      </c>
      <c r="F543" s="20" t="s">
        <v>1126</v>
      </c>
      <c r="G543" s="20" t="s">
        <v>1127</v>
      </c>
      <c r="H543" s="20" t="s">
        <v>797</v>
      </c>
      <c r="I543" s="20" t="s">
        <v>798</v>
      </c>
      <c r="J543" s="20" t="s">
        <v>658</v>
      </c>
      <c r="K543" s="20" t="s">
        <v>662</v>
      </c>
      <c r="L543" s="21">
        <v>39664</v>
      </c>
      <c r="M543" s="22">
        <v>0</v>
      </c>
      <c r="N543" s="22">
        <v>0</v>
      </c>
      <c r="O543" s="22">
        <v>0</v>
      </c>
    </row>
    <row r="544" spans="1:15">
      <c r="A544" s="20" t="s">
        <v>658</v>
      </c>
      <c r="B544" s="20"/>
      <c r="C544" s="20">
        <v>200103742</v>
      </c>
      <c r="D544" s="20" t="s">
        <v>659</v>
      </c>
      <c r="E544" s="20" t="s">
        <v>1124</v>
      </c>
      <c r="F544" s="20" t="s">
        <v>1128</v>
      </c>
      <c r="G544" s="20" t="s">
        <v>1129</v>
      </c>
      <c r="H544" s="20" t="s">
        <v>696</v>
      </c>
      <c r="I544" s="20" t="s">
        <v>697</v>
      </c>
      <c r="J544" s="20" t="s">
        <v>658</v>
      </c>
      <c r="K544" s="20" t="s">
        <v>662</v>
      </c>
      <c r="L544" s="21">
        <v>39664</v>
      </c>
      <c r="M544" s="22">
        <v>0</v>
      </c>
      <c r="N544" s="22">
        <v>0</v>
      </c>
      <c r="O544" s="22">
        <v>0</v>
      </c>
    </row>
    <row r="545" spans="1:15">
      <c r="A545" s="20" t="s">
        <v>658</v>
      </c>
      <c r="B545" s="20"/>
      <c r="C545" s="20">
        <v>200103786</v>
      </c>
      <c r="D545" s="20" t="s">
        <v>659</v>
      </c>
      <c r="E545" s="20" t="s">
        <v>1130</v>
      </c>
      <c r="F545" s="20" t="s">
        <v>850</v>
      </c>
      <c r="G545" s="20" t="s">
        <v>851</v>
      </c>
      <c r="H545" s="20" t="s">
        <v>852</v>
      </c>
      <c r="I545" s="20" t="s">
        <v>853</v>
      </c>
      <c r="J545" s="20" t="s">
        <v>658</v>
      </c>
      <c r="K545" s="20" t="s">
        <v>662</v>
      </c>
      <c r="L545" s="21">
        <v>39665</v>
      </c>
      <c r="M545" s="22">
        <v>0</v>
      </c>
      <c r="N545" s="22">
        <v>0</v>
      </c>
      <c r="O545" s="22">
        <v>0</v>
      </c>
    </row>
    <row r="546" spans="1:15">
      <c r="A546" s="20" t="s">
        <v>658</v>
      </c>
      <c r="B546" s="20"/>
      <c r="C546" s="20">
        <v>200103738</v>
      </c>
      <c r="D546" s="20" t="s">
        <v>659</v>
      </c>
      <c r="E546" s="20" t="s">
        <v>1131</v>
      </c>
      <c r="F546" s="20" t="s">
        <v>1132</v>
      </c>
      <c r="G546" s="20" t="s">
        <v>1133</v>
      </c>
      <c r="H546" s="20" t="s">
        <v>822</v>
      </c>
      <c r="I546" s="20" t="s">
        <v>823</v>
      </c>
      <c r="J546" s="20" t="s">
        <v>658</v>
      </c>
      <c r="K546" s="20" t="s">
        <v>662</v>
      </c>
      <c r="L546" s="21">
        <v>39665</v>
      </c>
      <c r="M546" s="22">
        <v>0</v>
      </c>
      <c r="N546" s="22">
        <v>0</v>
      </c>
      <c r="O546" s="22">
        <v>0</v>
      </c>
    </row>
    <row r="547" spans="1:15">
      <c r="A547" s="20" t="s">
        <v>658</v>
      </c>
      <c r="B547" s="20"/>
      <c r="C547" s="20">
        <v>200103783</v>
      </c>
      <c r="D547" s="20" t="s">
        <v>659</v>
      </c>
      <c r="E547" s="20" t="s">
        <v>1134</v>
      </c>
      <c r="F547" s="20" t="s">
        <v>1079</v>
      </c>
      <c r="G547" s="20" t="s">
        <v>1080</v>
      </c>
      <c r="H547" s="20" t="s">
        <v>601</v>
      </c>
      <c r="I547" s="20" t="s">
        <v>602</v>
      </c>
      <c r="J547" s="20" t="s">
        <v>658</v>
      </c>
      <c r="K547" s="20" t="s">
        <v>662</v>
      </c>
      <c r="L547" s="21">
        <v>39665</v>
      </c>
      <c r="M547" s="22">
        <v>0</v>
      </c>
      <c r="N547" s="22">
        <v>0</v>
      </c>
      <c r="O547" s="22">
        <v>0</v>
      </c>
    </row>
    <row r="548" spans="1:15">
      <c r="A548" s="20" t="s">
        <v>658</v>
      </c>
      <c r="B548" s="20"/>
      <c r="C548" s="20">
        <v>200103773</v>
      </c>
      <c r="D548" s="20" t="s">
        <v>659</v>
      </c>
      <c r="E548" s="20" t="s">
        <v>1135</v>
      </c>
      <c r="F548" s="20" t="s">
        <v>1136</v>
      </c>
      <c r="G548" s="20" t="s">
        <v>1137</v>
      </c>
      <c r="H548" s="20" t="s">
        <v>696</v>
      </c>
      <c r="I548" s="20" t="s">
        <v>697</v>
      </c>
      <c r="J548" s="20" t="s">
        <v>658</v>
      </c>
      <c r="K548" s="20" t="s">
        <v>662</v>
      </c>
      <c r="L548" s="21">
        <v>39665</v>
      </c>
      <c r="M548" s="22">
        <v>0</v>
      </c>
      <c r="N548" s="22">
        <v>0</v>
      </c>
      <c r="O548" s="22">
        <v>0</v>
      </c>
    </row>
    <row r="549" spans="1:15">
      <c r="A549" s="20" t="s">
        <v>658</v>
      </c>
      <c r="B549" s="20"/>
      <c r="C549" s="20">
        <v>200103791</v>
      </c>
      <c r="D549" s="20" t="s">
        <v>659</v>
      </c>
      <c r="E549" s="20" t="s">
        <v>1135</v>
      </c>
      <c r="F549" s="20" t="s">
        <v>1136</v>
      </c>
      <c r="G549" s="20" t="s">
        <v>1137</v>
      </c>
      <c r="H549" s="20" t="s">
        <v>696</v>
      </c>
      <c r="I549" s="20" t="s">
        <v>697</v>
      </c>
      <c r="J549" s="20" t="s">
        <v>658</v>
      </c>
      <c r="K549" s="20" t="s">
        <v>662</v>
      </c>
      <c r="L549" s="21">
        <v>39665</v>
      </c>
      <c r="M549" s="22">
        <v>0</v>
      </c>
      <c r="N549" s="22">
        <v>0</v>
      </c>
      <c r="O549" s="22">
        <v>0</v>
      </c>
    </row>
    <row r="550" spans="1:15">
      <c r="A550" s="20" t="s">
        <v>658</v>
      </c>
      <c r="B550" s="20"/>
      <c r="C550" s="20">
        <v>200103776</v>
      </c>
      <c r="D550" s="20" t="s">
        <v>659</v>
      </c>
      <c r="E550" s="20" t="s">
        <v>1135</v>
      </c>
      <c r="F550" s="20" t="s">
        <v>1138</v>
      </c>
      <c r="G550" s="20" t="s">
        <v>1139</v>
      </c>
      <c r="H550" s="20" t="s">
        <v>696</v>
      </c>
      <c r="I550" s="20" t="s">
        <v>697</v>
      </c>
      <c r="J550" s="20" t="s">
        <v>658</v>
      </c>
      <c r="K550" s="20" t="s">
        <v>662</v>
      </c>
      <c r="L550" s="21">
        <v>39665</v>
      </c>
      <c r="M550" s="22">
        <v>0</v>
      </c>
      <c r="N550" s="22">
        <v>0</v>
      </c>
      <c r="O550" s="22">
        <v>0</v>
      </c>
    </row>
    <row r="551" spans="1:15">
      <c r="A551" s="20" t="s">
        <v>658</v>
      </c>
      <c r="B551" s="20"/>
      <c r="C551" s="20">
        <v>200103777</v>
      </c>
      <c r="D551" s="20" t="s">
        <v>659</v>
      </c>
      <c r="E551" s="20" t="s">
        <v>1135</v>
      </c>
      <c r="F551" s="20" t="s">
        <v>1138</v>
      </c>
      <c r="G551" s="20" t="s">
        <v>1139</v>
      </c>
      <c r="H551" s="20" t="s">
        <v>696</v>
      </c>
      <c r="I551" s="20" t="s">
        <v>697</v>
      </c>
      <c r="J551" s="20" t="s">
        <v>658</v>
      </c>
      <c r="K551" s="20" t="s">
        <v>662</v>
      </c>
      <c r="L551" s="21">
        <v>39665</v>
      </c>
      <c r="M551" s="22">
        <v>0</v>
      </c>
      <c r="N551" s="22">
        <v>0</v>
      </c>
      <c r="O551" s="22">
        <v>0</v>
      </c>
    </row>
    <row r="552" spans="1:15">
      <c r="A552" s="20" t="s">
        <v>658</v>
      </c>
      <c r="B552" s="20"/>
      <c r="C552" s="20">
        <v>200103790</v>
      </c>
      <c r="D552" s="20" t="s">
        <v>659</v>
      </c>
      <c r="E552" s="20" t="s">
        <v>1135</v>
      </c>
      <c r="F552" s="20" t="s">
        <v>1138</v>
      </c>
      <c r="G552" s="20" t="s">
        <v>1139</v>
      </c>
      <c r="H552" s="20" t="s">
        <v>696</v>
      </c>
      <c r="I552" s="20" t="s">
        <v>697</v>
      </c>
      <c r="J552" s="20" t="s">
        <v>658</v>
      </c>
      <c r="K552" s="20" t="s">
        <v>662</v>
      </c>
      <c r="L552" s="21">
        <v>39665</v>
      </c>
      <c r="M552" s="22">
        <v>0</v>
      </c>
      <c r="N552" s="22">
        <v>0</v>
      </c>
      <c r="O552" s="22">
        <v>0</v>
      </c>
    </row>
    <row r="553" spans="1:15">
      <c r="A553" s="20" t="s">
        <v>658</v>
      </c>
      <c r="B553" s="20"/>
      <c r="C553" s="20">
        <v>200103794</v>
      </c>
      <c r="D553" s="20" t="s">
        <v>659</v>
      </c>
      <c r="E553" s="20" t="s">
        <v>1135</v>
      </c>
      <c r="F553" s="20" t="s">
        <v>1138</v>
      </c>
      <c r="G553" s="20" t="s">
        <v>1139</v>
      </c>
      <c r="H553" s="20" t="s">
        <v>696</v>
      </c>
      <c r="I553" s="20" t="s">
        <v>697</v>
      </c>
      <c r="J553" s="20" t="s">
        <v>658</v>
      </c>
      <c r="K553" s="20" t="s">
        <v>662</v>
      </c>
      <c r="L553" s="21">
        <v>39665</v>
      </c>
      <c r="M553" s="22">
        <v>0</v>
      </c>
      <c r="N553" s="22">
        <v>0</v>
      </c>
      <c r="O553" s="22">
        <v>0</v>
      </c>
    </row>
    <row r="554" spans="1:15">
      <c r="A554" s="20" t="s">
        <v>658</v>
      </c>
      <c r="B554" s="20"/>
      <c r="C554" s="20">
        <v>200103772</v>
      </c>
      <c r="D554" s="20" t="s">
        <v>659</v>
      </c>
      <c r="E554" s="20" t="s">
        <v>1135</v>
      </c>
      <c r="F554" s="20" t="s">
        <v>714</v>
      </c>
      <c r="G554" s="20" t="s">
        <v>715</v>
      </c>
      <c r="H554" s="20" t="s">
        <v>696</v>
      </c>
      <c r="I554" s="20" t="s">
        <v>697</v>
      </c>
      <c r="J554" s="20" t="s">
        <v>658</v>
      </c>
      <c r="K554" s="20" t="s">
        <v>662</v>
      </c>
      <c r="L554" s="21">
        <v>39665</v>
      </c>
      <c r="M554" s="22">
        <v>0</v>
      </c>
      <c r="N554" s="22">
        <v>0</v>
      </c>
      <c r="O554" s="22">
        <v>0</v>
      </c>
    </row>
    <row r="555" spans="1:15">
      <c r="A555" s="20" t="s">
        <v>658</v>
      </c>
      <c r="B555" s="20"/>
      <c r="C555" s="20">
        <v>200103778</v>
      </c>
      <c r="D555" s="20" t="s">
        <v>659</v>
      </c>
      <c r="E555" s="20" t="s">
        <v>1135</v>
      </c>
      <c r="F555" s="20" t="s">
        <v>714</v>
      </c>
      <c r="G555" s="20" t="s">
        <v>715</v>
      </c>
      <c r="H555" s="20" t="s">
        <v>696</v>
      </c>
      <c r="I555" s="20" t="s">
        <v>697</v>
      </c>
      <c r="J555" s="20" t="s">
        <v>658</v>
      </c>
      <c r="K555" s="20" t="s">
        <v>768</v>
      </c>
      <c r="L555" s="21">
        <v>39665</v>
      </c>
      <c r="M555" s="22">
        <v>0</v>
      </c>
      <c r="N555" s="22">
        <v>0</v>
      </c>
      <c r="O555" s="22">
        <v>0</v>
      </c>
    </row>
    <row r="556" spans="1:15">
      <c r="A556" s="20" t="s">
        <v>658</v>
      </c>
      <c r="B556" s="20"/>
      <c r="C556" s="20">
        <v>200103779</v>
      </c>
      <c r="D556" s="20" t="s">
        <v>659</v>
      </c>
      <c r="E556" s="20" t="s">
        <v>1135</v>
      </c>
      <c r="F556" s="20" t="s">
        <v>1140</v>
      </c>
      <c r="G556" s="20" t="s">
        <v>1141</v>
      </c>
      <c r="H556" s="20" t="s">
        <v>696</v>
      </c>
      <c r="I556" s="20" t="s">
        <v>697</v>
      </c>
      <c r="J556" s="20" t="s">
        <v>658</v>
      </c>
      <c r="K556" s="20" t="s">
        <v>662</v>
      </c>
      <c r="L556" s="21">
        <v>39665</v>
      </c>
      <c r="M556" s="22">
        <v>0</v>
      </c>
      <c r="N556" s="22">
        <v>0</v>
      </c>
      <c r="O556" s="22">
        <v>0</v>
      </c>
    </row>
    <row r="557" spans="1:15">
      <c r="A557" s="20" t="s">
        <v>658</v>
      </c>
      <c r="B557" s="20"/>
      <c r="C557" s="20">
        <v>200103816</v>
      </c>
      <c r="D557" s="20" t="s">
        <v>659</v>
      </c>
      <c r="E557" s="20" t="s">
        <v>1142</v>
      </c>
      <c r="F557" s="20" t="s">
        <v>1143</v>
      </c>
      <c r="G557" s="20" t="s">
        <v>1144</v>
      </c>
      <c r="H557" s="20" t="s">
        <v>642</v>
      </c>
      <c r="I557" s="20" t="s">
        <v>643</v>
      </c>
      <c r="J557" s="20" t="s">
        <v>658</v>
      </c>
      <c r="K557" s="20" t="s">
        <v>662</v>
      </c>
      <c r="L557" s="21">
        <v>39666</v>
      </c>
      <c r="M557" s="22">
        <v>0</v>
      </c>
      <c r="N557" s="22">
        <v>0</v>
      </c>
      <c r="O557" s="22">
        <v>0</v>
      </c>
    </row>
    <row r="558" spans="1:15">
      <c r="A558" s="20" t="s">
        <v>658</v>
      </c>
      <c r="B558" s="20"/>
      <c r="C558" s="20">
        <v>200103828</v>
      </c>
      <c r="D558" s="20" t="s">
        <v>659</v>
      </c>
      <c r="E558" s="20" t="s">
        <v>1145</v>
      </c>
      <c r="F558" s="20" t="s">
        <v>1146</v>
      </c>
      <c r="G558" s="20" t="s">
        <v>1147</v>
      </c>
      <c r="H558" s="20" t="s">
        <v>953</v>
      </c>
      <c r="I558" s="20" t="s">
        <v>954</v>
      </c>
      <c r="J558" s="20" t="s">
        <v>658</v>
      </c>
      <c r="K558" s="20" t="s">
        <v>662</v>
      </c>
      <c r="L558" s="21">
        <v>39666</v>
      </c>
      <c r="M558" s="22">
        <v>0</v>
      </c>
      <c r="N558" s="22">
        <v>0</v>
      </c>
      <c r="O558" s="22">
        <v>0</v>
      </c>
    </row>
    <row r="559" spans="1:15">
      <c r="A559" s="20" t="s">
        <v>250</v>
      </c>
      <c r="B559" s="20">
        <v>200103857</v>
      </c>
      <c r="C559" s="20">
        <v>200103830</v>
      </c>
      <c r="D559" s="20" t="s">
        <v>252</v>
      </c>
      <c r="E559" s="20" t="s">
        <v>339</v>
      </c>
      <c r="F559" s="20" t="s">
        <v>811</v>
      </c>
      <c r="G559" s="20" t="s">
        <v>812</v>
      </c>
      <c r="H559" s="20" t="s">
        <v>1160</v>
      </c>
      <c r="I559" s="20" t="s">
        <v>1161</v>
      </c>
      <c r="J559" s="20" t="s">
        <v>265</v>
      </c>
      <c r="K559" s="20" t="s">
        <v>662</v>
      </c>
      <c r="L559" s="21">
        <v>39666</v>
      </c>
      <c r="M559" s="22">
        <v>1</v>
      </c>
      <c r="N559" s="22">
        <v>0</v>
      </c>
      <c r="O559" s="22">
        <v>0</v>
      </c>
    </row>
    <row r="560" spans="1:15">
      <c r="A560" s="20" t="s">
        <v>658</v>
      </c>
      <c r="B560" s="20"/>
      <c r="C560" s="20">
        <v>200103814</v>
      </c>
      <c r="D560" s="20" t="s">
        <v>659</v>
      </c>
      <c r="E560" s="20" t="s">
        <v>1148</v>
      </c>
      <c r="F560" s="20" t="s">
        <v>805</v>
      </c>
      <c r="G560" s="20" t="s">
        <v>806</v>
      </c>
      <c r="H560" s="20" t="s">
        <v>608</v>
      </c>
      <c r="I560" s="20" t="s">
        <v>609</v>
      </c>
      <c r="J560" s="20" t="s">
        <v>658</v>
      </c>
      <c r="K560" s="20" t="s">
        <v>662</v>
      </c>
      <c r="L560" s="21">
        <v>39666</v>
      </c>
      <c r="M560" s="22">
        <v>0</v>
      </c>
      <c r="N560" s="22">
        <v>0</v>
      </c>
      <c r="O560" s="22">
        <v>0</v>
      </c>
    </row>
    <row r="561" spans="1:15">
      <c r="A561" s="20" t="s">
        <v>658</v>
      </c>
      <c r="B561" s="20"/>
      <c r="C561" s="20">
        <v>200103812</v>
      </c>
      <c r="D561" s="20" t="s">
        <v>659</v>
      </c>
      <c r="E561" s="20" t="s">
        <v>1149</v>
      </c>
      <c r="F561" s="20" t="s">
        <v>1079</v>
      </c>
      <c r="G561" s="20" t="s">
        <v>1080</v>
      </c>
      <c r="H561" s="20" t="s">
        <v>601</v>
      </c>
      <c r="I561" s="20" t="s">
        <v>602</v>
      </c>
      <c r="J561" s="20" t="s">
        <v>658</v>
      </c>
      <c r="K561" s="20" t="s">
        <v>662</v>
      </c>
      <c r="L561" s="21">
        <v>39666</v>
      </c>
      <c r="M561" s="22">
        <v>0</v>
      </c>
      <c r="N561" s="22">
        <v>0</v>
      </c>
      <c r="O561" s="22">
        <v>0</v>
      </c>
    </row>
    <row r="562" spans="1:15">
      <c r="A562" s="20" t="s">
        <v>658</v>
      </c>
      <c r="B562" s="20"/>
      <c r="C562" s="20">
        <v>200103810</v>
      </c>
      <c r="D562" s="20" t="s">
        <v>659</v>
      </c>
      <c r="E562" s="20" t="s">
        <v>1150</v>
      </c>
      <c r="F562" s="20" t="s">
        <v>838</v>
      </c>
      <c r="G562" s="20" t="s">
        <v>839</v>
      </c>
      <c r="H562" s="20" t="s">
        <v>614</v>
      </c>
      <c r="I562" s="20" t="s">
        <v>615</v>
      </c>
      <c r="J562" s="20" t="s">
        <v>658</v>
      </c>
      <c r="K562" s="20" t="s">
        <v>662</v>
      </c>
      <c r="L562" s="21">
        <v>39666</v>
      </c>
      <c r="M562" s="22">
        <v>0</v>
      </c>
      <c r="N562" s="22">
        <v>0</v>
      </c>
      <c r="O562" s="22">
        <v>0</v>
      </c>
    </row>
    <row r="563" spans="1:15">
      <c r="A563" s="20" t="s">
        <v>250</v>
      </c>
      <c r="B563" s="20">
        <v>200103853</v>
      </c>
      <c r="C563" s="20">
        <v>200103831</v>
      </c>
      <c r="D563" s="20" t="s">
        <v>251</v>
      </c>
      <c r="E563" s="20" t="s">
        <v>340</v>
      </c>
      <c r="F563" s="20" t="s">
        <v>844</v>
      </c>
      <c r="G563" s="20" t="s">
        <v>845</v>
      </c>
      <c r="H563" s="20" t="s">
        <v>634</v>
      </c>
      <c r="I563" s="20" t="s">
        <v>635</v>
      </c>
      <c r="J563" s="20" t="s">
        <v>341</v>
      </c>
      <c r="K563" s="20" t="s">
        <v>662</v>
      </c>
      <c r="L563" s="21">
        <v>39666</v>
      </c>
      <c r="M563" s="22">
        <v>0</v>
      </c>
      <c r="N563" s="22">
        <v>1</v>
      </c>
      <c r="O563" s="22">
        <v>0</v>
      </c>
    </row>
    <row r="564" spans="1:15">
      <c r="A564" s="20" t="s">
        <v>658</v>
      </c>
      <c r="B564" s="20"/>
      <c r="C564" s="20">
        <v>200103825</v>
      </c>
      <c r="D564" s="20" t="s">
        <v>659</v>
      </c>
      <c r="E564" s="20" t="s">
        <v>1151</v>
      </c>
      <c r="F564" s="20" t="s">
        <v>769</v>
      </c>
      <c r="G564" s="20" t="s">
        <v>770</v>
      </c>
      <c r="H564" s="20" t="s">
        <v>616</v>
      </c>
      <c r="I564" s="20" t="s">
        <v>617</v>
      </c>
      <c r="J564" s="20" t="s">
        <v>658</v>
      </c>
      <c r="K564" s="20" t="s">
        <v>662</v>
      </c>
      <c r="L564" s="21">
        <v>39666</v>
      </c>
      <c r="M564" s="22">
        <v>0</v>
      </c>
      <c r="N564" s="22">
        <v>0</v>
      </c>
      <c r="O564" s="22">
        <v>0</v>
      </c>
    </row>
    <row r="565" spans="1:15">
      <c r="A565" s="20" t="s">
        <v>658</v>
      </c>
      <c r="B565" s="20"/>
      <c r="C565" s="20">
        <v>200103820</v>
      </c>
      <c r="D565" s="20" t="s">
        <v>659</v>
      </c>
      <c r="E565" s="20" t="s">
        <v>1151</v>
      </c>
      <c r="F565" s="20" t="s">
        <v>710</v>
      </c>
      <c r="G565" s="20" t="s">
        <v>711</v>
      </c>
      <c r="H565" s="20" t="s">
        <v>616</v>
      </c>
      <c r="I565" s="20" t="s">
        <v>617</v>
      </c>
      <c r="J565" s="20" t="s">
        <v>658</v>
      </c>
      <c r="K565" s="20" t="s">
        <v>662</v>
      </c>
      <c r="L565" s="21">
        <v>39666</v>
      </c>
      <c r="M565" s="22">
        <v>0</v>
      </c>
      <c r="N565" s="22">
        <v>0</v>
      </c>
      <c r="O565" s="22">
        <v>0</v>
      </c>
    </row>
    <row r="566" spans="1:15">
      <c r="A566" s="20" t="s">
        <v>658</v>
      </c>
      <c r="B566" s="20"/>
      <c r="C566" s="20">
        <v>200103822</v>
      </c>
      <c r="D566" s="20" t="s">
        <v>659</v>
      </c>
      <c r="E566" s="20" t="s">
        <v>1151</v>
      </c>
      <c r="F566" s="20" t="s">
        <v>779</v>
      </c>
      <c r="G566" s="20" t="s">
        <v>780</v>
      </c>
      <c r="H566" s="20" t="s">
        <v>616</v>
      </c>
      <c r="I566" s="20" t="s">
        <v>617</v>
      </c>
      <c r="J566" s="20" t="s">
        <v>658</v>
      </c>
      <c r="K566" s="20" t="s">
        <v>662</v>
      </c>
      <c r="L566" s="21">
        <v>39666</v>
      </c>
      <c r="M566" s="22">
        <v>0</v>
      </c>
      <c r="N566" s="22">
        <v>0</v>
      </c>
      <c r="O566" s="22">
        <v>0</v>
      </c>
    </row>
    <row r="567" spans="1:15">
      <c r="A567" s="20" t="s">
        <v>249</v>
      </c>
      <c r="B567" s="20">
        <v>200103969</v>
      </c>
      <c r="C567" s="20">
        <v>200103863</v>
      </c>
      <c r="D567" s="20" t="s">
        <v>252</v>
      </c>
      <c r="E567" s="20" t="s">
        <v>342</v>
      </c>
      <c r="F567" s="20" t="s">
        <v>1170</v>
      </c>
      <c r="G567" s="20" t="s">
        <v>1171</v>
      </c>
      <c r="H567" s="20" t="s">
        <v>618</v>
      </c>
      <c r="I567" s="20" t="s">
        <v>619</v>
      </c>
      <c r="J567" s="20" t="s">
        <v>343</v>
      </c>
      <c r="K567" s="20" t="s">
        <v>256</v>
      </c>
      <c r="L567" s="21">
        <v>39667</v>
      </c>
      <c r="M567" s="22">
        <v>0</v>
      </c>
      <c r="N567" s="22">
        <v>1</v>
      </c>
      <c r="O567" s="22">
        <v>0</v>
      </c>
    </row>
    <row r="568" spans="1:15">
      <c r="A568" s="20" t="s">
        <v>249</v>
      </c>
      <c r="B568" s="20">
        <v>200103868</v>
      </c>
      <c r="C568" s="20">
        <v>200103864</v>
      </c>
      <c r="D568" s="20" t="s">
        <v>252</v>
      </c>
      <c r="E568" s="20" t="s">
        <v>258</v>
      </c>
      <c r="F568" s="20" t="s">
        <v>740</v>
      </c>
      <c r="G568" s="20" t="s">
        <v>741</v>
      </c>
      <c r="H568" s="20" t="s">
        <v>601</v>
      </c>
      <c r="I568" s="20" t="s">
        <v>602</v>
      </c>
      <c r="J568" s="20" t="s">
        <v>344</v>
      </c>
      <c r="K568" s="20" t="s">
        <v>256</v>
      </c>
      <c r="L568" s="21">
        <v>39667</v>
      </c>
      <c r="M568" s="22">
        <v>1</v>
      </c>
      <c r="N568" s="22">
        <v>0</v>
      </c>
      <c r="O568" s="22">
        <v>0</v>
      </c>
    </row>
    <row r="569" spans="1:15">
      <c r="A569" s="20" t="s">
        <v>249</v>
      </c>
      <c r="B569" s="20">
        <v>200103963</v>
      </c>
      <c r="C569" s="20">
        <v>200103862</v>
      </c>
      <c r="D569" s="20" t="s">
        <v>252</v>
      </c>
      <c r="E569" s="20" t="s">
        <v>264</v>
      </c>
      <c r="F569" s="20" t="s">
        <v>832</v>
      </c>
      <c r="G569" s="20" t="s">
        <v>833</v>
      </c>
      <c r="H569" s="20" t="s">
        <v>606</v>
      </c>
      <c r="I569" s="20" t="s">
        <v>607</v>
      </c>
      <c r="J569" s="20" t="s">
        <v>345</v>
      </c>
      <c r="K569" s="20" t="s">
        <v>256</v>
      </c>
      <c r="L569" s="21">
        <v>39667</v>
      </c>
      <c r="M569" s="22">
        <v>1</v>
      </c>
      <c r="N569" s="22">
        <v>0</v>
      </c>
      <c r="O569" s="22">
        <v>0</v>
      </c>
    </row>
    <row r="570" spans="1:15">
      <c r="A570" s="20" t="s">
        <v>658</v>
      </c>
      <c r="B570" s="20"/>
      <c r="C570" s="20">
        <v>200103853</v>
      </c>
      <c r="D570" s="20" t="s">
        <v>659</v>
      </c>
      <c r="E570" s="20" t="s">
        <v>1152</v>
      </c>
      <c r="F570" s="20" t="s">
        <v>844</v>
      </c>
      <c r="G570" s="20" t="s">
        <v>845</v>
      </c>
      <c r="H570" s="20" t="s">
        <v>634</v>
      </c>
      <c r="I570" s="20" t="s">
        <v>635</v>
      </c>
      <c r="J570" s="20" t="s">
        <v>658</v>
      </c>
      <c r="K570" s="20" t="s">
        <v>662</v>
      </c>
      <c r="L570" s="21">
        <v>39667</v>
      </c>
      <c r="M570" s="22">
        <v>0</v>
      </c>
      <c r="N570" s="22">
        <v>0</v>
      </c>
      <c r="O570" s="22">
        <v>0</v>
      </c>
    </row>
    <row r="571" spans="1:15">
      <c r="A571" s="20" t="s">
        <v>658</v>
      </c>
      <c r="B571" s="20"/>
      <c r="C571" s="20">
        <v>200103834</v>
      </c>
      <c r="D571" s="20" t="s">
        <v>659</v>
      </c>
      <c r="E571" s="20" t="s">
        <v>1153</v>
      </c>
      <c r="F571" s="20" t="s">
        <v>799</v>
      </c>
      <c r="G571" s="20" t="s">
        <v>800</v>
      </c>
      <c r="H571" s="20" t="s">
        <v>716</v>
      </c>
      <c r="I571" s="20" t="s">
        <v>717</v>
      </c>
      <c r="J571" s="20" t="s">
        <v>658</v>
      </c>
      <c r="K571" s="20" t="s">
        <v>662</v>
      </c>
      <c r="L571" s="21">
        <v>39667</v>
      </c>
      <c r="M571" s="22">
        <v>0</v>
      </c>
      <c r="N571" s="22">
        <v>0</v>
      </c>
      <c r="O571" s="22">
        <v>0</v>
      </c>
    </row>
    <row r="572" spans="1:15">
      <c r="A572" s="20" t="s">
        <v>658</v>
      </c>
      <c r="B572" s="20"/>
      <c r="C572" s="20">
        <v>200103832</v>
      </c>
      <c r="D572" s="20" t="s">
        <v>659</v>
      </c>
      <c r="E572" s="20" t="s">
        <v>1153</v>
      </c>
      <c r="F572" s="20" t="s">
        <v>860</v>
      </c>
      <c r="G572" s="20" t="s">
        <v>861</v>
      </c>
      <c r="H572" s="20" t="s">
        <v>716</v>
      </c>
      <c r="I572" s="20" t="s">
        <v>717</v>
      </c>
      <c r="J572" s="20" t="s">
        <v>658</v>
      </c>
      <c r="K572" s="20" t="s">
        <v>662</v>
      </c>
      <c r="L572" s="21">
        <v>39667</v>
      </c>
      <c r="M572" s="22">
        <v>0</v>
      </c>
      <c r="N572" s="22">
        <v>0</v>
      </c>
      <c r="O572" s="22">
        <v>0</v>
      </c>
    </row>
    <row r="573" spans="1:15">
      <c r="A573" s="20" t="s">
        <v>658</v>
      </c>
      <c r="B573" s="20"/>
      <c r="C573" s="20">
        <v>200103833</v>
      </c>
      <c r="D573" s="20" t="s">
        <v>659</v>
      </c>
      <c r="E573" s="20" t="s">
        <v>1153</v>
      </c>
      <c r="F573" s="20" t="s">
        <v>862</v>
      </c>
      <c r="G573" s="20" t="s">
        <v>863</v>
      </c>
      <c r="H573" s="20" t="s">
        <v>716</v>
      </c>
      <c r="I573" s="20" t="s">
        <v>717</v>
      </c>
      <c r="J573" s="20" t="s">
        <v>658</v>
      </c>
      <c r="K573" s="20" t="s">
        <v>662</v>
      </c>
      <c r="L573" s="21">
        <v>39667</v>
      </c>
      <c r="M573" s="22">
        <v>0</v>
      </c>
      <c r="N573" s="22">
        <v>0</v>
      </c>
      <c r="O573" s="22">
        <v>0</v>
      </c>
    </row>
    <row r="574" spans="1:15">
      <c r="A574" s="20" t="s">
        <v>658</v>
      </c>
      <c r="B574" s="20"/>
      <c r="C574" s="20">
        <v>200103836</v>
      </c>
      <c r="D574" s="20" t="s">
        <v>659</v>
      </c>
      <c r="E574" s="20" t="s">
        <v>1153</v>
      </c>
      <c r="F574" s="20" t="s">
        <v>862</v>
      </c>
      <c r="G574" s="20" t="s">
        <v>863</v>
      </c>
      <c r="H574" s="20" t="s">
        <v>716</v>
      </c>
      <c r="I574" s="20" t="s">
        <v>717</v>
      </c>
      <c r="J574" s="20" t="s">
        <v>658</v>
      </c>
      <c r="K574" s="20" t="s">
        <v>662</v>
      </c>
      <c r="L574" s="21">
        <v>39667</v>
      </c>
      <c r="M574" s="22">
        <v>0</v>
      </c>
      <c r="N574" s="22">
        <v>0</v>
      </c>
      <c r="O574" s="22">
        <v>0</v>
      </c>
    </row>
    <row r="575" spans="1:15">
      <c r="A575" s="20" t="s">
        <v>658</v>
      </c>
      <c r="B575" s="20"/>
      <c r="C575" s="20">
        <v>200103835</v>
      </c>
      <c r="D575" s="20" t="s">
        <v>659</v>
      </c>
      <c r="E575" s="20" t="s">
        <v>1153</v>
      </c>
      <c r="F575" s="20" t="s">
        <v>714</v>
      </c>
      <c r="G575" s="20" t="s">
        <v>715</v>
      </c>
      <c r="H575" s="20" t="s">
        <v>716</v>
      </c>
      <c r="I575" s="20" t="s">
        <v>717</v>
      </c>
      <c r="J575" s="20" t="s">
        <v>658</v>
      </c>
      <c r="K575" s="20" t="s">
        <v>662</v>
      </c>
      <c r="L575" s="21">
        <v>39667</v>
      </c>
      <c r="M575" s="22">
        <v>0</v>
      </c>
      <c r="N575" s="22">
        <v>0</v>
      </c>
      <c r="O575" s="22">
        <v>0</v>
      </c>
    </row>
    <row r="576" spans="1:15">
      <c r="A576" s="20" t="s">
        <v>658</v>
      </c>
      <c r="B576" s="20"/>
      <c r="C576" s="20">
        <v>200103837</v>
      </c>
      <c r="D576" s="20" t="s">
        <v>659</v>
      </c>
      <c r="E576" s="20" t="s">
        <v>1153</v>
      </c>
      <c r="F576" s="20" t="s">
        <v>714</v>
      </c>
      <c r="G576" s="20" t="s">
        <v>715</v>
      </c>
      <c r="H576" s="20" t="s">
        <v>716</v>
      </c>
      <c r="I576" s="20" t="s">
        <v>717</v>
      </c>
      <c r="J576" s="20" t="s">
        <v>658</v>
      </c>
      <c r="K576" s="20" t="s">
        <v>662</v>
      </c>
      <c r="L576" s="21">
        <v>39667</v>
      </c>
      <c r="M576" s="22">
        <v>0</v>
      </c>
      <c r="N576" s="22">
        <v>0</v>
      </c>
      <c r="O576" s="22">
        <v>0</v>
      </c>
    </row>
    <row r="577" spans="1:15">
      <c r="A577" s="20" t="s">
        <v>658</v>
      </c>
      <c r="B577" s="20"/>
      <c r="C577" s="20">
        <v>200103850</v>
      </c>
      <c r="D577" s="20" t="s">
        <v>659</v>
      </c>
      <c r="E577" s="20" t="s">
        <v>1154</v>
      </c>
      <c r="F577" s="20" t="s">
        <v>1155</v>
      </c>
      <c r="G577" s="20" t="s">
        <v>1156</v>
      </c>
      <c r="H577" s="20" t="s">
        <v>1157</v>
      </c>
      <c r="I577" s="20" t="s">
        <v>1158</v>
      </c>
      <c r="J577" s="20" t="s">
        <v>658</v>
      </c>
      <c r="K577" s="20" t="s">
        <v>662</v>
      </c>
      <c r="L577" s="21">
        <v>39667</v>
      </c>
      <c r="M577" s="22">
        <v>0</v>
      </c>
      <c r="N577" s="22">
        <v>0</v>
      </c>
      <c r="O577" s="22">
        <v>0</v>
      </c>
    </row>
    <row r="578" spans="1:15">
      <c r="A578" s="20" t="s">
        <v>249</v>
      </c>
      <c r="B578" s="20">
        <v>200103887</v>
      </c>
      <c r="C578" s="20">
        <v>200103876</v>
      </c>
      <c r="D578" s="20" t="s">
        <v>252</v>
      </c>
      <c r="E578" s="20" t="s">
        <v>258</v>
      </c>
      <c r="F578" s="20" t="s">
        <v>1167</v>
      </c>
      <c r="G578" s="20" t="s">
        <v>1168</v>
      </c>
      <c r="H578" s="20" t="s">
        <v>601</v>
      </c>
      <c r="I578" s="20" t="s">
        <v>602</v>
      </c>
      <c r="J578" s="20" t="s">
        <v>346</v>
      </c>
      <c r="K578" s="20" t="s">
        <v>256</v>
      </c>
      <c r="L578" s="21">
        <v>39668</v>
      </c>
      <c r="M578" s="22">
        <v>0</v>
      </c>
      <c r="N578" s="22">
        <v>1</v>
      </c>
      <c r="O578" s="22">
        <v>0</v>
      </c>
    </row>
    <row r="579" spans="1:15">
      <c r="A579" s="20" t="s">
        <v>658</v>
      </c>
      <c r="B579" s="20"/>
      <c r="C579" s="20">
        <v>200103857</v>
      </c>
      <c r="D579" s="20" t="s">
        <v>659</v>
      </c>
      <c r="E579" s="20" t="s">
        <v>1159</v>
      </c>
      <c r="F579" s="20" t="s">
        <v>811</v>
      </c>
      <c r="G579" s="20" t="s">
        <v>812</v>
      </c>
      <c r="H579" s="20" t="s">
        <v>1160</v>
      </c>
      <c r="I579" s="20" t="s">
        <v>1161</v>
      </c>
      <c r="J579" s="20" t="s">
        <v>658</v>
      </c>
      <c r="K579" s="20" t="s">
        <v>662</v>
      </c>
      <c r="L579" s="21">
        <v>39668</v>
      </c>
      <c r="M579" s="22">
        <v>0</v>
      </c>
      <c r="N579" s="22">
        <v>0</v>
      </c>
      <c r="O579" s="22">
        <v>0</v>
      </c>
    </row>
    <row r="580" spans="1:15">
      <c r="A580" s="20" t="s">
        <v>249</v>
      </c>
      <c r="B580" s="20">
        <v>200103869</v>
      </c>
      <c r="C580" s="20">
        <v>200103858</v>
      </c>
      <c r="D580" s="20" t="s">
        <v>252</v>
      </c>
      <c r="E580" s="20" t="s">
        <v>258</v>
      </c>
      <c r="F580" s="20" t="s">
        <v>740</v>
      </c>
      <c r="G580" s="20" t="s">
        <v>741</v>
      </c>
      <c r="H580" s="20" t="s">
        <v>601</v>
      </c>
      <c r="I580" s="20" t="s">
        <v>602</v>
      </c>
      <c r="J580" s="20" t="s">
        <v>255</v>
      </c>
      <c r="K580" s="20" t="s">
        <v>256</v>
      </c>
      <c r="L580" s="21">
        <v>39668</v>
      </c>
      <c r="M580" s="22">
        <v>1</v>
      </c>
      <c r="N580" s="22">
        <v>0</v>
      </c>
      <c r="O580" s="22">
        <v>0</v>
      </c>
    </row>
    <row r="581" spans="1:15">
      <c r="A581" s="20" t="s">
        <v>658</v>
      </c>
      <c r="B581" s="20"/>
      <c r="C581" s="20">
        <v>200103868</v>
      </c>
      <c r="D581" s="20" t="s">
        <v>659</v>
      </c>
      <c r="E581" s="20" t="s">
        <v>1162</v>
      </c>
      <c r="F581" s="20" t="s">
        <v>740</v>
      </c>
      <c r="G581" s="20" t="s">
        <v>741</v>
      </c>
      <c r="H581" s="20" t="s">
        <v>601</v>
      </c>
      <c r="I581" s="20" t="s">
        <v>602</v>
      </c>
      <c r="J581" s="20" t="s">
        <v>658</v>
      </c>
      <c r="K581" s="20" t="s">
        <v>662</v>
      </c>
      <c r="L581" s="21">
        <v>39668</v>
      </c>
      <c r="M581" s="22">
        <v>0</v>
      </c>
      <c r="N581" s="22">
        <v>0</v>
      </c>
      <c r="O581" s="22">
        <v>0</v>
      </c>
    </row>
    <row r="582" spans="1:15">
      <c r="A582" s="20" t="s">
        <v>658</v>
      </c>
      <c r="B582" s="20"/>
      <c r="C582" s="20">
        <v>200103869</v>
      </c>
      <c r="D582" s="20" t="s">
        <v>659</v>
      </c>
      <c r="E582" s="20" t="s">
        <v>1162</v>
      </c>
      <c r="F582" s="20" t="s">
        <v>740</v>
      </c>
      <c r="G582" s="20" t="s">
        <v>741</v>
      </c>
      <c r="H582" s="20" t="s">
        <v>601</v>
      </c>
      <c r="I582" s="20" t="s">
        <v>602</v>
      </c>
      <c r="J582" s="20" t="s">
        <v>658</v>
      </c>
      <c r="K582" s="20" t="s">
        <v>662</v>
      </c>
      <c r="L582" s="21">
        <v>39668</v>
      </c>
      <c r="M582" s="22">
        <v>0</v>
      </c>
      <c r="N582" s="22">
        <v>0</v>
      </c>
      <c r="O582" s="22">
        <v>0</v>
      </c>
    </row>
    <row r="583" spans="1:15">
      <c r="A583" s="20" t="s">
        <v>658</v>
      </c>
      <c r="B583" s="20"/>
      <c r="C583" s="20">
        <v>200103870</v>
      </c>
      <c r="D583" s="20" t="s">
        <v>659</v>
      </c>
      <c r="E583" s="20" t="s">
        <v>1163</v>
      </c>
      <c r="F583" s="20" t="s">
        <v>986</v>
      </c>
      <c r="G583" s="20" t="s">
        <v>987</v>
      </c>
      <c r="H583" s="20" t="s">
        <v>634</v>
      </c>
      <c r="I583" s="20" t="s">
        <v>635</v>
      </c>
      <c r="J583" s="20" t="s">
        <v>658</v>
      </c>
      <c r="K583" s="20" t="s">
        <v>662</v>
      </c>
      <c r="L583" s="21">
        <v>39668</v>
      </c>
      <c r="M583" s="22">
        <v>0</v>
      </c>
      <c r="N583" s="22">
        <v>0</v>
      </c>
      <c r="O583" s="22">
        <v>0</v>
      </c>
    </row>
    <row r="584" spans="1:15">
      <c r="A584" s="20" t="s">
        <v>658</v>
      </c>
      <c r="B584" s="20"/>
      <c r="C584" s="20">
        <v>200103880</v>
      </c>
      <c r="D584" s="20" t="s">
        <v>659</v>
      </c>
      <c r="E584" s="20" t="s">
        <v>1164</v>
      </c>
      <c r="F584" s="20" t="s">
        <v>787</v>
      </c>
      <c r="G584" s="20" t="s">
        <v>788</v>
      </c>
      <c r="H584" s="20" t="s">
        <v>820</v>
      </c>
      <c r="I584" s="20" t="s">
        <v>821</v>
      </c>
      <c r="J584" s="20" t="s">
        <v>658</v>
      </c>
      <c r="K584" s="20" t="s">
        <v>662</v>
      </c>
      <c r="L584" s="21">
        <v>39668</v>
      </c>
      <c r="M584" s="22">
        <v>0</v>
      </c>
      <c r="N584" s="22">
        <v>0</v>
      </c>
      <c r="O584" s="22">
        <v>0</v>
      </c>
    </row>
    <row r="585" spans="1:15">
      <c r="A585" s="20" t="s">
        <v>658</v>
      </c>
      <c r="B585" s="20"/>
      <c r="C585" s="20">
        <v>200103886</v>
      </c>
      <c r="D585" s="20" t="s">
        <v>659</v>
      </c>
      <c r="E585" s="20" t="s">
        <v>1165</v>
      </c>
      <c r="F585" s="20" t="s">
        <v>828</v>
      </c>
      <c r="G585" s="20" t="s">
        <v>829</v>
      </c>
      <c r="H585" s="20" t="s">
        <v>642</v>
      </c>
      <c r="I585" s="20" t="s">
        <v>643</v>
      </c>
      <c r="J585" s="20" t="s">
        <v>658</v>
      </c>
      <c r="K585" s="20" t="s">
        <v>662</v>
      </c>
      <c r="L585" s="21">
        <v>39671</v>
      </c>
      <c r="M585" s="22">
        <v>0</v>
      </c>
      <c r="N585" s="22">
        <v>0</v>
      </c>
      <c r="O585" s="22">
        <v>0</v>
      </c>
    </row>
    <row r="586" spans="1:15">
      <c r="A586" s="20" t="s">
        <v>658</v>
      </c>
      <c r="B586" s="20"/>
      <c r="C586" s="20">
        <v>200103887</v>
      </c>
      <c r="D586" s="20" t="s">
        <v>659</v>
      </c>
      <c r="E586" s="20" t="s">
        <v>1166</v>
      </c>
      <c r="F586" s="20" t="s">
        <v>1167</v>
      </c>
      <c r="G586" s="20" t="s">
        <v>1168</v>
      </c>
      <c r="H586" s="20" t="s">
        <v>601</v>
      </c>
      <c r="I586" s="20" t="s">
        <v>602</v>
      </c>
      <c r="J586" s="20" t="s">
        <v>658</v>
      </c>
      <c r="K586" s="20" t="s">
        <v>662</v>
      </c>
      <c r="L586" s="21">
        <v>39671</v>
      </c>
      <c r="M586" s="22">
        <v>0</v>
      </c>
      <c r="N586" s="22">
        <v>0</v>
      </c>
      <c r="O586" s="22">
        <v>0</v>
      </c>
    </row>
    <row r="587" spans="1:15">
      <c r="A587" s="20" t="s">
        <v>250</v>
      </c>
      <c r="B587" s="20">
        <v>200104199</v>
      </c>
      <c r="C587" s="20">
        <v>200103901</v>
      </c>
      <c r="D587" s="20" t="s">
        <v>257</v>
      </c>
      <c r="E587" s="20" t="s">
        <v>347</v>
      </c>
      <c r="F587" s="20" t="s">
        <v>1197</v>
      </c>
      <c r="G587" s="20" t="s">
        <v>1198</v>
      </c>
      <c r="H587" s="20" t="s">
        <v>612</v>
      </c>
      <c r="I587" s="20" t="s">
        <v>613</v>
      </c>
      <c r="J587" s="20" t="s">
        <v>348</v>
      </c>
      <c r="K587" s="20" t="s">
        <v>662</v>
      </c>
      <c r="L587" s="21">
        <v>39672</v>
      </c>
      <c r="M587" s="22">
        <v>1</v>
      </c>
      <c r="N587" s="22">
        <v>0</v>
      </c>
      <c r="O587" s="22">
        <v>0</v>
      </c>
    </row>
    <row r="588" spans="1:15">
      <c r="A588" s="20" t="s">
        <v>250</v>
      </c>
      <c r="B588" s="20">
        <v>200105008</v>
      </c>
      <c r="C588" s="20">
        <v>200103888</v>
      </c>
      <c r="D588" s="20" t="s">
        <v>257</v>
      </c>
      <c r="E588" s="20" t="s">
        <v>349</v>
      </c>
      <c r="F588" s="20" t="s">
        <v>1263</v>
      </c>
      <c r="G588" s="20" t="s">
        <v>1264</v>
      </c>
      <c r="H588" s="20" t="s">
        <v>726</v>
      </c>
      <c r="I588" s="20" t="s">
        <v>727</v>
      </c>
      <c r="J588" s="20" t="s">
        <v>274</v>
      </c>
      <c r="K588" s="20" t="s">
        <v>662</v>
      </c>
      <c r="L588" s="21">
        <v>39672</v>
      </c>
      <c r="M588" s="22">
        <v>0</v>
      </c>
      <c r="N588" s="22">
        <v>0</v>
      </c>
      <c r="O588" s="22">
        <v>1</v>
      </c>
    </row>
    <row r="589" spans="1:15">
      <c r="A589" s="20" t="s">
        <v>250</v>
      </c>
      <c r="B589" s="20">
        <v>200105008</v>
      </c>
      <c r="C589" s="20">
        <v>200103889</v>
      </c>
      <c r="D589" s="20" t="s">
        <v>257</v>
      </c>
      <c r="E589" s="20" t="s">
        <v>349</v>
      </c>
      <c r="F589" s="20" t="s">
        <v>1263</v>
      </c>
      <c r="G589" s="20" t="s">
        <v>1264</v>
      </c>
      <c r="H589" s="20" t="s">
        <v>726</v>
      </c>
      <c r="I589" s="20" t="s">
        <v>727</v>
      </c>
      <c r="J589" s="20" t="s">
        <v>274</v>
      </c>
      <c r="K589" s="20" t="s">
        <v>662</v>
      </c>
      <c r="L589" s="21">
        <v>39672</v>
      </c>
      <c r="M589" s="22">
        <v>0</v>
      </c>
      <c r="N589" s="22">
        <v>0</v>
      </c>
      <c r="O589" s="22">
        <v>1</v>
      </c>
    </row>
    <row r="590" spans="1:15">
      <c r="A590" s="20" t="s">
        <v>250</v>
      </c>
      <c r="B590" s="20">
        <v>200105008</v>
      </c>
      <c r="C590" s="20">
        <v>200103910</v>
      </c>
      <c r="D590" s="20" t="s">
        <v>257</v>
      </c>
      <c r="E590" s="20" t="s">
        <v>349</v>
      </c>
      <c r="F590" s="20" t="s">
        <v>1263</v>
      </c>
      <c r="G590" s="20" t="s">
        <v>1264</v>
      </c>
      <c r="H590" s="20" t="s">
        <v>726</v>
      </c>
      <c r="I590" s="20" t="s">
        <v>727</v>
      </c>
      <c r="J590" s="20" t="s">
        <v>274</v>
      </c>
      <c r="K590" s="20" t="s">
        <v>662</v>
      </c>
      <c r="L590" s="21">
        <v>39672</v>
      </c>
      <c r="M590" s="22">
        <v>0</v>
      </c>
      <c r="N590" s="22">
        <v>0</v>
      </c>
      <c r="O590" s="22">
        <v>1</v>
      </c>
    </row>
    <row r="591" spans="1:15">
      <c r="A591" s="20" t="s">
        <v>658</v>
      </c>
      <c r="B591" s="20"/>
      <c r="C591" s="20">
        <v>200103969</v>
      </c>
      <c r="D591" s="20" t="s">
        <v>659</v>
      </c>
      <c r="E591" s="20" t="s">
        <v>1169</v>
      </c>
      <c r="F591" s="20" t="s">
        <v>1170</v>
      </c>
      <c r="G591" s="20" t="s">
        <v>1171</v>
      </c>
      <c r="H591" s="20" t="s">
        <v>618</v>
      </c>
      <c r="I591" s="20" t="s">
        <v>619</v>
      </c>
      <c r="J591" s="20" t="s">
        <v>658</v>
      </c>
      <c r="K591" s="20" t="s">
        <v>662</v>
      </c>
      <c r="L591" s="21">
        <v>39678</v>
      </c>
      <c r="M591" s="22">
        <v>0</v>
      </c>
      <c r="N591" s="22">
        <v>0</v>
      </c>
      <c r="O591" s="22">
        <v>0</v>
      </c>
    </row>
    <row r="592" spans="1:15">
      <c r="A592" s="20" t="s">
        <v>658</v>
      </c>
      <c r="B592" s="20"/>
      <c r="C592" s="20">
        <v>200103965</v>
      </c>
      <c r="D592" s="20" t="s">
        <v>659</v>
      </c>
      <c r="E592" s="20" t="s">
        <v>1172</v>
      </c>
      <c r="F592" s="20" t="s">
        <v>754</v>
      </c>
      <c r="G592" s="20" t="s">
        <v>755</v>
      </c>
      <c r="H592" s="20" t="s">
        <v>598</v>
      </c>
      <c r="I592" s="20" t="s">
        <v>599</v>
      </c>
      <c r="J592" s="20" t="s">
        <v>658</v>
      </c>
      <c r="K592" s="20" t="s">
        <v>662</v>
      </c>
      <c r="L592" s="21">
        <v>39678</v>
      </c>
      <c r="M592" s="22">
        <v>0</v>
      </c>
      <c r="N592" s="22">
        <v>0</v>
      </c>
      <c r="O592" s="22">
        <v>0</v>
      </c>
    </row>
    <row r="593" spans="1:15">
      <c r="A593" s="20" t="s">
        <v>658</v>
      </c>
      <c r="B593" s="20"/>
      <c r="C593" s="20">
        <v>200103968</v>
      </c>
      <c r="D593" s="20" t="s">
        <v>659</v>
      </c>
      <c r="E593" s="20" t="s">
        <v>1173</v>
      </c>
      <c r="F593" s="20" t="s">
        <v>842</v>
      </c>
      <c r="G593" s="20" t="s">
        <v>843</v>
      </c>
      <c r="H593" s="20" t="s">
        <v>614</v>
      </c>
      <c r="I593" s="20" t="s">
        <v>615</v>
      </c>
      <c r="J593" s="20" t="s">
        <v>658</v>
      </c>
      <c r="K593" s="20" t="s">
        <v>662</v>
      </c>
      <c r="L593" s="21">
        <v>39678</v>
      </c>
      <c r="M593" s="22">
        <v>0</v>
      </c>
      <c r="N593" s="22">
        <v>0</v>
      </c>
      <c r="O593" s="22">
        <v>0</v>
      </c>
    </row>
    <row r="594" spans="1:15">
      <c r="A594" s="20" t="s">
        <v>658</v>
      </c>
      <c r="B594" s="20"/>
      <c r="C594" s="20">
        <v>200103963</v>
      </c>
      <c r="D594" s="20" t="s">
        <v>659</v>
      </c>
      <c r="E594" s="20" t="s">
        <v>1174</v>
      </c>
      <c r="F594" s="20" t="s">
        <v>832</v>
      </c>
      <c r="G594" s="20" t="s">
        <v>833</v>
      </c>
      <c r="H594" s="20" t="s">
        <v>606</v>
      </c>
      <c r="I594" s="20" t="s">
        <v>607</v>
      </c>
      <c r="J594" s="20" t="s">
        <v>658</v>
      </c>
      <c r="K594" s="20" t="s">
        <v>662</v>
      </c>
      <c r="L594" s="21">
        <v>39678</v>
      </c>
      <c r="M594" s="22">
        <v>0</v>
      </c>
      <c r="N594" s="22">
        <v>0</v>
      </c>
      <c r="O594" s="22">
        <v>0</v>
      </c>
    </row>
    <row r="595" spans="1:15">
      <c r="A595" s="20" t="s">
        <v>658</v>
      </c>
      <c r="B595" s="20"/>
      <c r="C595" s="20">
        <v>200103984</v>
      </c>
      <c r="D595" s="20" t="s">
        <v>659</v>
      </c>
      <c r="E595" s="20" t="s">
        <v>1175</v>
      </c>
      <c r="F595" s="20" t="s">
        <v>1176</v>
      </c>
      <c r="G595" s="20" t="s">
        <v>1177</v>
      </c>
      <c r="H595" s="20" t="s">
        <v>614</v>
      </c>
      <c r="I595" s="20" t="s">
        <v>615</v>
      </c>
      <c r="J595" s="20" t="s">
        <v>658</v>
      </c>
      <c r="K595" s="20" t="s">
        <v>662</v>
      </c>
      <c r="L595" s="21">
        <v>39679</v>
      </c>
      <c r="M595" s="22">
        <v>0</v>
      </c>
      <c r="N595" s="22">
        <v>0</v>
      </c>
      <c r="O595" s="22">
        <v>0</v>
      </c>
    </row>
    <row r="596" spans="1:15">
      <c r="A596" s="20" t="s">
        <v>249</v>
      </c>
      <c r="B596" s="20">
        <v>200104122</v>
      </c>
      <c r="C596" s="20">
        <v>200104111</v>
      </c>
      <c r="D596" s="20" t="s">
        <v>257</v>
      </c>
      <c r="E596" s="20" t="s">
        <v>350</v>
      </c>
      <c r="F596" s="20" t="s">
        <v>1179</v>
      </c>
      <c r="G596" s="20" t="s">
        <v>1180</v>
      </c>
      <c r="H596" s="20" t="s">
        <v>628</v>
      </c>
      <c r="I596" s="20" t="s">
        <v>629</v>
      </c>
      <c r="J596" s="20" t="s">
        <v>351</v>
      </c>
      <c r="K596" s="20" t="s">
        <v>256</v>
      </c>
      <c r="L596" s="21">
        <v>39681</v>
      </c>
      <c r="M596" s="22">
        <v>1</v>
      </c>
      <c r="N596" s="22">
        <v>0</v>
      </c>
      <c r="O596" s="22">
        <v>0</v>
      </c>
    </row>
    <row r="597" spans="1:15">
      <c r="A597" s="20" t="s">
        <v>249</v>
      </c>
      <c r="B597" s="20">
        <v>200104125</v>
      </c>
      <c r="C597" s="20">
        <v>200104123</v>
      </c>
      <c r="D597" s="20" t="s">
        <v>257</v>
      </c>
      <c r="E597" s="20" t="s">
        <v>350</v>
      </c>
      <c r="F597" s="20" t="s">
        <v>1179</v>
      </c>
      <c r="G597" s="20" t="s">
        <v>1180</v>
      </c>
      <c r="H597" s="20" t="s">
        <v>628</v>
      </c>
      <c r="I597" s="20" t="s">
        <v>629</v>
      </c>
      <c r="J597" s="20" t="s">
        <v>351</v>
      </c>
      <c r="K597" s="20" t="s">
        <v>256</v>
      </c>
      <c r="L597" s="21">
        <v>39681</v>
      </c>
      <c r="M597" s="22">
        <v>1</v>
      </c>
      <c r="N597" s="22">
        <v>0</v>
      </c>
      <c r="O597" s="22">
        <v>0</v>
      </c>
    </row>
    <row r="598" spans="1:15">
      <c r="A598" s="20" t="s">
        <v>249</v>
      </c>
      <c r="B598" s="20">
        <v>200104127</v>
      </c>
      <c r="C598" s="20">
        <v>200104126</v>
      </c>
      <c r="D598" s="20" t="s">
        <v>257</v>
      </c>
      <c r="E598" s="20" t="s">
        <v>350</v>
      </c>
      <c r="F598" s="20" t="s">
        <v>1179</v>
      </c>
      <c r="G598" s="20" t="s">
        <v>1180</v>
      </c>
      <c r="H598" s="20" t="s">
        <v>628</v>
      </c>
      <c r="I598" s="20" t="s">
        <v>629</v>
      </c>
      <c r="J598" s="20" t="s">
        <v>351</v>
      </c>
      <c r="K598" s="20" t="s">
        <v>256</v>
      </c>
      <c r="L598" s="21">
        <v>39681</v>
      </c>
      <c r="M598" s="22">
        <v>1</v>
      </c>
      <c r="N598" s="22">
        <v>0</v>
      </c>
      <c r="O598" s="22">
        <v>0</v>
      </c>
    </row>
    <row r="599" spans="1:15">
      <c r="A599" s="20" t="s">
        <v>249</v>
      </c>
      <c r="B599" s="20">
        <v>200104129</v>
      </c>
      <c r="C599" s="20">
        <v>200104128</v>
      </c>
      <c r="D599" s="20" t="s">
        <v>257</v>
      </c>
      <c r="E599" s="20" t="s">
        <v>350</v>
      </c>
      <c r="F599" s="20" t="s">
        <v>1179</v>
      </c>
      <c r="G599" s="20" t="s">
        <v>1180</v>
      </c>
      <c r="H599" s="20" t="s">
        <v>628</v>
      </c>
      <c r="I599" s="20" t="s">
        <v>629</v>
      </c>
      <c r="J599" s="20" t="s">
        <v>351</v>
      </c>
      <c r="K599" s="20" t="s">
        <v>256</v>
      </c>
      <c r="L599" s="21">
        <v>39681</v>
      </c>
      <c r="M599" s="22">
        <v>1</v>
      </c>
      <c r="N599" s="22">
        <v>0</v>
      </c>
      <c r="O599" s="22">
        <v>0</v>
      </c>
    </row>
    <row r="600" spans="1:15">
      <c r="A600" s="20" t="s">
        <v>658</v>
      </c>
      <c r="B600" s="20"/>
      <c r="C600" s="20">
        <v>200104122</v>
      </c>
      <c r="D600" s="20" t="s">
        <v>659</v>
      </c>
      <c r="E600" s="20" t="s">
        <v>1178</v>
      </c>
      <c r="F600" s="20" t="s">
        <v>1179</v>
      </c>
      <c r="G600" s="20" t="s">
        <v>1180</v>
      </c>
      <c r="H600" s="20" t="s">
        <v>628</v>
      </c>
      <c r="I600" s="20" t="s">
        <v>629</v>
      </c>
      <c r="J600" s="20" t="s">
        <v>658</v>
      </c>
      <c r="K600" s="20" t="s">
        <v>662</v>
      </c>
      <c r="L600" s="21">
        <v>39681</v>
      </c>
      <c r="M600" s="22">
        <v>0</v>
      </c>
      <c r="N600" s="22">
        <v>0</v>
      </c>
      <c r="O600" s="22">
        <v>0</v>
      </c>
    </row>
    <row r="601" spans="1:15">
      <c r="A601" s="20" t="s">
        <v>658</v>
      </c>
      <c r="B601" s="20"/>
      <c r="C601" s="20">
        <v>200104125</v>
      </c>
      <c r="D601" s="20" t="s">
        <v>659</v>
      </c>
      <c r="E601" s="20" t="s">
        <v>1178</v>
      </c>
      <c r="F601" s="20" t="s">
        <v>1179</v>
      </c>
      <c r="G601" s="20" t="s">
        <v>1180</v>
      </c>
      <c r="H601" s="20" t="s">
        <v>628</v>
      </c>
      <c r="I601" s="20" t="s">
        <v>629</v>
      </c>
      <c r="J601" s="20" t="s">
        <v>658</v>
      </c>
      <c r="K601" s="20" t="s">
        <v>662</v>
      </c>
      <c r="L601" s="21">
        <v>39681</v>
      </c>
      <c r="M601" s="22">
        <v>0</v>
      </c>
      <c r="N601" s="22">
        <v>0</v>
      </c>
      <c r="O601" s="22">
        <v>0</v>
      </c>
    </row>
    <row r="602" spans="1:15">
      <c r="A602" s="20" t="s">
        <v>658</v>
      </c>
      <c r="B602" s="20"/>
      <c r="C602" s="20">
        <v>200104127</v>
      </c>
      <c r="D602" s="20" t="s">
        <v>659</v>
      </c>
      <c r="E602" s="20" t="s">
        <v>1178</v>
      </c>
      <c r="F602" s="20" t="s">
        <v>1179</v>
      </c>
      <c r="G602" s="20" t="s">
        <v>1180</v>
      </c>
      <c r="H602" s="20" t="s">
        <v>628</v>
      </c>
      <c r="I602" s="20" t="s">
        <v>629</v>
      </c>
      <c r="J602" s="20" t="s">
        <v>658</v>
      </c>
      <c r="K602" s="20" t="s">
        <v>662</v>
      </c>
      <c r="L602" s="21">
        <v>39681</v>
      </c>
      <c r="M602" s="22">
        <v>0</v>
      </c>
      <c r="N602" s="22">
        <v>0</v>
      </c>
      <c r="O602" s="22">
        <v>0</v>
      </c>
    </row>
    <row r="603" spans="1:15">
      <c r="A603" s="20" t="s">
        <v>658</v>
      </c>
      <c r="B603" s="20"/>
      <c r="C603" s="20">
        <v>200104129</v>
      </c>
      <c r="D603" s="20" t="s">
        <v>659</v>
      </c>
      <c r="E603" s="20" t="s">
        <v>1178</v>
      </c>
      <c r="F603" s="20" t="s">
        <v>1179</v>
      </c>
      <c r="G603" s="20" t="s">
        <v>1180</v>
      </c>
      <c r="H603" s="20" t="s">
        <v>628</v>
      </c>
      <c r="I603" s="20" t="s">
        <v>629</v>
      </c>
      <c r="J603" s="20" t="s">
        <v>658</v>
      </c>
      <c r="K603" s="20" t="s">
        <v>662</v>
      </c>
      <c r="L603" s="21">
        <v>39681</v>
      </c>
      <c r="M603" s="22">
        <v>0</v>
      </c>
      <c r="N603" s="22">
        <v>0</v>
      </c>
      <c r="O603" s="22">
        <v>0</v>
      </c>
    </row>
    <row r="604" spans="1:15">
      <c r="A604" s="20" t="s">
        <v>658</v>
      </c>
      <c r="B604" s="20"/>
      <c r="C604" s="20">
        <v>200104131</v>
      </c>
      <c r="D604" s="20" t="s">
        <v>659</v>
      </c>
      <c r="E604" s="20" t="s">
        <v>1181</v>
      </c>
      <c r="F604" s="20" t="s">
        <v>918</v>
      </c>
      <c r="G604" s="20" t="s">
        <v>919</v>
      </c>
      <c r="H604" s="20" t="s">
        <v>852</v>
      </c>
      <c r="I604" s="20" t="s">
        <v>853</v>
      </c>
      <c r="J604" s="20" t="s">
        <v>658</v>
      </c>
      <c r="K604" s="20" t="s">
        <v>662</v>
      </c>
      <c r="L604" s="21">
        <v>39681</v>
      </c>
      <c r="M604" s="22">
        <v>0</v>
      </c>
      <c r="N604" s="22">
        <v>0</v>
      </c>
      <c r="O604" s="22">
        <v>0</v>
      </c>
    </row>
    <row r="605" spans="1:15">
      <c r="A605" s="20" t="s">
        <v>249</v>
      </c>
      <c r="B605" s="20">
        <v>200104176</v>
      </c>
      <c r="C605" s="20">
        <v>200104110</v>
      </c>
      <c r="D605" s="20" t="s">
        <v>252</v>
      </c>
      <c r="E605" s="20" t="s">
        <v>268</v>
      </c>
      <c r="F605" s="20" t="s">
        <v>866</v>
      </c>
      <c r="G605" s="20" t="s">
        <v>867</v>
      </c>
      <c r="H605" s="20" t="s">
        <v>610</v>
      </c>
      <c r="I605" s="20" t="s">
        <v>611</v>
      </c>
      <c r="J605" s="20" t="s">
        <v>352</v>
      </c>
      <c r="K605" s="20" t="s">
        <v>256</v>
      </c>
      <c r="L605" s="21">
        <v>39681</v>
      </c>
      <c r="M605" s="22">
        <v>0</v>
      </c>
      <c r="N605" s="22">
        <v>1</v>
      </c>
      <c r="O605" s="22">
        <v>0</v>
      </c>
    </row>
    <row r="606" spans="1:15">
      <c r="A606" s="20" t="s">
        <v>658</v>
      </c>
      <c r="B606" s="20"/>
      <c r="C606" s="20">
        <v>200104135</v>
      </c>
      <c r="D606" s="20" t="s">
        <v>659</v>
      </c>
      <c r="E606" s="20" t="s">
        <v>1182</v>
      </c>
      <c r="F606" s="20" t="s">
        <v>842</v>
      </c>
      <c r="G606" s="20" t="s">
        <v>843</v>
      </c>
      <c r="H606" s="20" t="s">
        <v>614</v>
      </c>
      <c r="I606" s="20" t="s">
        <v>615</v>
      </c>
      <c r="J606" s="20" t="s">
        <v>658</v>
      </c>
      <c r="K606" s="20" t="s">
        <v>662</v>
      </c>
      <c r="L606" s="21">
        <v>39681</v>
      </c>
      <c r="M606" s="22">
        <v>0</v>
      </c>
      <c r="N606" s="22">
        <v>0</v>
      </c>
      <c r="O606" s="22">
        <v>0</v>
      </c>
    </row>
    <row r="607" spans="1:15">
      <c r="A607" s="20" t="s">
        <v>658</v>
      </c>
      <c r="B607" s="20"/>
      <c r="C607" s="20">
        <v>200104137</v>
      </c>
      <c r="D607" s="20" t="s">
        <v>659</v>
      </c>
      <c r="E607" s="20" t="s">
        <v>1183</v>
      </c>
      <c r="F607" s="20" t="s">
        <v>832</v>
      </c>
      <c r="G607" s="20" t="s">
        <v>833</v>
      </c>
      <c r="H607" s="20" t="s">
        <v>606</v>
      </c>
      <c r="I607" s="20" t="s">
        <v>607</v>
      </c>
      <c r="J607" s="20" t="s">
        <v>658</v>
      </c>
      <c r="K607" s="20" t="s">
        <v>662</v>
      </c>
      <c r="L607" s="21">
        <v>39681</v>
      </c>
      <c r="M607" s="22">
        <v>0</v>
      </c>
      <c r="N607" s="22">
        <v>0</v>
      </c>
      <c r="O607" s="22">
        <v>0</v>
      </c>
    </row>
    <row r="608" spans="1:15">
      <c r="A608" s="20" t="s">
        <v>249</v>
      </c>
      <c r="B608" s="20">
        <v>200104635</v>
      </c>
      <c r="C608" s="20">
        <v>200104159</v>
      </c>
      <c r="D608" s="20" t="s">
        <v>252</v>
      </c>
      <c r="E608" s="20" t="s">
        <v>264</v>
      </c>
      <c r="F608" s="20" t="s">
        <v>756</v>
      </c>
      <c r="G608" s="20" t="s">
        <v>757</v>
      </c>
      <c r="H608" s="20" t="s">
        <v>606</v>
      </c>
      <c r="I608" s="20" t="s">
        <v>607</v>
      </c>
      <c r="J608" s="20" t="s">
        <v>353</v>
      </c>
      <c r="K608" s="20" t="s">
        <v>256</v>
      </c>
      <c r="L608" s="21">
        <v>39682</v>
      </c>
      <c r="M608" s="22">
        <v>0</v>
      </c>
      <c r="N608" s="22">
        <v>1</v>
      </c>
      <c r="O608" s="22">
        <v>0</v>
      </c>
    </row>
    <row r="609" spans="1:15">
      <c r="A609" s="20" t="s">
        <v>658</v>
      </c>
      <c r="B609" s="20"/>
      <c r="C609" s="20">
        <v>200104140</v>
      </c>
      <c r="D609" s="20" t="s">
        <v>659</v>
      </c>
      <c r="E609" s="20" t="s">
        <v>1184</v>
      </c>
      <c r="F609" s="20" t="s">
        <v>846</v>
      </c>
      <c r="G609" s="20" t="s">
        <v>847</v>
      </c>
      <c r="H609" s="20" t="s">
        <v>730</v>
      </c>
      <c r="I609" s="20" t="s">
        <v>731</v>
      </c>
      <c r="J609" s="20" t="s">
        <v>658</v>
      </c>
      <c r="K609" s="20" t="s">
        <v>662</v>
      </c>
      <c r="L609" s="21">
        <v>39682</v>
      </c>
      <c r="M609" s="22">
        <v>0</v>
      </c>
      <c r="N609" s="22">
        <v>0</v>
      </c>
      <c r="O609" s="22">
        <v>0</v>
      </c>
    </row>
    <row r="610" spans="1:15">
      <c r="A610" s="20" t="s">
        <v>658</v>
      </c>
      <c r="B610" s="20"/>
      <c r="C610" s="20">
        <v>200104165</v>
      </c>
      <c r="D610" s="20" t="s">
        <v>659</v>
      </c>
      <c r="E610" s="20" t="s">
        <v>1185</v>
      </c>
      <c r="F610" s="20" t="s">
        <v>1186</v>
      </c>
      <c r="G610" s="20" t="s">
        <v>1187</v>
      </c>
      <c r="H610" s="20" t="s">
        <v>634</v>
      </c>
      <c r="I610" s="20" t="s">
        <v>635</v>
      </c>
      <c r="J610" s="20" t="s">
        <v>658</v>
      </c>
      <c r="K610" s="20" t="s">
        <v>662</v>
      </c>
      <c r="L610" s="21">
        <v>39685</v>
      </c>
      <c r="M610" s="22">
        <v>0</v>
      </c>
      <c r="N610" s="22">
        <v>0</v>
      </c>
      <c r="O610" s="22">
        <v>0</v>
      </c>
    </row>
    <row r="611" spans="1:15">
      <c r="A611" s="20" t="s">
        <v>658</v>
      </c>
      <c r="B611" s="20"/>
      <c r="C611" s="20">
        <v>200104176</v>
      </c>
      <c r="D611" s="20" t="s">
        <v>659</v>
      </c>
      <c r="E611" s="20" t="s">
        <v>1188</v>
      </c>
      <c r="F611" s="20" t="s">
        <v>866</v>
      </c>
      <c r="G611" s="20" t="s">
        <v>867</v>
      </c>
      <c r="H611" s="20" t="s">
        <v>610</v>
      </c>
      <c r="I611" s="20" t="s">
        <v>611</v>
      </c>
      <c r="J611" s="20" t="s">
        <v>658</v>
      </c>
      <c r="K611" s="20" t="s">
        <v>662</v>
      </c>
      <c r="L611" s="21">
        <v>39685</v>
      </c>
      <c r="M611" s="22">
        <v>0</v>
      </c>
      <c r="N611" s="22">
        <v>0</v>
      </c>
      <c r="O611" s="22">
        <v>0</v>
      </c>
    </row>
    <row r="612" spans="1:15">
      <c r="A612" s="20" t="s">
        <v>658</v>
      </c>
      <c r="B612" s="20"/>
      <c r="C612" s="20">
        <v>200104185</v>
      </c>
      <c r="D612" s="20" t="s">
        <v>659</v>
      </c>
      <c r="E612" s="20" t="s">
        <v>1189</v>
      </c>
      <c r="F612" s="20" t="s">
        <v>1190</v>
      </c>
      <c r="G612" s="20" t="s">
        <v>1191</v>
      </c>
      <c r="H612" s="20" t="s">
        <v>601</v>
      </c>
      <c r="I612" s="20" t="s">
        <v>602</v>
      </c>
      <c r="J612" s="20" t="s">
        <v>658</v>
      </c>
      <c r="K612" s="20" t="s">
        <v>662</v>
      </c>
      <c r="L612" s="21">
        <v>39686</v>
      </c>
      <c r="M612" s="22">
        <v>0</v>
      </c>
      <c r="N612" s="22">
        <v>0</v>
      </c>
      <c r="O612" s="22">
        <v>0</v>
      </c>
    </row>
    <row r="613" spans="1:15">
      <c r="A613" s="20" t="s">
        <v>658</v>
      </c>
      <c r="B613" s="20"/>
      <c r="C613" s="20">
        <v>200104214</v>
      </c>
      <c r="D613" s="20" t="s">
        <v>659</v>
      </c>
      <c r="E613" s="20" t="s">
        <v>1192</v>
      </c>
      <c r="F613" s="20" t="s">
        <v>700</v>
      </c>
      <c r="G613" s="20" t="s">
        <v>701</v>
      </c>
      <c r="H613" s="20" t="s">
        <v>632</v>
      </c>
      <c r="I613" s="20" t="s">
        <v>633</v>
      </c>
      <c r="J613" s="20" t="s">
        <v>658</v>
      </c>
      <c r="K613" s="20" t="s">
        <v>662</v>
      </c>
      <c r="L613" s="21">
        <v>39686</v>
      </c>
      <c r="M613" s="22">
        <v>0</v>
      </c>
      <c r="N613" s="22">
        <v>0</v>
      </c>
      <c r="O613" s="22">
        <v>0</v>
      </c>
    </row>
    <row r="614" spans="1:15">
      <c r="A614" s="20" t="s">
        <v>249</v>
      </c>
      <c r="B614" s="20">
        <v>200104215</v>
      </c>
      <c r="C614" s="20">
        <v>200104220</v>
      </c>
      <c r="D614" s="20" t="s">
        <v>252</v>
      </c>
      <c r="E614" s="20" t="s">
        <v>268</v>
      </c>
      <c r="F614" s="20" t="s">
        <v>1060</v>
      </c>
      <c r="G614" s="20" t="s">
        <v>1061</v>
      </c>
      <c r="H614" s="20" t="s">
        <v>622</v>
      </c>
      <c r="I614" s="20" t="s">
        <v>623</v>
      </c>
      <c r="J614" s="20" t="s">
        <v>354</v>
      </c>
      <c r="K614" s="20" t="s">
        <v>256</v>
      </c>
      <c r="L614" s="21">
        <v>39686</v>
      </c>
      <c r="M614" s="22">
        <v>1</v>
      </c>
      <c r="N614" s="22">
        <v>0</v>
      </c>
      <c r="O614" s="22">
        <v>0</v>
      </c>
    </row>
    <row r="615" spans="1:15">
      <c r="A615" s="20" t="s">
        <v>658</v>
      </c>
      <c r="B615" s="20"/>
      <c r="C615" s="20">
        <v>200104215</v>
      </c>
      <c r="D615" s="20" t="s">
        <v>659</v>
      </c>
      <c r="E615" s="20" t="s">
        <v>1193</v>
      </c>
      <c r="F615" s="20" t="s">
        <v>1060</v>
      </c>
      <c r="G615" s="20" t="s">
        <v>1061</v>
      </c>
      <c r="H615" s="20" t="s">
        <v>622</v>
      </c>
      <c r="I615" s="20" t="s">
        <v>623</v>
      </c>
      <c r="J615" s="20" t="s">
        <v>658</v>
      </c>
      <c r="K615" s="20" t="s">
        <v>662</v>
      </c>
      <c r="L615" s="21">
        <v>39686</v>
      </c>
      <c r="M615" s="22">
        <v>0</v>
      </c>
      <c r="N615" s="22">
        <v>0</v>
      </c>
      <c r="O615" s="22">
        <v>0</v>
      </c>
    </row>
    <row r="616" spans="1:15">
      <c r="A616" s="20" t="s">
        <v>658</v>
      </c>
      <c r="B616" s="20"/>
      <c r="C616" s="20">
        <v>200104212</v>
      </c>
      <c r="D616" s="20" t="s">
        <v>659</v>
      </c>
      <c r="E616" s="20" t="s">
        <v>1194</v>
      </c>
      <c r="F616" s="20" t="s">
        <v>1176</v>
      </c>
      <c r="G616" s="20" t="s">
        <v>1177</v>
      </c>
      <c r="H616" s="20" t="s">
        <v>614</v>
      </c>
      <c r="I616" s="20" t="s">
        <v>615</v>
      </c>
      <c r="J616" s="20" t="s">
        <v>658</v>
      </c>
      <c r="K616" s="20" t="s">
        <v>662</v>
      </c>
      <c r="L616" s="21">
        <v>39686</v>
      </c>
      <c r="M616" s="22">
        <v>0</v>
      </c>
      <c r="N616" s="22">
        <v>0</v>
      </c>
      <c r="O616" s="22">
        <v>0</v>
      </c>
    </row>
    <row r="617" spans="1:15">
      <c r="A617" s="20" t="s">
        <v>658</v>
      </c>
      <c r="B617" s="20"/>
      <c r="C617" s="20">
        <v>200104201</v>
      </c>
      <c r="D617" s="20" t="s">
        <v>659</v>
      </c>
      <c r="E617" s="20" t="s">
        <v>1195</v>
      </c>
      <c r="F617" s="20" t="s">
        <v>832</v>
      </c>
      <c r="G617" s="20" t="s">
        <v>833</v>
      </c>
      <c r="H617" s="20" t="s">
        <v>606</v>
      </c>
      <c r="I617" s="20" t="s">
        <v>607</v>
      </c>
      <c r="J617" s="20" t="s">
        <v>658</v>
      </c>
      <c r="K617" s="20" t="s">
        <v>662</v>
      </c>
      <c r="L617" s="21">
        <v>39686</v>
      </c>
      <c r="M617" s="22">
        <v>0</v>
      </c>
      <c r="N617" s="22">
        <v>0</v>
      </c>
      <c r="O617" s="22">
        <v>0</v>
      </c>
    </row>
    <row r="618" spans="1:15">
      <c r="A618" s="20" t="s">
        <v>658</v>
      </c>
      <c r="B618" s="20"/>
      <c r="C618" s="20">
        <v>200104199</v>
      </c>
      <c r="D618" s="20" t="s">
        <v>659</v>
      </c>
      <c r="E618" s="20" t="s">
        <v>1196</v>
      </c>
      <c r="F618" s="20" t="s">
        <v>1197</v>
      </c>
      <c r="G618" s="20" t="s">
        <v>1198</v>
      </c>
      <c r="H618" s="20" t="s">
        <v>612</v>
      </c>
      <c r="I618" s="20" t="s">
        <v>613</v>
      </c>
      <c r="J618" s="20" t="s">
        <v>658</v>
      </c>
      <c r="K618" s="20" t="s">
        <v>662</v>
      </c>
      <c r="L618" s="21">
        <v>39686</v>
      </c>
      <c r="M618" s="22">
        <v>0</v>
      </c>
      <c r="N618" s="22">
        <v>0</v>
      </c>
      <c r="O618" s="22">
        <v>0</v>
      </c>
    </row>
    <row r="619" spans="1:15">
      <c r="A619" s="20" t="s">
        <v>249</v>
      </c>
      <c r="B619" s="20">
        <v>200104425</v>
      </c>
      <c r="C619" s="20">
        <v>200104287</v>
      </c>
      <c r="D619" s="20" t="s">
        <v>252</v>
      </c>
      <c r="E619" s="20" t="s">
        <v>342</v>
      </c>
      <c r="F619" s="20" t="s">
        <v>1206</v>
      </c>
      <c r="G619" s="20" t="s">
        <v>1207</v>
      </c>
      <c r="H619" s="20" t="s">
        <v>640</v>
      </c>
      <c r="I619" s="20" t="s">
        <v>641</v>
      </c>
      <c r="J619" s="20" t="s">
        <v>276</v>
      </c>
      <c r="K619" s="20" t="s">
        <v>256</v>
      </c>
      <c r="L619" s="21">
        <v>39687</v>
      </c>
      <c r="M619" s="22">
        <v>1</v>
      </c>
      <c r="N619" s="22">
        <v>0</v>
      </c>
      <c r="O619" s="22">
        <v>0</v>
      </c>
    </row>
    <row r="620" spans="1:15">
      <c r="A620" s="20" t="s">
        <v>250</v>
      </c>
      <c r="B620" s="20">
        <v>200104269</v>
      </c>
      <c r="C620" s="20">
        <v>200104260</v>
      </c>
      <c r="D620" s="20" t="s">
        <v>257</v>
      </c>
      <c r="E620" s="20" t="s">
        <v>355</v>
      </c>
      <c r="F620" s="20" t="s">
        <v>1200</v>
      </c>
      <c r="G620" s="20" t="s">
        <v>1201</v>
      </c>
      <c r="H620" s="20" t="s">
        <v>608</v>
      </c>
      <c r="I620" s="20" t="s">
        <v>609</v>
      </c>
      <c r="J620" s="20" t="s">
        <v>356</v>
      </c>
      <c r="K620" s="20" t="s">
        <v>662</v>
      </c>
      <c r="L620" s="21">
        <v>39687</v>
      </c>
      <c r="M620" s="22">
        <v>1</v>
      </c>
      <c r="N620" s="22">
        <v>0</v>
      </c>
      <c r="O620" s="22">
        <v>0</v>
      </c>
    </row>
    <row r="621" spans="1:15">
      <c r="A621" s="20" t="s">
        <v>658</v>
      </c>
      <c r="B621" s="20"/>
      <c r="C621" s="20">
        <v>200104269</v>
      </c>
      <c r="D621" s="20" t="s">
        <v>659</v>
      </c>
      <c r="E621" s="20" t="s">
        <v>1199</v>
      </c>
      <c r="F621" s="20" t="s">
        <v>1200</v>
      </c>
      <c r="G621" s="20" t="s">
        <v>1201</v>
      </c>
      <c r="H621" s="20" t="s">
        <v>608</v>
      </c>
      <c r="I621" s="20" t="s">
        <v>609</v>
      </c>
      <c r="J621" s="20" t="s">
        <v>658</v>
      </c>
      <c r="K621" s="20" t="s">
        <v>662</v>
      </c>
      <c r="L621" s="21">
        <v>39687</v>
      </c>
      <c r="M621" s="22">
        <v>0</v>
      </c>
      <c r="N621" s="22">
        <v>0</v>
      </c>
      <c r="O621" s="22">
        <v>0</v>
      </c>
    </row>
    <row r="622" spans="1:15">
      <c r="A622" s="20" t="s">
        <v>658</v>
      </c>
      <c r="B622" s="20"/>
      <c r="C622" s="20">
        <v>200104263</v>
      </c>
      <c r="D622" s="20" t="s">
        <v>659</v>
      </c>
      <c r="E622" s="20" t="s">
        <v>1202</v>
      </c>
      <c r="F622" s="20" t="s">
        <v>1203</v>
      </c>
      <c r="G622" s="20" t="s">
        <v>1204</v>
      </c>
      <c r="H622" s="20" t="s">
        <v>854</v>
      </c>
      <c r="I622" s="20" t="s">
        <v>855</v>
      </c>
      <c r="J622" s="20" t="s">
        <v>658</v>
      </c>
      <c r="K622" s="20" t="s">
        <v>662</v>
      </c>
      <c r="L622" s="21">
        <v>39687</v>
      </c>
      <c r="M622" s="22">
        <v>0</v>
      </c>
      <c r="N622" s="22">
        <v>0</v>
      </c>
      <c r="O622" s="22">
        <v>0</v>
      </c>
    </row>
    <row r="623" spans="1:15">
      <c r="A623" s="20" t="s">
        <v>249</v>
      </c>
      <c r="B623" s="20">
        <v>200104428</v>
      </c>
      <c r="C623" s="20">
        <v>200104401</v>
      </c>
      <c r="D623" s="20" t="s">
        <v>252</v>
      </c>
      <c r="E623" s="20" t="s">
        <v>258</v>
      </c>
      <c r="F623" s="20" t="s">
        <v>866</v>
      </c>
      <c r="G623" s="20" t="s">
        <v>867</v>
      </c>
      <c r="H623" s="20" t="s">
        <v>632</v>
      </c>
      <c r="I623" s="20" t="s">
        <v>633</v>
      </c>
      <c r="J623" s="20" t="s">
        <v>357</v>
      </c>
      <c r="K623" s="20" t="s">
        <v>256</v>
      </c>
      <c r="L623" s="21">
        <v>39688</v>
      </c>
      <c r="M623" s="22">
        <v>0</v>
      </c>
      <c r="N623" s="22">
        <v>0</v>
      </c>
      <c r="O623" s="22">
        <v>1</v>
      </c>
    </row>
    <row r="624" spans="1:15">
      <c r="A624" s="20" t="s">
        <v>249</v>
      </c>
      <c r="B624" s="20">
        <v>200104430</v>
      </c>
      <c r="C624" s="20">
        <v>200104402</v>
      </c>
      <c r="D624" s="20" t="s">
        <v>252</v>
      </c>
      <c r="E624" s="20" t="s">
        <v>358</v>
      </c>
      <c r="F624" s="20" t="s">
        <v>866</v>
      </c>
      <c r="G624" s="20" t="s">
        <v>867</v>
      </c>
      <c r="H624" s="20" t="s">
        <v>632</v>
      </c>
      <c r="I624" s="20" t="s">
        <v>633</v>
      </c>
      <c r="J624" s="20" t="s">
        <v>359</v>
      </c>
      <c r="K624" s="20" t="s">
        <v>256</v>
      </c>
      <c r="L624" s="21">
        <v>39688</v>
      </c>
      <c r="M624" s="22">
        <v>0</v>
      </c>
      <c r="N624" s="22">
        <v>0</v>
      </c>
      <c r="O624" s="22">
        <v>1</v>
      </c>
    </row>
    <row r="625" spans="1:15">
      <c r="A625" s="20" t="s">
        <v>250</v>
      </c>
      <c r="B625" s="20">
        <v>200104445</v>
      </c>
      <c r="C625" s="20">
        <v>200104393</v>
      </c>
      <c r="D625" s="20" t="s">
        <v>257</v>
      </c>
      <c r="E625" s="20" t="s">
        <v>360</v>
      </c>
      <c r="F625" s="20" t="s">
        <v>686</v>
      </c>
      <c r="G625" s="20" t="s">
        <v>687</v>
      </c>
      <c r="H625" s="20" t="s">
        <v>608</v>
      </c>
      <c r="I625" s="20" t="s">
        <v>609</v>
      </c>
      <c r="J625" s="20" t="s">
        <v>324</v>
      </c>
      <c r="K625" s="20" t="s">
        <v>662</v>
      </c>
      <c r="L625" s="21">
        <v>39688</v>
      </c>
      <c r="M625" s="22">
        <v>0</v>
      </c>
      <c r="N625" s="22">
        <v>1</v>
      </c>
      <c r="O625" s="22">
        <v>0</v>
      </c>
    </row>
    <row r="626" spans="1:15">
      <c r="A626" s="20" t="s">
        <v>250</v>
      </c>
      <c r="B626" s="20">
        <v>200104447</v>
      </c>
      <c r="C626" s="20">
        <v>200104395</v>
      </c>
      <c r="D626" s="20" t="s">
        <v>257</v>
      </c>
      <c r="E626" s="20" t="s">
        <v>360</v>
      </c>
      <c r="F626" s="20" t="s">
        <v>686</v>
      </c>
      <c r="G626" s="20" t="s">
        <v>687</v>
      </c>
      <c r="H626" s="20" t="s">
        <v>608</v>
      </c>
      <c r="I626" s="20" t="s">
        <v>609</v>
      </c>
      <c r="J626" s="20" t="s">
        <v>361</v>
      </c>
      <c r="K626" s="20" t="s">
        <v>662</v>
      </c>
      <c r="L626" s="21">
        <v>39688</v>
      </c>
      <c r="M626" s="22">
        <v>0</v>
      </c>
      <c r="N626" s="22">
        <v>1</v>
      </c>
      <c r="O626" s="22">
        <v>0</v>
      </c>
    </row>
    <row r="627" spans="1:15">
      <c r="A627" s="20" t="s">
        <v>250</v>
      </c>
      <c r="B627" s="20">
        <v>200104446</v>
      </c>
      <c r="C627" s="20">
        <v>200104394</v>
      </c>
      <c r="D627" s="20" t="s">
        <v>252</v>
      </c>
      <c r="E627" s="20" t="s">
        <v>360</v>
      </c>
      <c r="F627" s="20" t="s">
        <v>686</v>
      </c>
      <c r="G627" s="20" t="s">
        <v>687</v>
      </c>
      <c r="H627" s="20" t="s">
        <v>608</v>
      </c>
      <c r="I627" s="20" t="s">
        <v>609</v>
      </c>
      <c r="J627" s="20" t="s">
        <v>362</v>
      </c>
      <c r="K627" s="20" t="s">
        <v>662</v>
      </c>
      <c r="L627" s="21">
        <v>39688</v>
      </c>
      <c r="M627" s="22">
        <v>0</v>
      </c>
      <c r="N627" s="22">
        <v>1</v>
      </c>
      <c r="O627" s="22">
        <v>0</v>
      </c>
    </row>
    <row r="628" spans="1:15">
      <c r="A628" s="20" t="s">
        <v>658</v>
      </c>
      <c r="B628" s="20"/>
      <c r="C628" s="20">
        <v>200104425</v>
      </c>
      <c r="D628" s="20" t="s">
        <v>659</v>
      </c>
      <c r="E628" s="20" t="s">
        <v>1205</v>
      </c>
      <c r="F628" s="20" t="s">
        <v>1206</v>
      </c>
      <c r="G628" s="20" t="s">
        <v>1207</v>
      </c>
      <c r="H628" s="20" t="s">
        <v>640</v>
      </c>
      <c r="I628" s="20" t="s">
        <v>641</v>
      </c>
      <c r="J628" s="20" t="s">
        <v>658</v>
      </c>
      <c r="K628" s="20" t="s">
        <v>662</v>
      </c>
      <c r="L628" s="21">
        <v>39689</v>
      </c>
      <c r="M628" s="22">
        <v>0</v>
      </c>
      <c r="N628" s="22">
        <v>0</v>
      </c>
      <c r="O628" s="22">
        <v>0</v>
      </c>
    </row>
    <row r="629" spans="1:15">
      <c r="A629" s="20" t="s">
        <v>658</v>
      </c>
      <c r="B629" s="20"/>
      <c r="C629" s="20">
        <v>200104428</v>
      </c>
      <c r="D629" s="20" t="s">
        <v>659</v>
      </c>
      <c r="E629" s="20" t="s">
        <v>1208</v>
      </c>
      <c r="F629" s="20" t="s">
        <v>866</v>
      </c>
      <c r="G629" s="20" t="s">
        <v>867</v>
      </c>
      <c r="H629" s="20" t="s">
        <v>632</v>
      </c>
      <c r="I629" s="20" t="s">
        <v>633</v>
      </c>
      <c r="J629" s="20" t="s">
        <v>658</v>
      </c>
      <c r="K629" s="20" t="s">
        <v>662</v>
      </c>
      <c r="L629" s="21">
        <v>39689</v>
      </c>
      <c r="M629" s="22">
        <v>0</v>
      </c>
      <c r="N629" s="22">
        <v>0</v>
      </c>
      <c r="O629" s="22">
        <v>0</v>
      </c>
    </row>
    <row r="630" spans="1:15">
      <c r="A630" s="20" t="s">
        <v>658</v>
      </c>
      <c r="B630" s="20"/>
      <c r="C630" s="20">
        <v>200104430</v>
      </c>
      <c r="D630" s="20" t="s">
        <v>659</v>
      </c>
      <c r="E630" s="20" t="s">
        <v>1209</v>
      </c>
      <c r="F630" s="20" t="s">
        <v>866</v>
      </c>
      <c r="G630" s="20" t="s">
        <v>867</v>
      </c>
      <c r="H630" s="20" t="s">
        <v>632</v>
      </c>
      <c r="I630" s="20" t="s">
        <v>633</v>
      </c>
      <c r="J630" s="20" t="s">
        <v>658</v>
      </c>
      <c r="K630" s="20" t="s">
        <v>662</v>
      </c>
      <c r="L630" s="21">
        <v>39689</v>
      </c>
      <c r="M630" s="22">
        <v>0</v>
      </c>
      <c r="N630" s="22">
        <v>0</v>
      </c>
      <c r="O630" s="22">
        <v>0</v>
      </c>
    </row>
    <row r="631" spans="1:15">
      <c r="A631" s="20" t="s">
        <v>249</v>
      </c>
      <c r="B631" s="20">
        <v>200104634</v>
      </c>
      <c r="C631" s="20">
        <v>200104431</v>
      </c>
      <c r="D631" s="20" t="s">
        <v>252</v>
      </c>
      <c r="E631" s="20" t="s">
        <v>282</v>
      </c>
      <c r="F631" s="20" t="s">
        <v>842</v>
      </c>
      <c r="G631" s="20" t="s">
        <v>843</v>
      </c>
      <c r="H631" s="20" t="s">
        <v>614</v>
      </c>
      <c r="I631" s="20" t="s">
        <v>615</v>
      </c>
      <c r="J631" s="20" t="s">
        <v>363</v>
      </c>
      <c r="K631" s="20" t="s">
        <v>256</v>
      </c>
      <c r="L631" s="21">
        <v>39689</v>
      </c>
      <c r="M631" s="22">
        <v>1</v>
      </c>
      <c r="N631" s="22">
        <v>0</v>
      </c>
      <c r="O631" s="22">
        <v>0</v>
      </c>
    </row>
    <row r="632" spans="1:15">
      <c r="A632" s="20" t="s">
        <v>658</v>
      </c>
      <c r="B632" s="20"/>
      <c r="C632" s="20">
        <v>200104445</v>
      </c>
      <c r="D632" s="20" t="s">
        <v>659</v>
      </c>
      <c r="E632" s="20" t="s">
        <v>1210</v>
      </c>
      <c r="F632" s="20" t="s">
        <v>686</v>
      </c>
      <c r="G632" s="20" t="s">
        <v>687</v>
      </c>
      <c r="H632" s="20" t="s">
        <v>608</v>
      </c>
      <c r="I632" s="20" t="s">
        <v>609</v>
      </c>
      <c r="J632" s="20" t="s">
        <v>658</v>
      </c>
      <c r="K632" s="20" t="s">
        <v>662</v>
      </c>
      <c r="L632" s="21">
        <v>39689</v>
      </c>
      <c r="M632" s="22">
        <v>0</v>
      </c>
      <c r="N632" s="22">
        <v>0</v>
      </c>
      <c r="O632" s="22">
        <v>0</v>
      </c>
    </row>
    <row r="633" spans="1:15">
      <c r="A633" s="20" t="s">
        <v>658</v>
      </c>
      <c r="B633" s="20"/>
      <c r="C633" s="20">
        <v>200104446</v>
      </c>
      <c r="D633" s="20" t="s">
        <v>659</v>
      </c>
      <c r="E633" s="20" t="s">
        <v>1210</v>
      </c>
      <c r="F633" s="20" t="s">
        <v>686</v>
      </c>
      <c r="G633" s="20" t="s">
        <v>687</v>
      </c>
      <c r="H633" s="20" t="s">
        <v>608</v>
      </c>
      <c r="I633" s="20" t="s">
        <v>609</v>
      </c>
      <c r="J633" s="20" t="s">
        <v>658</v>
      </c>
      <c r="K633" s="20" t="s">
        <v>662</v>
      </c>
      <c r="L633" s="21">
        <v>39689</v>
      </c>
      <c r="M633" s="22">
        <v>0</v>
      </c>
      <c r="N633" s="22">
        <v>0</v>
      </c>
      <c r="O633" s="22">
        <v>0</v>
      </c>
    </row>
    <row r="634" spans="1:15">
      <c r="A634" s="20" t="s">
        <v>658</v>
      </c>
      <c r="B634" s="20"/>
      <c r="C634" s="20">
        <v>200104447</v>
      </c>
      <c r="D634" s="20" t="s">
        <v>659</v>
      </c>
      <c r="E634" s="20" t="s">
        <v>1210</v>
      </c>
      <c r="F634" s="20" t="s">
        <v>686</v>
      </c>
      <c r="G634" s="20" t="s">
        <v>687</v>
      </c>
      <c r="H634" s="20" t="s">
        <v>608</v>
      </c>
      <c r="I634" s="20" t="s">
        <v>609</v>
      </c>
      <c r="J634" s="20" t="s">
        <v>658</v>
      </c>
      <c r="K634" s="20" t="s">
        <v>662</v>
      </c>
      <c r="L634" s="21">
        <v>39689</v>
      </c>
      <c r="M634" s="22">
        <v>0</v>
      </c>
      <c r="N634" s="22">
        <v>0</v>
      </c>
      <c r="O634" s="22">
        <v>0</v>
      </c>
    </row>
    <row r="635" spans="1:15">
      <c r="A635" s="20" t="s">
        <v>658</v>
      </c>
      <c r="B635" s="20"/>
      <c r="C635" s="20">
        <v>200104448</v>
      </c>
      <c r="D635" s="20" t="s">
        <v>659</v>
      </c>
      <c r="E635" s="20" t="s">
        <v>1210</v>
      </c>
      <c r="F635" s="20" t="s">
        <v>686</v>
      </c>
      <c r="G635" s="20" t="s">
        <v>687</v>
      </c>
      <c r="H635" s="20" t="s">
        <v>608</v>
      </c>
      <c r="I635" s="20" t="s">
        <v>609</v>
      </c>
      <c r="J635" s="20" t="s">
        <v>658</v>
      </c>
      <c r="K635" s="20" t="s">
        <v>662</v>
      </c>
      <c r="L635" s="21">
        <v>39689</v>
      </c>
      <c r="M635" s="22">
        <v>0</v>
      </c>
      <c r="N635" s="22">
        <v>0</v>
      </c>
      <c r="O635" s="22">
        <v>0</v>
      </c>
    </row>
    <row r="636" spans="1:15">
      <c r="A636" s="20" t="s">
        <v>249</v>
      </c>
      <c r="B636" s="20">
        <v>200104731</v>
      </c>
      <c r="C636" s="20">
        <v>200104647</v>
      </c>
      <c r="D636" s="20" t="s">
        <v>252</v>
      </c>
      <c r="E636" s="20" t="s">
        <v>268</v>
      </c>
      <c r="F636" s="20" t="s">
        <v>732</v>
      </c>
      <c r="G636" s="20" t="s">
        <v>733</v>
      </c>
      <c r="H636" s="20" t="s">
        <v>638</v>
      </c>
      <c r="I636" s="20" t="s">
        <v>639</v>
      </c>
      <c r="J636" s="20" t="s">
        <v>272</v>
      </c>
      <c r="K636" s="20" t="s">
        <v>256</v>
      </c>
      <c r="L636" s="21">
        <v>39692</v>
      </c>
      <c r="M636" s="22">
        <v>0</v>
      </c>
      <c r="N636" s="22">
        <v>1</v>
      </c>
      <c r="O636" s="22">
        <v>0</v>
      </c>
    </row>
    <row r="637" spans="1:15">
      <c r="A637" s="20" t="s">
        <v>250</v>
      </c>
      <c r="B637" s="20">
        <v>200104939</v>
      </c>
      <c r="C637" s="20">
        <v>200104644</v>
      </c>
      <c r="D637" s="20" t="s">
        <v>252</v>
      </c>
      <c r="E637" s="20" t="s">
        <v>364</v>
      </c>
      <c r="F637" s="20" t="s">
        <v>1060</v>
      </c>
      <c r="G637" s="20" t="s">
        <v>1061</v>
      </c>
      <c r="H637" s="20" t="s">
        <v>644</v>
      </c>
      <c r="I637" s="20" t="s">
        <v>645</v>
      </c>
      <c r="J637" s="20" t="s">
        <v>365</v>
      </c>
      <c r="K637" s="20" t="s">
        <v>662</v>
      </c>
      <c r="L637" s="21">
        <v>39692</v>
      </c>
      <c r="M637" s="22">
        <v>0</v>
      </c>
      <c r="N637" s="22">
        <v>1</v>
      </c>
      <c r="O637" s="22">
        <v>0</v>
      </c>
    </row>
    <row r="638" spans="1:15">
      <c r="A638" s="20" t="s">
        <v>249</v>
      </c>
      <c r="B638" s="20">
        <v>200104733</v>
      </c>
      <c r="C638" s="20">
        <v>200104641</v>
      </c>
      <c r="D638" s="20" t="s">
        <v>252</v>
      </c>
      <c r="E638" s="20" t="s">
        <v>258</v>
      </c>
      <c r="F638" s="20" t="s">
        <v>794</v>
      </c>
      <c r="G638" s="20" t="s">
        <v>795</v>
      </c>
      <c r="H638" s="20" t="s">
        <v>628</v>
      </c>
      <c r="I638" s="20" t="s">
        <v>629</v>
      </c>
      <c r="J638" s="20" t="s">
        <v>269</v>
      </c>
      <c r="K638" s="20" t="s">
        <v>256</v>
      </c>
      <c r="L638" s="21">
        <v>39692</v>
      </c>
      <c r="M638" s="22">
        <v>0</v>
      </c>
      <c r="N638" s="22">
        <v>0</v>
      </c>
      <c r="O638" s="22">
        <v>1</v>
      </c>
    </row>
    <row r="639" spans="1:15">
      <c r="A639" s="20" t="s">
        <v>658</v>
      </c>
      <c r="B639" s="20"/>
      <c r="C639" s="20">
        <v>200104640</v>
      </c>
      <c r="D639" s="20" t="s">
        <v>659</v>
      </c>
      <c r="E639" s="20" t="s">
        <v>1211</v>
      </c>
      <c r="F639" s="20" t="s">
        <v>1212</v>
      </c>
      <c r="G639" s="20" t="s">
        <v>1213</v>
      </c>
      <c r="H639" s="20" t="s">
        <v>1214</v>
      </c>
      <c r="I639" s="20" t="s">
        <v>1215</v>
      </c>
      <c r="J639" s="20" t="s">
        <v>658</v>
      </c>
      <c r="K639" s="20" t="s">
        <v>662</v>
      </c>
      <c r="L639" s="21">
        <v>39692</v>
      </c>
      <c r="M639" s="22">
        <v>0</v>
      </c>
      <c r="N639" s="22">
        <v>0</v>
      </c>
      <c r="O639" s="22">
        <v>0</v>
      </c>
    </row>
    <row r="640" spans="1:15">
      <c r="A640" s="20" t="s">
        <v>658</v>
      </c>
      <c r="B640" s="20"/>
      <c r="C640" s="20">
        <v>200104731</v>
      </c>
      <c r="D640" s="20" t="s">
        <v>659</v>
      </c>
      <c r="E640" s="20" t="s">
        <v>1216</v>
      </c>
      <c r="F640" s="20" t="s">
        <v>732</v>
      </c>
      <c r="G640" s="20" t="s">
        <v>733</v>
      </c>
      <c r="H640" s="20" t="s">
        <v>638</v>
      </c>
      <c r="I640" s="20" t="s">
        <v>639</v>
      </c>
      <c r="J640" s="20" t="s">
        <v>658</v>
      </c>
      <c r="K640" s="20" t="s">
        <v>662</v>
      </c>
      <c r="L640" s="21">
        <v>39693</v>
      </c>
      <c r="M640" s="22">
        <v>0</v>
      </c>
      <c r="N640" s="22">
        <v>0</v>
      </c>
      <c r="O640" s="22">
        <v>0</v>
      </c>
    </row>
    <row r="641" spans="1:15">
      <c r="A641" s="20" t="s">
        <v>658</v>
      </c>
      <c r="B641" s="20"/>
      <c r="C641" s="20">
        <v>200104635</v>
      </c>
      <c r="D641" s="20" t="s">
        <v>659</v>
      </c>
      <c r="E641" s="20" t="s">
        <v>1217</v>
      </c>
      <c r="F641" s="20" t="s">
        <v>756</v>
      </c>
      <c r="G641" s="20" t="s">
        <v>757</v>
      </c>
      <c r="H641" s="20" t="s">
        <v>606</v>
      </c>
      <c r="I641" s="20" t="s">
        <v>607</v>
      </c>
      <c r="J641" s="20" t="s">
        <v>658</v>
      </c>
      <c r="K641" s="20" t="s">
        <v>662</v>
      </c>
      <c r="L641" s="21">
        <v>39693</v>
      </c>
      <c r="M641" s="22">
        <v>0</v>
      </c>
      <c r="N641" s="22">
        <v>0</v>
      </c>
      <c r="O641" s="22">
        <v>0</v>
      </c>
    </row>
    <row r="642" spans="1:15">
      <c r="A642" s="20" t="s">
        <v>658</v>
      </c>
      <c r="B642" s="20"/>
      <c r="C642" s="20">
        <v>200104733</v>
      </c>
      <c r="D642" s="20" t="s">
        <v>659</v>
      </c>
      <c r="E642" s="20" t="s">
        <v>1218</v>
      </c>
      <c r="F642" s="20" t="s">
        <v>794</v>
      </c>
      <c r="G642" s="20" t="s">
        <v>795</v>
      </c>
      <c r="H642" s="20" t="s">
        <v>628</v>
      </c>
      <c r="I642" s="20" t="s">
        <v>629</v>
      </c>
      <c r="J642" s="20" t="s">
        <v>658</v>
      </c>
      <c r="K642" s="20" t="s">
        <v>662</v>
      </c>
      <c r="L642" s="21">
        <v>39693</v>
      </c>
      <c r="M642" s="22">
        <v>0</v>
      </c>
      <c r="N642" s="22">
        <v>0</v>
      </c>
      <c r="O642" s="22">
        <v>0</v>
      </c>
    </row>
    <row r="643" spans="1:15">
      <c r="A643" s="20" t="s">
        <v>249</v>
      </c>
      <c r="B643" s="20">
        <v>200104755</v>
      </c>
      <c r="C643" s="20">
        <v>200104724</v>
      </c>
      <c r="D643" s="20" t="s">
        <v>252</v>
      </c>
      <c r="E643" s="20" t="s">
        <v>258</v>
      </c>
      <c r="F643" s="20" t="s">
        <v>866</v>
      </c>
      <c r="G643" s="20" t="s">
        <v>867</v>
      </c>
      <c r="H643" s="20" t="s">
        <v>632</v>
      </c>
      <c r="I643" s="20" t="s">
        <v>633</v>
      </c>
      <c r="J643" s="20" t="s">
        <v>366</v>
      </c>
      <c r="K643" s="20" t="s">
        <v>256</v>
      </c>
      <c r="L643" s="21">
        <v>39693</v>
      </c>
      <c r="M643" s="22">
        <v>0</v>
      </c>
      <c r="N643" s="22">
        <v>0</v>
      </c>
      <c r="O643" s="22">
        <v>1</v>
      </c>
    </row>
    <row r="644" spans="1:15">
      <c r="A644" s="20" t="s">
        <v>658</v>
      </c>
      <c r="B644" s="20"/>
      <c r="C644" s="20">
        <v>200104755</v>
      </c>
      <c r="D644" s="20" t="s">
        <v>659</v>
      </c>
      <c r="E644" s="20" t="s">
        <v>1219</v>
      </c>
      <c r="F644" s="20" t="s">
        <v>866</v>
      </c>
      <c r="G644" s="20" t="s">
        <v>867</v>
      </c>
      <c r="H644" s="20" t="s">
        <v>632</v>
      </c>
      <c r="I644" s="20" t="s">
        <v>633</v>
      </c>
      <c r="J644" s="20" t="s">
        <v>658</v>
      </c>
      <c r="K644" s="20" t="s">
        <v>662</v>
      </c>
      <c r="L644" s="21">
        <v>39693</v>
      </c>
      <c r="M644" s="22">
        <v>0</v>
      </c>
      <c r="N644" s="22">
        <v>0</v>
      </c>
      <c r="O644" s="22">
        <v>0</v>
      </c>
    </row>
    <row r="645" spans="1:15">
      <c r="A645" s="20" t="s">
        <v>250</v>
      </c>
      <c r="B645" s="20">
        <v>200104937</v>
      </c>
      <c r="C645" s="20">
        <v>200104730</v>
      </c>
      <c r="D645" s="20" t="s">
        <v>257</v>
      </c>
      <c r="E645" s="20" t="s">
        <v>367</v>
      </c>
      <c r="F645" s="20" t="s">
        <v>1237</v>
      </c>
      <c r="G645" s="20" t="s">
        <v>1238</v>
      </c>
      <c r="H645" s="20" t="s">
        <v>614</v>
      </c>
      <c r="I645" s="20" t="s">
        <v>615</v>
      </c>
      <c r="J645" s="20" t="s">
        <v>368</v>
      </c>
      <c r="K645" s="20" t="s">
        <v>662</v>
      </c>
      <c r="L645" s="21">
        <v>39693</v>
      </c>
      <c r="M645" s="22">
        <v>0</v>
      </c>
      <c r="N645" s="22">
        <v>1</v>
      </c>
      <c r="O645" s="22">
        <v>0</v>
      </c>
    </row>
    <row r="646" spans="1:15">
      <c r="A646" s="20" t="s">
        <v>658</v>
      </c>
      <c r="B646" s="20"/>
      <c r="C646" s="20">
        <v>200104634</v>
      </c>
      <c r="D646" s="20" t="s">
        <v>659</v>
      </c>
      <c r="E646" s="20" t="s">
        <v>1220</v>
      </c>
      <c r="F646" s="20" t="s">
        <v>842</v>
      </c>
      <c r="G646" s="20" t="s">
        <v>843</v>
      </c>
      <c r="H646" s="20" t="s">
        <v>614</v>
      </c>
      <c r="I646" s="20" t="s">
        <v>615</v>
      </c>
      <c r="J646" s="20" t="s">
        <v>658</v>
      </c>
      <c r="K646" s="20" t="s">
        <v>662</v>
      </c>
      <c r="L646" s="21">
        <v>39693</v>
      </c>
      <c r="M646" s="22">
        <v>0</v>
      </c>
      <c r="N646" s="22">
        <v>0</v>
      </c>
      <c r="O646" s="22">
        <v>0</v>
      </c>
    </row>
    <row r="647" spans="1:15">
      <c r="A647" s="20" t="s">
        <v>249</v>
      </c>
      <c r="B647" s="20">
        <v>200104998</v>
      </c>
      <c r="C647" s="20">
        <v>200104754</v>
      </c>
      <c r="D647" s="20" t="s">
        <v>252</v>
      </c>
      <c r="E647" s="20" t="s">
        <v>369</v>
      </c>
      <c r="F647" s="20" t="s">
        <v>706</v>
      </c>
      <c r="G647" s="20" t="s">
        <v>707</v>
      </c>
      <c r="H647" s="20" t="s">
        <v>616</v>
      </c>
      <c r="I647" s="20" t="s">
        <v>617</v>
      </c>
      <c r="J647" s="20" t="s">
        <v>280</v>
      </c>
      <c r="K647" s="20" t="s">
        <v>256</v>
      </c>
      <c r="L647" s="21">
        <v>39693</v>
      </c>
      <c r="M647" s="22">
        <v>1</v>
      </c>
      <c r="N647" s="22">
        <v>0</v>
      </c>
      <c r="O647" s="22">
        <v>0</v>
      </c>
    </row>
    <row r="648" spans="1:15">
      <c r="A648" s="20" t="s">
        <v>658</v>
      </c>
      <c r="B648" s="20"/>
      <c r="C648" s="20">
        <v>200104718</v>
      </c>
      <c r="D648" s="20" t="s">
        <v>659</v>
      </c>
      <c r="E648" s="20" t="s">
        <v>1221</v>
      </c>
      <c r="F648" s="20" t="s">
        <v>1222</v>
      </c>
      <c r="G648" s="20" t="s">
        <v>1223</v>
      </c>
      <c r="H648" s="20" t="s">
        <v>1224</v>
      </c>
      <c r="I648" s="20" t="s">
        <v>1225</v>
      </c>
      <c r="J648" s="20" t="s">
        <v>658</v>
      </c>
      <c r="K648" s="20" t="s">
        <v>662</v>
      </c>
      <c r="L648" s="21">
        <v>39693</v>
      </c>
      <c r="M648" s="22">
        <v>0</v>
      </c>
      <c r="N648" s="22">
        <v>0</v>
      </c>
      <c r="O648" s="22">
        <v>0</v>
      </c>
    </row>
    <row r="649" spans="1:15">
      <c r="A649" s="20" t="s">
        <v>658</v>
      </c>
      <c r="B649" s="20"/>
      <c r="C649" s="20">
        <v>200104739</v>
      </c>
      <c r="D649" s="20" t="s">
        <v>659</v>
      </c>
      <c r="E649" s="20" t="s">
        <v>1226</v>
      </c>
      <c r="F649" s="20" t="s">
        <v>1227</v>
      </c>
      <c r="G649" s="20" t="s">
        <v>1228</v>
      </c>
      <c r="H649" s="20" t="s">
        <v>1229</v>
      </c>
      <c r="I649" s="20" t="s">
        <v>1230</v>
      </c>
      <c r="J649" s="20" t="s">
        <v>658</v>
      </c>
      <c r="K649" s="20" t="s">
        <v>662</v>
      </c>
      <c r="L649" s="21">
        <v>39693</v>
      </c>
      <c r="M649" s="22">
        <v>0</v>
      </c>
      <c r="N649" s="22">
        <v>0</v>
      </c>
      <c r="O649" s="22">
        <v>0</v>
      </c>
    </row>
    <row r="650" spans="1:15">
      <c r="A650" s="20" t="s">
        <v>658</v>
      </c>
      <c r="B650" s="20"/>
      <c r="C650" s="20">
        <v>200104933</v>
      </c>
      <c r="D650" s="20" t="s">
        <v>659</v>
      </c>
      <c r="E650" s="20" t="s">
        <v>1231</v>
      </c>
      <c r="F650" s="20" t="s">
        <v>1232</v>
      </c>
      <c r="G650" s="20" t="s">
        <v>1233</v>
      </c>
      <c r="H650" s="20" t="s">
        <v>815</v>
      </c>
      <c r="I650" s="20" t="s">
        <v>816</v>
      </c>
      <c r="J650" s="20" t="s">
        <v>658</v>
      </c>
      <c r="K650" s="20" t="s">
        <v>662</v>
      </c>
      <c r="L650" s="21">
        <v>39694</v>
      </c>
      <c r="M650" s="22">
        <v>0</v>
      </c>
      <c r="N650" s="22">
        <v>0</v>
      </c>
      <c r="O650" s="22">
        <v>0</v>
      </c>
    </row>
    <row r="651" spans="1:15">
      <c r="A651" s="20" t="s">
        <v>249</v>
      </c>
      <c r="B651" s="20">
        <v>200104943</v>
      </c>
      <c r="C651" s="20">
        <v>200104932</v>
      </c>
      <c r="D651" s="20" t="s">
        <v>252</v>
      </c>
      <c r="E651" s="20" t="s">
        <v>268</v>
      </c>
      <c r="F651" s="20" t="s">
        <v>1060</v>
      </c>
      <c r="G651" s="20" t="s">
        <v>1061</v>
      </c>
      <c r="H651" s="20" t="s">
        <v>622</v>
      </c>
      <c r="I651" s="20" t="s">
        <v>623</v>
      </c>
      <c r="J651" s="20" t="s">
        <v>259</v>
      </c>
      <c r="K651" s="20" t="s">
        <v>256</v>
      </c>
      <c r="L651" s="21">
        <v>39694</v>
      </c>
      <c r="M651" s="22">
        <v>1</v>
      </c>
      <c r="N651" s="22">
        <v>0</v>
      </c>
      <c r="O651" s="22">
        <v>0</v>
      </c>
    </row>
    <row r="652" spans="1:15">
      <c r="A652" s="20" t="s">
        <v>658</v>
      </c>
      <c r="B652" s="20"/>
      <c r="C652" s="20">
        <v>200104943</v>
      </c>
      <c r="D652" s="20" t="s">
        <v>659</v>
      </c>
      <c r="E652" s="20" t="s">
        <v>1234</v>
      </c>
      <c r="F652" s="20" t="s">
        <v>1060</v>
      </c>
      <c r="G652" s="20" t="s">
        <v>1061</v>
      </c>
      <c r="H652" s="20" t="s">
        <v>622</v>
      </c>
      <c r="I652" s="20" t="s">
        <v>623</v>
      </c>
      <c r="J652" s="20" t="s">
        <v>658</v>
      </c>
      <c r="K652" s="20" t="s">
        <v>662</v>
      </c>
      <c r="L652" s="21">
        <v>39694</v>
      </c>
      <c r="M652" s="22">
        <v>0</v>
      </c>
      <c r="N652" s="22">
        <v>0</v>
      </c>
      <c r="O652" s="22">
        <v>0</v>
      </c>
    </row>
    <row r="653" spans="1:15">
      <c r="A653" s="20" t="s">
        <v>658</v>
      </c>
      <c r="B653" s="20"/>
      <c r="C653" s="20">
        <v>200104939</v>
      </c>
      <c r="D653" s="20" t="s">
        <v>659</v>
      </c>
      <c r="E653" s="20" t="s">
        <v>1235</v>
      </c>
      <c r="F653" s="20" t="s">
        <v>1060</v>
      </c>
      <c r="G653" s="20" t="s">
        <v>1061</v>
      </c>
      <c r="H653" s="20" t="s">
        <v>644</v>
      </c>
      <c r="I653" s="20" t="s">
        <v>645</v>
      </c>
      <c r="J653" s="20" t="s">
        <v>658</v>
      </c>
      <c r="K653" s="20" t="s">
        <v>662</v>
      </c>
      <c r="L653" s="21">
        <v>39694</v>
      </c>
      <c r="M653" s="22">
        <v>0</v>
      </c>
      <c r="N653" s="22">
        <v>0</v>
      </c>
      <c r="O653" s="22">
        <v>0</v>
      </c>
    </row>
    <row r="654" spans="1:15">
      <c r="A654" s="20" t="s">
        <v>658</v>
      </c>
      <c r="B654" s="20"/>
      <c r="C654" s="20">
        <v>200104937</v>
      </c>
      <c r="D654" s="20" t="s">
        <v>659</v>
      </c>
      <c r="E654" s="20" t="s">
        <v>1236</v>
      </c>
      <c r="F654" s="20" t="s">
        <v>1237</v>
      </c>
      <c r="G654" s="20" t="s">
        <v>1238</v>
      </c>
      <c r="H654" s="20" t="s">
        <v>614</v>
      </c>
      <c r="I654" s="20" t="s">
        <v>615</v>
      </c>
      <c r="J654" s="20" t="s">
        <v>658</v>
      </c>
      <c r="K654" s="20" t="s">
        <v>662</v>
      </c>
      <c r="L654" s="21">
        <v>39694</v>
      </c>
      <c r="M654" s="22">
        <v>0</v>
      </c>
      <c r="N654" s="22">
        <v>0</v>
      </c>
      <c r="O654" s="22">
        <v>0</v>
      </c>
    </row>
    <row r="655" spans="1:15">
      <c r="A655" s="20" t="s">
        <v>249</v>
      </c>
      <c r="B655" s="20">
        <v>200105017</v>
      </c>
      <c r="C655" s="20">
        <v>200104935</v>
      </c>
      <c r="D655" s="20" t="s">
        <v>257</v>
      </c>
      <c r="E655" s="20" t="s">
        <v>1733</v>
      </c>
      <c r="F655" s="20" t="s">
        <v>832</v>
      </c>
      <c r="G655" s="20" t="s">
        <v>833</v>
      </c>
      <c r="H655" s="20" t="s">
        <v>606</v>
      </c>
      <c r="I655" s="20" t="s">
        <v>607</v>
      </c>
      <c r="J655" s="20" t="s">
        <v>370</v>
      </c>
      <c r="K655" s="20" t="s">
        <v>1734</v>
      </c>
      <c r="L655" s="21">
        <v>39694</v>
      </c>
      <c r="M655" s="22">
        <v>1</v>
      </c>
      <c r="N655" s="22">
        <v>0</v>
      </c>
      <c r="O655" s="22">
        <v>0</v>
      </c>
    </row>
    <row r="656" spans="1:15">
      <c r="A656" s="20" t="s">
        <v>658</v>
      </c>
      <c r="B656" s="20"/>
      <c r="C656" s="20">
        <v>200104947</v>
      </c>
      <c r="D656" s="20" t="s">
        <v>659</v>
      </c>
      <c r="E656" s="20" t="s">
        <v>1239</v>
      </c>
      <c r="F656" s="20" t="s">
        <v>758</v>
      </c>
      <c r="G656" s="20" t="s">
        <v>759</v>
      </c>
      <c r="H656" s="20" t="s">
        <v>760</v>
      </c>
      <c r="I656" s="20" t="s">
        <v>761</v>
      </c>
      <c r="J656" s="20" t="s">
        <v>658</v>
      </c>
      <c r="K656" s="20" t="s">
        <v>662</v>
      </c>
      <c r="L656" s="21">
        <v>39694</v>
      </c>
      <c r="M656" s="22">
        <v>0</v>
      </c>
      <c r="N656" s="22">
        <v>0</v>
      </c>
      <c r="O656" s="22">
        <v>0</v>
      </c>
    </row>
    <row r="657" spans="1:15">
      <c r="A657" s="20" t="s">
        <v>249</v>
      </c>
      <c r="B657" s="20">
        <v>200104996</v>
      </c>
      <c r="C657" s="20">
        <v>200104868</v>
      </c>
      <c r="D657" s="20" t="s">
        <v>252</v>
      </c>
      <c r="E657" s="20" t="s">
        <v>371</v>
      </c>
      <c r="F657" s="20" t="s">
        <v>706</v>
      </c>
      <c r="G657" s="20" t="s">
        <v>707</v>
      </c>
      <c r="H657" s="20" t="s">
        <v>616</v>
      </c>
      <c r="I657" s="20" t="s">
        <v>617</v>
      </c>
      <c r="J657" s="20" t="s">
        <v>372</v>
      </c>
      <c r="K657" s="20" t="s">
        <v>256</v>
      </c>
      <c r="L657" s="21">
        <v>39694</v>
      </c>
      <c r="M657" s="22">
        <v>1</v>
      </c>
      <c r="N657" s="22">
        <v>0</v>
      </c>
      <c r="O657" s="22">
        <v>0</v>
      </c>
    </row>
    <row r="658" spans="1:15">
      <c r="A658" s="20" t="s">
        <v>658</v>
      </c>
      <c r="B658" s="20"/>
      <c r="C658" s="20">
        <v>200104951</v>
      </c>
      <c r="D658" s="20" t="s">
        <v>659</v>
      </c>
      <c r="E658" s="20" t="s">
        <v>1240</v>
      </c>
      <c r="F658" s="20" t="s">
        <v>1241</v>
      </c>
      <c r="G658" s="20" t="s">
        <v>1242</v>
      </c>
      <c r="H658" s="20" t="s">
        <v>1243</v>
      </c>
      <c r="I658" s="20" t="s">
        <v>1244</v>
      </c>
      <c r="J658" s="20" t="s">
        <v>658</v>
      </c>
      <c r="K658" s="20" t="s">
        <v>662</v>
      </c>
      <c r="L658" s="21">
        <v>39694</v>
      </c>
      <c r="M658" s="22">
        <v>0</v>
      </c>
      <c r="N658" s="22">
        <v>0</v>
      </c>
      <c r="O658" s="22">
        <v>0</v>
      </c>
    </row>
    <row r="659" spans="1:15">
      <c r="A659" s="20" t="s">
        <v>250</v>
      </c>
      <c r="B659" s="20">
        <v>200105021</v>
      </c>
      <c r="C659" s="20">
        <v>200104959</v>
      </c>
      <c r="D659" s="20" t="s">
        <v>252</v>
      </c>
      <c r="E659" s="20" t="s">
        <v>373</v>
      </c>
      <c r="F659" s="20" t="s">
        <v>1258</v>
      </c>
      <c r="G659" s="20" t="s">
        <v>1259</v>
      </c>
      <c r="H659" s="20" t="s">
        <v>620</v>
      </c>
      <c r="I659" s="20" t="s">
        <v>621</v>
      </c>
      <c r="J659" s="20" t="s">
        <v>281</v>
      </c>
      <c r="K659" s="20" t="s">
        <v>662</v>
      </c>
      <c r="L659" s="21">
        <v>39695</v>
      </c>
      <c r="M659" s="22">
        <v>1</v>
      </c>
      <c r="N659" s="22">
        <v>0</v>
      </c>
      <c r="O659" s="22">
        <v>0</v>
      </c>
    </row>
    <row r="660" spans="1:15">
      <c r="A660" s="20" t="s">
        <v>658</v>
      </c>
      <c r="B660" s="20"/>
      <c r="C660" s="20">
        <v>200104975</v>
      </c>
      <c r="D660" s="20" t="s">
        <v>659</v>
      </c>
      <c r="E660" s="20" t="s">
        <v>1245</v>
      </c>
      <c r="F660" s="20" t="s">
        <v>789</v>
      </c>
      <c r="G660" s="20" t="s">
        <v>790</v>
      </c>
      <c r="H660" s="20" t="s">
        <v>634</v>
      </c>
      <c r="I660" s="20" t="s">
        <v>635</v>
      </c>
      <c r="J660" s="20" t="s">
        <v>658</v>
      </c>
      <c r="K660" s="20" t="s">
        <v>662</v>
      </c>
      <c r="L660" s="21">
        <v>39695</v>
      </c>
      <c r="M660" s="22">
        <v>0</v>
      </c>
      <c r="N660" s="22">
        <v>0</v>
      </c>
      <c r="O660" s="22">
        <v>0</v>
      </c>
    </row>
    <row r="661" spans="1:15">
      <c r="A661" s="20" t="s">
        <v>658</v>
      </c>
      <c r="B661" s="20"/>
      <c r="C661" s="20">
        <v>200104977</v>
      </c>
      <c r="D661" s="20" t="s">
        <v>659</v>
      </c>
      <c r="E661" s="20" t="s">
        <v>1246</v>
      </c>
      <c r="F661" s="20" t="s">
        <v>714</v>
      </c>
      <c r="G661" s="20" t="s">
        <v>715</v>
      </c>
      <c r="H661" s="20" t="s">
        <v>696</v>
      </c>
      <c r="I661" s="20" t="s">
        <v>697</v>
      </c>
      <c r="J661" s="20" t="s">
        <v>658</v>
      </c>
      <c r="K661" s="20" t="s">
        <v>662</v>
      </c>
      <c r="L661" s="21">
        <v>39695</v>
      </c>
      <c r="M661" s="22">
        <v>0</v>
      </c>
      <c r="N661" s="22">
        <v>0</v>
      </c>
      <c r="O661" s="22">
        <v>0</v>
      </c>
    </row>
    <row r="662" spans="1:15">
      <c r="A662" s="20" t="s">
        <v>658</v>
      </c>
      <c r="B662" s="20"/>
      <c r="C662" s="20">
        <v>200105047</v>
      </c>
      <c r="D662" s="20" t="s">
        <v>659</v>
      </c>
      <c r="E662" s="20" t="s">
        <v>1247</v>
      </c>
      <c r="F662" s="20" t="s">
        <v>1248</v>
      </c>
      <c r="G662" s="20" t="s">
        <v>1249</v>
      </c>
      <c r="H662" s="20" t="s">
        <v>640</v>
      </c>
      <c r="I662" s="20" t="s">
        <v>641</v>
      </c>
      <c r="J662" s="20" t="s">
        <v>658</v>
      </c>
      <c r="K662" s="20" t="s">
        <v>662</v>
      </c>
      <c r="L662" s="21">
        <v>39696</v>
      </c>
      <c r="M662" s="22">
        <v>0</v>
      </c>
      <c r="N662" s="22">
        <v>0</v>
      </c>
      <c r="O662" s="22">
        <v>0</v>
      </c>
    </row>
    <row r="663" spans="1:15">
      <c r="A663" s="20" t="s">
        <v>658</v>
      </c>
      <c r="B663" s="20"/>
      <c r="C663" s="20">
        <v>200105024</v>
      </c>
      <c r="D663" s="20" t="s">
        <v>659</v>
      </c>
      <c r="E663" s="20" t="s">
        <v>1250</v>
      </c>
      <c r="F663" s="20" t="s">
        <v>1251</v>
      </c>
      <c r="G663" s="20" t="s">
        <v>1252</v>
      </c>
      <c r="H663" s="20" t="s">
        <v>1160</v>
      </c>
      <c r="I663" s="20" t="s">
        <v>1161</v>
      </c>
      <c r="J663" s="20" t="s">
        <v>658</v>
      </c>
      <c r="K663" s="20" t="s">
        <v>662</v>
      </c>
      <c r="L663" s="21">
        <v>39696</v>
      </c>
      <c r="M663" s="22">
        <v>0</v>
      </c>
      <c r="N663" s="22">
        <v>0</v>
      </c>
      <c r="O663" s="22">
        <v>0</v>
      </c>
    </row>
    <row r="664" spans="1:15">
      <c r="A664" s="20" t="s">
        <v>658</v>
      </c>
      <c r="B664" s="20"/>
      <c r="C664" s="20">
        <v>200105031</v>
      </c>
      <c r="D664" s="20" t="s">
        <v>659</v>
      </c>
      <c r="E664" s="20" t="s">
        <v>1253</v>
      </c>
      <c r="F664" s="20" t="s">
        <v>1254</v>
      </c>
      <c r="G664" s="20" t="s">
        <v>1255</v>
      </c>
      <c r="H664" s="20" t="s">
        <v>638</v>
      </c>
      <c r="I664" s="20" t="s">
        <v>639</v>
      </c>
      <c r="J664" s="20" t="s">
        <v>658</v>
      </c>
      <c r="K664" s="20" t="s">
        <v>662</v>
      </c>
      <c r="L664" s="21">
        <v>39696</v>
      </c>
      <c r="M664" s="22">
        <v>0</v>
      </c>
      <c r="N664" s="22">
        <v>0</v>
      </c>
      <c r="O664" s="22">
        <v>0</v>
      </c>
    </row>
    <row r="665" spans="1:15">
      <c r="A665" s="20" t="s">
        <v>249</v>
      </c>
      <c r="B665" s="20">
        <v>200105032</v>
      </c>
      <c r="C665" s="20">
        <v>200105018</v>
      </c>
      <c r="D665" s="20" t="s">
        <v>252</v>
      </c>
      <c r="E665" s="20" t="s">
        <v>258</v>
      </c>
      <c r="F665" s="20" t="s">
        <v>805</v>
      </c>
      <c r="G665" s="20" t="s">
        <v>806</v>
      </c>
      <c r="H665" s="20" t="s">
        <v>608</v>
      </c>
      <c r="I665" s="20" t="s">
        <v>609</v>
      </c>
      <c r="J665" s="20" t="s">
        <v>263</v>
      </c>
      <c r="K665" s="20" t="s">
        <v>256</v>
      </c>
      <c r="L665" s="21">
        <v>39696</v>
      </c>
      <c r="M665" s="22">
        <v>1</v>
      </c>
      <c r="N665" s="22">
        <v>0</v>
      </c>
      <c r="O665" s="22">
        <v>0</v>
      </c>
    </row>
    <row r="666" spans="1:15">
      <c r="A666" s="20" t="s">
        <v>658</v>
      </c>
      <c r="B666" s="20"/>
      <c r="C666" s="20">
        <v>200105032</v>
      </c>
      <c r="D666" s="20" t="s">
        <v>659</v>
      </c>
      <c r="E666" s="20" t="s">
        <v>1256</v>
      </c>
      <c r="F666" s="20" t="s">
        <v>805</v>
      </c>
      <c r="G666" s="20" t="s">
        <v>806</v>
      </c>
      <c r="H666" s="20" t="s">
        <v>608</v>
      </c>
      <c r="I666" s="20" t="s">
        <v>609</v>
      </c>
      <c r="J666" s="20" t="s">
        <v>658</v>
      </c>
      <c r="K666" s="20" t="s">
        <v>662</v>
      </c>
      <c r="L666" s="21">
        <v>39696</v>
      </c>
      <c r="M666" s="22">
        <v>0</v>
      </c>
      <c r="N666" s="22">
        <v>0</v>
      </c>
      <c r="O666" s="22">
        <v>0</v>
      </c>
    </row>
    <row r="667" spans="1:15">
      <c r="A667" s="20" t="s">
        <v>658</v>
      </c>
      <c r="B667" s="20"/>
      <c r="C667" s="20">
        <v>200105021</v>
      </c>
      <c r="D667" s="20" t="s">
        <v>659</v>
      </c>
      <c r="E667" s="20" t="s">
        <v>1257</v>
      </c>
      <c r="F667" s="20" t="s">
        <v>1258</v>
      </c>
      <c r="G667" s="20" t="s">
        <v>1259</v>
      </c>
      <c r="H667" s="20" t="s">
        <v>620</v>
      </c>
      <c r="I667" s="20" t="s">
        <v>621</v>
      </c>
      <c r="J667" s="20" t="s">
        <v>658</v>
      </c>
      <c r="K667" s="20" t="s">
        <v>662</v>
      </c>
      <c r="L667" s="21">
        <v>39696</v>
      </c>
      <c r="M667" s="22">
        <v>0</v>
      </c>
      <c r="N667" s="22">
        <v>0</v>
      </c>
      <c r="O667" s="22">
        <v>0</v>
      </c>
    </row>
    <row r="668" spans="1:15">
      <c r="A668" s="20" t="s">
        <v>250</v>
      </c>
      <c r="B668" s="20">
        <v>200105462</v>
      </c>
      <c r="C668" s="20">
        <v>200105009</v>
      </c>
      <c r="D668" s="20" t="s">
        <v>252</v>
      </c>
      <c r="E668" s="20" t="s">
        <v>270</v>
      </c>
      <c r="F668" s="20" t="s">
        <v>1283</v>
      </c>
      <c r="G668" s="20" t="s">
        <v>1284</v>
      </c>
      <c r="H668" s="20" t="s">
        <v>624</v>
      </c>
      <c r="I668" s="20" t="s">
        <v>625</v>
      </c>
      <c r="J668" s="20" t="s">
        <v>274</v>
      </c>
      <c r="K668" s="20" t="s">
        <v>662</v>
      </c>
      <c r="L668" s="21">
        <v>39696</v>
      </c>
      <c r="M668" s="22">
        <v>1</v>
      </c>
      <c r="N668" s="22">
        <v>0</v>
      </c>
      <c r="O668" s="22">
        <v>0</v>
      </c>
    </row>
    <row r="669" spans="1:15">
      <c r="A669" s="20" t="s">
        <v>658</v>
      </c>
      <c r="B669" s="20"/>
      <c r="C669" s="20">
        <v>200105017</v>
      </c>
      <c r="D669" s="20" t="s">
        <v>659</v>
      </c>
      <c r="E669" s="20" t="s">
        <v>1735</v>
      </c>
      <c r="F669" s="20" t="s">
        <v>832</v>
      </c>
      <c r="G669" s="20" t="s">
        <v>833</v>
      </c>
      <c r="H669" s="20" t="s">
        <v>606</v>
      </c>
      <c r="I669" s="20" t="s">
        <v>607</v>
      </c>
      <c r="J669" s="20" t="s">
        <v>658</v>
      </c>
      <c r="K669" s="20" t="s">
        <v>793</v>
      </c>
      <c r="L669" s="21">
        <v>39696</v>
      </c>
      <c r="M669" s="22">
        <v>0</v>
      </c>
      <c r="N669" s="22">
        <v>0</v>
      </c>
      <c r="O669" s="22">
        <v>0</v>
      </c>
    </row>
    <row r="670" spans="1:15">
      <c r="A670" s="20" t="s">
        <v>658</v>
      </c>
      <c r="B670" s="20"/>
      <c r="C670" s="20">
        <v>200105043</v>
      </c>
      <c r="D670" s="20" t="s">
        <v>659</v>
      </c>
      <c r="E670" s="20" t="s">
        <v>1260</v>
      </c>
      <c r="F670" s="20" t="s">
        <v>769</v>
      </c>
      <c r="G670" s="20" t="s">
        <v>770</v>
      </c>
      <c r="H670" s="20" t="s">
        <v>616</v>
      </c>
      <c r="I670" s="20" t="s">
        <v>617</v>
      </c>
      <c r="J670" s="20" t="s">
        <v>658</v>
      </c>
      <c r="K670" s="20" t="s">
        <v>662</v>
      </c>
      <c r="L670" s="21">
        <v>39696</v>
      </c>
      <c r="M670" s="22">
        <v>0</v>
      </c>
      <c r="N670" s="22">
        <v>0</v>
      </c>
      <c r="O670" s="22">
        <v>0</v>
      </c>
    </row>
    <row r="671" spans="1:15">
      <c r="A671" s="20" t="s">
        <v>658</v>
      </c>
      <c r="B671" s="20"/>
      <c r="C671" s="20">
        <v>200104996</v>
      </c>
      <c r="D671" s="20" t="s">
        <v>659</v>
      </c>
      <c r="E671" s="20" t="s">
        <v>1261</v>
      </c>
      <c r="F671" s="20" t="s">
        <v>706</v>
      </c>
      <c r="G671" s="20" t="s">
        <v>707</v>
      </c>
      <c r="H671" s="20" t="s">
        <v>616</v>
      </c>
      <c r="I671" s="20" t="s">
        <v>617</v>
      </c>
      <c r="J671" s="20" t="s">
        <v>658</v>
      </c>
      <c r="K671" s="20" t="s">
        <v>662</v>
      </c>
      <c r="L671" s="21">
        <v>39696</v>
      </c>
      <c r="M671" s="22">
        <v>0</v>
      </c>
      <c r="N671" s="22">
        <v>0</v>
      </c>
      <c r="O671" s="22">
        <v>0</v>
      </c>
    </row>
    <row r="672" spans="1:15">
      <c r="A672" s="20" t="s">
        <v>658</v>
      </c>
      <c r="B672" s="20"/>
      <c r="C672" s="20">
        <v>200104998</v>
      </c>
      <c r="D672" s="20" t="s">
        <v>659</v>
      </c>
      <c r="E672" s="20" t="s">
        <v>1262</v>
      </c>
      <c r="F672" s="20" t="s">
        <v>706</v>
      </c>
      <c r="G672" s="20" t="s">
        <v>707</v>
      </c>
      <c r="H672" s="20" t="s">
        <v>616</v>
      </c>
      <c r="I672" s="20" t="s">
        <v>617</v>
      </c>
      <c r="J672" s="20" t="s">
        <v>658</v>
      </c>
      <c r="K672" s="20" t="s">
        <v>662</v>
      </c>
      <c r="L672" s="21">
        <v>39696</v>
      </c>
      <c r="M672" s="22">
        <v>0</v>
      </c>
      <c r="N672" s="22">
        <v>0</v>
      </c>
      <c r="O672" s="22">
        <v>0</v>
      </c>
    </row>
    <row r="673" spans="1:15">
      <c r="A673" s="20" t="s">
        <v>658</v>
      </c>
      <c r="B673" s="20"/>
      <c r="C673" s="20">
        <v>200105037</v>
      </c>
      <c r="D673" s="20" t="s">
        <v>659</v>
      </c>
      <c r="E673" s="20" t="s">
        <v>1260</v>
      </c>
      <c r="F673" s="20" t="s">
        <v>708</v>
      </c>
      <c r="G673" s="20" t="s">
        <v>709</v>
      </c>
      <c r="H673" s="20" t="s">
        <v>616</v>
      </c>
      <c r="I673" s="20" t="s">
        <v>617</v>
      </c>
      <c r="J673" s="20" t="s">
        <v>658</v>
      </c>
      <c r="K673" s="20" t="s">
        <v>662</v>
      </c>
      <c r="L673" s="21">
        <v>39696</v>
      </c>
      <c r="M673" s="22">
        <v>0</v>
      </c>
      <c r="N673" s="22">
        <v>0</v>
      </c>
      <c r="O673" s="22">
        <v>0</v>
      </c>
    </row>
    <row r="674" spans="1:15">
      <c r="A674" s="20" t="s">
        <v>658</v>
      </c>
      <c r="B674" s="20"/>
      <c r="C674" s="20">
        <v>200105008</v>
      </c>
      <c r="D674" s="20" t="s">
        <v>659</v>
      </c>
      <c r="E674" s="20" t="s">
        <v>1250</v>
      </c>
      <c r="F674" s="20" t="s">
        <v>1263</v>
      </c>
      <c r="G674" s="20" t="s">
        <v>1264</v>
      </c>
      <c r="H674" s="20" t="s">
        <v>726</v>
      </c>
      <c r="I674" s="20" t="s">
        <v>727</v>
      </c>
      <c r="J674" s="20" t="s">
        <v>658</v>
      </c>
      <c r="K674" s="20" t="s">
        <v>662</v>
      </c>
      <c r="L674" s="21">
        <v>39696</v>
      </c>
      <c r="M674" s="22">
        <v>0</v>
      </c>
      <c r="N674" s="22">
        <v>0</v>
      </c>
      <c r="O674" s="22">
        <v>0</v>
      </c>
    </row>
    <row r="675" spans="1:15">
      <c r="A675" s="20" t="s">
        <v>658</v>
      </c>
      <c r="B675" s="20"/>
      <c r="C675" s="20">
        <v>200105041</v>
      </c>
      <c r="D675" s="20" t="s">
        <v>659</v>
      </c>
      <c r="E675" s="20" t="s">
        <v>1260</v>
      </c>
      <c r="F675" s="20" t="s">
        <v>720</v>
      </c>
      <c r="G675" s="20" t="s">
        <v>721</v>
      </c>
      <c r="H675" s="20" t="s">
        <v>616</v>
      </c>
      <c r="I675" s="20" t="s">
        <v>617</v>
      </c>
      <c r="J675" s="20" t="s">
        <v>658</v>
      </c>
      <c r="K675" s="20" t="s">
        <v>662</v>
      </c>
      <c r="L675" s="21">
        <v>39696</v>
      </c>
      <c r="M675" s="22">
        <v>0</v>
      </c>
      <c r="N675" s="22">
        <v>0</v>
      </c>
      <c r="O675" s="22">
        <v>0</v>
      </c>
    </row>
    <row r="676" spans="1:15">
      <c r="A676" s="20" t="s">
        <v>658</v>
      </c>
      <c r="B676" s="20"/>
      <c r="C676" s="20">
        <v>200105034</v>
      </c>
      <c r="D676" s="20" t="s">
        <v>659</v>
      </c>
      <c r="E676" s="20" t="s">
        <v>1260</v>
      </c>
      <c r="F676" s="20" t="s">
        <v>779</v>
      </c>
      <c r="G676" s="20" t="s">
        <v>780</v>
      </c>
      <c r="H676" s="20" t="s">
        <v>616</v>
      </c>
      <c r="I676" s="20" t="s">
        <v>617</v>
      </c>
      <c r="J676" s="20" t="s">
        <v>658</v>
      </c>
      <c r="K676" s="20" t="s">
        <v>662</v>
      </c>
      <c r="L676" s="21">
        <v>39696</v>
      </c>
      <c r="M676" s="22">
        <v>0</v>
      </c>
      <c r="N676" s="22">
        <v>0</v>
      </c>
      <c r="O676" s="22">
        <v>0</v>
      </c>
    </row>
    <row r="677" spans="1:15">
      <c r="A677" s="20" t="s">
        <v>658</v>
      </c>
      <c r="B677" s="20"/>
      <c r="C677" s="20">
        <v>200105144</v>
      </c>
      <c r="D677" s="20" t="s">
        <v>659</v>
      </c>
      <c r="E677" s="20" t="s">
        <v>1265</v>
      </c>
      <c r="F677" s="20" t="s">
        <v>1266</v>
      </c>
      <c r="G677" s="20" t="s">
        <v>1267</v>
      </c>
      <c r="H677" s="20" t="s">
        <v>628</v>
      </c>
      <c r="I677" s="20" t="s">
        <v>629</v>
      </c>
      <c r="J677" s="20" t="s">
        <v>658</v>
      </c>
      <c r="K677" s="20" t="s">
        <v>768</v>
      </c>
      <c r="L677" s="21">
        <v>39699</v>
      </c>
      <c r="M677" s="22">
        <v>0</v>
      </c>
      <c r="N677" s="22">
        <v>0</v>
      </c>
      <c r="O677" s="22">
        <v>0</v>
      </c>
    </row>
    <row r="678" spans="1:15">
      <c r="A678" s="20" t="s">
        <v>658</v>
      </c>
      <c r="B678" s="20"/>
      <c r="C678" s="20">
        <v>200105146</v>
      </c>
      <c r="D678" s="20" t="s">
        <v>659</v>
      </c>
      <c r="E678" s="20" t="s">
        <v>1265</v>
      </c>
      <c r="F678" s="20" t="s">
        <v>1268</v>
      </c>
      <c r="G678" s="20" t="s">
        <v>1269</v>
      </c>
      <c r="H678" s="20" t="s">
        <v>628</v>
      </c>
      <c r="I678" s="20" t="s">
        <v>629</v>
      </c>
      <c r="J678" s="20" t="s">
        <v>658</v>
      </c>
      <c r="K678" s="20" t="s">
        <v>662</v>
      </c>
      <c r="L678" s="21">
        <v>39699</v>
      </c>
      <c r="M678" s="22">
        <v>0</v>
      </c>
      <c r="N678" s="22">
        <v>0</v>
      </c>
      <c r="O678" s="22">
        <v>0</v>
      </c>
    </row>
    <row r="679" spans="1:15">
      <c r="A679" s="20" t="s">
        <v>250</v>
      </c>
      <c r="B679" s="20">
        <v>200105675</v>
      </c>
      <c r="C679" s="20">
        <v>200105274</v>
      </c>
      <c r="D679" s="20" t="s">
        <v>252</v>
      </c>
      <c r="E679" s="20" t="s">
        <v>375</v>
      </c>
      <c r="F679" s="20" t="s">
        <v>1308</v>
      </c>
      <c r="G679" s="20" t="s">
        <v>1309</v>
      </c>
      <c r="H679" s="20" t="s">
        <v>644</v>
      </c>
      <c r="I679" s="20" t="s">
        <v>645</v>
      </c>
      <c r="J679" s="20" t="s">
        <v>365</v>
      </c>
      <c r="K679" s="20" t="s">
        <v>662</v>
      </c>
      <c r="L679" s="21">
        <v>39699</v>
      </c>
      <c r="M679" s="22">
        <v>0</v>
      </c>
      <c r="N679" s="22">
        <v>1</v>
      </c>
      <c r="O679" s="22">
        <v>0</v>
      </c>
    </row>
    <row r="680" spans="1:15">
      <c r="A680" s="20" t="s">
        <v>658</v>
      </c>
      <c r="B680" s="20"/>
      <c r="C680" s="20">
        <v>200105139</v>
      </c>
      <c r="D680" s="20" t="s">
        <v>659</v>
      </c>
      <c r="E680" s="20" t="s">
        <v>1270</v>
      </c>
      <c r="F680" s="20" t="s">
        <v>1271</v>
      </c>
      <c r="G680" s="20" t="s">
        <v>1272</v>
      </c>
      <c r="H680" s="20" t="s">
        <v>634</v>
      </c>
      <c r="I680" s="20" t="s">
        <v>635</v>
      </c>
      <c r="J680" s="20" t="s">
        <v>658</v>
      </c>
      <c r="K680" s="20" t="s">
        <v>662</v>
      </c>
      <c r="L680" s="21">
        <v>39699</v>
      </c>
      <c r="M680" s="22">
        <v>0</v>
      </c>
      <c r="N680" s="22">
        <v>0</v>
      </c>
      <c r="O680" s="22">
        <v>0</v>
      </c>
    </row>
    <row r="681" spans="1:15">
      <c r="A681" s="20" t="s">
        <v>658</v>
      </c>
      <c r="B681" s="20"/>
      <c r="C681" s="20">
        <v>200105141</v>
      </c>
      <c r="D681" s="20" t="s">
        <v>659</v>
      </c>
      <c r="E681" s="20" t="s">
        <v>1273</v>
      </c>
      <c r="F681" s="20" t="s">
        <v>1274</v>
      </c>
      <c r="G681" s="20" t="s">
        <v>1275</v>
      </c>
      <c r="H681" s="20" t="s">
        <v>634</v>
      </c>
      <c r="I681" s="20" t="s">
        <v>635</v>
      </c>
      <c r="J681" s="20" t="s">
        <v>658</v>
      </c>
      <c r="K681" s="20" t="s">
        <v>662</v>
      </c>
      <c r="L681" s="21">
        <v>39699</v>
      </c>
      <c r="M681" s="22">
        <v>0</v>
      </c>
      <c r="N681" s="22">
        <v>0</v>
      </c>
      <c r="O681" s="22">
        <v>0</v>
      </c>
    </row>
    <row r="682" spans="1:15">
      <c r="A682" s="20" t="s">
        <v>250</v>
      </c>
      <c r="B682" s="20">
        <v>200105671</v>
      </c>
      <c r="C682" s="20">
        <v>200105273</v>
      </c>
      <c r="D682" s="20" t="s">
        <v>252</v>
      </c>
      <c r="E682" s="20" t="s">
        <v>376</v>
      </c>
      <c r="F682" s="20" t="s">
        <v>1283</v>
      </c>
      <c r="G682" s="20" t="s">
        <v>1284</v>
      </c>
      <c r="H682" s="20" t="s">
        <v>634</v>
      </c>
      <c r="I682" s="20" t="s">
        <v>635</v>
      </c>
      <c r="J682" s="20" t="s">
        <v>377</v>
      </c>
      <c r="K682" s="20" t="s">
        <v>662</v>
      </c>
      <c r="L682" s="21">
        <v>39699</v>
      </c>
      <c r="M682" s="22">
        <v>0</v>
      </c>
      <c r="N682" s="22">
        <v>1</v>
      </c>
      <c r="O682" s="22">
        <v>0</v>
      </c>
    </row>
    <row r="683" spans="1:15">
      <c r="A683" s="20" t="s">
        <v>658</v>
      </c>
      <c r="B683" s="20"/>
      <c r="C683" s="20">
        <v>200105282</v>
      </c>
      <c r="D683" s="20" t="s">
        <v>659</v>
      </c>
      <c r="E683" s="20" t="s">
        <v>1276</v>
      </c>
      <c r="F683" s="20" t="s">
        <v>1277</v>
      </c>
      <c r="G683" s="20" t="s">
        <v>1278</v>
      </c>
      <c r="H683" s="20" t="s">
        <v>1014</v>
      </c>
      <c r="I683" s="20" t="s">
        <v>1015</v>
      </c>
      <c r="J683" s="20" t="s">
        <v>658</v>
      </c>
      <c r="K683" s="20" t="s">
        <v>662</v>
      </c>
      <c r="L683" s="21">
        <v>39699</v>
      </c>
      <c r="M683" s="22">
        <v>0</v>
      </c>
      <c r="N683" s="22">
        <v>0</v>
      </c>
      <c r="O683" s="22">
        <v>0</v>
      </c>
    </row>
    <row r="684" spans="1:15">
      <c r="A684" s="20" t="s">
        <v>658</v>
      </c>
      <c r="B684" s="20"/>
      <c r="C684" s="20">
        <v>200105283</v>
      </c>
      <c r="D684" s="20" t="s">
        <v>659</v>
      </c>
      <c r="E684" s="20" t="s">
        <v>1276</v>
      </c>
      <c r="F684" s="20" t="s">
        <v>1279</v>
      </c>
      <c r="G684" s="20" t="s">
        <v>1280</v>
      </c>
      <c r="H684" s="20" t="s">
        <v>1014</v>
      </c>
      <c r="I684" s="20" t="s">
        <v>1015</v>
      </c>
      <c r="J684" s="20" t="s">
        <v>658</v>
      </c>
      <c r="K684" s="20" t="s">
        <v>662</v>
      </c>
      <c r="L684" s="21">
        <v>39699</v>
      </c>
      <c r="M684" s="22">
        <v>0</v>
      </c>
      <c r="N684" s="22">
        <v>0</v>
      </c>
      <c r="O684" s="22">
        <v>0</v>
      </c>
    </row>
    <row r="685" spans="1:15">
      <c r="A685" s="20" t="s">
        <v>658</v>
      </c>
      <c r="B685" s="20"/>
      <c r="C685" s="20">
        <v>200105484</v>
      </c>
      <c r="D685" s="20" t="s">
        <v>659</v>
      </c>
      <c r="E685" s="20" t="s">
        <v>1281</v>
      </c>
      <c r="F685" s="20" t="s">
        <v>850</v>
      </c>
      <c r="G685" s="20" t="s">
        <v>851</v>
      </c>
      <c r="H685" s="20" t="s">
        <v>852</v>
      </c>
      <c r="I685" s="20" t="s">
        <v>853</v>
      </c>
      <c r="J685" s="20" t="s">
        <v>658</v>
      </c>
      <c r="K685" s="20" t="s">
        <v>662</v>
      </c>
      <c r="L685" s="21">
        <v>39700</v>
      </c>
      <c r="M685" s="22">
        <v>0</v>
      </c>
      <c r="N685" s="22">
        <v>0</v>
      </c>
      <c r="O685" s="22">
        <v>0</v>
      </c>
    </row>
    <row r="686" spans="1:15">
      <c r="A686" s="20" t="s">
        <v>250</v>
      </c>
      <c r="B686" s="20">
        <v>200105669</v>
      </c>
      <c r="C686" s="20">
        <v>200105505</v>
      </c>
      <c r="D686" s="20" t="s">
        <v>257</v>
      </c>
      <c r="E686" s="20" t="s">
        <v>378</v>
      </c>
      <c r="F686" s="20" t="s">
        <v>1271</v>
      </c>
      <c r="G686" s="20" t="s">
        <v>1272</v>
      </c>
      <c r="H686" s="20" t="s">
        <v>634</v>
      </c>
      <c r="I686" s="20" t="s">
        <v>635</v>
      </c>
      <c r="J686" s="20" t="s">
        <v>379</v>
      </c>
      <c r="K686" s="20" t="s">
        <v>662</v>
      </c>
      <c r="L686" s="21">
        <v>39700</v>
      </c>
      <c r="M686" s="22">
        <v>0</v>
      </c>
      <c r="N686" s="22">
        <v>1</v>
      </c>
      <c r="O686" s="22">
        <v>0</v>
      </c>
    </row>
    <row r="687" spans="1:15">
      <c r="A687" s="20" t="s">
        <v>250</v>
      </c>
      <c r="B687" s="20">
        <v>200105718</v>
      </c>
      <c r="C687" s="20">
        <v>200105299</v>
      </c>
      <c r="D687" s="20" t="s">
        <v>252</v>
      </c>
      <c r="E687" s="20" t="s">
        <v>380</v>
      </c>
      <c r="F687" s="20" t="s">
        <v>856</v>
      </c>
      <c r="G687" s="20" t="s">
        <v>857</v>
      </c>
      <c r="H687" s="20" t="s">
        <v>644</v>
      </c>
      <c r="I687" s="20" t="s">
        <v>645</v>
      </c>
      <c r="J687" s="20" t="s">
        <v>260</v>
      </c>
      <c r="K687" s="20" t="s">
        <v>662</v>
      </c>
      <c r="L687" s="21">
        <v>39700</v>
      </c>
      <c r="M687" s="22">
        <v>0</v>
      </c>
      <c r="N687" s="22">
        <v>1</v>
      </c>
      <c r="O687" s="22">
        <v>0</v>
      </c>
    </row>
    <row r="688" spans="1:15">
      <c r="A688" s="20" t="s">
        <v>658</v>
      </c>
      <c r="B688" s="20"/>
      <c r="C688" s="20">
        <v>200105462</v>
      </c>
      <c r="D688" s="20" t="s">
        <v>659</v>
      </c>
      <c r="E688" s="20" t="s">
        <v>1282</v>
      </c>
      <c r="F688" s="20" t="s">
        <v>1283</v>
      </c>
      <c r="G688" s="20" t="s">
        <v>1284</v>
      </c>
      <c r="H688" s="20" t="s">
        <v>624</v>
      </c>
      <c r="I688" s="20" t="s">
        <v>625</v>
      </c>
      <c r="J688" s="20" t="s">
        <v>658</v>
      </c>
      <c r="K688" s="20" t="s">
        <v>662</v>
      </c>
      <c r="L688" s="21">
        <v>39700</v>
      </c>
      <c r="M688" s="22">
        <v>0</v>
      </c>
      <c r="N688" s="22">
        <v>0</v>
      </c>
      <c r="O688" s="22">
        <v>0</v>
      </c>
    </row>
    <row r="689" spans="1:15">
      <c r="A689" s="20" t="s">
        <v>658</v>
      </c>
      <c r="B689" s="20"/>
      <c r="C689" s="20">
        <v>200105465</v>
      </c>
      <c r="D689" s="20" t="s">
        <v>659</v>
      </c>
      <c r="E689" s="20" t="s">
        <v>1285</v>
      </c>
      <c r="F689" s="20" t="s">
        <v>1286</v>
      </c>
      <c r="G689" s="20" t="s">
        <v>1287</v>
      </c>
      <c r="H689" s="20" t="s">
        <v>1288</v>
      </c>
      <c r="I689" s="20" t="s">
        <v>819</v>
      </c>
      <c r="J689" s="20" t="s">
        <v>658</v>
      </c>
      <c r="K689" s="20" t="s">
        <v>662</v>
      </c>
      <c r="L689" s="21">
        <v>39700</v>
      </c>
      <c r="M689" s="22">
        <v>0</v>
      </c>
      <c r="N689" s="22">
        <v>0</v>
      </c>
      <c r="O689" s="22">
        <v>0</v>
      </c>
    </row>
    <row r="690" spans="1:15">
      <c r="A690" s="20" t="s">
        <v>658</v>
      </c>
      <c r="B690" s="20"/>
      <c r="C690" s="20">
        <v>200105541</v>
      </c>
      <c r="D690" s="20" t="s">
        <v>659</v>
      </c>
      <c r="E690" s="20" t="s">
        <v>1289</v>
      </c>
      <c r="F690" s="20" t="s">
        <v>850</v>
      </c>
      <c r="G690" s="20" t="s">
        <v>851</v>
      </c>
      <c r="H690" s="20" t="s">
        <v>852</v>
      </c>
      <c r="I690" s="20" t="s">
        <v>853</v>
      </c>
      <c r="J690" s="20" t="s">
        <v>658</v>
      </c>
      <c r="K690" s="20" t="s">
        <v>662</v>
      </c>
      <c r="L690" s="21">
        <v>39701</v>
      </c>
      <c r="M690" s="22">
        <v>0</v>
      </c>
      <c r="N690" s="22">
        <v>0</v>
      </c>
      <c r="O690" s="22">
        <v>0</v>
      </c>
    </row>
    <row r="691" spans="1:15">
      <c r="A691" s="20" t="s">
        <v>249</v>
      </c>
      <c r="B691" s="20">
        <v>200105559</v>
      </c>
      <c r="C691" s="20">
        <v>200105565</v>
      </c>
      <c r="D691" s="20" t="s">
        <v>252</v>
      </c>
      <c r="E691" s="20" t="s">
        <v>381</v>
      </c>
      <c r="F691" s="20" t="s">
        <v>791</v>
      </c>
      <c r="G691" s="20" t="s">
        <v>792</v>
      </c>
      <c r="H691" s="20" t="s">
        <v>601</v>
      </c>
      <c r="I691" s="20" t="s">
        <v>602</v>
      </c>
      <c r="J691" s="20" t="s">
        <v>263</v>
      </c>
      <c r="K691" s="20" t="s">
        <v>1734</v>
      </c>
      <c r="L691" s="21">
        <v>39701</v>
      </c>
      <c r="M691" s="22">
        <v>0</v>
      </c>
      <c r="N691" s="22">
        <v>1</v>
      </c>
      <c r="O691" s="22">
        <v>0</v>
      </c>
    </row>
    <row r="692" spans="1:15">
      <c r="A692" s="20" t="s">
        <v>658</v>
      </c>
      <c r="B692" s="20"/>
      <c r="C692" s="20">
        <v>200105539</v>
      </c>
      <c r="D692" s="20" t="s">
        <v>659</v>
      </c>
      <c r="E692" s="20" t="s">
        <v>1289</v>
      </c>
      <c r="F692" s="20" t="s">
        <v>1290</v>
      </c>
      <c r="G692" s="20" t="s">
        <v>1291</v>
      </c>
      <c r="H692" s="20" t="s">
        <v>852</v>
      </c>
      <c r="I692" s="20" t="s">
        <v>853</v>
      </c>
      <c r="J692" s="20" t="s">
        <v>658</v>
      </c>
      <c r="K692" s="20" t="s">
        <v>662</v>
      </c>
      <c r="L692" s="21">
        <v>39701</v>
      </c>
      <c r="M692" s="22">
        <v>0</v>
      </c>
      <c r="N692" s="22">
        <v>0</v>
      </c>
      <c r="O692" s="22">
        <v>0</v>
      </c>
    </row>
    <row r="693" spans="1:15">
      <c r="A693" s="20" t="s">
        <v>658</v>
      </c>
      <c r="B693" s="20"/>
      <c r="C693" s="20">
        <v>200105563</v>
      </c>
      <c r="D693" s="20" t="s">
        <v>659</v>
      </c>
      <c r="E693" s="20" t="s">
        <v>1292</v>
      </c>
      <c r="F693" s="20" t="s">
        <v>838</v>
      </c>
      <c r="G693" s="20" t="s">
        <v>839</v>
      </c>
      <c r="H693" s="20" t="s">
        <v>614</v>
      </c>
      <c r="I693" s="20" t="s">
        <v>615</v>
      </c>
      <c r="J693" s="20" t="s">
        <v>658</v>
      </c>
      <c r="K693" s="20" t="s">
        <v>662</v>
      </c>
      <c r="L693" s="21">
        <v>39701</v>
      </c>
      <c r="M693" s="22">
        <v>0</v>
      </c>
      <c r="N693" s="22">
        <v>0</v>
      </c>
      <c r="O693" s="22">
        <v>0</v>
      </c>
    </row>
    <row r="694" spans="1:15">
      <c r="A694" s="20" t="s">
        <v>250</v>
      </c>
      <c r="B694" s="20">
        <v>200105556</v>
      </c>
      <c r="C694" s="20">
        <v>200105545</v>
      </c>
      <c r="D694" s="20" t="s">
        <v>257</v>
      </c>
      <c r="E694" s="20" t="s">
        <v>382</v>
      </c>
      <c r="F694" s="20" t="s">
        <v>971</v>
      </c>
      <c r="G694" s="20" t="s">
        <v>972</v>
      </c>
      <c r="H694" s="20" t="s">
        <v>630</v>
      </c>
      <c r="I694" s="20" t="s">
        <v>631</v>
      </c>
      <c r="J694" s="20" t="s">
        <v>383</v>
      </c>
      <c r="K694" s="20" t="s">
        <v>662</v>
      </c>
      <c r="L694" s="21">
        <v>39701</v>
      </c>
      <c r="M694" s="22">
        <v>1</v>
      </c>
      <c r="N694" s="22">
        <v>0</v>
      </c>
      <c r="O694" s="22">
        <v>0</v>
      </c>
    </row>
    <row r="695" spans="1:15">
      <c r="A695" s="20" t="s">
        <v>658</v>
      </c>
      <c r="B695" s="20"/>
      <c r="C695" s="20">
        <v>200105560</v>
      </c>
      <c r="D695" s="20" t="s">
        <v>659</v>
      </c>
      <c r="E695" s="20" t="s">
        <v>1293</v>
      </c>
      <c r="F695" s="20" t="s">
        <v>993</v>
      </c>
      <c r="G695" s="20" t="s">
        <v>994</v>
      </c>
      <c r="H695" s="20" t="s">
        <v>724</v>
      </c>
      <c r="I695" s="20" t="s">
        <v>725</v>
      </c>
      <c r="J695" s="20" t="s">
        <v>658</v>
      </c>
      <c r="K695" s="20" t="s">
        <v>662</v>
      </c>
      <c r="L695" s="21">
        <v>39701</v>
      </c>
      <c r="M695" s="22">
        <v>0</v>
      </c>
      <c r="N695" s="22">
        <v>0</v>
      </c>
      <c r="O695" s="22">
        <v>0</v>
      </c>
    </row>
    <row r="696" spans="1:15">
      <c r="A696" s="20" t="s">
        <v>658</v>
      </c>
      <c r="B696" s="20"/>
      <c r="C696" s="20">
        <v>200105569</v>
      </c>
      <c r="D696" s="20" t="s">
        <v>659</v>
      </c>
      <c r="E696" s="20" t="s">
        <v>1294</v>
      </c>
      <c r="F696" s="20" t="s">
        <v>1295</v>
      </c>
      <c r="G696" s="20" t="s">
        <v>1296</v>
      </c>
      <c r="H696" s="20" t="s">
        <v>618</v>
      </c>
      <c r="I696" s="20" t="s">
        <v>619</v>
      </c>
      <c r="J696" s="20" t="s">
        <v>658</v>
      </c>
      <c r="K696" s="20" t="s">
        <v>662</v>
      </c>
      <c r="L696" s="21">
        <v>39702</v>
      </c>
      <c r="M696" s="22">
        <v>0</v>
      </c>
      <c r="N696" s="22">
        <v>0</v>
      </c>
      <c r="O696" s="22">
        <v>0</v>
      </c>
    </row>
    <row r="697" spans="1:15">
      <c r="A697" s="20" t="s">
        <v>658</v>
      </c>
      <c r="B697" s="20"/>
      <c r="C697" s="20">
        <v>200105559</v>
      </c>
      <c r="D697" s="20" t="s">
        <v>659</v>
      </c>
      <c r="E697" s="20" t="s">
        <v>1736</v>
      </c>
      <c r="F697" s="20" t="s">
        <v>791</v>
      </c>
      <c r="G697" s="20" t="s">
        <v>792</v>
      </c>
      <c r="H697" s="20" t="s">
        <v>601</v>
      </c>
      <c r="I697" s="20" t="s">
        <v>602</v>
      </c>
      <c r="J697" s="20" t="s">
        <v>658</v>
      </c>
      <c r="K697" s="20" t="s">
        <v>793</v>
      </c>
      <c r="L697" s="21">
        <v>39702</v>
      </c>
      <c r="M697" s="22">
        <v>0</v>
      </c>
      <c r="N697" s="22">
        <v>0</v>
      </c>
      <c r="O697" s="22">
        <v>0</v>
      </c>
    </row>
    <row r="698" spans="1:15">
      <c r="A698" s="20" t="s">
        <v>658</v>
      </c>
      <c r="B698" s="20"/>
      <c r="C698" s="20">
        <v>200105574</v>
      </c>
      <c r="D698" s="20" t="s">
        <v>659</v>
      </c>
      <c r="E698" s="20" t="s">
        <v>1297</v>
      </c>
      <c r="F698" s="20" t="s">
        <v>1117</v>
      </c>
      <c r="G698" s="20" t="s">
        <v>1118</v>
      </c>
      <c r="H698" s="20" t="s">
        <v>630</v>
      </c>
      <c r="I698" s="20" t="s">
        <v>631</v>
      </c>
      <c r="J698" s="20" t="s">
        <v>658</v>
      </c>
      <c r="K698" s="20" t="s">
        <v>662</v>
      </c>
      <c r="L698" s="21">
        <v>39702</v>
      </c>
      <c r="M698" s="22">
        <v>0</v>
      </c>
      <c r="N698" s="22">
        <v>0</v>
      </c>
      <c r="O698" s="22">
        <v>0</v>
      </c>
    </row>
    <row r="699" spans="1:15">
      <c r="A699" s="20" t="s">
        <v>250</v>
      </c>
      <c r="B699" s="20">
        <v>200105666</v>
      </c>
      <c r="C699" s="20">
        <v>200105628</v>
      </c>
      <c r="D699" s="20" t="s">
        <v>252</v>
      </c>
      <c r="E699" s="20" t="s">
        <v>384</v>
      </c>
      <c r="F699" s="20" t="s">
        <v>704</v>
      </c>
      <c r="G699" s="20" t="s">
        <v>705</v>
      </c>
      <c r="H699" s="20" t="s">
        <v>626</v>
      </c>
      <c r="I699" s="20" t="s">
        <v>627</v>
      </c>
      <c r="J699" s="20" t="s">
        <v>253</v>
      </c>
      <c r="K699" s="20" t="s">
        <v>662</v>
      </c>
      <c r="L699" s="21">
        <v>39702</v>
      </c>
      <c r="M699" s="22">
        <v>1</v>
      </c>
      <c r="N699" s="22">
        <v>0</v>
      </c>
      <c r="O699" s="22">
        <v>0</v>
      </c>
    </row>
    <row r="700" spans="1:15">
      <c r="A700" s="20" t="s">
        <v>658</v>
      </c>
      <c r="B700" s="20"/>
      <c r="C700" s="20">
        <v>200105603</v>
      </c>
      <c r="D700" s="20" t="s">
        <v>659</v>
      </c>
      <c r="E700" s="20" t="s">
        <v>1292</v>
      </c>
      <c r="F700" s="20" t="s">
        <v>838</v>
      </c>
      <c r="G700" s="20" t="s">
        <v>839</v>
      </c>
      <c r="H700" s="20" t="s">
        <v>614</v>
      </c>
      <c r="I700" s="20" t="s">
        <v>615</v>
      </c>
      <c r="J700" s="20" t="s">
        <v>658</v>
      </c>
      <c r="K700" s="20" t="s">
        <v>662</v>
      </c>
      <c r="L700" s="21">
        <v>39702</v>
      </c>
      <c r="M700" s="22">
        <v>0</v>
      </c>
      <c r="N700" s="22">
        <v>0</v>
      </c>
      <c r="O700" s="22">
        <v>0</v>
      </c>
    </row>
    <row r="701" spans="1:15">
      <c r="A701" s="20" t="s">
        <v>658</v>
      </c>
      <c r="B701" s="20"/>
      <c r="C701" s="20">
        <v>200105610</v>
      </c>
      <c r="D701" s="20" t="s">
        <v>659</v>
      </c>
      <c r="E701" s="20" t="s">
        <v>1292</v>
      </c>
      <c r="F701" s="20" t="s">
        <v>838</v>
      </c>
      <c r="G701" s="20" t="s">
        <v>839</v>
      </c>
      <c r="H701" s="20" t="s">
        <v>614</v>
      </c>
      <c r="I701" s="20" t="s">
        <v>615</v>
      </c>
      <c r="J701" s="20" t="s">
        <v>658</v>
      </c>
      <c r="K701" s="20" t="s">
        <v>662</v>
      </c>
      <c r="L701" s="21">
        <v>39702</v>
      </c>
      <c r="M701" s="22">
        <v>0</v>
      </c>
      <c r="N701" s="22">
        <v>0</v>
      </c>
      <c r="O701" s="22">
        <v>0</v>
      </c>
    </row>
    <row r="702" spans="1:15">
      <c r="A702" s="20" t="s">
        <v>658</v>
      </c>
      <c r="B702" s="20"/>
      <c r="C702" s="20">
        <v>200105615</v>
      </c>
      <c r="D702" s="20" t="s">
        <v>659</v>
      </c>
      <c r="E702" s="20" t="s">
        <v>1292</v>
      </c>
      <c r="F702" s="20" t="s">
        <v>838</v>
      </c>
      <c r="G702" s="20" t="s">
        <v>839</v>
      </c>
      <c r="H702" s="20" t="s">
        <v>614</v>
      </c>
      <c r="I702" s="20" t="s">
        <v>615</v>
      </c>
      <c r="J702" s="20" t="s">
        <v>658</v>
      </c>
      <c r="K702" s="20" t="s">
        <v>662</v>
      </c>
      <c r="L702" s="21">
        <v>39702</v>
      </c>
      <c r="M702" s="22">
        <v>0</v>
      </c>
      <c r="N702" s="22">
        <v>0</v>
      </c>
      <c r="O702" s="22">
        <v>0</v>
      </c>
    </row>
    <row r="703" spans="1:15">
      <c r="A703" s="20" t="s">
        <v>658</v>
      </c>
      <c r="B703" s="20"/>
      <c r="C703" s="20">
        <v>200105617</v>
      </c>
      <c r="D703" s="20" t="s">
        <v>659</v>
      </c>
      <c r="E703" s="20" t="s">
        <v>1292</v>
      </c>
      <c r="F703" s="20" t="s">
        <v>838</v>
      </c>
      <c r="G703" s="20" t="s">
        <v>839</v>
      </c>
      <c r="H703" s="20" t="s">
        <v>614</v>
      </c>
      <c r="I703" s="20" t="s">
        <v>615</v>
      </c>
      <c r="J703" s="20" t="s">
        <v>658</v>
      </c>
      <c r="K703" s="20" t="s">
        <v>662</v>
      </c>
      <c r="L703" s="21">
        <v>39702</v>
      </c>
      <c r="M703" s="22">
        <v>0</v>
      </c>
      <c r="N703" s="22">
        <v>0</v>
      </c>
      <c r="O703" s="22">
        <v>0</v>
      </c>
    </row>
    <row r="704" spans="1:15">
      <c r="A704" s="20" t="s">
        <v>658</v>
      </c>
      <c r="B704" s="20"/>
      <c r="C704" s="20">
        <v>200105619</v>
      </c>
      <c r="D704" s="20" t="s">
        <v>659</v>
      </c>
      <c r="E704" s="20" t="s">
        <v>1298</v>
      </c>
      <c r="F704" s="20" t="s">
        <v>838</v>
      </c>
      <c r="G704" s="20" t="s">
        <v>839</v>
      </c>
      <c r="H704" s="20" t="s">
        <v>614</v>
      </c>
      <c r="I704" s="20" t="s">
        <v>615</v>
      </c>
      <c r="J704" s="20" t="s">
        <v>658</v>
      </c>
      <c r="K704" s="20" t="s">
        <v>662</v>
      </c>
      <c r="L704" s="21">
        <v>39702</v>
      </c>
      <c r="M704" s="22">
        <v>0</v>
      </c>
      <c r="N704" s="22">
        <v>0</v>
      </c>
      <c r="O704" s="22">
        <v>0</v>
      </c>
    </row>
    <row r="705" spans="1:15">
      <c r="A705" s="20" t="s">
        <v>658</v>
      </c>
      <c r="B705" s="20"/>
      <c r="C705" s="20">
        <v>200105631</v>
      </c>
      <c r="D705" s="20" t="s">
        <v>659</v>
      </c>
      <c r="E705" s="20" t="s">
        <v>1298</v>
      </c>
      <c r="F705" s="20" t="s">
        <v>838</v>
      </c>
      <c r="G705" s="20" t="s">
        <v>839</v>
      </c>
      <c r="H705" s="20" t="s">
        <v>614</v>
      </c>
      <c r="I705" s="20" t="s">
        <v>615</v>
      </c>
      <c r="J705" s="20" t="s">
        <v>658</v>
      </c>
      <c r="K705" s="20" t="s">
        <v>662</v>
      </c>
      <c r="L705" s="21">
        <v>39702</v>
      </c>
      <c r="M705" s="22">
        <v>0</v>
      </c>
      <c r="N705" s="22">
        <v>0</v>
      </c>
      <c r="O705" s="22">
        <v>0</v>
      </c>
    </row>
    <row r="706" spans="1:15">
      <c r="A706" s="20" t="s">
        <v>658</v>
      </c>
      <c r="B706" s="20"/>
      <c r="C706" s="20">
        <v>200105633</v>
      </c>
      <c r="D706" s="20" t="s">
        <v>659</v>
      </c>
      <c r="E706" s="20" t="s">
        <v>1298</v>
      </c>
      <c r="F706" s="20" t="s">
        <v>838</v>
      </c>
      <c r="G706" s="20" t="s">
        <v>839</v>
      </c>
      <c r="H706" s="20" t="s">
        <v>614</v>
      </c>
      <c r="I706" s="20" t="s">
        <v>615</v>
      </c>
      <c r="J706" s="20" t="s">
        <v>658</v>
      </c>
      <c r="K706" s="20" t="s">
        <v>662</v>
      </c>
      <c r="L706" s="21">
        <v>39702</v>
      </c>
      <c r="M706" s="22">
        <v>0</v>
      </c>
      <c r="N706" s="22">
        <v>0</v>
      </c>
      <c r="O706" s="22">
        <v>0</v>
      </c>
    </row>
    <row r="707" spans="1:15">
      <c r="A707" s="20" t="s">
        <v>658</v>
      </c>
      <c r="B707" s="20"/>
      <c r="C707" s="20">
        <v>200105635</v>
      </c>
      <c r="D707" s="20" t="s">
        <v>659</v>
      </c>
      <c r="E707" s="20" t="s">
        <v>1298</v>
      </c>
      <c r="F707" s="20" t="s">
        <v>838</v>
      </c>
      <c r="G707" s="20" t="s">
        <v>839</v>
      </c>
      <c r="H707" s="20" t="s">
        <v>614</v>
      </c>
      <c r="I707" s="20" t="s">
        <v>615</v>
      </c>
      <c r="J707" s="20" t="s">
        <v>658</v>
      </c>
      <c r="K707" s="20" t="s">
        <v>662</v>
      </c>
      <c r="L707" s="21">
        <v>39702</v>
      </c>
      <c r="M707" s="22">
        <v>0</v>
      </c>
      <c r="N707" s="22">
        <v>0</v>
      </c>
      <c r="O707" s="22">
        <v>0</v>
      </c>
    </row>
    <row r="708" spans="1:15">
      <c r="A708" s="20" t="s">
        <v>658</v>
      </c>
      <c r="B708" s="20"/>
      <c r="C708" s="20">
        <v>200105556</v>
      </c>
      <c r="D708" s="20" t="s">
        <v>659</v>
      </c>
      <c r="E708" s="20" t="s">
        <v>1297</v>
      </c>
      <c r="F708" s="20" t="s">
        <v>971</v>
      </c>
      <c r="G708" s="20" t="s">
        <v>972</v>
      </c>
      <c r="H708" s="20" t="s">
        <v>630</v>
      </c>
      <c r="I708" s="20" t="s">
        <v>631</v>
      </c>
      <c r="J708" s="20" t="s">
        <v>658</v>
      </c>
      <c r="K708" s="20" t="s">
        <v>662</v>
      </c>
      <c r="L708" s="21">
        <v>39702</v>
      </c>
      <c r="M708" s="22">
        <v>0</v>
      </c>
      <c r="N708" s="22">
        <v>0</v>
      </c>
      <c r="O708" s="22">
        <v>0</v>
      </c>
    </row>
    <row r="709" spans="1:15">
      <c r="A709" s="20" t="s">
        <v>658</v>
      </c>
      <c r="B709" s="20"/>
      <c r="C709" s="20">
        <v>200105625</v>
      </c>
      <c r="D709" s="20" t="s">
        <v>659</v>
      </c>
      <c r="E709" s="20" t="s">
        <v>1299</v>
      </c>
      <c r="F709" s="20" t="s">
        <v>1300</v>
      </c>
      <c r="G709" s="20" t="s">
        <v>1301</v>
      </c>
      <c r="H709" s="20" t="s">
        <v>824</v>
      </c>
      <c r="I709" s="20" t="s">
        <v>825</v>
      </c>
      <c r="J709" s="20" t="s">
        <v>658</v>
      </c>
      <c r="K709" s="20" t="s">
        <v>768</v>
      </c>
      <c r="L709" s="21">
        <v>39702</v>
      </c>
      <c r="M709" s="22">
        <v>0</v>
      </c>
      <c r="N709" s="22">
        <v>0</v>
      </c>
      <c r="O709" s="22">
        <v>0</v>
      </c>
    </row>
    <row r="710" spans="1:15">
      <c r="A710" s="20" t="s">
        <v>658</v>
      </c>
      <c r="B710" s="20"/>
      <c r="C710" s="20">
        <v>200105627</v>
      </c>
      <c r="D710" s="20" t="s">
        <v>659</v>
      </c>
      <c r="E710" s="20" t="s">
        <v>1299</v>
      </c>
      <c r="F710" s="20" t="s">
        <v>1300</v>
      </c>
      <c r="G710" s="20" t="s">
        <v>1301</v>
      </c>
      <c r="H710" s="20" t="s">
        <v>824</v>
      </c>
      <c r="I710" s="20" t="s">
        <v>825</v>
      </c>
      <c r="J710" s="20" t="s">
        <v>658</v>
      </c>
      <c r="K710" s="20" t="s">
        <v>768</v>
      </c>
      <c r="L710" s="21">
        <v>39702</v>
      </c>
      <c r="M710" s="22">
        <v>0</v>
      </c>
      <c r="N710" s="22">
        <v>0</v>
      </c>
      <c r="O710" s="22">
        <v>0</v>
      </c>
    </row>
    <row r="711" spans="1:15">
      <c r="A711" s="20" t="s">
        <v>249</v>
      </c>
      <c r="B711" s="20">
        <v>200105712</v>
      </c>
      <c r="C711" s="20">
        <v>200105586</v>
      </c>
      <c r="D711" s="20" t="s">
        <v>252</v>
      </c>
      <c r="E711" s="20" t="s">
        <v>385</v>
      </c>
      <c r="F711" s="20" t="s">
        <v>706</v>
      </c>
      <c r="G711" s="20" t="s">
        <v>707</v>
      </c>
      <c r="H711" s="20" t="s">
        <v>616</v>
      </c>
      <c r="I711" s="20" t="s">
        <v>617</v>
      </c>
      <c r="J711" s="20" t="s">
        <v>336</v>
      </c>
      <c r="K711" s="20" t="s">
        <v>256</v>
      </c>
      <c r="L711" s="21">
        <v>39702</v>
      </c>
      <c r="M711" s="22">
        <v>1</v>
      </c>
      <c r="N711" s="22">
        <v>0</v>
      </c>
      <c r="O711" s="22">
        <v>0</v>
      </c>
    </row>
    <row r="712" spans="1:15">
      <c r="A712" s="20" t="s">
        <v>658</v>
      </c>
      <c r="B712" s="20"/>
      <c r="C712" s="20">
        <v>200105587</v>
      </c>
      <c r="D712" s="20" t="s">
        <v>659</v>
      </c>
      <c r="E712" s="20" t="s">
        <v>1302</v>
      </c>
      <c r="F712" s="20" t="s">
        <v>714</v>
      </c>
      <c r="G712" s="20" t="s">
        <v>715</v>
      </c>
      <c r="H712" s="20" t="s">
        <v>696</v>
      </c>
      <c r="I712" s="20" t="s">
        <v>697</v>
      </c>
      <c r="J712" s="20" t="s">
        <v>658</v>
      </c>
      <c r="K712" s="20" t="s">
        <v>768</v>
      </c>
      <c r="L712" s="21">
        <v>39702</v>
      </c>
      <c r="M712" s="22">
        <v>0</v>
      </c>
      <c r="N712" s="22">
        <v>0</v>
      </c>
      <c r="O712" s="22">
        <v>0</v>
      </c>
    </row>
    <row r="713" spans="1:15">
      <c r="A713" s="20" t="s">
        <v>658</v>
      </c>
      <c r="B713" s="20"/>
      <c r="C713" s="20">
        <v>200105669</v>
      </c>
      <c r="D713" s="20" t="s">
        <v>659</v>
      </c>
      <c r="E713" s="20" t="s">
        <v>1303</v>
      </c>
      <c r="F713" s="20" t="s">
        <v>1271</v>
      </c>
      <c r="G713" s="20" t="s">
        <v>1272</v>
      </c>
      <c r="H713" s="20" t="s">
        <v>634</v>
      </c>
      <c r="I713" s="20" t="s">
        <v>635</v>
      </c>
      <c r="J713" s="20" t="s">
        <v>658</v>
      </c>
      <c r="K713" s="20" t="s">
        <v>662</v>
      </c>
      <c r="L713" s="21">
        <v>39703</v>
      </c>
      <c r="M713" s="22">
        <v>0</v>
      </c>
      <c r="N713" s="22">
        <v>0</v>
      </c>
      <c r="O713" s="22">
        <v>0</v>
      </c>
    </row>
    <row r="714" spans="1:15">
      <c r="A714" s="20" t="s">
        <v>658</v>
      </c>
      <c r="B714" s="20"/>
      <c r="C714" s="20">
        <v>200105666</v>
      </c>
      <c r="D714" s="20" t="s">
        <v>659</v>
      </c>
      <c r="E714" s="20" t="s">
        <v>1304</v>
      </c>
      <c r="F714" s="20" t="s">
        <v>704</v>
      </c>
      <c r="G714" s="20" t="s">
        <v>705</v>
      </c>
      <c r="H714" s="20" t="s">
        <v>626</v>
      </c>
      <c r="I714" s="20" t="s">
        <v>627</v>
      </c>
      <c r="J714" s="20" t="s">
        <v>658</v>
      </c>
      <c r="K714" s="20" t="s">
        <v>662</v>
      </c>
      <c r="L714" s="21">
        <v>39703</v>
      </c>
      <c r="M714" s="22">
        <v>0</v>
      </c>
      <c r="N714" s="22">
        <v>0</v>
      </c>
      <c r="O714" s="22">
        <v>0</v>
      </c>
    </row>
    <row r="715" spans="1:15">
      <c r="A715" s="20" t="s">
        <v>658</v>
      </c>
      <c r="B715" s="20"/>
      <c r="C715" s="20">
        <v>200105671</v>
      </c>
      <c r="D715" s="20" t="s">
        <v>659</v>
      </c>
      <c r="E715" s="20" t="s">
        <v>1305</v>
      </c>
      <c r="F715" s="20" t="s">
        <v>1283</v>
      </c>
      <c r="G715" s="20" t="s">
        <v>1284</v>
      </c>
      <c r="H715" s="20" t="s">
        <v>634</v>
      </c>
      <c r="I715" s="20" t="s">
        <v>635</v>
      </c>
      <c r="J715" s="20" t="s">
        <v>658</v>
      </c>
      <c r="K715" s="20" t="s">
        <v>662</v>
      </c>
      <c r="L715" s="21">
        <v>39703</v>
      </c>
      <c r="M715" s="22">
        <v>0</v>
      </c>
      <c r="N715" s="22">
        <v>0</v>
      </c>
      <c r="O715" s="22">
        <v>0</v>
      </c>
    </row>
    <row r="716" spans="1:15">
      <c r="A716" s="20" t="s">
        <v>658</v>
      </c>
      <c r="B716" s="20"/>
      <c r="C716" s="20">
        <v>200105665</v>
      </c>
      <c r="D716" s="20" t="s">
        <v>659</v>
      </c>
      <c r="E716" s="20" t="s">
        <v>1299</v>
      </c>
      <c r="F716" s="20" t="s">
        <v>1300</v>
      </c>
      <c r="G716" s="20" t="s">
        <v>1301</v>
      </c>
      <c r="H716" s="20" t="s">
        <v>824</v>
      </c>
      <c r="I716" s="20" t="s">
        <v>825</v>
      </c>
      <c r="J716" s="20" t="s">
        <v>658</v>
      </c>
      <c r="K716" s="20" t="s">
        <v>768</v>
      </c>
      <c r="L716" s="21">
        <v>39703</v>
      </c>
      <c r="M716" s="22">
        <v>0</v>
      </c>
      <c r="N716" s="22">
        <v>0</v>
      </c>
      <c r="O716" s="22">
        <v>0</v>
      </c>
    </row>
    <row r="717" spans="1:15">
      <c r="A717" s="20" t="s">
        <v>658</v>
      </c>
      <c r="B717" s="20"/>
      <c r="C717" s="20">
        <v>200105682</v>
      </c>
      <c r="D717" s="20" t="s">
        <v>659</v>
      </c>
      <c r="E717" s="20" t="s">
        <v>1306</v>
      </c>
      <c r="F717" s="20" t="s">
        <v>775</v>
      </c>
      <c r="G717" s="20" t="s">
        <v>776</v>
      </c>
      <c r="H717" s="20" t="s">
        <v>696</v>
      </c>
      <c r="I717" s="20" t="s">
        <v>697</v>
      </c>
      <c r="J717" s="20" t="s">
        <v>658</v>
      </c>
      <c r="K717" s="20" t="s">
        <v>768</v>
      </c>
      <c r="L717" s="21">
        <v>39703</v>
      </c>
      <c r="M717" s="22">
        <v>0</v>
      </c>
      <c r="N717" s="22">
        <v>0</v>
      </c>
      <c r="O717" s="22">
        <v>0</v>
      </c>
    </row>
    <row r="718" spans="1:15">
      <c r="A718" s="20" t="s">
        <v>658</v>
      </c>
      <c r="B718" s="20"/>
      <c r="C718" s="20">
        <v>200105675</v>
      </c>
      <c r="D718" s="20" t="s">
        <v>659</v>
      </c>
      <c r="E718" s="20" t="s">
        <v>1307</v>
      </c>
      <c r="F718" s="20" t="s">
        <v>1308</v>
      </c>
      <c r="G718" s="20" t="s">
        <v>1309</v>
      </c>
      <c r="H718" s="20" t="s">
        <v>644</v>
      </c>
      <c r="I718" s="20" t="s">
        <v>645</v>
      </c>
      <c r="J718" s="20" t="s">
        <v>658</v>
      </c>
      <c r="K718" s="20" t="s">
        <v>662</v>
      </c>
      <c r="L718" s="21">
        <v>39706</v>
      </c>
      <c r="M718" s="22">
        <v>0</v>
      </c>
      <c r="N718" s="22">
        <v>0</v>
      </c>
      <c r="O718" s="22">
        <v>0</v>
      </c>
    </row>
    <row r="719" spans="1:15">
      <c r="A719" s="20" t="s">
        <v>249</v>
      </c>
      <c r="B719" s="20">
        <v>200106117</v>
      </c>
      <c r="C719" s="20">
        <v>200105722</v>
      </c>
      <c r="D719" s="20" t="s">
        <v>252</v>
      </c>
      <c r="E719" s="20" t="s">
        <v>386</v>
      </c>
      <c r="F719" s="20" t="s">
        <v>764</v>
      </c>
      <c r="G719" s="20" t="s">
        <v>765</v>
      </c>
      <c r="H719" s="20" t="s">
        <v>608</v>
      </c>
      <c r="I719" s="20" t="s">
        <v>609</v>
      </c>
      <c r="J719" s="20" t="s">
        <v>387</v>
      </c>
      <c r="K719" s="20" t="s">
        <v>256</v>
      </c>
      <c r="L719" s="21">
        <v>39706</v>
      </c>
      <c r="M719" s="22">
        <v>0</v>
      </c>
      <c r="N719" s="22">
        <v>1</v>
      </c>
      <c r="O719" s="22">
        <v>0</v>
      </c>
    </row>
    <row r="720" spans="1:15">
      <c r="A720" s="20" t="s">
        <v>658</v>
      </c>
      <c r="B720" s="20"/>
      <c r="C720" s="20">
        <v>200105718</v>
      </c>
      <c r="D720" s="20" t="s">
        <v>659</v>
      </c>
      <c r="E720" s="20" t="s">
        <v>1307</v>
      </c>
      <c r="F720" s="20" t="s">
        <v>856</v>
      </c>
      <c r="G720" s="20" t="s">
        <v>857</v>
      </c>
      <c r="H720" s="20" t="s">
        <v>644</v>
      </c>
      <c r="I720" s="20" t="s">
        <v>645</v>
      </c>
      <c r="J720" s="20" t="s">
        <v>658</v>
      </c>
      <c r="K720" s="20" t="s">
        <v>662</v>
      </c>
      <c r="L720" s="21">
        <v>39706</v>
      </c>
      <c r="M720" s="22">
        <v>0</v>
      </c>
      <c r="N720" s="22">
        <v>0</v>
      </c>
      <c r="O720" s="22">
        <v>0</v>
      </c>
    </row>
    <row r="721" spans="1:15">
      <c r="A721" s="20" t="s">
        <v>658</v>
      </c>
      <c r="B721" s="20"/>
      <c r="C721" s="20">
        <v>200105674</v>
      </c>
      <c r="D721" s="20" t="s">
        <v>659</v>
      </c>
      <c r="E721" s="20" t="s">
        <v>1310</v>
      </c>
      <c r="F721" s="20" t="s">
        <v>1026</v>
      </c>
      <c r="G721" s="20" t="s">
        <v>1027</v>
      </c>
      <c r="H721" s="20" t="s">
        <v>1028</v>
      </c>
      <c r="I721" s="20" t="s">
        <v>1029</v>
      </c>
      <c r="J721" s="20" t="s">
        <v>658</v>
      </c>
      <c r="K721" s="20" t="s">
        <v>662</v>
      </c>
      <c r="L721" s="21">
        <v>39706</v>
      </c>
      <c r="M721" s="22">
        <v>0</v>
      </c>
      <c r="N721" s="22">
        <v>0</v>
      </c>
      <c r="O721" s="22">
        <v>0</v>
      </c>
    </row>
    <row r="722" spans="1:15">
      <c r="A722" s="20" t="s">
        <v>658</v>
      </c>
      <c r="B722" s="20"/>
      <c r="C722" s="20">
        <v>200105678</v>
      </c>
      <c r="D722" s="20" t="s">
        <v>659</v>
      </c>
      <c r="E722" s="20" t="s">
        <v>1311</v>
      </c>
      <c r="F722" s="20" t="s">
        <v>1312</v>
      </c>
      <c r="G722" s="20" t="s">
        <v>1313</v>
      </c>
      <c r="H722" s="20" t="s">
        <v>620</v>
      </c>
      <c r="I722" s="20" t="s">
        <v>621</v>
      </c>
      <c r="J722" s="20" t="s">
        <v>658</v>
      </c>
      <c r="K722" s="20" t="s">
        <v>662</v>
      </c>
      <c r="L722" s="21">
        <v>39706</v>
      </c>
      <c r="M722" s="22">
        <v>0</v>
      </c>
      <c r="N722" s="22">
        <v>0</v>
      </c>
      <c r="O722" s="22">
        <v>0</v>
      </c>
    </row>
    <row r="723" spans="1:15">
      <c r="A723" s="20" t="s">
        <v>658</v>
      </c>
      <c r="B723" s="20"/>
      <c r="C723" s="20">
        <v>200105712</v>
      </c>
      <c r="D723" s="20" t="s">
        <v>659</v>
      </c>
      <c r="E723" s="20" t="s">
        <v>658</v>
      </c>
      <c r="F723" s="20" t="s">
        <v>706</v>
      </c>
      <c r="G723" s="20" t="s">
        <v>707</v>
      </c>
      <c r="H723" s="20" t="s">
        <v>616</v>
      </c>
      <c r="I723" s="20" t="s">
        <v>617</v>
      </c>
      <c r="J723" s="20" t="s">
        <v>658</v>
      </c>
      <c r="K723" s="20" t="s">
        <v>662</v>
      </c>
      <c r="L723" s="21">
        <v>39706</v>
      </c>
      <c r="M723" s="22">
        <v>0</v>
      </c>
      <c r="N723" s="22">
        <v>0</v>
      </c>
      <c r="O723" s="22">
        <v>0</v>
      </c>
    </row>
    <row r="724" spans="1:15">
      <c r="A724" s="20" t="s">
        <v>658</v>
      </c>
      <c r="B724" s="20"/>
      <c r="C724" s="20">
        <v>200105716</v>
      </c>
      <c r="D724" s="20" t="s">
        <v>659</v>
      </c>
      <c r="E724" s="20" t="s">
        <v>1314</v>
      </c>
      <c r="F724" s="20" t="s">
        <v>706</v>
      </c>
      <c r="G724" s="20" t="s">
        <v>707</v>
      </c>
      <c r="H724" s="20" t="s">
        <v>616</v>
      </c>
      <c r="I724" s="20" t="s">
        <v>617</v>
      </c>
      <c r="J724" s="20" t="s">
        <v>658</v>
      </c>
      <c r="K724" s="20" t="s">
        <v>662</v>
      </c>
      <c r="L724" s="21">
        <v>39706</v>
      </c>
      <c r="M724" s="22">
        <v>0</v>
      </c>
      <c r="N724" s="22">
        <v>0</v>
      </c>
      <c r="O724" s="22">
        <v>0</v>
      </c>
    </row>
    <row r="725" spans="1:15">
      <c r="A725" s="20" t="s">
        <v>658</v>
      </c>
      <c r="B725" s="20"/>
      <c r="C725" s="20">
        <v>200105715</v>
      </c>
      <c r="D725" s="20" t="s">
        <v>659</v>
      </c>
      <c r="E725" s="20" t="s">
        <v>1315</v>
      </c>
      <c r="F725" s="20" t="s">
        <v>1316</v>
      </c>
      <c r="G725" s="20" t="s">
        <v>1317</v>
      </c>
      <c r="H725" s="20" t="s">
        <v>760</v>
      </c>
      <c r="I725" s="20" t="s">
        <v>761</v>
      </c>
      <c r="J725" s="20" t="s">
        <v>658</v>
      </c>
      <c r="K725" s="20" t="s">
        <v>662</v>
      </c>
      <c r="L725" s="21">
        <v>39706</v>
      </c>
      <c r="M725" s="22">
        <v>0</v>
      </c>
      <c r="N725" s="22">
        <v>0</v>
      </c>
      <c r="O725" s="22">
        <v>0</v>
      </c>
    </row>
    <row r="726" spans="1:15">
      <c r="A726" s="20" t="s">
        <v>658</v>
      </c>
      <c r="B726" s="20"/>
      <c r="C726" s="20">
        <v>200105721</v>
      </c>
      <c r="D726" s="20" t="s">
        <v>659</v>
      </c>
      <c r="E726" s="20" t="s">
        <v>1318</v>
      </c>
      <c r="F726" s="20" t="s">
        <v>710</v>
      </c>
      <c r="G726" s="20" t="s">
        <v>711</v>
      </c>
      <c r="H726" s="20" t="s">
        <v>616</v>
      </c>
      <c r="I726" s="20" t="s">
        <v>617</v>
      </c>
      <c r="J726" s="20" t="s">
        <v>658</v>
      </c>
      <c r="K726" s="20" t="s">
        <v>662</v>
      </c>
      <c r="L726" s="21">
        <v>39706</v>
      </c>
      <c r="M726" s="22">
        <v>0</v>
      </c>
      <c r="N726" s="22">
        <v>0</v>
      </c>
      <c r="O726" s="22">
        <v>0</v>
      </c>
    </row>
    <row r="727" spans="1:15">
      <c r="A727" s="20" t="s">
        <v>658</v>
      </c>
      <c r="B727" s="20"/>
      <c r="C727" s="20">
        <v>200105677</v>
      </c>
      <c r="D727" s="20" t="s">
        <v>659</v>
      </c>
      <c r="E727" s="20" t="s">
        <v>1319</v>
      </c>
      <c r="F727" s="20" t="s">
        <v>1090</v>
      </c>
      <c r="G727" s="20" t="s">
        <v>1091</v>
      </c>
      <c r="H727" s="20" t="s">
        <v>716</v>
      </c>
      <c r="I727" s="20" t="s">
        <v>717</v>
      </c>
      <c r="J727" s="20" t="s">
        <v>658</v>
      </c>
      <c r="K727" s="20" t="s">
        <v>662</v>
      </c>
      <c r="L727" s="21">
        <v>39706</v>
      </c>
      <c r="M727" s="22">
        <v>0</v>
      </c>
      <c r="N727" s="22">
        <v>0</v>
      </c>
      <c r="O727" s="22">
        <v>0</v>
      </c>
    </row>
    <row r="728" spans="1:15">
      <c r="A728" s="20" t="s">
        <v>250</v>
      </c>
      <c r="B728" s="20">
        <v>200106157</v>
      </c>
      <c r="C728" s="20">
        <v>200106102</v>
      </c>
      <c r="D728" s="20" t="s">
        <v>257</v>
      </c>
      <c r="E728" s="20" t="s">
        <v>388</v>
      </c>
      <c r="F728" s="20" t="s">
        <v>1337</v>
      </c>
      <c r="G728" s="20" t="s">
        <v>1338</v>
      </c>
      <c r="H728" s="20" t="s">
        <v>626</v>
      </c>
      <c r="I728" s="20" t="s">
        <v>627</v>
      </c>
      <c r="J728" s="20" t="s">
        <v>389</v>
      </c>
      <c r="K728" s="20" t="s">
        <v>662</v>
      </c>
      <c r="L728" s="21">
        <v>39707</v>
      </c>
      <c r="M728" s="22">
        <v>1</v>
      </c>
      <c r="N728" s="22">
        <v>0</v>
      </c>
      <c r="O728" s="22">
        <v>0</v>
      </c>
    </row>
    <row r="729" spans="1:15">
      <c r="A729" s="20" t="s">
        <v>249</v>
      </c>
      <c r="B729" s="20">
        <v>200106738</v>
      </c>
      <c r="C729" s="20">
        <v>200106072</v>
      </c>
      <c r="D729" s="20" t="s">
        <v>257</v>
      </c>
      <c r="E729" s="20" t="s">
        <v>390</v>
      </c>
      <c r="F729" s="20" t="s">
        <v>756</v>
      </c>
      <c r="G729" s="20" t="s">
        <v>757</v>
      </c>
      <c r="H729" s="20" t="s">
        <v>606</v>
      </c>
      <c r="I729" s="20" t="s">
        <v>607</v>
      </c>
      <c r="J729" s="20" t="s">
        <v>353</v>
      </c>
      <c r="K729" s="20" t="s">
        <v>1734</v>
      </c>
      <c r="L729" s="21">
        <v>39707</v>
      </c>
      <c r="M729" s="22">
        <v>0</v>
      </c>
      <c r="N729" s="22">
        <v>1</v>
      </c>
      <c r="O729" s="22">
        <v>0</v>
      </c>
    </row>
    <row r="730" spans="1:15">
      <c r="A730" s="20" t="s">
        <v>658</v>
      </c>
      <c r="B730" s="20"/>
      <c r="C730" s="20">
        <v>200105741</v>
      </c>
      <c r="D730" s="20" t="s">
        <v>659</v>
      </c>
      <c r="E730" s="20" t="s">
        <v>1320</v>
      </c>
      <c r="F730" s="20" t="s">
        <v>690</v>
      </c>
      <c r="G730" s="20" t="s">
        <v>691</v>
      </c>
      <c r="H730" s="20" t="s">
        <v>601</v>
      </c>
      <c r="I730" s="20" t="s">
        <v>602</v>
      </c>
      <c r="J730" s="20" t="s">
        <v>658</v>
      </c>
      <c r="K730" s="20" t="s">
        <v>662</v>
      </c>
      <c r="L730" s="21">
        <v>39707</v>
      </c>
      <c r="M730" s="22">
        <v>0</v>
      </c>
      <c r="N730" s="22">
        <v>0</v>
      </c>
      <c r="O730" s="22">
        <v>0</v>
      </c>
    </row>
    <row r="731" spans="1:15">
      <c r="A731" s="20" t="s">
        <v>658</v>
      </c>
      <c r="B731" s="20"/>
      <c r="C731" s="20">
        <v>200105744</v>
      </c>
      <c r="D731" s="20" t="s">
        <v>659</v>
      </c>
      <c r="E731" s="20" t="s">
        <v>1320</v>
      </c>
      <c r="F731" s="20" t="s">
        <v>690</v>
      </c>
      <c r="G731" s="20" t="s">
        <v>691</v>
      </c>
      <c r="H731" s="20" t="s">
        <v>601</v>
      </c>
      <c r="I731" s="20" t="s">
        <v>602</v>
      </c>
      <c r="J731" s="20" t="s">
        <v>658</v>
      </c>
      <c r="K731" s="20" t="s">
        <v>662</v>
      </c>
      <c r="L731" s="21">
        <v>39707</v>
      </c>
      <c r="M731" s="22">
        <v>0</v>
      </c>
      <c r="N731" s="22">
        <v>0</v>
      </c>
      <c r="O731" s="22">
        <v>0</v>
      </c>
    </row>
    <row r="732" spans="1:15">
      <c r="A732" s="20" t="s">
        <v>658</v>
      </c>
      <c r="B732" s="20"/>
      <c r="C732" s="20">
        <v>200105743</v>
      </c>
      <c r="D732" s="20" t="s">
        <v>659</v>
      </c>
      <c r="E732" s="20" t="s">
        <v>1321</v>
      </c>
      <c r="F732" s="20" t="s">
        <v>1322</v>
      </c>
      <c r="G732" s="20" t="s">
        <v>1323</v>
      </c>
      <c r="H732" s="20" t="s">
        <v>604</v>
      </c>
      <c r="I732" s="20" t="s">
        <v>605</v>
      </c>
      <c r="J732" s="20" t="s">
        <v>658</v>
      </c>
      <c r="K732" s="20" t="s">
        <v>662</v>
      </c>
      <c r="L732" s="21">
        <v>39707</v>
      </c>
      <c r="M732" s="22">
        <v>0</v>
      </c>
      <c r="N732" s="22">
        <v>0</v>
      </c>
      <c r="O732" s="22">
        <v>0</v>
      </c>
    </row>
    <row r="733" spans="1:15">
      <c r="A733" s="20" t="s">
        <v>658</v>
      </c>
      <c r="B733" s="20"/>
      <c r="C733" s="20">
        <v>200106134</v>
      </c>
      <c r="D733" s="20" t="s">
        <v>659</v>
      </c>
      <c r="E733" s="20" t="s">
        <v>1324</v>
      </c>
      <c r="F733" s="20" t="s">
        <v>1325</v>
      </c>
      <c r="G733" s="20" t="s">
        <v>1326</v>
      </c>
      <c r="H733" s="20" t="s">
        <v>953</v>
      </c>
      <c r="I733" s="20" t="s">
        <v>954</v>
      </c>
      <c r="J733" s="20" t="s">
        <v>658</v>
      </c>
      <c r="K733" s="20" t="s">
        <v>662</v>
      </c>
      <c r="L733" s="21">
        <v>39708</v>
      </c>
      <c r="M733" s="22">
        <v>0</v>
      </c>
      <c r="N733" s="22">
        <v>0</v>
      </c>
      <c r="O733" s="22">
        <v>0</v>
      </c>
    </row>
    <row r="734" spans="1:15">
      <c r="A734" s="20" t="s">
        <v>658</v>
      </c>
      <c r="B734" s="20"/>
      <c r="C734" s="20">
        <v>200106117</v>
      </c>
      <c r="D734" s="20" t="s">
        <v>659</v>
      </c>
      <c r="E734" s="20" t="s">
        <v>1327</v>
      </c>
      <c r="F734" s="20" t="s">
        <v>764</v>
      </c>
      <c r="G734" s="20" t="s">
        <v>765</v>
      </c>
      <c r="H734" s="20" t="s">
        <v>608</v>
      </c>
      <c r="I734" s="20" t="s">
        <v>609</v>
      </c>
      <c r="J734" s="20" t="s">
        <v>658</v>
      </c>
      <c r="K734" s="20" t="s">
        <v>662</v>
      </c>
      <c r="L734" s="21">
        <v>39708</v>
      </c>
      <c r="M734" s="22">
        <v>0</v>
      </c>
      <c r="N734" s="22">
        <v>0</v>
      </c>
      <c r="O734" s="22">
        <v>0</v>
      </c>
    </row>
    <row r="735" spans="1:15">
      <c r="A735" s="20" t="s">
        <v>658</v>
      </c>
      <c r="B735" s="20"/>
      <c r="C735" s="20">
        <v>200106108</v>
      </c>
      <c r="D735" s="20" t="s">
        <v>659</v>
      </c>
      <c r="E735" s="20" t="s">
        <v>1328</v>
      </c>
      <c r="F735" s="20" t="s">
        <v>1329</v>
      </c>
      <c r="G735" s="20" t="s">
        <v>1330</v>
      </c>
      <c r="H735" s="20" t="s">
        <v>834</v>
      </c>
      <c r="I735" s="20" t="s">
        <v>835</v>
      </c>
      <c r="J735" s="20" t="s">
        <v>658</v>
      </c>
      <c r="K735" s="20" t="s">
        <v>662</v>
      </c>
      <c r="L735" s="21">
        <v>39708</v>
      </c>
      <c r="M735" s="22">
        <v>0</v>
      </c>
      <c r="N735" s="22">
        <v>0</v>
      </c>
      <c r="O735" s="22">
        <v>0</v>
      </c>
    </row>
    <row r="736" spans="1:15">
      <c r="A736" s="20" t="s">
        <v>658</v>
      </c>
      <c r="B736" s="20"/>
      <c r="C736" s="20">
        <v>200106107</v>
      </c>
      <c r="D736" s="20" t="s">
        <v>659</v>
      </c>
      <c r="E736" s="20" t="s">
        <v>1331</v>
      </c>
      <c r="F736" s="20" t="s">
        <v>783</v>
      </c>
      <c r="G736" s="20" t="s">
        <v>784</v>
      </c>
      <c r="H736" s="20" t="s">
        <v>632</v>
      </c>
      <c r="I736" s="20" t="s">
        <v>633</v>
      </c>
      <c r="J736" s="20" t="s">
        <v>658</v>
      </c>
      <c r="K736" s="20" t="s">
        <v>662</v>
      </c>
      <c r="L736" s="21">
        <v>39708</v>
      </c>
      <c r="M736" s="22">
        <v>0</v>
      </c>
      <c r="N736" s="22">
        <v>0</v>
      </c>
      <c r="O736" s="22">
        <v>0</v>
      </c>
    </row>
    <row r="737" spans="1:15">
      <c r="A737" s="20" t="s">
        <v>658</v>
      </c>
      <c r="B737" s="20"/>
      <c r="C737" s="20">
        <v>200106171</v>
      </c>
      <c r="D737" s="20" t="s">
        <v>659</v>
      </c>
      <c r="E737" s="20" t="s">
        <v>1332</v>
      </c>
      <c r="F737" s="20" t="s">
        <v>1333</v>
      </c>
      <c r="G737" s="20" t="s">
        <v>1334</v>
      </c>
      <c r="H737" s="20" t="s">
        <v>642</v>
      </c>
      <c r="I737" s="20" t="s">
        <v>643</v>
      </c>
      <c r="J737" s="20" t="s">
        <v>658</v>
      </c>
      <c r="K737" s="20" t="s">
        <v>662</v>
      </c>
      <c r="L737" s="21">
        <v>39709</v>
      </c>
      <c r="M737" s="22">
        <v>0</v>
      </c>
      <c r="N737" s="22">
        <v>0</v>
      </c>
      <c r="O737" s="22">
        <v>0</v>
      </c>
    </row>
    <row r="738" spans="1:15">
      <c r="A738" s="20" t="s">
        <v>249</v>
      </c>
      <c r="B738" s="20">
        <v>200106281</v>
      </c>
      <c r="C738" s="20">
        <v>200106163</v>
      </c>
      <c r="D738" s="20" t="s">
        <v>252</v>
      </c>
      <c r="E738" s="20" t="s">
        <v>258</v>
      </c>
      <c r="F738" s="20" t="s">
        <v>764</v>
      </c>
      <c r="G738" s="20" t="s">
        <v>765</v>
      </c>
      <c r="H738" s="20" t="s">
        <v>608</v>
      </c>
      <c r="I738" s="20" t="s">
        <v>609</v>
      </c>
      <c r="J738" s="20" t="s">
        <v>391</v>
      </c>
      <c r="K738" s="20" t="s">
        <v>256</v>
      </c>
      <c r="L738" s="21">
        <v>39709</v>
      </c>
      <c r="M738" s="22">
        <v>0</v>
      </c>
      <c r="N738" s="22">
        <v>1</v>
      </c>
      <c r="O738" s="22">
        <v>0</v>
      </c>
    </row>
    <row r="739" spans="1:15">
      <c r="A739" s="20" t="s">
        <v>658</v>
      </c>
      <c r="B739" s="20"/>
      <c r="C739" s="20">
        <v>200106142</v>
      </c>
      <c r="D739" s="20" t="s">
        <v>659</v>
      </c>
      <c r="E739" s="20" t="s">
        <v>1335</v>
      </c>
      <c r="F739" s="20" t="s">
        <v>742</v>
      </c>
      <c r="G739" s="20" t="s">
        <v>743</v>
      </c>
      <c r="H739" s="20" t="s">
        <v>744</v>
      </c>
      <c r="I739" s="20" t="s">
        <v>745</v>
      </c>
      <c r="J739" s="20" t="s">
        <v>658</v>
      </c>
      <c r="K739" s="20" t="s">
        <v>662</v>
      </c>
      <c r="L739" s="21">
        <v>39709</v>
      </c>
      <c r="M739" s="22">
        <v>0</v>
      </c>
      <c r="N739" s="22">
        <v>0</v>
      </c>
      <c r="O739" s="22">
        <v>0</v>
      </c>
    </row>
    <row r="740" spans="1:15">
      <c r="A740" s="20" t="s">
        <v>658</v>
      </c>
      <c r="B740" s="20"/>
      <c r="C740" s="20">
        <v>200106157</v>
      </c>
      <c r="D740" s="20" t="s">
        <v>659</v>
      </c>
      <c r="E740" s="20" t="s">
        <v>1336</v>
      </c>
      <c r="F740" s="20" t="s">
        <v>1337</v>
      </c>
      <c r="G740" s="20" t="s">
        <v>1338</v>
      </c>
      <c r="H740" s="20" t="s">
        <v>626</v>
      </c>
      <c r="I740" s="20" t="s">
        <v>627</v>
      </c>
      <c r="J740" s="20" t="s">
        <v>658</v>
      </c>
      <c r="K740" s="20" t="s">
        <v>662</v>
      </c>
      <c r="L740" s="21">
        <v>39709</v>
      </c>
      <c r="M740" s="22">
        <v>0</v>
      </c>
      <c r="N740" s="22">
        <v>0</v>
      </c>
      <c r="O740" s="22">
        <v>0</v>
      </c>
    </row>
    <row r="741" spans="1:15">
      <c r="A741" s="20" t="s">
        <v>249</v>
      </c>
      <c r="B741" s="20">
        <v>200106740</v>
      </c>
      <c r="C741" s="20">
        <v>200106148</v>
      </c>
      <c r="D741" s="20" t="s">
        <v>252</v>
      </c>
      <c r="E741" s="20" t="s">
        <v>264</v>
      </c>
      <c r="F741" s="20" t="s">
        <v>663</v>
      </c>
      <c r="G741" s="20" t="s">
        <v>664</v>
      </c>
      <c r="H741" s="20" t="s">
        <v>606</v>
      </c>
      <c r="I741" s="20" t="s">
        <v>607</v>
      </c>
      <c r="J741" s="20" t="s">
        <v>392</v>
      </c>
      <c r="K741" s="20" t="s">
        <v>256</v>
      </c>
      <c r="L741" s="21">
        <v>39709</v>
      </c>
      <c r="M741" s="22">
        <v>0</v>
      </c>
      <c r="N741" s="22">
        <v>1</v>
      </c>
      <c r="O741" s="22">
        <v>0</v>
      </c>
    </row>
    <row r="742" spans="1:15">
      <c r="A742" s="20" t="s">
        <v>658</v>
      </c>
      <c r="B742" s="20"/>
      <c r="C742" s="20">
        <v>200106141</v>
      </c>
      <c r="D742" s="20" t="s">
        <v>659</v>
      </c>
      <c r="E742" s="20" t="s">
        <v>1339</v>
      </c>
      <c r="F742" s="20" t="s">
        <v>1117</v>
      </c>
      <c r="G742" s="20" t="s">
        <v>1118</v>
      </c>
      <c r="H742" s="20" t="s">
        <v>630</v>
      </c>
      <c r="I742" s="20" t="s">
        <v>631</v>
      </c>
      <c r="J742" s="20" t="s">
        <v>658</v>
      </c>
      <c r="K742" s="20" t="s">
        <v>662</v>
      </c>
      <c r="L742" s="21">
        <v>39709</v>
      </c>
      <c r="M742" s="22">
        <v>0</v>
      </c>
      <c r="N742" s="22">
        <v>0</v>
      </c>
      <c r="O742" s="22">
        <v>0</v>
      </c>
    </row>
    <row r="743" spans="1:15">
      <c r="A743" s="20" t="s">
        <v>249</v>
      </c>
      <c r="B743" s="20">
        <v>200106428</v>
      </c>
      <c r="C743" s="20">
        <v>200106176</v>
      </c>
      <c r="D743" s="20" t="s">
        <v>252</v>
      </c>
      <c r="E743" s="20" t="s">
        <v>264</v>
      </c>
      <c r="F743" s="20" t="s">
        <v>832</v>
      </c>
      <c r="G743" s="20" t="s">
        <v>833</v>
      </c>
      <c r="H743" s="20" t="s">
        <v>606</v>
      </c>
      <c r="I743" s="20" t="s">
        <v>607</v>
      </c>
      <c r="J743" s="20" t="s">
        <v>336</v>
      </c>
      <c r="K743" s="20" t="s">
        <v>256</v>
      </c>
      <c r="L743" s="21">
        <v>39710</v>
      </c>
      <c r="M743" s="22">
        <v>1</v>
      </c>
      <c r="N743" s="22">
        <v>0</v>
      </c>
      <c r="O743" s="22">
        <v>0</v>
      </c>
    </row>
    <row r="744" spans="1:15">
      <c r="A744" s="20" t="s">
        <v>250</v>
      </c>
      <c r="B744" s="20">
        <v>200106178</v>
      </c>
      <c r="C744" s="20">
        <v>200106167</v>
      </c>
      <c r="D744" s="20" t="s">
        <v>257</v>
      </c>
      <c r="E744" s="20" t="s">
        <v>393</v>
      </c>
      <c r="F744" s="20" t="s">
        <v>1341</v>
      </c>
      <c r="G744" s="20" t="s">
        <v>1342</v>
      </c>
      <c r="H744" s="20" t="s">
        <v>636</v>
      </c>
      <c r="I744" s="20" t="s">
        <v>637</v>
      </c>
      <c r="J744" s="20" t="s">
        <v>394</v>
      </c>
      <c r="K744" s="20" t="s">
        <v>662</v>
      </c>
      <c r="L744" s="21">
        <v>39710</v>
      </c>
      <c r="M744" s="22">
        <v>1</v>
      </c>
      <c r="N744" s="22">
        <v>0</v>
      </c>
      <c r="O744" s="22">
        <v>0</v>
      </c>
    </row>
    <row r="745" spans="1:15">
      <c r="A745" s="20" t="s">
        <v>658</v>
      </c>
      <c r="B745" s="20"/>
      <c r="C745" s="20">
        <v>200106178</v>
      </c>
      <c r="D745" s="20" t="s">
        <v>659</v>
      </c>
      <c r="E745" s="20" t="s">
        <v>1340</v>
      </c>
      <c r="F745" s="20" t="s">
        <v>1341</v>
      </c>
      <c r="G745" s="20" t="s">
        <v>1342</v>
      </c>
      <c r="H745" s="20" t="s">
        <v>636</v>
      </c>
      <c r="I745" s="20" t="s">
        <v>637</v>
      </c>
      <c r="J745" s="20" t="s">
        <v>658</v>
      </c>
      <c r="K745" s="20" t="s">
        <v>662</v>
      </c>
      <c r="L745" s="21">
        <v>39710</v>
      </c>
      <c r="M745" s="22">
        <v>0</v>
      </c>
      <c r="N745" s="22">
        <v>0</v>
      </c>
      <c r="O745" s="22">
        <v>0</v>
      </c>
    </row>
    <row r="746" spans="1:15">
      <c r="A746" s="20" t="s">
        <v>658</v>
      </c>
      <c r="B746" s="20"/>
      <c r="C746" s="20">
        <v>200106177</v>
      </c>
      <c r="D746" s="20" t="s">
        <v>659</v>
      </c>
      <c r="E746" s="20" t="s">
        <v>1343</v>
      </c>
      <c r="F746" s="20" t="s">
        <v>771</v>
      </c>
      <c r="G746" s="20" t="s">
        <v>772</v>
      </c>
      <c r="H746" s="20" t="s">
        <v>612</v>
      </c>
      <c r="I746" s="20" t="s">
        <v>613</v>
      </c>
      <c r="J746" s="20" t="s">
        <v>658</v>
      </c>
      <c r="K746" s="20" t="s">
        <v>662</v>
      </c>
      <c r="L746" s="21">
        <v>39710</v>
      </c>
      <c r="M746" s="22">
        <v>0</v>
      </c>
      <c r="N746" s="22">
        <v>0</v>
      </c>
      <c r="O746" s="22">
        <v>0</v>
      </c>
    </row>
    <row r="747" spans="1:15">
      <c r="A747" s="20" t="s">
        <v>658</v>
      </c>
      <c r="B747" s="20"/>
      <c r="C747" s="20">
        <v>200106180</v>
      </c>
      <c r="D747" s="20" t="s">
        <v>659</v>
      </c>
      <c r="E747" s="20" t="s">
        <v>1343</v>
      </c>
      <c r="F747" s="20" t="s">
        <v>771</v>
      </c>
      <c r="G747" s="20" t="s">
        <v>772</v>
      </c>
      <c r="H747" s="20" t="s">
        <v>612</v>
      </c>
      <c r="I747" s="20" t="s">
        <v>613</v>
      </c>
      <c r="J747" s="20" t="s">
        <v>658</v>
      </c>
      <c r="K747" s="20" t="s">
        <v>662</v>
      </c>
      <c r="L747" s="21">
        <v>39710</v>
      </c>
      <c r="M747" s="22">
        <v>0</v>
      </c>
      <c r="N747" s="22">
        <v>0</v>
      </c>
      <c r="O747" s="22">
        <v>0</v>
      </c>
    </row>
    <row r="748" spans="1:15">
      <c r="A748" s="20" t="s">
        <v>658</v>
      </c>
      <c r="B748" s="20"/>
      <c r="C748" s="20">
        <v>200106276</v>
      </c>
      <c r="D748" s="20" t="s">
        <v>659</v>
      </c>
      <c r="E748" s="20" t="s">
        <v>1344</v>
      </c>
      <c r="F748" s="20" t="s">
        <v>1345</v>
      </c>
      <c r="G748" s="20" t="s">
        <v>1346</v>
      </c>
      <c r="H748" s="20" t="s">
        <v>618</v>
      </c>
      <c r="I748" s="20" t="s">
        <v>619</v>
      </c>
      <c r="J748" s="20" t="s">
        <v>658</v>
      </c>
      <c r="K748" s="20" t="s">
        <v>662</v>
      </c>
      <c r="L748" s="21">
        <v>39713</v>
      </c>
      <c r="M748" s="22">
        <v>0</v>
      </c>
      <c r="N748" s="22">
        <v>0</v>
      </c>
      <c r="O748" s="22">
        <v>0</v>
      </c>
    </row>
    <row r="749" spans="1:15">
      <c r="A749" s="20" t="s">
        <v>250</v>
      </c>
      <c r="B749" s="20">
        <v>200106221</v>
      </c>
      <c r="C749" s="20">
        <v>200106194</v>
      </c>
      <c r="D749" s="20" t="s">
        <v>252</v>
      </c>
      <c r="E749" s="20" t="s">
        <v>395</v>
      </c>
      <c r="F749" s="20" t="s">
        <v>1348</v>
      </c>
      <c r="G749" s="20" t="s">
        <v>208</v>
      </c>
      <c r="H749" s="20" t="s">
        <v>642</v>
      </c>
      <c r="I749" s="20" t="s">
        <v>643</v>
      </c>
      <c r="J749" s="20" t="s">
        <v>267</v>
      </c>
      <c r="K749" s="20" t="s">
        <v>662</v>
      </c>
      <c r="L749" s="21">
        <v>39713</v>
      </c>
      <c r="M749" s="22">
        <v>0</v>
      </c>
      <c r="N749" s="22">
        <v>1</v>
      </c>
      <c r="O749" s="22">
        <v>0</v>
      </c>
    </row>
    <row r="750" spans="1:15">
      <c r="A750" s="20" t="s">
        <v>658</v>
      </c>
      <c r="B750" s="20"/>
      <c r="C750" s="20">
        <v>200106221</v>
      </c>
      <c r="D750" s="20" t="s">
        <v>659</v>
      </c>
      <c r="E750" s="20" t="s">
        <v>1347</v>
      </c>
      <c r="F750" s="20" t="s">
        <v>1348</v>
      </c>
      <c r="G750" s="20" t="s">
        <v>208</v>
      </c>
      <c r="H750" s="20" t="s">
        <v>642</v>
      </c>
      <c r="I750" s="20" t="s">
        <v>643</v>
      </c>
      <c r="J750" s="20" t="s">
        <v>658</v>
      </c>
      <c r="K750" s="20" t="s">
        <v>662</v>
      </c>
      <c r="L750" s="21">
        <v>39713</v>
      </c>
      <c r="M750" s="22">
        <v>0</v>
      </c>
      <c r="N750" s="22">
        <v>0</v>
      </c>
      <c r="O750" s="22">
        <v>0</v>
      </c>
    </row>
    <row r="751" spans="1:15">
      <c r="A751" s="20" t="s">
        <v>250</v>
      </c>
      <c r="B751" s="20">
        <v>200106269</v>
      </c>
      <c r="C751" s="20">
        <v>200106224</v>
      </c>
      <c r="D751" s="20" t="s">
        <v>252</v>
      </c>
      <c r="E751" s="20" t="s">
        <v>396</v>
      </c>
      <c r="F751" s="20" t="s">
        <v>210</v>
      </c>
      <c r="G751" s="20" t="s">
        <v>211</v>
      </c>
      <c r="H751" s="20" t="s">
        <v>634</v>
      </c>
      <c r="I751" s="20" t="s">
        <v>635</v>
      </c>
      <c r="J751" s="20" t="s">
        <v>397</v>
      </c>
      <c r="K751" s="20" t="s">
        <v>662</v>
      </c>
      <c r="L751" s="21">
        <v>39713</v>
      </c>
      <c r="M751" s="22">
        <v>0</v>
      </c>
      <c r="N751" s="22">
        <v>1</v>
      </c>
      <c r="O751" s="22">
        <v>0</v>
      </c>
    </row>
    <row r="752" spans="1:15">
      <c r="A752" s="20" t="s">
        <v>658</v>
      </c>
      <c r="B752" s="20"/>
      <c r="C752" s="20">
        <v>200106269</v>
      </c>
      <c r="D752" s="20" t="s">
        <v>659</v>
      </c>
      <c r="E752" s="20" t="s">
        <v>209</v>
      </c>
      <c r="F752" s="20" t="s">
        <v>210</v>
      </c>
      <c r="G752" s="20" t="s">
        <v>211</v>
      </c>
      <c r="H752" s="20" t="s">
        <v>634</v>
      </c>
      <c r="I752" s="20" t="s">
        <v>635</v>
      </c>
      <c r="J752" s="20" t="s">
        <v>658</v>
      </c>
      <c r="K752" s="20" t="s">
        <v>662</v>
      </c>
      <c r="L752" s="21">
        <v>39713</v>
      </c>
      <c r="M752" s="22">
        <v>0</v>
      </c>
      <c r="N752" s="22">
        <v>0</v>
      </c>
      <c r="O752" s="22">
        <v>0</v>
      </c>
    </row>
    <row r="753" spans="1:15">
      <c r="A753" s="20" t="s">
        <v>250</v>
      </c>
      <c r="B753" s="20">
        <v>200106282</v>
      </c>
      <c r="C753" s="20">
        <v>200106225</v>
      </c>
      <c r="D753" s="20" t="s">
        <v>252</v>
      </c>
      <c r="E753" s="20" t="s">
        <v>398</v>
      </c>
      <c r="F753" s="20" t="s">
        <v>783</v>
      </c>
      <c r="G753" s="20" t="s">
        <v>784</v>
      </c>
      <c r="H753" s="20" t="s">
        <v>632</v>
      </c>
      <c r="I753" s="20" t="s">
        <v>633</v>
      </c>
      <c r="J753" s="20" t="s">
        <v>399</v>
      </c>
      <c r="K753" s="20" t="s">
        <v>662</v>
      </c>
      <c r="L753" s="21">
        <v>39713</v>
      </c>
      <c r="M753" s="22">
        <v>0</v>
      </c>
      <c r="N753" s="22">
        <v>1</v>
      </c>
      <c r="O753" s="22">
        <v>0</v>
      </c>
    </row>
    <row r="754" spans="1:15">
      <c r="A754" s="20" t="s">
        <v>250</v>
      </c>
      <c r="B754" s="20"/>
      <c r="C754" s="20">
        <v>200106260</v>
      </c>
      <c r="D754" s="20" t="s">
        <v>257</v>
      </c>
      <c r="E754" s="20" t="s">
        <v>658</v>
      </c>
      <c r="F754" s="20" t="s">
        <v>785</v>
      </c>
      <c r="G754" s="20" t="s">
        <v>786</v>
      </c>
      <c r="H754" s="20" t="s">
        <v>658</v>
      </c>
      <c r="I754" s="20" t="s">
        <v>658</v>
      </c>
      <c r="J754" s="20" t="s">
        <v>260</v>
      </c>
      <c r="K754" s="20" t="s">
        <v>400</v>
      </c>
      <c r="L754" s="21">
        <v>39713</v>
      </c>
      <c r="M754" s="22">
        <v>1</v>
      </c>
      <c r="N754" s="22">
        <v>0</v>
      </c>
      <c r="O754" s="22">
        <v>0</v>
      </c>
    </row>
    <row r="755" spans="1:15">
      <c r="A755" s="20" t="s">
        <v>250</v>
      </c>
      <c r="B755" s="20"/>
      <c r="C755" s="20">
        <v>200106261</v>
      </c>
      <c r="D755" s="20" t="s">
        <v>257</v>
      </c>
      <c r="E755" s="20" t="s">
        <v>658</v>
      </c>
      <c r="F755" s="20" t="s">
        <v>785</v>
      </c>
      <c r="G755" s="20" t="s">
        <v>786</v>
      </c>
      <c r="H755" s="20" t="s">
        <v>658</v>
      </c>
      <c r="I755" s="20" t="s">
        <v>658</v>
      </c>
      <c r="J755" s="20" t="s">
        <v>260</v>
      </c>
      <c r="K755" s="20" t="s">
        <v>400</v>
      </c>
      <c r="L755" s="21">
        <v>39713</v>
      </c>
      <c r="M755" s="22">
        <v>1</v>
      </c>
      <c r="N755" s="22">
        <v>0</v>
      </c>
      <c r="O755" s="22">
        <v>0</v>
      </c>
    </row>
    <row r="756" spans="1:15">
      <c r="A756" s="20" t="s">
        <v>658</v>
      </c>
      <c r="B756" s="20"/>
      <c r="C756" s="20">
        <v>200106271</v>
      </c>
      <c r="D756" s="20" t="s">
        <v>659</v>
      </c>
      <c r="E756" s="20" t="s">
        <v>212</v>
      </c>
      <c r="F756" s="20" t="s">
        <v>213</v>
      </c>
      <c r="G756" s="20" t="s">
        <v>214</v>
      </c>
      <c r="H756" s="20" t="s">
        <v>215</v>
      </c>
      <c r="I756" s="20" t="s">
        <v>216</v>
      </c>
      <c r="J756" s="20" t="s">
        <v>658</v>
      </c>
      <c r="K756" s="20" t="s">
        <v>662</v>
      </c>
      <c r="L756" s="21">
        <v>39713</v>
      </c>
      <c r="M756" s="22">
        <v>0</v>
      </c>
      <c r="N756" s="22">
        <v>0</v>
      </c>
      <c r="O756" s="22">
        <v>0</v>
      </c>
    </row>
    <row r="757" spans="1:15">
      <c r="A757" s="20" t="s">
        <v>658</v>
      </c>
      <c r="B757" s="20"/>
      <c r="C757" s="20">
        <v>200106281</v>
      </c>
      <c r="D757" s="20" t="s">
        <v>659</v>
      </c>
      <c r="E757" s="20" t="s">
        <v>217</v>
      </c>
      <c r="F757" s="20" t="s">
        <v>764</v>
      </c>
      <c r="G757" s="20" t="s">
        <v>765</v>
      </c>
      <c r="H757" s="20" t="s">
        <v>608</v>
      </c>
      <c r="I757" s="20" t="s">
        <v>609</v>
      </c>
      <c r="J757" s="20" t="s">
        <v>658</v>
      </c>
      <c r="K757" s="20" t="s">
        <v>662</v>
      </c>
      <c r="L757" s="21">
        <v>39714</v>
      </c>
      <c r="M757" s="22">
        <v>0</v>
      </c>
      <c r="N757" s="22">
        <v>0</v>
      </c>
      <c r="O757" s="22">
        <v>0</v>
      </c>
    </row>
    <row r="758" spans="1:15">
      <c r="A758" s="20" t="s">
        <v>658</v>
      </c>
      <c r="B758" s="20"/>
      <c r="C758" s="20">
        <v>200106282</v>
      </c>
      <c r="D758" s="20" t="s">
        <v>659</v>
      </c>
      <c r="E758" s="20" t="s">
        <v>218</v>
      </c>
      <c r="F758" s="20" t="s">
        <v>783</v>
      </c>
      <c r="G758" s="20" t="s">
        <v>784</v>
      </c>
      <c r="H758" s="20" t="s">
        <v>632</v>
      </c>
      <c r="I758" s="20" t="s">
        <v>633</v>
      </c>
      <c r="J758" s="20" t="s">
        <v>658</v>
      </c>
      <c r="K758" s="20" t="s">
        <v>662</v>
      </c>
      <c r="L758" s="21">
        <v>39714</v>
      </c>
      <c r="M758" s="22">
        <v>0</v>
      </c>
      <c r="N758" s="22">
        <v>0</v>
      </c>
      <c r="O758" s="22">
        <v>0</v>
      </c>
    </row>
    <row r="759" spans="1:15">
      <c r="A759" s="20" t="s">
        <v>658</v>
      </c>
      <c r="B759" s="20"/>
      <c r="C759" s="20">
        <v>200106313</v>
      </c>
      <c r="D759" s="20" t="s">
        <v>659</v>
      </c>
      <c r="E759" s="20" t="s">
        <v>219</v>
      </c>
      <c r="F759" s="20" t="s">
        <v>769</v>
      </c>
      <c r="G759" s="20" t="s">
        <v>770</v>
      </c>
      <c r="H759" s="20" t="s">
        <v>616</v>
      </c>
      <c r="I759" s="20" t="s">
        <v>617</v>
      </c>
      <c r="J759" s="20" t="s">
        <v>658</v>
      </c>
      <c r="K759" s="20" t="s">
        <v>662</v>
      </c>
      <c r="L759" s="21">
        <v>39714</v>
      </c>
      <c r="M759" s="22">
        <v>0</v>
      </c>
      <c r="N759" s="22">
        <v>0</v>
      </c>
      <c r="O759" s="22">
        <v>0</v>
      </c>
    </row>
    <row r="760" spans="1:15">
      <c r="A760" s="20" t="s">
        <v>658</v>
      </c>
      <c r="B760" s="20"/>
      <c r="C760" s="20">
        <v>200106316</v>
      </c>
      <c r="D760" s="20" t="s">
        <v>659</v>
      </c>
      <c r="E760" s="20" t="s">
        <v>220</v>
      </c>
      <c r="F760" s="20" t="s">
        <v>769</v>
      </c>
      <c r="G760" s="20" t="s">
        <v>770</v>
      </c>
      <c r="H760" s="20" t="s">
        <v>797</v>
      </c>
      <c r="I760" s="20" t="s">
        <v>798</v>
      </c>
      <c r="J760" s="20" t="s">
        <v>658</v>
      </c>
      <c r="K760" s="20" t="s">
        <v>662</v>
      </c>
      <c r="L760" s="21">
        <v>39714</v>
      </c>
      <c r="M760" s="22">
        <v>0</v>
      </c>
      <c r="N760" s="22">
        <v>0</v>
      </c>
      <c r="O760" s="22">
        <v>0</v>
      </c>
    </row>
    <row r="761" spans="1:15">
      <c r="A761" s="20" t="s">
        <v>658</v>
      </c>
      <c r="B761" s="20"/>
      <c r="C761" s="20">
        <v>200106285</v>
      </c>
      <c r="D761" s="20" t="s">
        <v>659</v>
      </c>
      <c r="E761" s="20" t="s">
        <v>221</v>
      </c>
      <c r="F761" s="20" t="s">
        <v>706</v>
      </c>
      <c r="G761" s="20" t="s">
        <v>707</v>
      </c>
      <c r="H761" s="20" t="s">
        <v>616</v>
      </c>
      <c r="I761" s="20" t="s">
        <v>617</v>
      </c>
      <c r="J761" s="20" t="s">
        <v>658</v>
      </c>
      <c r="K761" s="20" t="s">
        <v>662</v>
      </c>
      <c r="L761" s="21">
        <v>39714</v>
      </c>
      <c r="M761" s="22">
        <v>0</v>
      </c>
      <c r="N761" s="22">
        <v>0</v>
      </c>
      <c r="O761" s="22">
        <v>0</v>
      </c>
    </row>
    <row r="762" spans="1:15">
      <c r="A762" s="20" t="s">
        <v>658</v>
      </c>
      <c r="B762" s="20"/>
      <c r="C762" s="20">
        <v>200106321</v>
      </c>
      <c r="D762" s="20" t="s">
        <v>659</v>
      </c>
      <c r="E762" s="20" t="s">
        <v>220</v>
      </c>
      <c r="F762" s="20" t="s">
        <v>706</v>
      </c>
      <c r="G762" s="20" t="s">
        <v>707</v>
      </c>
      <c r="H762" s="20" t="s">
        <v>797</v>
      </c>
      <c r="I762" s="20" t="s">
        <v>798</v>
      </c>
      <c r="J762" s="20" t="s">
        <v>658</v>
      </c>
      <c r="K762" s="20" t="s">
        <v>662</v>
      </c>
      <c r="L762" s="21">
        <v>39714</v>
      </c>
      <c r="M762" s="22">
        <v>0</v>
      </c>
      <c r="N762" s="22">
        <v>0</v>
      </c>
      <c r="O762" s="22">
        <v>0</v>
      </c>
    </row>
    <row r="763" spans="1:15">
      <c r="A763" s="20" t="s">
        <v>658</v>
      </c>
      <c r="B763" s="20"/>
      <c r="C763" s="20">
        <v>200106287</v>
      </c>
      <c r="D763" s="20" t="s">
        <v>659</v>
      </c>
      <c r="E763" s="20" t="s">
        <v>219</v>
      </c>
      <c r="F763" s="20" t="s">
        <v>708</v>
      </c>
      <c r="G763" s="20" t="s">
        <v>709</v>
      </c>
      <c r="H763" s="20" t="s">
        <v>616</v>
      </c>
      <c r="I763" s="20" t="s">
        <v>617</v>
      </c>
      <c r="J763" s="20" t="s">
        <v>658</v>
      </c>
      <c r="K763" s="20" t="s">
        <v>662</v>
      </c>
      <c r="L763" s="21">
        <v>39714</v>
      </c>
      <c r="M763" s="22">
        <v>0</v>
      </c>
      <c r="N763" s="22">
        <v>0</v>
      </c>
      <c r="O763" s="22">
        <v>0</v>
      </c>
    </row>
    <row r="764" spans="1:15">
      <c r="A764" s="20" t="s">
        <v>658</v>
      </c>
      <c r="B764" s="20"/>
      <c r="C764" s="20">
        <v>200106311</v>
      </c>
      <c r="D764" s="20" t="s">
        <v>659</v>
      </c>
      <c r="E764" s="20" t="s">
        <v>219</v>
      </c>
      <c r="F764" s="20" t="s">
        <v>708</v>
      </c>
      <c r="G764" s="20" t="s">
        <v>709</v>
      </c>
      <c r="H764" s="20" t="s">
        <v>616</v>
      </c>
      <c r="I764" s="20" t="s">
        <v>617</v>
      </c>
      <c r="J764" s="20" t="s">
        <v>658</v>
      </c>
      <c r="K764" s="20" t="s">
        <v>662</v>
      </c>
      <c r="L764" s="21">
        <v>39714</v>
      </c>
      <c r="M764" s="22">
        <v>0</v>
      </c>
      <c r="N764" s="22">
        <v>0</v>
      </c>
      <c r="O764" s="22">
        <v>0</v>
      </c>
    </row>
    <row r="765" spans="1:15">
      <c r="A765" s="20" t="s">
        <v>658</v>
      </c>
      <c r="B765" s="20"/>
      <c r="C765" s="20">
        <v>200106323</v>
      </c>
      <c r="D765" s="20" t="s">
        <v>659</v>
      </c>
      <c r="E765" s="20" t="s">
        <v>220</v>
      </c>
      <c r="F765" s="20" t="s">
        <v>708</v>
      </c>
      <c r="G765" s="20" t="s">
        <v>709</v>
      </c>
      <c r="H765" s="20" t="s">
        <v>797</v>
      </c>
      <c r="I765" s="20" t="s">
        <v>798</v>
      </c>
      <c r="J765" s="20" t="s">
        <v>658</v>
      </c>
      <c r="K765" s="20" t="s">
        <v>662</v>
      </c>
      <c r="L765" s="21">
        <v>39714</v>
      </c>
      <c r="M765" s="22">
        <v>0</v>
      </c>
      <c r="N765" s="22">
        <v>0</v>
      </c>
      <c r="O765" s="22">
        <v>0</v>
      </c>
    </row>
    <row r="766" spans="1:15">
      <c r="A766" s="20" t="s">
        <v>658</v>
      </c>
      <c r="B766" s="20"/>
      <c r="C766" s="20">
        <v>200106318</v>
      </c>
      <c r="D766" s="20" t="s">
        <v>659</v>
      </c>
      <c r="E766" s="20" t="s">
        <v>220</v>
      </c>
      <c r="F766" s="20" t="s">
        <v>775</v>
      </c>
      <c r="G766" s="20" t="s">
        <v>776</v>
      </c>
      <c r="H766" s="20" t="s">
        <v>797</v>
      </c>
      <c r="I766" s="20" t="s">
        <v>798</v>
      </c>
      <c r="J766" s="20" t="s">
        <v>658</v>
      </c>
      <c r="K766" s="20" t="s">
        <v>662</v>
      </c>
      <c r="L766" s="21">
        <v>39714</v>
      </c>
      <c r="M766" s="22">
        <v>0</v>
      </c>
      <c r="N766" s="22">
        <v>0</v>
      </c>
      <c r="O766" s="22">
        <v>0</v>
      </c>
    </row>
    <row r="767" spans="1:15">
      <c r="A767" s="20" t="s">
        <v>249</v>
      </c>
      <c r="B767" s="20">
        <v>200106742</v>
      </c>
      <c r="C767" s="20">
        <v>200106367</v>
      </c>
      <c r="D767" s="20" t="s">
        <v>252</v>
      </c>
      <c r="E767" s="20" t="s">
        <v>264</v>
      </c>
      <c r="F767" s="20" t="s">
        <v>756</v>
      </c>
      <c r="G767" s="20" t="s">
        <v>757</v>
      </c>
      <c r="H767" s="20" t="s">
        <v>606</v>
      </c>
      <c r="I767" s="20" t="s">
        <v>607</v>
      </c>
      <c r="J767" s="20" t="s">
        <v>401</v>
      </c>
      <c r="K767" s="20" t="s">
        <v>256</v>
      </c>
      <c r="L767" s="21">
        <v>39715</v>
      </c>
      <c r="M767" s="22">
        <v>1</v>
      </c>
      <c r="N767" s="22">
        <v>0</v>
      </c>
      <c r="O767" s="22">
        <v>0</v>
      </c>
    </row>
    <row r="768" spans="1:15">
      <c r="A768" s="20" t="s">
        <v>658</v>
      </c>
      <c r="B768" s="20"/>
      <c r="C768" s="20">
        <v>200106350</v>
      </c>
      <c r="D768" s="20" t="s">
        <v>659</v>
      </c>
      <c r="E768" s="20" t="s">
        <v>222</v>
      </c>
      <c r="F768" s="20" t="s">
        <v>669</v>
      </c>
      <c r="G768" s="20" t="s">
        <v>670</v>
      </c>
      <c r="H768" s="20" t="s">
        <v>628</v>
      </c>
      <c r="I768" s="20" t="s">
        <v>629</v>
      </c>
      <c r="J768" s="20" t="s">
        <v>658</v>
      </c>
      <c r="K768" s="20" t="s">
        <v>662</v>
      </c>
      <c r="L768" s="21">
        <v>39715</v>
      </c>
      <c r="M768" s="22">
        <v>0</v>
      </c>
      <c r="N768" s="22">
        <v>0</v>
      </c>
      <c r="O768" s="22">
        <v>0</v>
      </c>
    </row>
    <row r="769" spans="1:15">
      <c r="A769" s="20" t="s">
        <v>658</v>
      </c>
      <c r="B769" s="20"/>
      <c r="C769" s="20">
        <v>200106358</v>
      </c>
      <c r="D769" s="20" t="s">
        <v>659</v>
      </c>
      <c r="E769" s="20" t="s">
        <v>223</v>
      </c>
      <c r="F769" s="20" t="s">
        <v>921</v>
      </c>
      <c r="G769" s="20" t="s">
        <v>922</v>
      </c>
      <c r="H769" s="20" t="s">
        <v>614</v>
      </c>
      <c r="I769" s="20" t="s">
        <v>615</v>
      </c>
      <c r="J769" s="20" t="s">
        <v>658</v>
      </c>
      <c r="K769" s="20" t="s">
        <v>662</v>
      </c>
      <c r="L769" s="21">
        <v>39715</v>
      </c>
      <c r="M769" s="22">
        <v>0</v>
      </c>
      <c r="N769" s="22">
        <v>0</v>
      </c>
      <c r="O769" s="22">
        <v>0</v>
      </c>
    </row>
    <row r="770" spans="1:15">
      <c r="A770" s="20" t="s">
        <v>250</v>
      </c>
      <c r="B770" s="20">
        <v>200106808</v>
      </c>
      <c r="C770" s="20">
        <v>200106339</v>
      </c>
      <c r="D770" s="20" t="s">
        <v>252</v>
      </c>
      <c r="E770" s="20" t="s">
        <v>402</v>
      </c>
      <c r="F770" s="20" t="s">
        <v>680</v>
      </c>
      <c r="G770" s="20" t="s">
        <v>681</v>
      </c>
      <c r="H770" s="20" t="s">
        <v>608</v>
      </c>
      <c r="I770" s="20" t="s">
        <v>609</v>
      </c>
      <c r="J770" s="20" t="s">
        <v>403</v>
      </c>
      <c r="K770" s="20" t="s">
        <v>662</v>
      </c>
      <c r="L770" s="21">
        <v>39715</v>
      </c>
      <c r="M770" s="22">
        <v>0</v>
      </c>
      <c r="N770" s="22">
        <v>1</v>
      </c>
      <c r="O770" s="22">
        <v>0</v>
      </c>
    </row>
    <row r="771" spans="1:15">
      <c r="A771" s="20" t="s">
        <v>250</v>
      </c>
      <c r="B771" s="20">
        <v>200106808</v>
      </c>
      <c r="C771" s="20">
        <v>200106375</v>
      </c>
      <c r="D771" s="20" t="s">
        <v>252</v>
      </c>
      <c r="E771" s="20" t="s">
        <v>402</v>
      </c>
      <c r="F771" s="20" t="s">
        <v>680</v>
      </c>
      <c r="G771" s="20" t="s">
        <v>681</v>
      </c>
      <c r="H771" s="20" t="s">
        <v>608</v>
      </c>
      <c r="I771" s="20" t="s">
        <v>609</v>
      </c>
      <c r="J771" s="20" t="s">
        <v>404</v>
      </c>
      <c r="K771" s="20" t="s">
        <v>662</v>
      </c>
      <c r="L771" s="21">
        <v>39715</v>
      </c>
      <c r="M771" s="22">
        <v>0</v>
      </c>
      <c r="N771" s="22">
        <v>1</v>
      </c>
      <c r="O771" s="22">
        <v>0</v>
      </c>
    </row>
    <row r="772" spans="1:15">
      <c r="A772" s="20" t="s">
        <v>250</v>
      </c>
      <c r="B772" s="20">
        <v>200106810</v>
      </c>
      <c r="C772" s="20">
        <v>200106376</v>
      </c>
      <c r="D772" s="20" t="s">
        <v>252</v>
      </c>
      <c r="E772" s="20" t="s">
        <v>402</v>
      </c>
      <c r="F772" s="20" t="s">
        <v>680</v>
      </c>
      <c r="G772" s="20" t="s">
        <v>681</v>
      </c>
      <c r="H772" s="20" t="s">
        <v>608</v>
      </c>
      <c r="I772" s="20" t="s">
        <v>609</v>
      </c>
      <c r="J772" s="20" t="s">
        <v>405</v>
      </c>
      <c r="K772" s="20" t="s">
        <v>662</v>
      </c>
      <c r="L772" s="21">
        <v>39715</v>
      </c>
      <c r="M772" s="22">
        <v>0</v>
      </c>
      <c r="N772" s="22">
        <v>1</v>
      </c>
      <c r="O772" s="22">
        <v>0</v>
      </c>
    </row>
    <row r="773" spans="1:15">
      <c r="A773" s="20" t="s">
        <v>250</v>
      </c>
      <c r="B773" s="20">
        <v>200106810</v>
      </c>
      <c r="C773" s="20">
        <v>200106377</v>
      </c>
      <c r="D773" s="20" t="s">
        <v>252</v>
      </c>
      <c r="E773" s="20" t="s">
        <v>402</v>
      </c>
      <c r="F773" s="20" t="s">
        <v>680</v>
      </c>
      <c r="G773" s="20" t="s">
        <v>681</v>
      </c>
      <c r="H773" s="20" t="s">
        <v>608</v>
      </c>
      <c r="I773" s="20" t="s">
        <v>609</v>
      </c>
      <c r="J773" s="20" t="s">
        <v>405</v>
      </c>
      <c r="K773" s="20" t="s">
        <v>662</v>
      </c>
      <c r="L773" s="21">
        <v>39715</v>
      </c>
      <c r="M773" s="22">
        <v>1</v>
      </c>
      <c r="N773" s="22">
        <v>0</v>
      </c>
      <c r="O773" s="22">
        <v>0</v>
      </c>
    </row>
    <row r="774" spans="1:15">
      <c r="A774" s="20" t="s">
        <v>250</v>
      </c>
      <c r="B774" s="20">
        <v>200106835</v>
      </c>
      <c r="C774" s="20">
        <v>200106378</v>
      </c>
      <c r="D774" s="20" t="s">
        <v>252</v>
      </c>
      <c r="E774" s="20" t="s">
        <v>402</v>
      </c>
      <c r="F774" s="20" t="s">
        <v>680</v>
      </c>
      <c r="G774" s="20" t="s">
        <v>681</v>
      </c>
      <c r="H774" s="20" t="s">
        <v>608</v>
      </c>
      <c r="I774" s="20" t="s">
        <v>609</v>
      </c>
      <c r="J774" s="20" t="s">
        <v>298</v>
      </c>
      <c r="K774" s="20" t="s">
        <v>662</v>
      </c>
      <c r="L774" s="21">
        <v>39715</v>
      </c>
      <c r="M774" s="22">
        <v>0</v>
      </c>
      <c r="N774" s="22">
        <v>1</v>
      </c>
      <c r="O774" s="22">
        <v>0</v>
      </c>
    </row>
    <row r="775" spans="1:15">
      <c r="A775" s="20" t="s">
        <v>250</v>
      </c>
      <c r="B775" s="20">
        <v>200106931</v>
      </c>
      <c r="C775" s="20">
        <v>200106379</v>
      </c>
      <c r="D775" s="20" t="s">
        <v>252</v>
      </c>
      <c r="E775" s="20" t="s">
        <v>402</v>
      </c>
      <c r="F775" s="20" t="s">
        <v>680</v>
      </c>
      <c r="G775" s="20" t="s">
        <v>681</v>
      </c>
      <c r="H775" s="20" t="s">
        <v>608</v>
      </c>
      <c r="I775" s="20" t="s">
        <v>609</v>
      </c>
      <c r="J775" s="20" t="s">
        <v>298</v>
      </c>
      <c r="K775" s="20" t="s">
        <v>662</v>
      </c>
      <c r="L775" s="21">
        <v>39715</v>
      </c>
      <c r="M775" s="22">
        <v>0</v>
      </c>
      <c r="N775" s="22">
        <v>1</v>
      </c>
      <c r="O775" s="22">
        <v>0</v>
      </c>
    </row>
    <row r="776" spans="1:15">
      <c r="A776" s="20" t="s">
        <v>658</v>
      </c>
      <c r="B776" s="20"/>
      <c r="C776" s="20">
        <v>200106363</v>
      </c>
      <c r="D776" s="20" t="s">
        <v>659</v>
      </c>
      <c r="E776" s="20" t="s">
        <v>224</v>
      </c>
      <c r="F776" s="20" t="s">
        <v>900</v>
      </c>
      <c r="G776" s="20" t="s">
        <v>901</v>
      </c>
      <c r="H776" s="20" t="s">
        <v>634</v>
      </c>
      <c r="I776" s="20" t="s">
        <v>635</v>
      </c>
      <c r="J776" s="20" t="s">
        <v>658</v>
      </c>
      <c r="K776" s="20" t="s">
        <v>662</v>
      </c>
      <c r="L776" s="21">
        <v>39715</v>
      </c>
      <c r="M776" s="22">
        <v>0</v>
      </c>
      <c r="N776" s="22">
        <v>0</v>
      </c>
      <c r="O776" s="22">
        <v>0</v>
      </c>
    </row>
    <row r="777" spans="1:15">
      <c r="A777" s="20" t="s">
        <v>658</v>
      </c>
      <c r="B777" s="20"/>
      <c r="C777" s="20">
        <v>200106365</v>
      </c>
      <c r="D777" s="20" t="s">
        <v>659</v>
      </c>
      <c r="E777" s="20" t="s">
        <v>224</v>
      </c>
      <c r="F777" s="20" t="s">
        <v>844</v>
      </c>
      <c r="G777" s="20" t="s">
        <v>845</v>
      </c>
      <c r="H777" s="20" t="s">
        <v>634</v>
      </c>
      <c r="I777" s="20" t="s">
        <v>635</v>
      </c>
      <c r="J777" s="20" t="s">
        <v>658</v>
      </c>
      <c r="K777" s="20" t="s">
        <v>662</v>
      </c>
      <c r="L777" s="21">
        <v>39715</v>
      </c>
      <c r="M777" s="22">
        <v>0</v>
      </c>
      <c r="N777" s="22">
        <v>0</v>
      </c>
      <c r="O777" s="22">
        <v>0</v>
      </c>
    </row>
    <row r="778" spans="1:15">
      <c r="A778" s="20" t="s">
        <v>658</v>
      </c>
      <c r="B778" s="20"/>
      <c r="C778" s="20">
        <v>200106340</v>
      </c>
      <c r="D778" s="20" t="s">
        <v>659</v>
      </c>
      <c r="E778" s="20" t="s">
        <v>225</v>
      </c>
      <c r="F778" s="20" t="s">
        <v>226</v>
      </c>
      <c r="G778" s="20" t="s">
        <v>227</v>
      </c>
      <c r="H778" s="20" t="s">
        <v>730</v>
      </c>
      <c r="I778" s="20" t="s">
        <v>731</v>
      </c>
      <c r="J778" s="20" t="s">
        <v>658</v>
      </c>
      <c r="K778" s="20" t="s">
        <v>662</v>
      </c>
      <c r="L778" s="21">
        <v>39715</v>
      </c>
      <c r="M778" s="22">
        <v>0</v>
      </c>
      <c r="N778" s="22">
        <v>0</v>
      </c>
      <c r="O778" s="22">
        <v>0</v>
      </c>
    </row>
    <row r="779" spans="1:15">
      <c r="A779" s="20" t="s">
        <v>658</v>
      </c>
      <c r="B779" s="20"/>
      <c r="C779" s="20">
        <v>200106432</v>
      </c>
      <c r="D779" s="20" t="s">
        <v>659</v>
      </c>
      <c r="E779" s="20" t="s">
        <v>228</v>
      </c>
      <c r="F779" s="20" t="s">
        <v>665</v>
      </c>
      <c r="G779" s="20" t="s">
        <v>666</v>
      </c>
      <c r="H779" s="20" t="s">
        <v>640</v>
      </c>
      <c r="I779" s="20" t="s">
        <v>641</v>
      </c>
      <c r="J779" s="20" t="s">
        <v>658</v>
      </c>
      <c r="K779" s="20" t="s">
        <v>662</v>
      </c>
      <c r="L779" s="21">
        <v>39716</v>
      </c>
      <c r="M779" s="22">
        <v>0</v>
      </c>
      <c r="N779" s="22">
        <v>0</v>
      </c>
      <c r="O779" s="22">
        <v>0</v>
      </c>
    </row>
    <row r="780" spans="1:15">
      <c r="A780" s="20" t="s">
        <v>658</v>
      </c>
      <c r="B780" s="20"/>
      <c r="C780" s="20">
        <v>200106428</v>
      </c>
      <c r="D780" s="20" t="s">
        <v>659</v>
      </c>
      <c r="E780" s="20" t="s">
        <v>229</v>
      </c>
      <c r="F780" s="20" t="s">
        <v>832</v>
      </c>
      <c r="G780" s="20" t="s">
        <v>833</v>
      </c>
      <c r="H780" s="20" t="s">
        <v>606</v>
      </c>
      <c r="I780" s="20" t="s">
        <v>607</v>
      </c>
      <c r="J780" s="20" t="s">
        <v>658</v>
      </c>
      <c r="K780" s="20" t="s">
        <v>662</v>
      </c>
      <c r="L780" s="21">
        <v>39716</v>
      </c>
      <c r="M780" s="22">
        <v>0</v>
      </c>
      <c r="N780" s="22">
        <v>0</v>
      </c>
      <c r="O780" s="22">
        <v>0</v>
      </c>
    </row>
    <row r="781" spans="1:15">
      <c r="A781" s="20" t="s">
        <v>658</v>
      </c>
      <c r="B781" s="20"/>
      <c r="C781" s="20">
        <v>200106418</v>
      </c>
      <c r="D781" s="20" t="s">
        <v>659</v>
      </c>
      <c r="E781" s="20" t="s">
        <v>230</v>
      </c>
      <c r="F781" s="20" t="s">
        <v>775</v>
      </c>
      <c r="G781" s="20" t="s">
        <v>776</v>
      </c>
      <c r="H781" s="20" t="s">
        <v>696</v>
      </c>
      <c r="I781" s="20" t="s">
        <v>697</v>
      </c>
      <c r="J781" s="20" t="s">
        <v>658</v>
      </c>
      <c r="K781" s="20" t="s">
        <v>662</v>
      </c>
      <c r="L781" s="21">
        <v>39716</v>
      </c>
      <c r="M781" s="22">
        <v>0</v>
      </c>
      <c r="N781" s="22">
        <v>0</v>
      </c>
      <c r="O781" s="22">
        <v>0</v>
      </c>
    </row>
    <row r="782" spans="1:15">
      <c r="A782" s="20" t="s">
        <v>658</v>
      </c>
      <c r="B782" s="20"/>
      <c r="C782" s="20">
        <v>200106393</v>
      </c>
      <c r="D782" s="20" t="s">
        <v>659</v>
      </c>
      <c r="E782" s="20" t="s">
        <v>230</v>
      </c>
      <c r="F782" s="20" t="s">
        <v>231</v>
      </c>
      <c r="G782" s="20" t="s">
        <v>232</v>
      </c>
      <c r="H782" s="20" t="s">
        <v>696</v>
      </c>
      <c r="I782" s="20" t="s">
        <v>697</v>
      </c>
      <c r="J782" s="20" t="s">
        <v>658</v>
      </c>
      <c r="K782" s="20" t="s">
        <v>662</v>
      </c>
      <c r="L782" s="21">
        <v>39716</v>
      </c>
      <c r="M782" s="22">
        <v>0</v>
      </c>
      <c r="N782" s="22">
        <v>0</v>
      </c>
      <c r="O782" s="22">
        <v>0</v>
      </c>
    </row>
    <row r="783" spans="1:15">
      <c r="A783" s="20" t="s">
        <v>658</v>
      </c>
      <c r="B783" s="20"/>
      <c r="C783" s="20">
        <v>200106410</v>
      </c>
      <c r="D783" s="20" t="s">
        <v>659</v>
      </c>
      <c r="E783" s="20" t="s">
        <v>230</v>
      </c>
      <c r="F783" s="20" t="s">
        <v>710</v>
      </c>
      <c r="G783" s="20" t="s">
        <v>711</v>
      </c>
      <c r="H783" s="20" t="s">
        <v>696</v>
      </c>
      <c r="I783" s="20" t="s">
        <v>697</v>
      </c>
      <c r="J783" s="20" t="s">
        <v>658</v>
      </c>
      <c r="K783" s="20" t="s">
        <v>662</v>
      </c>
      <c r="L783" s="21">
        <v>39716</v>
      </c>
      <c r="M783" s="22">
        <v>0</v>
      </c>
      <c r="N783" s="22">
        <v>0</v>
      </c>
      <c r="O783" s="22">
        <v>0</v>
      </c>
    </row>
    <row r="784" spans="1:15">
      <c r="A784" s="20" t="s">
        <v>658</v>
      </c>
      <c r="B784" s="20"/>
      <c r="C784" s="20">
        <v>200106397</v>
      </c>
      <c r="D784" s="20" t="s">
        <v>659</v>
      </c>
      <c r="E784" s="20" t="s">
        <v>230</v>
      </c>
      <c r="F784" s="20" t="s">
        <v>777</v>
      </c>
      <c r="G784" s="20" t="s">
        <v>778</v>
      </c>
      <c r="H784" s="20" t="s">
        <v>696</v>
      </c>
      <c r="I784" s="20" t="s">
        <v>697</v>
      </c>
      <c r="J784" s="20" t="s">
        <v>658</v>
      </c>
      <c r="K784" s="20" t="s">
        <v>662</v>
      </c>
      <c r="L784" s="21">
        <v>39716</v>
      </c>
      <c r="M784" s="22">
        <v>0</v>
      </c>
      <c r="N784" s="22">
        <v>0</v>
      </c>
      <c r="O784" s="22">
        <v>0</v>
      </c>
    </row>
    <row r="785" spans="1:15">
      <c r="A785" s="20" t="s">
        <v>658</v>
      </c>
      <c r="B785" s="20"/>
      <c r="C785" s="20">
        <v>200106530</v>
      </c>
      <c r="D785" s="20" t="s">
        <v>659</v>
      </c>
      <c r="E785" s="20" t="s">
        <v>233</v>
      </c>
      <c r="F785" s="20" t="s">
        <v>872</v>
      </c>
      <c r="G785" s="20" t="s">
        <v>873</v>
      </c>
      <c r="H785" s="20" t="s">
        <v>601</v>
      </c>
      <c r="I785" s="20" t="s">
        <v>602</v>
      </c>
      <c r="J785" s="20" t="s">
        <v>658</v>
      </c>
      <c r="K785" s="20" t="s">
        <v>662</v>
      </c>
      <c r="L785" s="21">
        <v>39717</v>
      </c>
      <c r="M785" s="22">
        <v>0</v>
      </c>
      <c r="N785" s="22">
        <v>0</v>
      </c>
      <c r="O785" s="22">
        <v>0</v>
      </c>
    </row>
    <row r="786" spans="1:15">
      <c r="A786" s="20" t="s">
        <v>658</v>
      </c>
      <c r="B786" s="20"/>
      <c r="C786" s="20">
        <v>200106532</v>
      </c>
      <c r="D786" s="20" t="s">
        <v>659</v>
      </c>
      <c r="E786" s="20" t="s">
        <v>234</v>
      </c>
      <c r="F786" s="20" t="s">
        <v>667</v>
      </c>
      <c r="G786" s="20" t="s">
        <v>668</v>
      </c>
      <c r="H786" s="20" t="s">
        <v>601</v>
      </c>
      <c r="I786" s="20" t="s">
        <v>602</v>
      </c>
      <c r="J786" s="20" t="s">
        <v>658</v>
      </c>
      <c r="K786" s="20" t="s">
        <v>662</v>
      </c>
      <c r="L786" s="21">
        <v>39717</v>
      </c>
      <c r="M786" s="22">
        <v>0</v>
      </c>
      <c r="N786" s="22">
        <v>0</v>
      </c>
      <c r="O786" s="22">
        <v>0</v>
      </c>
    </row>
    <row r="787" spans="1:15">
      <c r="A787" s="20" t="s">
        <v>250</v>
      </c>
      <c r="B787" s="20">
        <v>200106981</v>
      </c>
      <c r="C787" s="20">
        <v>200106544</v>
      </c>
      <c r="D787" s="20" t="s">
        <v>252</v>
      </c>
      <c r="E787" s="20" t="s">
        <v>406</v>
      </c>
      <c r="F787" s="20" t="s">
        <v>1283</v>
      </c>
      <c r="G787" s="20" t="s">
        <v>1284</v>
      </c>
      <c r="H787" s="20" t="s">
        <v>634</v>
      </c>
      <c r="I787" s="20" t="s">
        <v>635</v>
      </c>
      <c r="J787" s="20" t="s">
        <v>377</v>
      </c>
      <c r="K787" s="20" t="s">
        <v>662</v>
      </c>
      <c r="L787" s="21">
        <v>39717</v>
      </c>
      <c r="M787" s="22">
        <v>1</v>
      </c>
      <c r="N787" s="22">
        <v>0</v>
      </c>
      <c r="O787" s="22">
        <v>0</v>
      </c>
    </row>
    <row r="788" spans="1:15">
      <c r="A788" s="20" t="s">
        <v>658</v>
      </c>
      <c r="B788" s="20"/>
      <c r="C788" s="20">
        <v>200106527</v>
      </c>
      <c r="D788" s="20" t="s">
        <v>659</v>
      </c>
      <c r="E788" s="20" t="s">
        <v>235</v>
      </c>
      <c r="F788" s="20" t="s">
        <v>842</v>
      </c>
      <c r="G788" s="20" t="s">
        <v>843</v>
      </c>
      <c r="H788" s="20" t="s">
        <v>614</v>
      </c>
      <c r="I788" s="20" t="s">
        <v>615</v>
      </c>
      <c r="J788" s="20" t="s">
        <v>658</v>
      </c>
      <c r="K788" s="20" t="s">
        <v>662</v>
      </c>
      <c r="L788" s="21">
        <v>39717</v>
      </c>
      <c r="M788" s="22">
        <v>0</v>
      </c>
      <c r="N788" s="22">
        <v>0</v>
      </c>
      <c r="O788" s="22">
        <v>0</v>
      </c>
    </row>
    <row r="789" spans="1:15">
      <c r="A789" s="20" t="s">
        <v>249</v>
      </c>
      <c r="B789" s="20">
        <v>200106752</v>
      </c>
      <c r="C789" s="20">
        <v>200106592</v>
      </c>
      <c r="D789" s="20" t="s">
        <v>252</v>
      </c>
      <c r="E789" s="20" t="s">
        <v>407</v>
      </c>
      <c r="F789" s="20" t="s">
        <v>706</v>
      </c>
      <c r="G789" s="20" t="s">
        <v>707</v>
      </c>
      <c r="H789" s="20" t="s">
        <v>616</v>
      </c>
      <c r="I789" s="20" t="s">
        <v>617</v>
      </c>
      <c r="J789" s="20" t="s">
        <v>408</v>
      </c>
      <c r="K789" s="20" t="s">
        <v>256</v>
      </c>
      <c r="L789" s="21">
        <v>39720</v>
      </c>
      <c r="M789" s="22">
        <v>1</v>
      </c>
      <c r="N789" s="22">
        <v>0</v>
      </c>
      <c r="O789" s="22">
        <v>0</v>
      </c>
    </row>
    <row r="790" spans="1:15">
      <c r="A790" s="20" t="s">
        <v>658</v>
      </c>
      <c r="B790" s="20"/>
      <c r="C790" s="20">
        <v>200106553</v>
      </c>
      <c r="D790" s="20" t="s">
        <v>659</v>
      </c>
      <c r="E790" s="20" t="s">
        <v>236</v>
      </c>
      <c r="F790" s="20" t="s">
        <v>237</v>
      </c>
      <c r="G790" s="20" t="s">
        <v>238</v>
      </c>
      <c r="H790" s="20" t="s">
        <v>239</v>
      </c>
      <c r="I790" s="20" t="s">
        <v>240</v>
      </c>
      <c r="J790" s="20" t="s">
        <v>658</v>
      </c>
      <c r="K790" s="20" t="s">
        <v>662</v>
      </c>
      <c r="L790" s="21">
        <v>39720</v>
      </c>
      <c r="M790" s="22">
        <v>0</v>
      </c>
      <c r="N790" s="22">
        <v>0</v>
      </c>
      <c r="O790" s="22">
        <v>0</v>
      </c>
    </row>
    <row r="791" spans="1:15">
      <c r="A791" s="20" t="s">
        <v>658</v>
      </c>
      <c r="B791" s="20"/>
      <c r="C791" s="20">
        <v>200106555</v>
      </c>
      <c r="D791" s="20" t="s">
        <v>659</v>
      </c>
      <c r="E791" s="20" t="s">
        <v>241</v>
      </c>
      <c r="F791" s="20" t="s">
        <v>242</v>
      </c>
      <c r="G791" s="20" t="s">
        <v>243</v>
      </c>
      <c r="H791" s="20" t="s">
        <v>696</v>
      </c>
      <c r="I791" s="20" t="s">
        <v>697</v>
      </c>
      <c r="J791" s="20" t="s">
        <v>658</v>
      </c>
      <c r="K791" s="20" t="s">
        <v>662</v>
      </c>
      <c r="L791" s="21">
        <v>39720</v>
      </c>
      <c r="M791" s="22">
        <v>0</v>
      </c>
      <c r="N791" s="22">
        <v>0</v>
      </c>
      <c r="O791" s="22">
        <v>0</v>
      </c>
    </row>
    <row r="792" spans="1:15">
      <c r="A792" s="20" t="s">
        <v>249</v>
      </c>
      <c r="B792" s="20">
        <v>200106998</v>
      </c>
      <c r="C792" s="20">
        <v>200106616</v>
      </c>
      <c r="D792" s="20" t="s">
        <v>252</v>
      </c>
      <c r="E792" s="20" t="s">
        <v>409</v>
      </c>
      <c r="F792" s="20" t="s">
        <v>667</v>
      </c>
      <c r="G792" s="20" t="s">
        <v>668</v>
      </c>
      <c r="H792" s="20" t="s">
        <v>601</v>
      </c>
      <c r="I792" s="20" t="s">
        <v>602</v>
      </c>
      <c r="J792" s="20" t="s">
        <v>410</v>
      </c>
      <c r="K792" s="20" t="s">
        <v>256</v>
      </c>
      <c r="L792" s="21">
        <v>39721</v>
      </c>
      <c r="M792" s="22">
        <v>0</v>
      </c>
      <c r="N792" s="22">
        <v>1</v>
      </c>
      <c r="O792" s="22">
        <v>0</v>
      </c>
    </row>
    <row r="793" spans="1:15">
      <c r="A793" s="20" t="s">
        <v>249</v>
      </c>
      <c r="B793" s="20">
        <v>200106997</v>
      </c>
      <c r="C793" s="20">
        <v>200106724</v>
      </c>
      <c r="D793" s="20" t="s">
        <v>252</v>
      </c>
      <c r="E793" s="20" t="s">
        <v>411</v>
      </c>
      <c r="F793" s="20" t="s">
        <v>412</v>
      </c>
      <c r="G793" s="20" t="s">
        <v>413</v>
      </c>
      <c r="H793" s="20" t="s">
        <v>601</v>
      </c>
      <c r="I793" s="20" t="s">
        <v>602</v>
      </c>
      <c r="J793" s="20" t="s">
        <v>353</v>
      </c>
      <c r="K793" s="20" t="s">
        <v>256</v>
      </c>
      <c r="L793" s="21">
        <v>39721</v>
      </c>
      <c r="M793" s="22">
        <v>1</v>
      </c>
      <c r="N793" s="22">
        <v>0</v>
      </c>
      <c r="O793" s="22">
        <v>0</v>
      </c>
    </row>
    <row r="794" spans="1:15">
      <c r="A794" s="20" t="s">
        <v>658</v>
      </c>
      <c r="B794" s="20"/>
      <c r="C794" s="20">
        <v>200106740</v>
      </c>
      <c r="D794" s="20" t="s">
        <v>659</v>
      </c>
      <c r="E794" s="20" t="s">
        <v>244</v>
      </c>
      <c r="F794" s="20" t="s">
        <v>663</v>
      </c>
      <c r="G794" s="20" t="s">
        <v>664</v>
      </c>
      <c r="H794" s="20" t="s">
        <v>606</v>
      </c>
      <c r="I794" s="20" t="s">
        <v>607</v>
      </c>
      <c r="J794" s="20" t="s">
        <v>658</v>
      </c>
      <c r="K794" s="20" t="s">
        <v>662</v>
      </c>
      <c r="L794" s="21">
        <v>39721</v>
      </c>
      <c r="M794" s="22">
        <v>0</v>
      </c>
      <c r="N794" s="22">
        <v>0</v>
      </c>
      <c r="O794" s="22">
        <v>0</v>
      </c>
    </row>
    <row r="795" spans="1:15">
      <c r="A795" s="20" t="s">
        <v>658</v>
      </c>
      <c r="B795" s="20"/>
      <c r="C795" s="20">
        <v>200106738</v>
      </c>
      <c r="D795" s="20" t="s">
        <v>659</v>
      </c>
      <c r="E795" s="20" t="s">
        <v>1737</v>
      </c>
      <c r="F795" s="20" t="s">
        <v>756</v>
      </c>
      <c r="G795" s="20" t="s">
        <v>757</v>
      </c>
      <c r="H795" s="20" t="s">
        <v>606</v>
      </c>
      <c r="I795" s="20" t="s">
        <v>607</v>
      </c>
      <c r="J795" s="20" t="s">
        <v>658</v>
      </c>
      <c r="K795" s="20" t="s">
        <v>793</v>
      </c>
      <c r="L795" s="21">
        <v>39721</v>
      </c>
      <c r="M795" s="22">
        <v>0</v>
      </c>
      <c r="N795" s="22">
        <v>0</v>
      </c>
      <c r="O795" s="22">
        <v>0</v>
      </c>
    </row>
    <row r="796" spans="1:15">
      <c r="A796" s="20" t="s">
        <v>658</v>
      </c>
      <c r="B796" s="20"/>
      <c r="C796" s="20">
        <v>200106742</v>
      </c>
      <c r="D796" s="20" t="s">
        <v>659</v>
      </c>
      <c r="E796" s="20" t="s">
        <v>244</v>
      </c>
      <c r="F796" s="20" t="s">
        <v>756</v>
      </c>
      <c r="G796" s="20" t="s">
        <v>757</v>
      </c>
      <c r="H796" s="20" t="s">
        <v>606</v>
      </c>
      <c r="I796" s="20" t="s">
        <v>607</v>
      </c>
      <c r="J796" s="20" t="s">
        <v>658</v>
      </c>
      <c r="K796" s="20" t="s">
        <v>662</v>
      </c>
      <c r="L796" s="21">
        <v>39721</v>
      </c>
      <c r="M796" s="22">
        <v>0</v>
      </c>
      <c r="N796" s="22">
        <v>0</v>
      </c>
      <c r="O796" s="22">
        <v>0</v>
      </c>
    </row>
    <row r="797" spans="1:15">
      <c r="A797" s="20" t="s">
        <v>249</v>
      </c>
      <c r="B797" s="20">
        <v>200106942</v>
      </c>
      <c r="C797" s="20">
        <v>200106617</v>
      </c>
      <c r="D797" s="20" t="s">
        <v>252</v>
      </c>
      <c r="E797" s="20" t="s">
        <v>262</v>
      </c>
      <c r="F797" s="20" t="s">
        <v>414</v>
      </c>
      <c r="G797" s="20" t="s">
        <v>415</v>
      </c>
      <c r="H797" s="20" t="s">
        <v>601</v>
      </c>
      <c r="I797" s="20" t="s">
        <v>602</v>
      </c>
      <c r="J797" s="20" t="s">
        <v>387</v>
      </c>
      <c r="K797" s="20" t="s">
        <v>256</v>
      </c>
      <c r="L797" s="21">
        <v>39721</v>
      </c>
      <c r="M797" s="22">
        <v>1</v>
      </c>
      <c r="N797" s="22">
        <v>0</v>
      </c>
      <c r="O797" s="22">
        <v>0</v>
      </c>
    </row>
    <row r="798" spans="1:15">
      <c r="A798" s="20" t="s">
        <v>658</v>
      </c>
      <c r="B798" s="20"/>
      <c r="C798" s="20">
        <v>200106755</v>
      </c>
      <c r="D798" s="20" t="s">
        <v>659</v>
      </c>
      <c r="E798" s="20" t="s">
        <v>245</v>
      </c>
      <c r="F798" s="20" t="s">
        <v>1300</v>
      </c>
      <c r="G798" s="20" t="s">
        <v>1301</v>
      </c>
      <c r="H798" s="20" t="s">
        <v>824</v>
      </c>
      <c r="I798" s="20" t="s">
        <v>825</v>
      </c>
      <c r="J798" s="20" t="s">
        <v>658</v>
      </c>
      <c r="K798" s="20" t="s">
        <v>768</v>
      </c>
      <c r="L798" s="21">
        <v>39721</v>
      </c>
      <c r="M798" s="22">
        <v>0</v>
      </c>
      <c r="N798" s="22">
        <v>0</v>
      </c>
      <c r="O798" s="22">
        <v>0</v>
      </c>
    </row>
    <row r="799" spans="1:15">
      <c r="A799" s="20" t="s">
        <v>658</v>
      </c>
      <c r="B799" s="20"/>
      <c r="C799" s="20">
        <v>200106752</v>
      </c>
      <c r="D799" s="20" t="s">
        <v>659</v>
      </c>
      <c r="E799" s="20" t="s">
        <v>246</v>
      </c>
      <c r="F799" s="20" t="s">
        <v>706</v>
      </c>
      <c r="G799" s="20" t="s">
        <v>707</v>
      </c>
      <c r="H799" s="20" t="s">
        <v>616</v>
      </c>
      <c r="I799" s="20" t="s">
        <v>617</v>
      </c>
      <c r="J799" s="20" t="s">
        <v>658</v>
      </c>
      <c r="K799" s="20" t="s">
        <v>662</v>
      </c>
      <c r="L799" s="21">
        <v>39721</v>
      </c>
      <c r="M799" s="22">
        <v>0</v>
      </c>
      <c r="N799" s="22">
        <v>0</v>
      </c>
      <c r="O799" s="22">
        <v>0</v>
      </c>
    </row>
    <row r="800" spans="1:15">
      <c r="A800" s="20" t="s">
        <v>658</v>
      </c>
      <c r="B800" s="20"/>
      <c r="C800" s="20">
        <v>200106620</v>
      </c>
      <c r="D800" s="20" t="s">
        <v>659</v>
      </c>
      <c r="E800" s="20" t="s">
        <v>247</v>
      </c>
      <c r="F800" s="20" t="s">
        <v>1197</v>
      </c>
      <c r="G800" s="20" t="s">
        <v>1198</v>
      </c>
      <c r="H800" s="20" t="s">
        <v>612</v>
      </c>
      <c r="I800" s="20" t="s">
        <v>613</v>
      </c>
      <c r="J800" s="20" t="s">
        <v>658</v>
      </c>
      <c r="K800" s="20" t="s">
        <v>662</v>
      </c>
      <c r="L800" s="21">
        <v>39721</v>
      </c>
      <c r="M800" s="22">
        <v>0</v>
      </c>
      <c r="N800" s="22">
        <v>0</v>
      </c>
      <c r="O800" s="22">
        <v>0</v>
      </c>
    </row>
    <row r="801" spans="1:15">
      <c r="A801" s="20" t="s">
        <v>658</v>
      </c>
      <c r="B801" s="20"/>
      <c r="C801" s="20">
        <v>200106622</v>
      </c>
      <c r="D801" s="20" t="s">
        <v>659</v>
      </c>
      <c r="E801" s="20" t="s">
        <v>247</v>
      </c>
      <c r="F801" s="20" t="s">
        <v>1197</v>
      </c>
      <c r="G801" s="20" t="s">
        <v>1198</v>
      </c>
      <c r="H801" s="20" t="s">
        <v>612</v>
      </c>
      <c r="I801" s="20" t="s">
        <v>613</v>
      </c>
      <c r="J801" s="20" t="s">
        <v>658</v>
      </c>
      <c r="K801" s="20" t="s">
        <v>662</v>
      </c>
      <c r="L801" s="21">
        <v>39721</v>
      </c>
      <c r="M801" s="22">
        <v>0</v>
      </c>
      <c r="N801" s="22">
        <v>0</v>
      </c>
      <c r="O801" s="22">
        <v>0</v>
      </c>
    </row>
    <row r="802" spans="1:15">
      <c r="A802" s="20" t="s">
        <v>658</v>
      </c>
      <c r="B802" s="20"/>
      <c r="C802" s="20">
        <v>200106631</v>
      </c>
      <c r="D802" s="20" t="s">
        <v>659</v>
      </c>
      <c r="E802" s="20" t="s">
        <v>247</v>
      </c>
      <c r="F802" s="20" t="s">
        <v>1197</v>
      </c>
      <c r="G802" s="20" t="s">
        <v>1198</v>
      </c>
      <c r="H802" s="20" t="s">
        <v>612</v>
      </c>
      <c r="I802" s="20" t="s">
        <v>613</v>
      </c>
      <c r="J802" s="20" t="s">
        <v>658</v>
      </c>
      <c r="K802" s="20" t="s">
        <v>662</v>
      </c>
      <c r="L802" s="21">
        <v>39721</v>
      </c>
      <c r="M802" s="22">
        <v>0</v>
      </c>
      <c r="N802" s="22">
        <v>0</v>
      </c>
      <c r="O802" s="22">
        <v>0</v>
      </c>
    </row>
    <row r="803" spans="1:15">
      <c r="A803" s="20" t="s">
        <v>658</v>
      </c>
      <c r="B803" s="20"/>
      <c r="C803" s="20">
        <v>200106589</v>
      </c>
      <c r="D803" s="20" t="s">
        <v>659</v>
      </c>
      <c r="E803" s="20" t="s">
        <v>247</v>
      </c>
      <c r="F803" s="20" t="s">
        <v>773</v>
      </c>
      <c r="G803" s="20" t="s">
        <v>774</v>
      </c>
      <c r="H803" s="20" t="s">
        <v>612</v>
      </c>
      <c r="I803" s="20" t="s">
        <v>613</v>
      </c>
      <c r="J803" s="20" t="s">
        <v>658</v>
      </c>
      <c r="K803" s="20" t="s">
        <v>662</v>
      </c>
      <c r="L803" s="21">
        <v>39721</v>
      </c>
      <c r="M803" s="22">
        <v>0</v>
      </c>
      <c r="N803" s="22">
        <v>0</v>
      </c>
      <c r="O803" s="22">
        <v>0</v>
      </c>
    </row>
    <row r="804" spans="1:15">
      <c r="A804" s="20" t="s">
        <v>658</v>
      </c>
      <c r="B804" s="20"/>
      <c r="C804" s="20">
        <v>200106621</v>
      </c>
      <c r="D804" s="20" t="s">
        <v>659</v>
      </c>
      <c r="E804" s="20" t="s">
        <v>247</v>
      </c>
      <c r="F804" s="20" t="s">
        <v>773</v>
      </c>
      <c r="G804" s="20" t="s">
        <v>774</v>
      </c>
      <c r="H804" s="20" t="s">
        <v>612</v>
      </c>
      <c r="I804" s="20" t="s">
        <v>613</v>
      </c>
      <c r="J804" s="20" t="s">
        <v>658</v>
      </c>
      <c r="K804" s="20" t="s">
        <v>662</v>
      </c>
      <c r="L804" s="21">
        <v>39721</v>
      </c>
      <c r="M804" s="22">
        <v>0</v>
      </c>
      <c r="N804" s="22">
        <v>0</v>
      </c>
      <c r="O804" s="22">
        <v>0</v>
      </c>
    </row>
    <row r="805" spans="1:15">
      <c r="A805" s="20" t="s">
        <v>658</v>
      </c>
      <c r="B805" s="20"/>
      <c r="C805" s="20">
        <v>200106632</v>
      </c>
      <c r="D805" s="20" t="s">
        <v>659</v>
      </c>
      <c r="E805" s="20" t="s">
        <v>247</v>
      </c>
      <c r="F805" s="20" t="s">
        <v>773</v>
      </c>
      <c r="G805" s="20" t="s">
        <v>774</v>
      </c>
      <c r="H805" s="20" t="s">
        <v>612</v>
      </c>
      <c r="I805" s="20" t="s">
        <v>613</v>
      </c>
      <c r="J805" s="20" t="s">
        <v>658</v>
      </c>
      <c r="K805" s="20" t="s">
        <v>662</v>
      </c>
      <c r="L805" s="21">
        <v>39721</v>
      </c>
      <c r="M805" s="22">
        <v>0</v>
      </c>
      <c r="N805" s="22">
        <v>0</v>
      </c>
      <c r="O805" s="22">
        <v>0</v>
      </c>
    </row>
    <row r="806" spans="1:15">
      <c r="A806" s="20" t="s">
        <v>658</v>
      </c>
      <c r="B806" s="20"/>
      <c r="C806" s="20">
        <v>200106816</v>
      </c>
      <c r="D806" s="20" t="s">
        <v>659</v>
      </c>
      <c r="E806" s="20" t="s">
        <v>420</v>
      </c>
      <c r="F806" s="20" t="s">
        <v>698</v>
      </c>
      <c r="G806" s="20" t="s">
        <v>699</v>
      </c>
      <c r="H806" s="20" t="s">
        <v>640</v>
      </c>
      <c r="I806" s="20" t="s">
        <v>641</v>
      </c>
      <c r="J806" s="20" t="s">
        <v>658</v>
      </c>
      <c r="K806" s="20" t="s">
        <v>662</v>
      </c>
      <c r="L806" s="21">
        <v>39722</v>
      </c>
      <c r="M806" s="22">
        <v>0</v>
      </c>
      <c r="N806" s="22">
        <v>0</v>
      </c>
      <c r="O806" s="22">
        <v>0</v>
      </c>
    </row>
    <row r="807" spans="1:15">
      <c r="A807" s="20" t="s">
        <v>658</v>
      </c>
      <c r="B807" s="20"/>
      <c r="C807" s="20">
        <v>200106813</v>
      </c>
      <c r="D807" s="20" t="s">
        <v>659</v>
      </c>
      <c r="E807" s="20" t="s">
        <v>421</v>
      </c>
      <c r="F807" s="20" t="s">
        <v>756</v>
      </c>
      <c r="G807" s="20" t="s">
        <v>757</v>
      </c>
      <c r="H807" s="20" t="s">
        <v>606</v>
      </c>
      <c r="I807" s="20" t="s">
        <v>607</v>
      </c>
      <c r="J807" s="20" t="s">
        <v>658</v>
      </c>
      <c r="K807" s="20" t="s">
        <v>662</v>
      </c>
      <c r="L807" s="21">
        <v>39722</v>
      </c>
      <c r="M807" s="22">
        <v>0</v>
      </c>
      <c r="N807" s="22">
        <v>0</v>
      </c>
      <c r="O807" s="22">
        <v>0</v>
      </c>
    </row>
    <row r="808" spans="1:15">
      <c r="A808" s="20" t="s">
        <v>658</v>
      </c>
      <c r="B808" s="20"/>
      <c r="C808" s="20">
        <v>200106808</v>
      </c>
      <c r="D808" s="20" t="s">
        <v>659</v>
      </c>
      <c r="E808" s="20" t="s">
        <v>422</v>
      </c>
      <c r="F808" s="20" t="s">
        <v>680</v>
      </c>
      <c r="G808" s="20" t="s">
        <v>681</v>
      </c>
      <c r="H808" s="20" t="s">
        <v>608</v>
      </c>
      <c r="I808" s="20" t="s">
        <v>609</v>
      </c>
      <c r="J808" s="20" t="s">
        <v>658</v>
      </c>
      <c r="K808" s="20" t="s">
        <v>662</v>
      </c>
      <c r="L808" s="21">
        <v>39722</v>
      </c>
      <c r="M808" s="22">
        <v>0</v>
      </c>
      <c r="N808" s="22">
        <v>0</v>
      </c>
      <c r="O808" s="22">
        <v>0</v>
      </c>
    </row>
    <row r="809" spans="1:15">
      <c r="A809" s="20" t="s">
        <v>658</v>
      </c>
      <c r="B809" s="20"/>
      <c r="C809" s="20">
        <v>200106810</v>
      </c>
      <c r="D809" s="20" t="s">
        <v>659</v>
      </c>
      <c r="E809" s="20" t="s">
        <v>422</v>
      </c>
      <c r="F809" s="20" t="s">
        <v>680</v>
      </c>
      <c r="G809" s="20" t="s">
        <v>681</v>
      </c>
      <c r="H809" s="20" t="s">
        <v>608</v>
      </c>
      <c r="I809" s="20" t="s">
        <v>609</v>
      </c>
      <c r="J809" s="20" t="s">
        <v>658</v>
      </c>
      <c r="K809" s="20" t="s">
        <v>662</v>
      </c>
      <c r="L809" s="21">
        <v>39722</v>
      </c>
      <c r="M809" s="22">
        <v>0</v>
      </c>
      <c r="N809" s="22">
        <v>0</v>
      </c>
      <c r="O809" s="22">
        <v>0</v>
      </c>
    </row>
    <row r="810" spans="1:15">
      <c r="A810" s="20" t="s">
        <v>658</v>
      </c>
      <c r="B810" s="20"/>
      <c r="C810" s="20">
        <v>200106835</v>
      </c>
      <c r="D810" s="20" t="s">
        <v>659</v>
      </c>
      <c r="E810" s="20" t="s">
        <v>422</v>
      </c>
      <c r="F810" s="20" t="s">
        <v>680</v>
      </c>
      <c r="G810" s="20" t="s">
        <v>681</v>
      </c>
      <c r="H810" s="20" t="s">
        <v>608</v>
      </c>
      <c r="I810" s="20" t="s">
        <v>609</v>
      </c>
      <c r="J810" s="20" t="s">
        <v>658</v>
      </c>
      <c r="K810" s="20" t="s">
        <v>662</v>
      </c>
      <c r="L810" s="21">
        <v>39722</v>
      </c>
      <c r="M810" s="22">
        <v>0</v>
      </c>
      <c r="N810" s="22">
        <v>0</v>
      </c>
      <c r="O810" s="22">
        <v>0</v>
      </c>
    </row>
    <row r="811" spans="1:15">
      <c r="A811" s="20" t="s">
        <v>250</v>
      </c>
      <c r="B811" s="20">
        <v>200107045</v>
      </c>
      <c r="C811" s="20">
        <v>200106844</v>
      </c>
      <c r="D811" s="20" t="s">
        <v>252</v>
      </c>
      <c r="E811" s="20" t="s">
        <v>423</v>
      </c>
      <c r="F811" s="20" t="s">
        <v>704</v>
      </c>
      <c r="G811" s="20" t="s">
        <v>705</v>
      </c>
      <c r="H811" s="20" t="s">
        <v>626</v>
      </c>
      <c r="I811" s="20" t="s">
        <v>627</v>
      </c>
      <c r="J811" s="20" t="s">
        <v>253</v>
      </c>
      <c r="K811" s="20" t="s">
        <v>662</v>
      </c>
      <c r="L811" s="21">
        <v>39722</v>
      </c>
      <c r="M811" s="22">
        <v>1</v>
      </c>
      <c r="N811" s="22">
        <v>0</v>
      </c>
      <c r="O811" s="22">
        <v>0</v>
      </c>
    </row>
    <row r="812" spans="1:15">
      <c r="A812" s="20" t="s">
        <v>250</v>
      </c>
      <c r="B812" s="20">
        <v>200107048</v>
      </c>
      <c r="C812" s="20">
        <v>200106915</v>
      </c>
      <c r="D812" s="20" t="s">
        <v>252</v>
      </c>
      <c r="E812" s="20" t="s">
        <v>424</v>
      </c>
      <c r="F812" s="20" t="s">
        <v>704</v>
      </c>
      <c r="G812" s="20" t="s">
        <v>705</v>
      </c>
      <c r="H812" s="20" t="s">
        <v>626</v>
      </c>
      <c r="I812" s="20" t="s">
        <v>627</v>
      </c>
      <c r="J812" s="20" t="s">
        <v>253</v>
      </c>
      <c r="K812" s="20" t="s">
        <v>662</v>
      </c>
      <c r="L812" s="21">
        <v>39722</v>
      </c>
      <c r="M812" s="22">
        <v>1</v>
      </c>
      <c r="N812" s="22">
        <v>0</v>
      </c>
      <c r="O812" s="22">
        <v>0</v>
      </c>
    </row>
    <row r="813" spans="1:15">
      <c r="A813" s="20" t="s">
        <v>658</v>
      </c>
      <c r="B813" s="20"/>
      <c r="C813" s="20">
        <v>200106807</v>
      </c>
      <c r="D813" s="20" t="s">
        <v>659</v>
      </c>
      <c r="E813" s="20" t="s">
        <v>425</v>
      </c>
      <c r="F813" s="20" t="s">
        <v>838</v>
      </c>
      <c r="G813" s="20" t="s">
        <v>839</v>
      </c>
      <c r="H813" s="20" t="s">
        <v>614</v>
      </c>
      <c r="I813" s="20" t="s">
        <v>615</v>
      </c>
      <c r="J813" s="20" t="s">
        <v>658</v>
      </c>
      <c r="K813" s="20" t="s">
        <v>662</v>
      </c>
      <c r="L813" s="21">
        <v>39722</v>
      </c>
      <c r="M813" s="22">
        <v>0</v>
      </c>
      <c r="N813" s="22">
        <v>0</v>
      </c>
      <c r="O813" s="22">
        <v>0</v>
      </c>
    </row>
    <row r="814" spans="1:15">
      <c r="A814" s="20" t="s">
        <v>658</v>
      </c>
      <c r="B814" s="20"/>
      <c r="C814" s="20">
        <v>200106839</v>
      </c>
      <c r="D814" s="20" t="s">
        <v>659</v>
      </c>
      <c r="E814" s="20" t="s">
        <v>422</v>
      </c>
      <c r="F814" s="20" t="s">
        <v>686</v>
      </c>
      <c r="G814" s="20" t="s">
        <v>687</v>
      </c>
      <c r="H814" s="20" t="s">
        <v>608</v>
      </c>
      <c r="I814" s="20" t="s">
        <v>609</v>
      </c>
      <c r="J814" s="20" t="s">
        <v>658</v>
      </c>
      <c r="K814" s="20" t="s">
        <v>662</v>
      </c>
      <c r="L814" s="21">
        <v>39722</v>
      </c>
      <c r="M814" s="22">
        <v>0</v>
      </c>
      <c r="N814" s="22">
        <v>0</v>
      </c>
      <c r="O814" s="22">
        <v>0</v>
      </c>
    </row>
    <row r="815" spans="1:15">
      <c r="A815" s="20" t="s">
        <v>658</v>
      </c>
      <c r="B815" s="20"/>
      <c r="C815" s="20">
        <v>200106838</v>
      </c>
      <c r="D815" s="20" t="s">
        <v>659</v>
      </c>
      <c r="E815" s="20" t="s">
        <v>426</v>
      </c>
      <c r="F815" s="20" t="s">
        <v>708</v>
      </c>
      <c r="G815" s="20" t="s">
        <v>709</v>
      </c>
      <c r="H815" s="20" t="s">
        <v>797</v>
      </c>
      <c r="I815" s="20" t="s">
        <v>798</v>
      </c>
      <c r="J815" s="20" t="s">
        <v>658</v>
      </c>
      <c r="K815" s="20" t="s">
        <v>662</v>
      </c>
      <c r="L815" s="21">
        <v>39722</v>
      </c>
      <c r="M815" s="22">
        <v>0</v>
      </c>
      <c r="N815" s="22">
        <v>0</v>
      </c>
      <c r="O815" s="22">
        <v>0</v>
      </c>
    </row>
    <row r="816" spans="1:15">
      <c r="A816" s="20" t="s">
        <v>658</v>
      </c>
      <c r="B816" s="20"/>
      <c r="C816" s="20">
        <v>200106914</v>
      </c>
      <c r="D816" s="20" t="s">
        <v>659</v>
      </c>
      <c r="E816" s="20" t="s">
        <v>427</v>
      </c>
      <c r="F816" s="20" t="s">
        <v>416</v>
      </c>
      <c r="G816" s="20" t="s">
        <v>417</v>
      </c>
      <c r="H816" s="20" t="s">
        <v>418</v>
      </c>
      <c r="I816" s="20" t="s">
        <v>419</v>
      </c>
      <c r="J816" s="20" t="s">
        <v>658</v>
      </c>
      <c r="K816" s="20" t="s">
        <v>662</v>
      </c>
      <c r="L816" s="21">
        <v>39722</v>
      </c>
      <c r="M816" s="22">
        <v>0</v>
      </c>
      <c r="N816" s="22">
        <v>0</v>
      </c>
      <c r="O816" s="22">
        <v>0</v>
      </c>
    </row>
    <row r="817" spans="1:15">
      <c r="A817" s="20" t="s">
        <v>658</v>
      </c>
      <c r="B817" s="20"/>
      <c r="C817" s="20">
        <v>200106814</v>
      </c>
      <c r="D817" s="20" t="s">
        <v>659</v>
      </c>
      <c r="E817" s="20" t="s">
        <v>428</v>
      </c>
      <c r="F817" s="20" t="s">
        <v>809</v>
      </c>
      <c r="G817" s="20" t="s">
        <v>810</v>
      </c>
      <c r="H817" s="20" t="s">
        <v>760</v>
      </c>
      <c r="I817" s="20" t="s">
        <v>761</v>
      </c>
      <c r="J817" s="20" t="s">
        <v>658</v>
      </c>
      <c r="K817" s="20" t="s">
        <v>662</v>
      </c>
      <c r="L817" s="21">
        <v>39722</v>
      </c>
      <c r="M817" s="22">
        <v>0</v>
      </c>
      <c r="N817" s="22">
        <v>0</v>
      </c>
      <c r="O817" s="22">
        <v>0</v>
      </c>
    </row>
    <row r="818" spans="1:15">
      <c r="A818" s="20" t="s">
        <v>658</v>
      </c>
      <c r="B818" s="20"/>
      <c r="C818" s="20">
        <v>200106809</v>
      </c>
      <c r="D818" s="20" t="s">
        <v>659</v>
      </c>
      <c r="E818" s="20" t="s">
        <v>429</v>
      </c>
      <c r="F818" s="20" t="s">
        <v>1279</v>
      </c>
      <c r="G818" s="20" t="s">
        <v>1280</v>
      </c>
      <c r="H818" s="20" t="s">
        <v>1014</v>
      </c>
      <c r="I818" s="20" t="s">
        <v>1015</v>
      </c>
      <c r="J818" s="20" t="s">
        <v>658</v>
      </c>
      <c r="K818" s="20" t="s">
        <v>662</v>
      </c>
      <c r="L818" s="21">
        <v>39722</v>
      </c>
      <c r="M818" s="22">
        <v>0</v>
      </c>
      <c r="N818" s="22">
        <v>0</v>
      </c>
      <c r="O818" s="22">
        <v>0</v>
      </c>
    </row>
    <row r="819" spans="1:15">
      <c r="A819" s="20" t="s">
        <v>658</v>
      </c>
      <c r="B819" s="20"/>
      <c r="C819" s="20">
        <v>200106812</v>
      </c>
      <c r="D819" s="20" t="s">
        <v>659</v>
      </c>
      <c r="E819" s="20" t="s">
        <v>429</v>
      </c>
      <c r="F819" s="20" t="s">
        <v>1279</v>
      </c>
      <c r="G819" s="20" t="s">
        <v>1280</v>
      </c>
      <c r="H819" s="20" t="s">
        <v>1014</v>
      </c>
      <c r="I819" s="20" t="s">
        <v>1015</v>
      </c>
      <c r="J819" s="20" t="s">
        <v>658</v>
      </c>
      <c r="K819" s="20" t="s">
        <v>662</v>
      </c>
      <c r="L819" s="21">
        <v>39722</v>
      </c>
      <c r="M819" s="22">
        <v>0</v>
      </c>
      <c r="N819" s="22">
        <v>0</v>
      </c>
      <c r="O819" s="22">
        <v>0</v>
      </c>
    </row>
    <row r="820" spans="1:15">
      <c r="A820" s="20" t="s">
        <v>658</v>
      </c>
      <c r="B820" s="20"/>
      <c r="C820" s="20">
        <v>200106827</v>
      </c>
      <c r="D820" s="20" t="s">
        <v>659</v>
      </c>
      <c r="E820" s="20" t="s">
        <v>430</v>
      </c>
      <c r="F820" s="20" t="s">
        <v>431</v>
      </c>
      <c r="G820" s="20" t="s">
        <v>432</v>
      </c>
      <c r="H820" s="20" t="s">
        <v>716</v>
      </c>
      <c r="I820" s="20" t="s">
        <v>717</v>
      </c>
      <c r="J820" s="20" t="s">
        <v>658</v>
      </c>
      <c r="K820" s="20" t="s">
        <v>662</v>
      </c>
      <c r="L820" s="21">
        <v>39722</v>
      </c>
      <c r="M820" s="22">
        <v>0</v>
      </c>
      <c r="N820" s="22">
        <v>0</v>
      </c>
      <c r="O820" s="22">
        <v>0</v>
      </c>
    </row>
    <row r="821" spans="1:15">
      <c r="A821" s="20" t="s">
        <v>658</v>
      </c>
      <c r="B821" s="20"/>
      <c r="C821" s="20">
        <v>200106880</v>
      </c>
      <c r="D821" s="20" t="s">
        <v>659</v>
      </c>
      <c r="E821" s="20" t="s">
        <v>426</v>
      </c>
      <c r="F821" s="20" t="s">
        <v>803</v>
      </c>
      <c r="G821" s="20" t="s">
        <v>804</v>
      </c>
      <c r="H821" s="20" t="s">
        <v>797</v>
      </c>
      <c r="I821" s="20" t="s">
        <v>798</v>
      </c>
      <c r="J821" s="20" t="s">
        <v>658</v>
      </c>
      <c r="K821" s="20" t="s">
        <v>662</v>
      </c>
      <c r="L821" s="21">
        <v>39722</v>
      </c>
      <c r="M821" s="22">
        <v>0</v>
      </c>
      <c r="N821" s="22">
        <v>0</v>
      </c>
      <c r="O821" s="22">
        <v>0</v>
      </c>
    </row>
    <row r="822" spans="1:15">
      <c r="A822" s="20" t="s">
        <v>658</v>
      </c>
      <c r="B822" s="20"/>
      <c r="C822" s="20">
        <v>200106855</v>
      </c>
      <c r="D822" s="20" t="s">
        <v>659</v>
      </c>
      <c r="E822" s="20" t="s">
        <v>426</v>
      </c>
      <c r="F822" s="20" t="s">
        <v>433</v>
      </c>
      <c r="G822" s="20" t="s">
        <v>434</v>
      </c>
      <c r="H822" s="20" t="s">
        <v>797</v>
      </c>
      <c r="I822" s="20" t="s">
        <v>798</v>
      </c>
      <c r="J822" s="20" t="s">
        <v>658</v>
      </c>
      <c r="K822" s="20" t="s">
        <v>662</v>
      </c>
      <c r="L822" s="21">
        <v>39722</v>
      </c>
      <c r="M822" s="22">
        <v>0</v>
      </c>
      <c r="N822" s="22">
        <v>0</v>
      </c>
      <c r="O822" s="22">
        <v>0</v>
      </c>
    </row>
    <row r="823" spans="1:15">
      <c r="A823" s="20" t="s">
        <v>250</v>
      </c>
      <c r="B823" s="20">
        <v>200107183</v>
      </c>
      <c r="C823" s="20">
        <v>200106970</v>
      </c>
      <c r="D823" s="20" t="s">
        <v>252</v>
      </c>
      <c r="E823" s="20" t="s">
        <v>435</v>
      </c>
      <c r="F823" s="20" t="s">
        <v>436</v>
      </c>
      <c r="G823" s="20" t="s">
        <v>437</v>
      </c>
      <c r="H823" s="20" t="s">
        <v>628</v>
      </c>
      <c r="I823" s="20" t="s">
        <v>629</v>
      </c>
      <c r="J823" s="20" t="s">
        <v>438</v>
      </c>
      <c r="K823" s="20" t="s">
        <v>662</v>
      </c>
      <c r="L823" s="21">
        <v>39723</v>
      </c>
      <c r="M823" s="22">
        <v>0</v>
      </c>
      <c r="N823" s="22">
        <v>0</v>
      </c>
      <c r="O823" s="22">
        <v>1</v>
      </c>
    </row>
    <row r="824" spans="1:15">
      <c r="A824" s="20" t="s">
        <v>658</v>
      </c>
      <c r="B824" s="20"/>
      <c r="C824" s="20">
        <v>200106933</v>
      </c>
      <c r="D824" s="20" t="s">
        <v>659</v>
      </c>
      <c r="E824" s="20" t="s">
        <v>439</v>
      </c>
      <c r="F824" s="20" t="s">
        <v>850</v>
      </c>
      <c r="G824" s="20" t="s">
        <v>851</v>
      </c>
      <c r="H824" s="20" t="s">
        <v>852</v>
      </c>
      <c r="I824" s="20" t="s">
        <v>853</v>
      </c>
      <c r="J824" s="20" t="s">
        <v>658</v>
      </c>
      <c r="K824" s="20" t="s">
        <v>662</v>
      </c>
      <c r="L824" s="21">
        <v>39723</v>
      </c>
      <c r="M824" s="22">
        <v>0</v>
      </c>
      <c r="N824" s="22">
        <v>0</v>
      </c>
      <c r="O824" s="22">
        <v>0</v>
      </c>
    </row>
    <row r="825" spans="1:15">
      <c r="A825" s="20" t="s">
        <v>250</v>
      </c>
      <c r="B825" s="20">
        <v>200106971</v>
      </c>
      <c r="C825" s="20">
        <v>200106923</v>
      </c>
      <c r="D825" s="20" t="s">
        <v>252</v>
      </c>
      <c r="E825" s="20" t="s">
        <v>440</v>
      </c>
      <c r="F825" s="20" t="s">
        <v>690</v>
      </c>
      <c r="G825" s="20" t="s">
        <v>691</v>
      </c>
      <c r="H825" s="20" t="s">
        <v>601</v>
      </c>
      <c r="I825" s="20" t="s">
        <v>602</v>
      </c>
      <c r="J825" s="20" t="s">
        <v>441</v>
      </c>
      <c r="K825" s="20" t="s">
        <v>662</v>
      </c>
      <c r="L825" s="21">
        <v>39723</v>
      </c>
      <c r="M825" s="22">
        <v>0</v>
      </c>
      <c r="N825" s="22">
        <v>1</v>
      </c>
      <c r="O825" s="22">
        <v>0</v>
      </c>
    </row>
    <row r="826" spans="1:15">
      <c r="A826" s="20" t="s">
        <v>658</v>
      </c>
      <c r="B826" s="20"/>
      <c r="C826" s="20">
        <v>200106931</v>
      </c>
      <c r="D826" s="20" t="s">
        <v>659</v>
      </c>
      <c r="E826" s="20" t="s">
        <v>442</v>
      </c>
      <c r="F826" s="20" t="s">
        <v>680</v>
      </c>
      <c r="G826" s="20" t="s">
        <v>681</v>
      </c>
      <c r="H826" s="20" t="s">
        <v>608</v>
      </c>
      <c r="I826" s="20" t="s">
        <v>609</v>
      </c>
      <c r="J826" s="20" t="s">
        <v>658</v>
      </c>
      <c r="K826" s="20" t="s">
        <v>662</v>
      </c>
      <c r="L826" s="21">
        <v>39723</v>
      </c>
      <c r="M826" s="22">
        <v>0</v>
      </c>
      <c r="N826" s="22">
        <v>0</v>
      </c>
      <c r="O826" s="22">
        <v>0</v>
      </c>
    </row>
    <row r="827" spans="1:15">
      <c r="A827" s="20" t="s">
        <v>658</v>
      </c>
      <c r="B827" s="20"/>
      <c r="C827" s="20">
        <v>200106942</v>
      </c>
      <c r="D827" s="20" t="s">
        <v>659</v>
      </c>
      <c r="E827" s="20" t="s">
        <v>443</v>
      </c>
      <c r="F827" s="20" t="s">
        <v>414</v>
      </c>
      <c r="G827" s="20" t="s">
        <v>415</v>
      </c>
      <c r="H827" s="20" t="s">
        <v>601</v>
      </c>
      <c r="I827" s="20" t="s">
        <v>602</v>
      </c>
      <c r="J827" s="20" t="s">
        <v>658</v>
      </c>
      <c r="K827" s="20" t="s">
        <v>662</v>
      </c>
      <c r="L827" s="21">
        <v>39723</v>
      </c>
      <c r="M827" s="22">
        <v>0</v>
      </c>
      <c r="N827" s="22">
        <v>0</v>
      </c>
      <c r="O827" s="22">
        <v>0</v>
      </c>
    </row>
    <row r="828" spans="1:15">
      <c r="A828" s="20" t="s">
        <v>249</v>
      </c>
      <c r="B828" s="20">
        <v>200106996</v>
      </c>
      <c r="C828" s="20">
        <v>200106960</v>
      </c>
      <c r="D828" s="20" t="s">
        <v>252</v>
      </c>
      <c r="E828" s="20" t="s">
        <v>258</v>
      </c>
      <c r="F828" s="20" t="s">
        <v>838</v>
      </c>
      <c r="G828" s="20" t="s">
        <v>839</v>
      </c>
      <c r="H828" s="20" t="s">
        <v>614</v>
      </c>
      <c r="I828" s="20" t="s">
        <v>615</v>
      </c>
      <c r="J828" s="20" t="s">
        <v>444</v>
      </c>
      <c r="K828" s="20" t="s">
        <v>256</v>
      </c>
      <c r="L828" s="21">
        <v>39723</v>
      </c>
      <c r="M828" s="22">
        <v>0</v>
      </c>
      <c r="N828" s="22">
        <v>1</v>
      </c>
      <c r="O828" s="22">
        <v>0</v>
      </c>
    </row>
    <row r="829" spans="1:15">
      <c r="A829" s="20" t="s">
        <v>249</v>
      </c>
      <c r="B829" s="20">
        <v>200106925</v>
      </c>
      <c r="C829" s="20">
        <v>200106924</v>
      </c>
      <c r="D829" s="20" t="s">
        <v>252</v>
      </c>
      <c r="E829" s="20" t="s">
        <v>258</v>
      </c>
      <c r="F829" s="20" t="s">
        <v>445</v>
      </c>
      <c r="G829" s="20" t="s">
        <v>446</v>
      </c>
      <c r="H829" s="20" t="s">
        <v>953</v>
      </c>
      <c r="I829" s="20" t="s">
        <v>954</v>
      </c>
      <c r="J829" s="20" t="s">
        <v>343</v>
      </c>
      <c r="K829" s="20" t="s">
        <v>256</v>
      </c>
      <c r="L829" s="21">
        <v>39723</v>
      </c>
      <c r="M829" s="22">
        <v>0</v>
      </c>
      <c r="N829" s="22">
        <v>0</v>
      </c>
      <c r="O829" s="22">
        <v>1</v>
      </c>
    </row>
    <row r="830" spans="1:15">
      <c r="A830" s="20" t="s">
        <v>658</v>
      </c>
      <c r="B830" s="20"/>
      <c r="C830" s="20">
        <v>200106925</v>
      </c>
      <c r="D830" s="20" t="s">
        <v>659</v>
      </c>
      <c r="E830" s="20" t="s">
        <v>447</v>
      </c>
      <c r="F830" s="20" t="s">
        <v>445</v>
      </c>
      <c r="G830" s="20" t="s">
        <v>446</v>
      </c>
      <c r="H830" s="20" t="s">
        <v>953</v>
      </c>
      <c r="I830" s="20" t="s">
        <v>954</v>
      </c>
      <c r="J830" s="20" t="s">
        <v>658</v>
      </c>
      <c r="K830" s="20" t="s">
        <v>662</v>
      </c>
      <c r="L830" s="21">
        <v>39723</v>
      </c>
      <c r="M830" s="22">
        <v>0</v>
      </c>
      <c r="N830" s="22">
        <v>0</v>
      </c>
      <c r="O830" s="22">
        <v>0</v>
      </c>
    </row>
    <row r="831" spans="1:15">
      <c r="A831" s="20" t="s">
        <v>250</v>
      </c>
      <c r="B831" s="20">
        <v>200107124</v>
      </c>
      <c r="C831" s="20">
        <v>200106961</v>
      </c>
      <c r="D831" s="20" t="s">
        <v>252</v>
      </c>
      <c r="E831" s="20" t="s">
        <v>448</v>
      </c>
      <c r="F831" s="20" t="s">
        <v>449</v>
      </c>
      <c r="G831" s="20" t="s">
        <v>450</v>
      </c>
      <c r="H831" s="20" t="s">
        <v>451</v>
      </c>
      <c r="I831" s="20" t="s">
        <v>452</v>
      </c>
      <c r="J831" s="20" t="s">
        <v>362</v>
      </c>
      <c r="K831" s="20" t="s">
        <v>768</v>
      </c>
      <c r="L831" s="21">
        <v>39723</v>
      </c>
      <c r="M831" s="22">
        <v>0</v>
      </c>
      <c r="N831" s="22">
        <v>1</v>
      </c>
      <c r="O831" s="22">
        <v>0</v>
      </c>
    </row>
    <row r="832" spans="1:15">
      <c r="A832" s="20" t="s">
        <v>658</v>
      </c>
      <c r="B832" s="20"/>
      <c r="C832" s="20">
        <v>200106998</v>
      </c>
      <c r="D832" s="20" t="s">
        <v>659</v>
      </c>
      <c r="E832" s="20" t="s">
        <v>453</v>
      </c>
      <c r="F832" s="20" t="s">
        <v>667</v>
      </c>
      <c r="G832" s="20" t="s">
        <v>668</v>
      </c>
      <c r="H832" s="20" t="s">
        <v>601</v>
      </c>
      <c r="I832" s="20" t="s">
        <v>602</v>
      </c>
      <c r="J832" s="20" t="s">
        <v>658</v>
      </c>
      <c r="K832" s="20" t="s">
        <v>662</v>
      </c>
      <c r="L832" s="21">
        <v>39724</v>
      </c>
      <c r="M832" s="22">
        <v>0</v>
      </c>
      <c r="N832" s="22">
        <v>0</v>
      </c>
      <c r="O832" s="22">
        <v>0</v>
      </c>
    </row>
    <row r="833" spans="1:15">
      <c r="A833" s="20" t="s">
        <v>658</v>
      </c>
      <c r="B833" s="20"/>
      <c r="C833" s="20">
        <v>200106997</v>
      </c>
      <c r="D833" s="20" t="s">
        <v>659</v>
      </c>
      <c r="E833" s="20" t="s">
        <v>453</v>
      </c>
      <c r="F833" s="20" t="s">
        <v>412</v>
      </c>
      <c r="G833" s="20" t="s">
        <v>413</v>
      </c>
      <c r="H833" s="20" t="s">
        <v>601</v>
      </c>
      <c r="I833" s="20" t="s">
        <v>602</v>
      </c>
      <c r="J833" s="20" t="s">
        <v>658</v>
      </c>
      <c r="K833" s="20" t="s">
        <v>662</v>
      </c>
      <c r="L833" s="21">
        <v>39724</v>
      </c>
      <c r="M833" s="22">
        <v>0</v>
      </c>
      <c r="N833" s="22">
        <v>0</v>
      </c>
      <c r="O833" s="22">
        <v>0</v>
      </c>
    </row>
    <row r="834" spans="1:15">
      <c r="A834" s="20" t="s">
        <v>658</v>
      </c>
      <c r="B834" s="20"/>
      <c r="C834" s="20">
        <v>200106965</v>
      </c>
      <c r="D834" s="20" t="s">
        <v>659</v>
      </c>
      <c r="E834" s="20" t="s">
        <v>454</v>
      </c>
      <c r="F834" s="20" t="s">
        <v>817</v>
      </c>
      <c r="G834" s="20" t="s">
        <v>818</v>
      </c>
      <c r="H834" s="20" t="s">
        <v>455</v>
      </c>
      <c r="I834" s="20" t="s">
        <v>456</v>
      </c>
      <c r="J834" s="20" t="s">
        <v>658</v>
      </c>
      <c r="K834" s="20" t="s">
        <v>662</v>
      </c>
      <c r="L834" s="21">
        <v>39724</v>
      </c>
      <c r="M834" s="22">
        <v>0</v>
      </c>
      <c r="N834" s="22">
        <v>0</v>
      </c>
      <c r="O834" s="22">
        <v>0</v>
      </c>
    </row>
    <row r="835" spans="1:15">
      <c r="A835" s="20" t="s">
        <v>658</v>
      </c>
      <c r="B835" s="20"/>
      <c r="C835" s="20">
        <v>200106971</v>
      </c>
      <c r="D835" s="20" t="s">
        <v>659</v>
      </c>
      <c r="E835" s="20" t="s">
        <v>457</v>
      </c>
      <c r="F835" s="20" t="s">
        <v>690</v>
      </c>
      <c r="G835" s="20" t="s">
        <v>691</v>
      </c>
      <c r="H835" s="20" t="s">
        <v>601</v>
      </c>
      <c r="I835" s="20" t="s">
        <v>602</v>
      </c>
      <c r="J835" s="20" t="s">
        <v>658</v>
      </c>
      <c r="K835" s="20" t="s">
        <v>662</v>
      </c>
      <c r="L835" s="21">
        <v>39724</v>
      </c>
      <c r="M835" s="22">
        <v>0</v>
      </c>
      <c r="N835" s="22">
        <v>0</v>
      </c>
      <c r="O835" s="22">
        <v>0</v>
      </c>
    </row>
    <row r="836" spans="1:15">
      <c r="A836" s="20" t="s">
        <v>249</v>
      </c>
      <c r="B836" s="20">
        <v>200106994</v>
      </c>
      <c r="C836" s="20">
        <v>200106988</v>
      </c>
      <c r="D836" s="20" t="s">
        <v>252</v>
      </c>
      <c r="E836" s="20" t="s">
        <v>273</v>
      </c>
      <c r="F836" s="20" t="s">
        <v>458</v>
      </c>
      <c r="G836" s="20" t="s">
        <v>459</v>
      </c>
      <c r="H836" s="20" t="s">
        <v>614</v>
      </c>
      <c r="I836" s="20" t="s">
        <v>615</v>
      </c>
      <c r="J836" s="20" t="s">
        <v>460</v>
      </c>
      <c r="K836" s="20" t="s">
        <v>256</v>
      </c>
      <c r="L836" s="21">
        <v>39724</v>
      </c>
      <c r="M836" s="22">
        <v>1</v>
      </c>
      <c r="N836" s="22">
        <v>0</v>
      </c>
      <c r="O836" s="22">
        <v>0</v>
      </c>
    </row>
    <row r="837" spans="1:15">
      <c r="A837" s="20" t="s">
        <v>658</v>
      </c>
      <c r="B837" s="20"/>
      <c r="C837" s="20">
        <v>200106994</v>
      </c>
      <c r="D837" s="20" t="s">
        <v>659</v>
      </c>
      <c r="E837" s="20" t="s">
        <v>461</v>
      </c>
      <c r="F837" s="20" t="s">
        <v>458</v>
      </c>
      <c r="G837" s="20" t="s">
        <v>459</v>
      </c>
      <c r="H837" s="20" t="s">
        <v>614</v>
      </c>
      <c r="I837" s="20" t="s">
        <v>615</v>
      </c>
      <c r="J837" s="20" t="s">
        <v>658</v>
      </c>
      <c r="K837" s="20" t="s">
        <v>662</v>
      </c>
      <c r="L837" s="21">
        <v>39724</v>
      </c>
      <c r="M837" s="22">
        <v>0</v>
      </c>
      <c r="N837" s="22">
        <v>0</v>
      </c>
      <c r="O837" s="22">
        <v>0</v>
      </c>
    </row>
    <row r="838" spans="1:15">
      <c r="A838" s="20" t="s">
        <v>658</v>
      </c>
      <c r="B838" s="20"/>
      <c r="C838" s="20">
        <v>200106996</v>
      </c>
      <c r="D838" s="20" t="s">
        <v>659</v>
      </c>
      <c r="E838" s="20" t="s">
        <v>461</v>
      </c>
      <c r="F838" s="20" t="s">
        <v>838</v>
      </c>
      <c r="G838" s="20" t="s">
        <v>839</v>
      </c>
      <c r="H838" s="20" t="s">
        <v>614</v>
      </c>
      <c r="I838" s="20" t="s">
        <v>615</v>
      </c>
      <c r="J838" s="20" t="s">
        <v>658</v>
      </c>
      <c r="K838" s="20" t="s">
        <v>662</v>
      </c>
      <c r="L838" s="21">
        <v>39724</v>
      </c>
      <c r="M838" s="22">
        <v>0</v>
      </c>
      <c r="N838" s="22">
        <v>0</v>
      </c>
      <c r="O838" s="22">
        <v>0</v>
      </c>
    </row>
    <row r="839" spans="1:15">
      <c r="A839" s="20" t="s">
        <v>249</v>
      </c>
      <c r="B839" s="20">
        <v>200107204</v>
      </c>
      <c r="C839" s="20">
        <v>200107016</v>
      </c>
      <c r="D839" s="20" t="s">
        <v>252</v>
      </c>
      <c r="E839" s="20" t="s">
        <v>409</v>
      </c>
      <c r="F839" s="20" t="s">
        <v>900</v>
      </c>
      <c r="G839" s="20" t="s">
        <v>901</v>
      </c>
      <c r="H839" s="20" t="s">
        <v>634</v>
      </c>
      <c r="I839" s="20" t="s">
        <v>635</v>
      </c>
      <c r="J839" s="20" t="s">
        <v>462</v>
      </c>
      <c r="K839" s="20" t="s">
        <v>256</v>
      </c>
      <c r="L839" s="21">
        <v>39724</v>
      </c>
      <c r="M839" s="22">
        <v>1</v>
      </c>
      <c r="N839" s="22">
        <v>0</v>
      </c>
      <c r="O839" s="22">
        <v>0</v>
      </c>
    </row>
    <row r="840" spans="1:15">
      <c r="A840" s="20" t="s">
        <v>658</v>
      </c>
      <c r="B840" s="20"/>
      <c r="C840" s="20">
        <v>200106985</v>
      </c>
      <c r="D840" s="20" t="s">
        <v>659</v>
      </c>
      <c r="E840" s="20" t="s">
        <v>463</v>
      </c>
      <c r="F840" s="20" t="s">
        <v>750</v>
      </c>
      <c r="G840" s="20" t="s">
        <v>751</v>
      </c>
      <c r="H840" s="20" t="s">
        <v>752</v>
      </c>
      <c r="I840" s="20" t="s">
        <v>753</v>
      </c>
      <c r="J840" s="20" t="s">
        <v>658</v>
      </c>
      <c r="K840" s="20" t="s">
        <v>662</v>
      </c>
      <c r="L840" s="21">
        <v>39724</v>
      </c>
      <c r="M840" s="22">
        <v>0</v>
      </c>
      <c r="N840" s="22">
        <v>0</v>
      </c>
      <c r="O840" s="22">
        <v>0</v>
      </c>
    </row>
    <row r="841" spans="1:15">
      <c r="A841" s="20" t="s">
        <v>658</v>
      </c>
      <c r="B841" s="20"/>
      <c r="C841" s="20">
        <v>200106981</v>
      </c>
      <c r="D841" s="20" t="s">
        <v>659</v>
      </c>
      <c r="E841" s="20" t="s">
        <v>464</v>
      </c>
      <c r="F841" s="20" t="s">
        <v>1283</v>
      </c>
      <c r="G841" s="20" t="s">
        <v>1284</v>
      </c>
      <c r="H841" s="20" t="s">
        <v>634</v>
      </c>
      <c r="I841" s="20" t="s">
        <v>635</v>
      </c>
      <c r="J841" s="20" t="s">
        <v>658</v>
      </c>
      <c r="K841" s="20" t="s">
        <v>662</v>
      </c>
      <c r="L841" s="21">
        <v>39724</v>
      </c>
      <c r="M841" s="22">
        <v>0</v>
      </c>
      <c r="N841" s="22">
        <v>0</v>
      </c>
      <c r="O841" s="22">
        <v>0</v>
      </c>
    </row>
    <row r="842" spans="1:15">
      <c r="A842" s="20" t="s">
        <v>658</v>
      </c>
      <c r="B842" s="20"/>
      <c r="C842" s="20">
        <v>200107019</v>
      </c>
      <c r="D842" s="20" t="s">
        <v>659</v>
      </c>
      <c r="E842" s="20" t="s">
        <v>465</v>
      </c>
      <c r="F842" s="20" t="s">
        <v>466</v>
      </c>
      <c r="G842" s="20" t="s">
        <v>467</v>
      </c>
      <c r="H842" s="20" t="s">
        <v>468</v>
      </c>
      <c r="I842" s="20" t="s">
        <v>469</v>
      </c>
      <c r="J842" s="20" t="s">
        <v>658</v>
      </c>
      <c r="K842" s="20" t="s">
        <v>662</v>
      </c>
      <c r="L842" s="21">
        <v>39724</v>
      </c>
      <c r="M842" s="22">
        <v>0</v>
      </c>
      <c r="N842" s="22">
        <v>0</v>
      </c>
      <c r="O842" s="22">
        <v>0</v>
      </c>
    </row>
    <row r="843" spans="1:15">
      <c r="A843" s="20" t="s">
        <v>658</v>
      </c>
      <c r="B843" s="20"/>
      <c r="C843" s="20">
        <v>200106963</v>
      </c>
      <c r="D843" s="20" t="s">
        <v>659</v>
      </c>
      <c r="E843" s="20" t="s">
        <v>470</v>
      </c>
      <c r="F843" s="20" t="s">
        <v>471</v>
      </c>
      <c r="G843" s="20" t="s">
        <v>472</v>
      </c>
      <c r="H843" s="20" t="s">
        <v>674</v>
      </c>
      <c r="I843" s="20" t="s">
        <v>675</v>
      </c>
      <c r="J843" s="20" t="s">
        <v>658</v>
      </c>
      <c r="K843" s="20" t="s">
        <v>662</v>
      </c>
      <c r="L843" s="21">
        <v>39724</v>
      </c>
      <c r="M843" s="22">
        <v>0</v>
      </c>
      <c r="N843" s="22">
        <v>0</v>
      </c>
      <c r="O843" s="22">
        <v>0</v>
      </c>
    </row>
    <row r="844" spans="1:15">
      <c r="A844" s="20" t="s">
        <v>658</v>
      </c>
      <c r="B844" s="20"/>
      <c r="C844" s="20">
        <v>200107002</v>
      </c>
      <c r="D844" s="20" t="s">
        <v>659</v>
      </c>
      <c r="E844" s="20" t="s">
        <v>473</v>
      </c>
      <c r="F844" s="20" t="s">
        <v>728</v>
      </c>
      <c r="G844" s="20" t="s">
        <v>729</v>
      </c>
      <c r="H844" s="20" t="s">
        <v>730</v>
      </c>
      <c r="I844" s="20" t="s">
        <v>731</v>
      </c>
      <c r="J844" s="20" t="s">
        <v>658</v>
      </c>
      <c r="K844" s="20" t="s">
        <v>662</v>
      </c>
      <c r="L844" s="21">
        <v>39724</v>
      </c>
      <c r="M844" s="22">
        <v>0</v>
      </c>
      <c r="N844" s="22">
        <v>0</v>
      </c>
      <c r="O844" s="22">
        <v>0</v>
      </c>
    </row>
    <row r="845" spans="1:15">
      <c r="A845" s="20" t="s">
        <v>249</v>
      </c>
      <c r="B845" s="20">
        <v>200107154</v>
      </c>
      <c r="C845" s="20">
        <v>200107074</v>
      </c>
      <c r="D845" s="20" t="s">
        <v>252</v>
      </c>
      <c r="E845" s="20" t="s">
        <v>258</v>
      </c>
      <c r="F845" s="20" t="s">
        <v>1176</v>
      </c>
      <c r="G845" s="20" t="s">
        <v>1177</v>
      </c>
      <c r="H845" s="20" t="s">
        <v>614</v>
      </c>
      <c r="I845" s="20" t="s">
        <v>615</v>
      </c>
      <c r="J845" s="20" t="s">
        <v>474</v>
      </c>
      <c r="K845" s="20" t="s">
        <v>256</v>
      </c>
      <c r="L845" s="21">
        <v>39727</v>
      </c>
      <c r="M845" s="22">
        <v>1</v>
      </c>
      <c r="N845" s="22">
        <v>0</v>
      </c>
      <c r="O845" s="22">
        <v>0</v>
      </c>
    </row>
    <row r="846" spans="1:15">
      <c r="A846" s="20" t="s">
        <v>250</v>
      </c>
      <c r="B846" s="20">
        <v>200107309</v>
      </c>
      <c r="C846" s="20">
        <v>200107034</v>
      </c>
      <c r="D846" s="20" t="s">
        <v>252</v>
      </c>
      <c r="E846" s="20" t="s">
        <v>475</v>
      </c>
      <c r="F846" s="20" t="s">
        <v>746</v>
      </c>
      <c r="G846" s="20" t="s">
        <v>747</v>
      </c>
      <c r="H846" s="20" t="s">
        <v>748</v>
      </c>
      <c r="I846" s="20" t="s">
        <v>749</v>
      </c>
      <c r="J846" s="20" t="s">
        <v>377</v>
      </c>
      <c r="K846" s="20" t="s">
        <v>662</v>
      </c>
      <c r="L846" s="21">
        <v>39727</v>
      </c>
      <c r="M846" s="22">
        <v>0</v>
      </c>
      <c r="N846" s="22">
        <v>1</v>
      </c>
      <c r="O846" s="22">
        <v>0</v>
      </c>
    </row>
    <row r="847" spans="1:15">
      <c r="A847" s="20" t="s">
        <v>658</v>
      </c>
      <c r="B847" s="20"/>
      <c r="C847" s="20">
        <v>200107045</v>
      </c>
      <c r="D847" s="20" t="s">
        <v>659</v>
      </c>
      <c r="E847" s="20" t="s">
        <v>476</v>
      </c>
      <c r="F847" s="20" t="s">
        <v>704</v>
      </c>
      <c r="G847" s="20" t="s">
        <v>705</v>
      </c>
      <c r="H847" s="20" t="s">
        <v>626</v>
      </c>
      <c r="I847" s="20" t="s">
        <v>627</v>
      </c>
      <c r="J847" s="20" t="s">
        <v>658</v>
      </c>
      <c r="K847" s="20" t="s">
        <v>662</v>
      </c>
      <c r="L847" s="21">
        <v>39727</v>
      </c>
      <c r="M847" s="22">
        <v>0</v>
      </c>
      <c r="N847" s="22">
        <v>0</v>
      </c>
      <c r="O847" s="22">
        <v>0</v>
      </c>
    </row>
    <row r="848" spans="1:15">
      <c r="A848" s="20" t="s">
        <v>658</v>
      </c>
      <c r="B848" s="20"/>
      <c r="C848" s="20">
        <v>200107048</v>
      </c>
      <c r="D848" s="20" t="s">
        <v>659</v>
      </c>
      <c r="E848" s="20" t="s">
        <v>476</v>
      </c>
      <c r="F848" s="20" t="s">
        <v>704</v>
      </c>
      <c r="G848" s="20" t="s">
        <v>705</v>
      </c>
      <c r="H848" s="20" t="s">
        <v>626</v>
      </c>
      <c r="I848" s="20" t="s">
        <v>627</v>
      </c>
      <c r="J848" s="20" t="s">
        <v>658</v>
      </c>
      <c r="K848" s="20" t="s">
        <v>662</v>
      </c>
      <c r="L848" s="21">
        <v>39727</v>
      </c>
      <c r="M848" s="22">
        <v>0</v>
      </c>
      <c r="N848" s="22">
        <v>0</v>
      </c>
      <c r="O848" s="22">
        <v>0</v>
      </c>
    </row>
    <row r="849" spans="1:15">
      <c r="A849" s="20" t="s">
        <v>658</v>
      </c>
      <c r="B849" s="20"/>
      <c r="C849" s="20">
        <v>200107046</v>
      </c>
      <c r="D849" s="20" t="s">
        <v>659</v>
      </c>
      <c r="E849" s="20" t="s">
        <v>477</v>
      </c>
      <c r="F849" s="20" t="s">
        <v>478</v>
      </c>
      <c r="G849" s="20" t="s">
        <v>479</v>
      </c>
      <c r="H849" s="20" t="s">
        <v>696</v>
      </c>
      <c r="I849" s="20" t="s">
        <v>697</v>
      </c>
      <c r="J849" s="20" t="s">
        <v>658</v>
      </c>
      <c r="K849" s="20" t="s">
        <v>768</v>
      </c>
      <c r="L849" s="21">
        <v>39727</v>
      </c>
      <c r="M849" s="22">
        <v>0</v>
      </c>
      <c r="N849" s="22">
        <v>0</v>
      </c>
      <c r="O849" s="22">
        <v>0</v>
      </c>
    </row>
    <row r="850" spans="1:15">
      <c r="A850" s="20" t="s">
        <v>658</v>
      </c>
      <c r="B850" s="20"/>
      <c r="C850" s="20">
        <v>200107052</v>
      </c>
      <c r="D850" s="20" t="s">
        <v>659</v>
      </c>
      <c r="E850" s="20" t="s">
        <v>477</v>
      </c>
      <c r="F850" s="20" t="s">
        <v>478</v>
      </c>
      <c r="G850" s="20" t="s">
        <v>479</v>
      </c>
      <c r="H850" s="20" t="s">
        <v>696</v>
      </c>
      <c r="I850" s="20" t="s">
        <v>697</v>
      </c>
      <c r="J850" s="20" t="s">
        <v>658</v>
      </c>
      <c r="K850" s="20" t="s">
        <v>768</v>
      </c>
      <c r="L850" s="21">
        <v>39727</v>
      </c>
      <c r="M850" s="22">
        <v>0</v>
      </c>
      <c r="N850" s="22">
        <v>0</v>
      </c>
      <c r="O850" s="22">
        <v>0</v>
      </c>
    </row>
    <row r="851" spans="1:15">
      <c r="A851" s="20" t="s">
        <v>658</v>
      </c>
      <c r="B851" s="20"/>
      <c r="C851" s="20">
        <v>200107053</v>
      </c>
      <c r="D851" s="20" t="s">
        <v>659</v>
      </c>
      <c r="E851" s="20" t="s">
        <v>477</v>
      </c>
      <c r="F851" s="20" t="s">
        <v>714</v>
      </c>
      <c r="G851" s="20" t="s">
        <v>715</v>
      </c>
      <c r="H851" s="20" t="s">
        <v>696</v>
      </c>
      <c r="I851" s="20" t="s">
        <v>697</v>
      </c>
      <c r="J851" s="20" t="s">
        <v>658</v>
      </c>
      <c r="K851" s="20" t="s">
        <v>662</v>
      </c>
      <c r="L851" s="21">
        <v>39727</v>
      </c>
      <c r="M851" s="22">
        <v>0</v>
      </c>
      <c r="N851" s="22">
        <v>0</v>
      </c>
      <c r="O851" s="22">
        <v>0</v>
      </c>
    </row>
    <row r="852" spans="1:15">
      <c r="A852" s="20" t="s">
        <v>658</v>
      </c>
      <c r="B852" s="20"/>
      <c r="C852" s="20">
        <v>200107167</v>
      </c>
      <c r="D852" s="20" t="s">
        <v>659</v>
      </c>
      <c r="E852" s="20" t="s">
        <v>480</v>
      </c>
      <c r="F852" s="20" t="s">
        <v>762</v>
      </c>
      <c r="G852" s="20" t="s">
        <v>763</v>
      </c>
      <c r="H852" s="20" t="s">
        <v>642</v>
      </c>
      <c r="I852" s="20" t="s">
        <v>643</v>
      </c>
      <c r="J852" s="20" t="s">
        <v>658</v>
      </c>
      <c r="K852" s="20" t="s">
        <v>662</v>
      </c>
      <c r="L852" s="21">
        <v>39728</v>
      </c>
      <c r="M852" s="22">
        <v>0</v>
      </c>
      <c r="N852" s="22">
        <v>0</v>
      </c>
      <c r="O852" s="22">
        <v>0</v>
      </c>
    </row>
    <row r="853" spans="1:15">
      <c r="A853" s="20" t="s">
        <v>658</v>
      </c>
      <c r="B853" s="20"/>
      <c r="C853" s="20">
        <v>200107183</v>
      </c>
      <c r="D853" s="20" t="s">
        <v>659</v>
      </c>
      <c r="E853" s="20" t="s">
        <v>481</v>
      </c>
      <c r="F853" s="20" t="s">
        <v>436</v>
      </c>
      <c r="G853" s="20" t="s">
        <v>437</v>
      </c>
      <c r="H853" s="20" t="s">
        <v>628</v>
      </c>
      <c r="I853" s="20" t="s">
        <v>629</v>
      </c>
      <c r="J853" s="20" t="s">
        <v>658</v>
      </c>
      <c r="K853" s="20" t="s">
        <v>662</v>
      </c>
      <c r="L853" s="21">
        <v>39728</v>
      </c>
      <c r="M853" s="22">
        <v>0</v>
      </c>
      <c r="N853" s="22">
        <v>0</v>
      </c>
      <c r="O853" s="22">
        <v>0</v>
      </c>
    </row>
    <row r="854" spans="1:15">
      <c r="A854" s="20" t="s">
        <v>249</v>
      </c>
      <c r="B854" s="20">
        <v>200107166</v>
      </c>
      <c r="C854" s="20">
        <v>200107163</v>
      </c>
      <c r="D854" s="20" t="s">
        <v>252</v>
      </c>
      <c r="E854" s="20" t="s">
        <v>485</v>
      </c>
      <c r="F854" s="20" t="s">
        <v>1190</v>
      </c>
      <c r="G854" s="20" t="s">
        <v>1191</v>
      </c>
      <c r="H854" s="20" t="s">
        <v>601</v>
      </c>
      <c r="I854" s="20" t="s">
        <v>602</v>
      </c>
      <c r="J854" s="20" t="s">
        <v>486</v>
      </c>
      <c r="K854" s="20" t="s">
        <v>256</v>
      </c>
      <c r="L854" s="21">
        <v>39728</v>
      </c>
      <c r="M854" s="22">
        <v>0</v>
      </c>
      <c r="N854" s="22">
        <v>1</v>
      </c>
      <c r="O854" s="22">
        <v>0</v>
      </c>
    </row>
    <row r="855" spans="1:15">
      <c r="A855" s="20" t="s">
        <v>658</v>
      </c>
      <c r="B855" s="20"/>
      <c r="C855" s="20">
        <v>200107166</v>
      </c>
      <c r="D855" s="20" t="s">
        <v>659</v>
      </c>
      <c r="E855" s="20" t="s">
        <v>487</v>
      </c>
      <c r="F855" s="20" t="s">
        <v>1190</v>
      </c>
      <c r="G855" s="20" t="s">
        <v>1191</v>
      </c>
      <c r="H855" s="20" t="s">
        <v>601</v>
      </c>
      <c r="I855" s="20" t="s">
        <v>602</v>
      </c>
      <c r="J855" s="20" t="s">
        <v>658</v>
      </c>
      <c r="K855" s="20" t="s">
        <v>662</v>
      </c>
      <c r="L855" s="21">
        <v>39728</v>
      </c>
      <c r="M855" s="22">
        <v>0</v>
      </c>
      <c r="N855" s="22">
        <v>0</v>
      </c>
      <c r="O855" s="22">
        <v>0</v>
      </c>
    </row>
    <row r="856" spans="1:15">
      <c r="A856" s="20" t="s">
        <v>249</v>
      </c>
      <c r="B856" s="20">
        <v>200107205</v>
      </c>
      <c r="C856" s="20">
        <v>200107149</v>
      </c>
      <c r="D856" s="20" t="s">
        <v>252</v>
      </c>
      <c r="E856" s="20" t="s">
        <v>268</v>
      </c>
      <c r="F856" s="20" t="s">
        <v>482</v>
      </c>
      <c r="G856" s="20" t="s">
        <v>483</v>
      </c>
      <c r="H856" s="20" t="s">
        <v>622</v>
      </c>
      <c r="I856" s="20" t="s">
        <v>623</v>
      </c>
      <c r="J856" s="20" t="s">
        <v>391</v>
      </c>
      <c r="K856" s="20" t="s">
        <v>256</v>
      </c>
      <c r="L856" s="21">
        <v>39728</v>
      </c>
      <c r="M856" s="22">
        <v>0</v>
      </c>
      <c r="N856" s="22">
        <v>1</v>
      </c>
      <c r="O856" s="22">
        <v>0</v>
      </c>
    </row>
    <row r="857" spans="1:15">
      <c r="A857" s="20" t="s">
        <v>249</v>
      </c>
      <c r="B857" s="20">
        <v>200107719</v>
      </c>
      <c r="C857" s="20">
        <v>200107162</v>
      </c>
      <c r="D857" s="20" t="s">
        <v>252</v>
      </c>
      <c r="E857" s="20" t="s">
        <v>1828</v>
      </c>
      <c r="F857" s="20" t="s">
        <v>663</v>
      </c>
      <c r="G857" s="20" t="s">
        <v>664</v>
      </c>
      <c r="H857" s="20" t="s">
        <v>606</v>
      </c>
      <c r="I857" s="20" t="s">
        <v>607</v>
      </c>
      <c r="J857" s="20" t="s">
        <v>484</v>
      </c>
      <c r="K857" s="20" t="s">
        <v>256</v>
      </c>
      <c r="L857" s="21">
        <v>39728</v>
      </c>
      <c r="M857" s="22">
        <v>1</v>
      </c>
      <c r="N857" s="22">
        <v>0</v>
      </c>
      <c r="O857" s="22">
        <v>0</v>
      </c>
    </row>
    <row r="858" spans="1:15">
      <c r="A858" s="20" t="s">
        <v>658</v>
      </c>
      <c r="B858" s="20"/>
      <c r="C858" s="20">
        <v>200107154</v>
      </c>
      <c r="D858" s="20" t="s">
        <v>659</v>
      </c>
      <c r="E858" s="20" t="s">
        <v>488</v>
      </c>
      <c r="F858" s="20" t="s">
        <v>1176</v>
      </c>
      <c r="G858" s="20" t="s">
        <v>1177</v>
      </c>
      <c r="H858" s="20" t="s">
        <v>614</v>
      </c>
      <c r="I858" s="20" t="s">
        <v>615</v>
      </c>
      <c r="J858" s="20" t="s">
        <v>658</v>
      </c>
      <c r="K858" s="20" t="s">
        <v>662</v>
      </c>
      <c r="L858" s="21">
        <v>39728</v>
      </c>
      <c r="M858" s="22">
        <v>0</v>
      </c>
      <c r="N858" s="22">
        <v>0</v>
      </c>
      <c r="O858" s="22">
        <v>0</v>
      </c>
    </row>
    <row r="859" spans="1:15">
      <c r="A859" s="20" t="s">
        <v>658</v>
      </c>
      <c r="B859" s="20"/>
      <c r="C859" s="20">
        <v>200107159</v>
      </c>
      <c r="D859" s="20" t="s">
        <v>659</v>
      </c>
      <c r="E859" s="20" t="s">
        <v>489</v>
      </c>
      <c r="F859" s="20" t="s">
        <v>838</v>
      </c>
      <c r="G859" s="20" t="s">
        <v>839</v>
      </c>
      <c r="H859" s="20" t="s">
        <v>614</v>
      </c>
      <c r="I859" s="20" t="s">
        <v>615</v>
      </c>
      <c r="J859" s="20" t="s">
        <v>658</v>
      </c>
      <c r="K859" s="20" t="s">
        <v>662</v>
      </c>
      <c r="L859" s="21">
        <v>39728</v>
      </c>
      <c r="M859" s="22">
        <v>0</v>
      </c>
      <c r="N859" s="22">
        <v>0</v>
      </c>
      <c r="O859" s="22">
        <v>0</v>
      </c>
    </row>
    <row r="860" spans="1:15">
      <c r="A860" s="20" t="s">
        <v>250</v>
      </c>
      <c r="B860" s="20">
        <v>200107550</v>
      </c>
      <c r="C860" s="20">
        <v>200107168</v>
      </c>
      <c r="D860" s="20" t="s">
        <v>252</v>
      </c>
      <c r="E860" s="20" t="s">
        <v>490</v>
      </c>
      <c r="F860" s="20" t="s">
        <v>491</v>
      </c>
      <c r="G860" s="20" t="s">
        <v>492</v>
      </c>
      <c r="H860" s="20" t="s">
        <v>644</v>
      </c>
      <c r="I860" s="20" t="s">
        <v>645</v>
      </c>
      <c r="J860" s="20" t="s">
        <v>253</v>
      </c>
      <c r="K860" s="20" t="s">
        <v>662</v>
      </c>
      <c r="L860" s="21">
        <v>39728</v>
      </c>
      <c r="M860" s="22">
        <v>0</v>
      </c>
      <c r="N860" s="22">
        <v>1</v>
      </c>
      <c r="O860" s="22">
        <v>0</v>
      </c>
    </row>
    <row r="861" spans="1:15">
      <c r="A861" s="20" t="s">
        <v>250</v>
      </c>
      <c r="B861" s="20">
        <v>200107434</v>
      </c>
      <c r="C861" s="20">
        <v>200107164</v>
      </c>
      <c r="D861" s="20" t="s">
        <v>252</v>
      </c>
      <c r="E861" s="20" t="s">
        <v>493</v>
      </c>
      <c r="F861" s="20" t="s">
        <v>1258</v>
      </c>
      <c r="G861" s="20" t="s">
        <v>1259</v>
      </c>
      <c r="H861" s="20" t="s">
        <v>620</v>
      </c>
      <c r="I861" s="20" t="s">
        <v>621</v>
      </c>
      <c r="J861" s="20" t="s">
        <v>494</v>
      </c>
      <c r="K861" s="20" t="s">
        <v>662</v>
      </c>
      <c r="L861" s="21">
        <v>39728</v>
      </c>
      <c r="M861" s="22">
        <v>1</v>
      </c>
      <c r="N861" s="22">
        <v>0</v>
      </c>
      <c r="O861" s="22">
        <v>0</v>
      </c>
    </row>
    <row r="862" spans="1:15">
      <c r="A862" s="20" t="s">
        <v>658</v>
      </c>
      <c r="B862" s="20"/>
      <c r="C862" s="20">
        <v>200107160</v>
      </c>
      <c r="D862" s="20" t="s">
        <v>659</v>
      </c>
      <c r="E862" s="20" t="s">
        <v>495</v>
      </c>
      <c r="F862" s="20" t="s">
        <v>496</v>
      </c>
      <c r="G862" s="20" t="s">
        <v>497</v>
      </c>
      <c r="H862" s="20" t="s">
        <v>608</v>
      </c>
      <c r="I862" s="20" t="s">
        <v>609</v>
      </c>
      <c r="J862" s="20" t="s">
        <v>658</v>
      </c>
      <c r="K862" s="20" t="s">
        <v>662</v>
      </c>
      <c r="L862" s="21">
        <v>39728</v>
      </c>
      <c r="M862" s="22">
        <v>0</v>
      </c>
      <c r="N862" s="22">
        <v>0</v>
      </c>
      <c r="O862" s="22">
        <v>0</v>
      </c>
    </row>
    <row r="863" spans="1:15">
      <c r="A863" s="20" t="s">
        <v>658</v>
      </c>
      <c r="B863" s="20"/>
      <c r="C863" s="20">
        <v>200107124</v>
      </c>
      <c r="D863" s="20" t="s">
        <v>659</v>
      </c>
      <c r="E863" s="20" t="s">
        <v>498</v>
      </c>
      <c r="F863" s="20" t="s">
        <v>449</v>
      </c>
      <c r="G863" s="20" t="s">
        <v>450</v>
      </c>
      <c r="H863" s="20" t="s">
        <v>451</v>
      </c>
      <c r="I863" s="20" t="s">
        <v>452</v>
      </c>
      <c r="J863" s="20" t="s">
        <v>658</v>
      </c>
      <c r="K863" s="20" t="s">
        <v>768</v>
      </c>
      <c r="L863" s="21">
        <v>39728</v>
      </c>
      <c r="M863" s="22">
        <v>0</v>
      </c>
      <c r="N863" s="22">
        <v>0</v>
      </c>
      <c r="O863" s="22">
        <v>0</v>
      </c>
    </row>
    <row r="864" spans="1:15">
      <c r="A864" s="20" t="s">
        <v>658</v>
      </c>
      <c r="B864" s="20"/>
      <c r="C864" s="20">
        <v>200107186</v>
      </c>
      <c r="D864" s="20" t="s">
        <v>659</v>
      </c>
      <c r="E864" s="20" t="s">
        <v>499</v>
      </c>
      <c r="F864" s="20" t="s">
        <v>706</v>
      </c>
      <c r="G864" s="20" t="s">
        <v>707</v>
      </c>
      <c r="H864" s="20" t="s">
        <v>616</v>
      </c>
      <c r="I864" s="20" t="s">
        <v>617</v>
      </c>
      <c r="J864" s="20" t="s">
        <v>658</v>
      </c>
      <c r="K864" s="20" t="s">
        <v>662</v>
      </c>
      <c r="L864" s="21">
        <v>39728</v>
      </c>
      <c r="M864" s="22">
        <v>0</v>
      </c>
      <c r="N864" s="22">
        <v>0</v>
      </c>
      <c r="O864" s="22">
        <v>0</v>
      </c>
    </row>
    <row r="865" spans="1:15">
      <c r="A865" s="20" t="s">
        <v>658</v>
      </c>
      <c r="B865" s="20"/>
      <c r="C865" s="20">
        <v>200107181</v>
      </c>
      <c r="D865" s="20" t="s">
        <v>659</v>
      </c>
      <c r="E865" s="20" t="s">
        <v>499</v>
      </c>
      <c r="F865" s="20" t="s">
        <v>708</v>
      </c>
      <c r="G865" s="20" t="s">
        <v>709</v>
      </c>
      <c r="H865" s="20" t="s">
        <v>616</v>
      </c>
      <c r="I865" s="20" t="s">
        <v>617</v>
      </c>
      <c r="J865" s="20" t="s">
        <v>658</v>
      </c>
      <c r="K865" s="20" t="s">
        <v>662</v>
      </c>
      <c r="L865" s="21">
        <v>39728</v>
      </c>
      <c r="M865" s="22">
        <v>0</v>
      </c>
      <c r="N865" s="22">
        <v>0</v>
      </c>
      <c r="O865" s="22">
        <v>0</v>
      </c>
    </row>
    <row r="866" spans="1:15">
      <c r="A866" s="20" t="s">
        <v>658</v>
      </c>
      <c r="B866" s="20"/>
      <c r="C866" s="20">
        <v>200107178</v>
      </c>
      <c r="D866" s="20" t="s">
        <v>659</v>
      </c>
      <c r="E866" s="20" t="s">
        <v>499</v>
      </c>
      <c r="F866" s="20" t="s">
        <v>710</v>
      </c>
      <c r="G866" s="20" t="s">
        <v>711</v>
      </c>
      <c r="H866" s="20" t="s">
        <v>616</v>
      </c>
      <c r="I866" s="20" t="s">
        <v>617</v>
      </c>
      <c r="J866" s="20" t="s">
        <v>658</v>
      </c>
      <c r="K866" s="20" t="s">
        <v>662</v>
      </c>
      <c r="L866" s="21">
        <v>39728</v>
      </c>
      <c r="M866" s="22">
        <v>0</v>
      </c>
      <c r="N866" s="22">
        <v>0</v>
      </c>
      <c r="O866" s="22">
        <v>0</v>
      </c>
    </row>
    <row r="867" spans="1:15">
      <c r="A867" s="20" t="s">
        <v>250</v>
      </c>
      <c r="B867" s="20">
        <v>200107195</v>
      </c>
      <c r="C867" s="20">
        <v>200107123</v>
      </c>
      <c r="D867" s="20" t="s">
        <v>252</v>
      </c>
      <c r="E867" s="20" t="s">
        <v>500</v>
      </c>
      <c r="F867" s="20" t="s">
        <v>501</v>
      </c>
      <c r="G867" s="20" t="s">
        <v>502</v>
      </c>
      <c r="H867" s="20" t="s">
        <v>696</v>
      </c>
      <c r="I867" s="20" t="s">
        <v>697</v>
      </c>
      <c r="J867" s="20" t="s">
        <v>503</v>
      </c>
      <c r="K867" s="20" t="s">
        <v>662</v>
      </c>
      <c r="L867" s="21">
        <v>39728</v>
      </c>
      <c r="M867" s="22">
        <v>1</v>
      </c>
      <c r="N867" s="22">
        <v>0</v>
      </c>
      <c r="O867" s="22">
        <v>0</v>
      </c>
    </row>
    <row r="868" spans="1:15">
      <c r="A868" s="20" t="s">
        <v>658</v>
      </c>
      <c r="B868" s="20"/>
      <c r="C868" s="20">
        <v>200107184</v>
      </c>
      <c r="D868" s="20" t="s">
        <v>659</v>
      </c>
      <c r="E868" s="20" t="s">
        <v>499</v>
      </c>
      <c r="F868" s="20" t="s">
        <v>864</v>
      </c>
      <c r="G868" s="20" t="s">
        <v>865</v>
      </c>
      <c r="H868" s="20" t="s">
        <v>616</v>
      </c>
      <c r="I868" s="20" t="s">
        <v>617</v>
      </c>
      <c r="J868" s="20" t="s">
        <v>658</v>
      </c>
      <c r="K868" s="20" t="s">
        <v>662</v>
      </c>
      <c r="L868" s="21">
        <v>39728</v>
      </c>
      <c r="M868" s="22">
        <v>0</v>
      </c>
      <c r="N868" s="22">
        <v>0</v>
      </c>
      <c r="O868" s="22">
        <v>0</v>
      </c>
    </row>
    <row r="869" spans="1:15">
      <c r="A869" s="20" t="s">
        <v>658</v>
      </c>
      <c r="B869" s="20"/>
      <c r="C869" s="20">
        <v>200107188</v>
      </c>
      <c r="D869" s="20" t="s">
        <v>659</v>
      </c>
      <c r="E869" s="20" t="s">
        <v>499</v>
      </c>
      <c r="F869" s="20" t="s">
        <v>720</v>
      </c>
      <c r="G869" s="20" t="s">
        <v>721</v>
      </c>
      <c r="H869" s="20" t="s">
        <v>616</v>
      </c>
      <c r="I869" s="20" t="s">
        <v>617</v>
      </c>
      <c r="J869" s="20" t="s">
        <v>658</v>
      </c>
      <c r="K869" s="20" t="s">
        <v>662</v>
      </c>
      <c r="L869" s="21">
        <v>39728</v>
      </c>
      <c r="M869" s="22">
        <v>0</v>
      </c>
      <c r="N869" s="22">
        <v>0</v>
      </c>
      <c r="O869" s="22">
        <v>0</v>
      </c>
    </row>
    <row r="870" spans="1:15">
      <c r="A870" s="20" t="s">
        <v>249</v>
      </c>
      <c r="B870" s="20">
        <v>200107249</v>
      </c>
      <c r="C870" s="20">
        <v>200107189</v>
      </c>
      <c r="D870" s="20" t="s">
        <v>257</v>
      </c>
      <c r="E870" s="20" t="s">
        <v>504</v>
      </c>
      <c r="F870" s="20" t="s">
        <v>676</v>
      </c>
      <c r="G870" s="20" t="s">
        <v>677</v>
      </c>
      <c r="H870" s="20" t="s">
        <v>678</v>
      </c>
      <c r="I870" s="20" t="s">
        <v>679</v>
      </c>
      <c r="J870" s="20" t="s">
        <v>505</v>
      </c>
      <c r="K870" s="20" t="s">
        <v>256</v>
      </c>
      <c r="L870" s="21">
        <v>39728</v>
      </c>
      <c r="M870" s="22">
        <v>1</v>
      </c>
      <c r="N870" s="22">
        <v>0</v>
      </c>
      <c r="O870" s="22">
        <v>0</v>
      </c>
    </row>
    <row r="871" spans="1:15">
      <c r="A871" s="20" t="s">
        <v>658</v>
      </c>
      <c r="B871" s="20"/>
      <c r="C871" s="20">
        <v>200107205</v>
      </c>
      <c r="D871" s="20" t="s">
        <v>659</v>
      </c>
      <c r="E871" s="20" t="s">
        <v>506</v>
      </c>
      <c r="F871" s="20" t="s">
        <v>482</v>
      </c>
      <c r="G871" s="20" t="s">
        <v>483</v>
      </c>
      <c r="H871" s="20" t="s">
        <v>622</v>
      </c>
      <c r="I871" s="20" t="s">
        <v>623</v>
      </c>
      <c r="J871" s="20" t="s">
        <v>658</v>
      </c>
      <c r="K871" s="20" t="s">
        <v>662</v>
      </c>
      <c r="L871" s="21">
        <v>39729</v>
      </c>
      <c r="M871" s="22">
        <v>0</v>
      </c>
      <c r="N871" s="22">
        <v>0</v>
      </c>
      <c r="O871" s="22">
        <v>0</v>
      </c>
    </row>
    <row r="872" spans="1:15">
      <c r="A872" s="20" t="s">
        <v>658</v>
      </c>
      <c r="B872" s="20"/>
      <c r="C872" s="20">
        <v>200107226</v>
      </c>
      <c r="D872" s="20" t="s">
        <v>659</v>
      </c>
      <c r="E872" s="20" t="s">
        <v>507</v>
      </c>
      <c r="F872" s="20" t="s">
        <v>667</v>
      </c>
      <c r="G872" s="20" t="s">
        <v>668</v>
      </c>
      <c r="H872" s="20" t="s">
        <v>601</v>
      </c>
      <c r="I872" s="20" t="s">
        <v>602</v>
      </c>
      <c r="J872" s="20" t="s">
        <v>658</v>
      </c>
      <c r="K872" s="20" t="s">
        <v>662</v>
      </c>
      <c r="L872" s="21">
        <v>39729</v>
      </c>
      <c r="M872" s="22">
        <v>0</v>
      </c>
      <c r="N872" s="22">
        <v>0</v>
      </c>
      <c r="O872" s="22">
        <v>0</v>
      </c>
    </row>
    <row r="873" spans="1:15">
      <c r="A873" s="20" t="s">
        <v>658</v>
      </c>
      <c r="B873" s="20"/>
      <c r="C873" s="20">
        <v>200107192</v>
      </c>
      <c r="D873" s="20" t="s">
        <v>659</v>
      </c>
      <c r="E873" s="20" t="s">
        <v>508</v>
      </c>
      <c r="F873" s="20" t="s">
        <v>690</v>
      </c>
      <c r="G873" s="20" t="s">
        <v>691</v>
      </c>
      <c r="H873" s="20" t="s">
        <v>601</v>
      </c>
      <c r="I873" s="20" t="s">
        <v>602</v>
      </c>
      <c r="J873" s="20" t="s">
        <v>658</v>
      </c>
      <c r="K873" s="20" t="s">
        <v>662</v>
      </c>
      <c r="L873" s="21">
        <v>39729</v>
      </c>
      <c r="M873" s="22">
        <v>0</v>
      </c>
      <c r="N873" s="22">
        <v>0</v>
      </c>
      <c r="O873" s="22">
        <v>0</v>
      </c>
    </row>
    <row r="874" spans="1:15">
      <c r="A874" s="20" t="s">
        <v>658</v>
      </c>
      <c r="B874" s="20"/>
      <c r="C874" s="20">
        <v>200107209</v>
      </c>
      <c r="D874" s="20" t="s">
        <v>659</v>
      </c>
      <c r="E874" s="20" t="s">
        <v>509</v>
      </c>
      <c r="F874" s="20" t="s">
        <v>918</v>
      </c>
      <c r="G874" s="20" t="s">
        <v>919</v>
      </c>
      <c r="H874" s="20" t="s">
        <v>852</v>
      </c>
      <c r="I874" s="20" t="s">
        <v>853</v>
      </c>
      <c r="J874" s="20" t="s">
        <v>658</v>
      </c>
      <c r="K874" s="20" t="s">
        <v>662</v>
      </c>
      <c r="L874" s="21">
        <v>39729</v>
      </c>
      <c r="M874" s="22">
        <v>0</v>
      </c>
      <c r="N874" s="22">
        <v>0</v>
      </c>
      <c r="O874" s="22">
        <v>0</v>
      </c>
    </row>
    <row r="875" spans="1:15">
      <c r="A875" s="20" t="s">
        <v>658</v>
      </c>
      <c r="B875" s="20"/>
      <c r="C875" s="20">
        <v>200107213</v>
      </c>
      <c r="D875" s="20" t="s">
        <v>659</v>
      </c>
      <c r="E875" s="20" t="s">
        <v>510</v>
      </c>
      <c r="F875" s="20" t="s">
        <v>977</v>
      </c>
      <c r="G875" s="20" t="s">
        <v>978</v>
      </c>
      <c r="H875" s="20" t="s">
        <v>634</v>
      </c>
      <c r="I875" s="20" t="s">
        <v>635</v>
      </c>
      <c r="J875" s="20" t="s">
        <v>658</v>
      </c>
      <c r="K875" s="20" t="s">
        <v>662</v>
      </c>
      <c r="L875" s="21">
        <v>39729</v>
      </c>
      <c r="M875" s="22">
        <v>0</v>
      </c>
      <c r="N875" s="22">
        <v>0</v>
      </c>
      <c r="O875" s="22">
        <v>0</v>
      </c>
    </row>
    <row r="876" spans="1:15">
      <c r="A876" s="20" t="s">
        <v>658</v>
      </c>
      <c r="B876" s="20"/>
      <c r="C876" s="20">
        <v>200107204</v>
      </c>
      <c r="D876" s="20" t="s">
        <v>659</v>
      </c>
      <c r="E876" s="20" t="s">
        <v>511</v>
      </c>
      <c r="F876" s="20" t="s">
        <v>900</v>
      </c>
      <c r="G876" s="20" t="s">
        <v>901</v>
      </c>
      <c r="H876" s="20" t="s">
        <v>634</v>
      </c>
      <c r="I876" s="20" t="s">
        <v>635</v>
      </c>
      <c r="J876" s="20" t="s">
        <v>658</v>
      </c>
      <c r="K876" s="20" t="s">
        <v>662</v>
      </c>
      <c r="L876" s="21">
        <v>39729</v>
      </c>
      <c r="M876" s="22">
        <v>0</v>
      </c>
      <c r="N876" s="22">
        <v>0</v>
      </c>
      <c r="O876" s="22">
        <v>0</v>
      </c>
    </row>
    <row r="877" spans="1:15">
      <c r="A877" s="20" t="s">
        <v>658</v>
      </c>
      <c r="B877" s="20"/>
      <c r="C877" s="20">
        <v>200107218</v>
      </c>
      <c r="D877" s="20" t="s">
        <v>659</v>
      </c>
      <c r="E877" s="20" t="s">
        <v>512</v>
      </c>
      <c r="F877" s="20" t="s">
        <v>1090</v>
      </c>
      <c r="G877" s="20" t="s">
        <v>1091</v>
      </c>
      <c r="H877" s="20" t="s">
        <v>716</v>
      </c>
      <c r="I877" s="20" t="s">
        <v>717</v>
      </c>
      <c r="J877" s="20" t="s">
        <v>658</v>
      </c>
      <c r="K877" s="20" t="s">
        <v>662</v>
      </c>
      <c r="L877" s="21">
        <v>39729</v>
      </c>
      <c r="M877" s="22">
        <v>0</v>
      </c>
      <c r="N877" s="22">
        <v>0</v>
      </c>
      <c r="O877" s="22">
        <v>0</v>
      </c>
    </row>
    <row r="878" spans="1:15">
      <c r="A878" s="20" t="s">
        <v>658</v>
      </c>
      <c r="B878" s="20"/>
      <c r="C878" s="20">
        <v>200107232</v>
      </c>
      <c r="D878" s="20" t="s">
        <v>659</v>
      </c>
      <c r="E878" s="20" t="s">
        <v>512</v>
      </c>
      <c r="F878" s="20" t="s">
        <v>1090</v>
      </c>
      <c r="G878" s="20" t="s">
        <v>1091</v>
      </c>
      <c r="H878" s="20" t="s">
        <v>716</v>
      </c>
      <c r="I878" s="20" t="s">
        <v>717</v>
      </c>
      <c r="J878" s="20" t="s">
        <v>658</v>
      </c>
      <c r="K878" s="20" t="s">
        <v>662</v>
      </c>
      <c r="L878" s="21">
        <v>39729</v>
      </c>
      <c r="M878" s="22">
        <v>0</v>
      </c>
      <c r="N878" s="22">
        <v>0</v>
      </c>
      <c r="O878" s="22">
        <v>0</v>
      </c>
    </row>
    <row r="879" spans="1:15">
      <c r="A879" s="20" t="s">
        <v>658</v>
      </c>
      <c r="B879" s="20"/>
      <c r="C879" s="20">
        <v>200107231</v>
      </c>
      <c r="D879" s="20" t="s">
        <v>659</v>
      </c>
      <c r="E879" s="20" t="s">
        <v>513</v>
      </c>
      <c r="F879" s="20" t="s">
        <v>514</v>
      </c>
      <c r="G879" s="20" t="s">
        <v>515</v>
      </c>
      <c r="H879" s="20" t="s">
        <v>616</v>
      </c>
      <c r="I879" s="20" t="s">
        <v>617</v>
      </c>
      <c r="J879" s="20" t="s">
        <v>658</v>
      </c>
      <c r="K879" s="20" t="s">
        <v>662</v>
      </c>
      <c r="L879" s="21">
        <v>39729</v>
      </c>
      <c r="M879" s="22">
        <v>0</v>
      </c>
      <c r="N879" s="22">
        <v>0</v>
      </c>
      <c r="O879" s="22">
        <v>0</v>
      </c>
    </row>
    <row r="880" spans="1:15">
      <c r="A880" s="20" t="s">
        <v>658</v>
      </c>
      <c r="B880" s="20"/>
      <c r="C880" s="20">
        <v>200107195</v>
      </c>
      <c r="D880" s="20" t="s">
        <v>659</v>
      </c>
      <c r="E880" s="20" t="s">
        <v>516</v>
      </c>
      <c r="F880" s="20" t="s">
        <v>501</v>
      </c>
      <c r="G880" s="20" t="s">
        <v>502</v>
      </c>
      <c r="H880" s="20" t="s">
        <v>696</v>
      </c>
      <c r="I880" s="20" t="s">
        <v>697</v>
      </c>
      <c r="J880" s="20" t="s">
        <v>658</v>
      </c>
      <c r="K880" s="20" t="s">
        <v>662</v>
      </c>
      <c r="L880" s="21">
        <v>39729</v>
      </c>
      <c r="M880" s="22">
        <v>0</v>
      </c>
      <c r="N880" s="22">
        <v>0</v>
      </c>
      <c r="O880" s="22">
        <v>0</v>
      </c>
    </row>
    <row r="881" spans="1:15">
      <c r="A881" s="20" t="s">
        <v>250</v>
      </c>
      <c r="B881" s="20">
        <v>200107436</v>
      </c>
      <c r="C881" s="20">
        <v>200107337</v>
      </c>
      <c r="D881" s="20" t="s">
        <v>252</v>
      </c>
      <c r="E881" s="20" t="s">
        <v>517</v>
      </c>
      <c r="F881" s="20" t="s">
        <v>518</v>
      </c>
      <c r="G881" s="20" t="s">
        <v>519</v>
      </c>
      <c r="H881" s="20" t="s">
        <v>953</v>
      </c>
      <c r="I881" s="20" t="s">
        <v>954</v>
      </c>
      <c r="J881" s="20" t="s">
        <v>520</v>
      </c>
      <c r="K881" s="20" t="s">
        <v>662</v>
      </c>
      <c r="L881" s="21">
        <v>39730</v>
      </c>
      <c r="M881" s="22">
        <v>0</v>
      </c>
      <c r="N881" s="22">
        <v>0</v>
      </c>
      <c r="O881" s="22">
        <v>1</v>
      </c>
    </row>
    <row r="882" spans="1:15">
      <c r="A882" s="20" t="s">
        <v>250</v>
      </c>
      <c r="B882" s="20">
        <v>200107435</v>
      </c>
      <c r="C882" s="20">
        <v>200107285</v>
      </c>
      <c r="D882" s="20" t="s">
        <v>252</v>
      </c>
      <c r="E882" s="20" t="s">
        <v>521</v>
      </c>
      <c r="F882" s="20" t="s">
        <v>1167</v>
      </c>
      <c r="G882" s="20" t="s">
        <v>1168</v>
      </c>
      <c r="H882" s="20" t="s">
        <v>601</v>
      </c>
      <c r="I882" s="20" t="s">
        <v>602</v>
      </c>
      <c r="J882" s="20" t="s">
        <v>307</v>
      </c>
      <c r="K882" s="20" t="s">
        <v>662</v>
      </c>
      <c r="L882" s="21">
        <v>39730</v>
      </c>
      <c r="M882" s="22">
        <v>1</v>
      </c>
      <c r="N882" s="22">
        <v>0</v>
      </c>
      <c r="O882" s="22">
        <v>0</v>
      </c>
    </row>
    <row r="883" spans="1:15">
      <c r="A883" s="20" t="s">
        <v>249</v>
      </c>
      <c r="B883" s="20">
        <v>200107444</v>
      </c>
      <c r="C883" s="20">
        <v>200107350</v>
      </c>
      <c r="D883" s="20" t="s">
        <v>252</v>
      </c>
      <c r="E883" s="20" t="s">
        <v>262</v>
      </c>
      <c r="F883" s="20" t="s">
        <v>522</v>
      </c>
      <c r="G883" s="20" t="s">
        <v>523</v>
      </c>
      <c r="H883" s="20" t="s">
        <v>640</v>
      </c>
      <c r="I883" s="20" t="s">
        <v>641</v>
      </c>
      <c r="J883" s="20" t="s">
        <v>524</v>
      </c>
      <c r="K883" s="20" t="s">
        <v>256</v>
      </c>
      <c r="L883" s="21">
        <v>39730</v>
      </c>
      <c r="M883" s="22">
        <v>0</v>
      </c>
      <c r="N883" s="22">
        <v>1</v>
      </c>
      <c r="O883" s="22">
        <v>0</v>
      </c>
    </row>
    <row r="884" spans="1:15">
      <c r="A884" s="20" t="s">
        <v>658</v>
      </c>
      <c r="B884" s="20"/>
      <c r="C884" s="20">
        <v>200107336</v>
      </c>
      <c r="D884" s="20" t="s">
        <v>659</v>
      </c>
      <c r="E884" s="20" t="s">
        <v>525</v>
      </c>
      <c r="F884" s="20" t="s">
        <v>740</v>
      </c>
      <c r="G884" s="20" t="s">
        <v>741</v>
      </c>
      <c r="H884" s="20" t="s">
        <v>601</v>
      </c>
      <c r="I884" s="20" t="s">
        <v>602</v>
      </c>
      <c r="J884" s="20" t="s">
        <v>658</v>
      </c>
      <c r="K884" s="20" t="s">
        <v>662</v>
      </c>
      <c r="L884" s="21">
        <v>39730</v>
      </c>
      <c r="M884" s="22">
        <v>0</v>
      </c>
      <c r="N884" s="22">
        <v>0</v>
      </c>
      <c r="O884" s="22">
        <v>0</v>
      </c>
    </row>
    <row r="885" spans="1:15">
      <c r="A885" s="20" t="s">
        <v>658</v>
      </c>
      <c r="B885" s="20"/>
      <c r="C885" s="20">
        <v>200107247</v>
      </c>
      <c r="D885" s="20" t="s">
        <v>659</v>
      </c>
      <c r="E885" s="20" t="s">
        <v>526</v>
      </c>
      <c r="F885" s="20" t="s">
        <v>667</v>
      </c>
      <c r="G885" s="20" t="s">
        <v>668</v>
      </c>
      <c r="H885" s="20" t="s">
        <v>601</v>
      </c>
      <c r="I885" s="20" t="s">
        <v>602</v>
      </c>
      <c r="J885" s="20" t="s">
        <v>658</v>
      </c>
      <c r="K885" s="20" t="s">
        <v>662</v>
      </c>
      <c r="L885" s="21">
        <v>39730</v>
      </c>
      <c r="M885" s="22">
        <v>0</v>
      </c>
      <c r="N885" s="22">
        <v>0</v>
      </c>
      <c r="O885" s="22">
        <v>0</v>
      </c>
    </row>
    <row r="886" spans="1:15">
      <c r="A886" s="20" t="s">
        <v>249</v>
      </c>
      <c r="B886" s="20">
        <v>200107714</v>
      </c>
      <c r="C886" s="20">
        <v>200107349</v>
      </c>
      <c r="D886" s="20" t="s">
        <v>252</v>
      </c>
      <c r="E886" s="20" t="s">
        <v>282</v>
      </c>
      <c r="F886" s="20" t="s">
        <v>878</v>
      </c>
      <c r="G886" s="20" t="s">
        <v>879</v>
      </c>
      <c r="H886" s="20" t="s">
        <v>614</v>
      </c>
      <c r="I886" s="20" t="s">
        <v>615</v>
      </c>
      <c r="J886" s="20" t="s">
        <v>283</v>
      </c>
      <c r="K886" s="20" t="s">
        <v>256</v>
      </c>
      <c r="L886" s="21">
        <v>39730</v>
      </c>
      <c r="M886" s="22">
        <v>1</v>
      </c>
      <c r="N886" s="22">
        <v>0</v>
      </c>
      <c r="O886" s="22">
        <v>0</v>
      </c>
    </row>
    <row r="887" spans="1:15">
      <c r="A887" s="20" t="s">
        <v>658</v>
      </c>
      <c r="B887" s="20"/>
      <c r="C887" s="20">
        <v>200107343</v>
      </c>
      <c r="D887" s="20" t="s">
        <v>659</v>
      </c>
      <c r="E887" s="20" t="s">
        <v>527</v>
      </c>
      <c r="F887" s="20" t="s">
        <v>882</v>
      </c>
      <c r="G887" s="20" t="s">
        <v>883</v>
      </c>
      <c r="H887" s="20" t="s">
        <v>834</v>
      </c>
      <c r="I887" s="20" t="s">
        <v>835</v>
      </c>
      <c r="J887" s="20" t="s">
        <v>658</v>
      </c>
      <c r="K887" s="20" t="s">
        <v>662</v>
      </c>
      <c r="L887" s="21">
        <v>39730</v>
      </c>
      <c r="M887" s="22">
        <v>0</v>
      </c>
      <c r="N887" s="22">
        <v>0</v>
      </c>
      <c r="O887" s="22">
        <v>0</v>
      </c>
    </row>
    <row r="888" spans="1:15">
      <c r="A888" s="20" t="s">
        <v>658</v>
      </c>
      <c r="B888" s="20"/>
      <c r="C888" s="20">
        <v>200107291</v>
      </c>
      <c r="D888" s="20" t="s">
        <v>659</v>
      </c>
      <c r="E888" s="20" t="s">
        <v>528</v>
      </c>
      <c r="F888" s="20" t="s">
        <v>1176</v>
      </c>
      <c r="G888" s="20" t="s">
        <v>1177</v>
      </c>
      <c r="H888" s="20" t="s">
        <v>614</v>
      </c>
      <c r="I888" s="20" t="s">
        <v>615</v>
      </c>
      <c r="J888" s="20" t="s">
        <v>658</v>
      </c>
      <c r="K888" s="20" t="s">
        <v>662</v>
      </c>
      <c r="L888" s="21">
        <v>39730</v>
      </c>
      <c r="M888" s="22">
        <v>0</v>
      </c>
      <c r="N888" s="22">
        <v>0</v>
      </c>
      <c r="O888" s="22">
        <v>0</v>
      </c>
    </row>
    <row r="889" spans="1:15">
      <c r="A889" s="20" t="s">
        <v>658</v>
      </c>
      <c r="B889" s="20"/>
      <c r="C889" s="20">
        <v>200107339</v>
      </c>
      <c r="D889" s="20" t="s">
        <v>659</v>
      </c>
      <c r="E889" s="20" t="s">
        <v>529</v>
      </c>
      <c r="F889" s="20" t="s">
        <v>807</v>
      </c>
      <c r="G889" s="20" t="s">
        <v>808</v>
      </c>
      <c r="H889" s="20" t="s">
        <v>601</v>
      </c>
      <c r="I889" s="20" t="s">
        <v>602</v>
      </c>
      <c r="J889" s="20" t="s">
        <v>658</v>
      </c>
      <c r="K889" s="20" t="s">
        <v>662</v>
      </c>
      <c r="L889" s="21">
        <v>39730</v>
      </c>
      <c r="M889" s="22">
        <v>0</v>
      </c>
      <c r="N889" s="22">
        <v>0</v>
      </c>
      <c r="O889" s="22">
        <v>0</v>
      </c>
    </row>
    <row r="890" spans="1:15">
      <c r="A890" s="20" t="s">
        <v>658</v>
      </c>
      <c r="B890" s="20"/>
      <c r="C890" s="20">
        <v>200107326</v>
      </c>
      <c r="D890" s="20" t="s">
        <v>659</v>
      </c>
      <c r="E890" s="20" t="s">
        <v>528</v>
      </c>
      <c r="F890" s="20" t="s">
        <v>842</v>
      </c>
      <c r="G890" s="20" t="s">
        <v>843</v>
      </c>
      <c r="H890" s="20" t="s">
        <v>614</v>
      </c>
      <c r="I890" s="20" t="s">
        <v>615</v>
      </c>
      <c r="J890" s="20" t="s">
        <v>658</v>
      </c>
      <c r="K890" s="20" t="s">
        <v>662</v>
      </c>
      <c r="L890" s="21">
        <v>39730</v>
      </c>
      <c r="M890" s="22">
        <v>0</v>
      </c>
      <c r="N890" s="22">
        <v>0</v>
      </c>
      <c r="O890" s="22">
        <v>0</v>
      </c>
    </row>
    <row r="891" spans="1:15">
      <c r="A891" s="20" t="s">
        <v>658</v>
      </c>
      <c r="B891" s="20"/>
      <c r="C891" s="20">
        <v>200107348</v>
      </c>
      <c r="D891" s="20" t="s">
        <v>659</v>
      </c>
      <c r="E891" s="20" t="s">
        <v>1738</v>
      </c>
      <c r="F891" s="20" t="s">
        <v>416</v>
      </c>
      <c r="G891" s="20" t="s">
        <v>417</v>
      </c>
      <c r="H891" s="20" t="s">
        <v>418</v>
      </c>
      <c r="I891" s="20" t="s">
        <v>419</v>
      </c>
      <c r="J891" s="20" t="s">
        <v>658</v>
      </c>
      <c r="K891" s="20" t="s">
        <v>793</v>
      </c>
      <c r="L891" s="21">
        <v>39730</v>
      </c>
      <c r="M891" s="22">
        <v>0</v>
      </c>
      <c r="N891" s="22">
        <v>0</v>
      </c>
      <c r="O891" s="22">
        <v>0</v>
      </c>
    </row>
    <row r="892" spans="1:15">
      <c r="A892" s="20" t="s">
        <v>658</v>
      </c>
      <c r="B892" s="20"/>
      <c r="C892" s="20">
        <v>200107287</v>
      </c>
      <c r="D892" s="20" t="s">
        <v>659</v>
      </c>
      <c r="E892" s="20" t="s">
        <v>530</v>
      </c>
      <c r="F892" s="20" t="s">
        <v>1126</v>
      </c>
      <c r="G892" s="20" t="s">
        <v>1127</v>
      </c>
      <c r="H892" s="20" t="s">
        <v>797</v>
      </c>
      <c r="I892" s="20" t="s">
        <v>798</v>
      </c>
      <c r="J892" s="20" t="s">
        <v>658</v>
      </c>
      <c r="K892" s="20" t="s">
        <v>662</v>
      </c>
      <c r="L892" s="21">
        <v>39730</v>
      </c>
      <c r="M892" s="22">
        <v>0</v>
      </c>
      <c r="N892" s="22">
        <v>0</v>
      </c>
      <c r="O892" s="22">
        <v>0</v>
      </c>
    </row>
    <row r="893" spans="1:15">
      <c r="A893" s="20" t="s">
        <v>658</v>
      </c>
      <c r="B893" s="20"/>
      <c r="C893" s="20">
        <v>200107286</v>
      </c>
      <c r="D893" s="20" t="s">
        <v>659</v>
      </c>
      <c r="E893" s="20" t="s">
        <v>531</v>
      </c>
      <c r="F893" s="20" t="s">
        <v>532</v>
      </c>
      <c r="G893" s="20" t="s">
        <v>533</v>
      </c>
      <c r="H893" s="20" t="s">
        <v>797</v>
      </c>
      <c r="I893" s="20" t="s">
        <v>798</v>
      </c>
      <c r="J893" s="20" t="s">
        <v>658</v>
      </c>
      <c r="K893" s="20" t="s">
        <v>662</v>
      </c>
      <c r="L893" s="21">
        <v>39730</v>
      </c>
      <c r="M893" s="22">
        <v>0</v>
      </c>
      <c r="N893" s="22">
        <v>0</v>
      </c>
      <c r="O893" s="22">
        <v>0</v>
      </c>
    </row>
    <row r="894" spans="1:15">
      <c r="A894" s="20" t="s">
        <v>658</v>
      </c>
      <c r="B894" s="20"/>
      <c r="C894" s="20">
        <v>200107249</v>
      </c>
      <c r="D894" s="20" t="s">
        <v>659</v>
      </c>
      <c r="E894" s="20" t="s">
        <v>534</v>
      </c>
      <c r="F894" s="20" t="s">
        <v>676</v>
      </c>
      <c r="G894" s="20" t="s">
        <v>677</v>
      </c>
      <c r="H894" s="20" t="s">
        <v>678</v>
      </c>
      <c r="I894" s="20" t="s">
        <v>679</v>
      </c>
      <c r="J894" s="20" t="s">
        <v>658</v>
      </c>
      <c r="K894" s="20" t="s">
        <v>662</v>
      </c>
      <c r="L894" s="21">
        <v>39730</v>
      </c>
      <c r="M894" s="22">
        <v>0</v>
      </c>
      <c r="N894" s="22">
        <v>0</v>
      </c>
      <c r="O894" s="22">
        <v>0</v>
      </c>
    </row>
    <row r="895" spans="1:15">
      <c r="A895" s="20" t="s">
        <v>658</v>
      </c>
      <c r="B895" s="20"/>
      <c r="C895" s="20">
        <v>200107436</v>
      </c>
      <c r="D895" s="20" t="s">
        <v>659</v>
      </c>
      <c r="E895" s="20" t="s">
        <v>535</v>
      </c>
      <c r="F895" s="20" t="s">
        <v>518</v>
      </c>
      <c r="G895" s="20" t="s">
        <v>519</v>
      </c>
      <c r="H895" s="20" t="s">
        <v>953</v>
      </c>
      <c r="I895" s="20" t="s">
        <v>954</v>
      </c>
      <c r="J895" s="20" t="s">
        <v>658</v>
      </c>
      <c r="K895" s="20" t="s">
        <v>662</v>
      </c>
      <c r="L895" s="21">
        <v>39731</v>
      </c>
      <c r="M895" s="22">
        <v>0</v>
      </c>
      <c r="N895" s="22">
        <v>0</v>
      </c>
      <c r="O895" s="22">
        <v>0</v>
      </c>
    </row>
    <row r="896" spans="1:15">
      <c r="A896" s="20" t="s">
        <v>658</v>
      </c>
      <c r="B896" s="20"/>
      <c r="C896" s="20">
        <v>200107435</v>
      </c>
      <c r="D896" s="20" t="s">
        <v>659</v>
      </c>
      <c r="E896" s="20" t="s">
        <v>536</v>
      </c>
      <c r="F896" s="20" t="s">
        <v>1167</v>
      </c>
      <c r="G896" s="20" t="s">
        <v>1168</v>
      </c>
      <c r="H896" s="20" t="s">
        <v>601</v>
      </c>
      <c r="I896" s="20" t="s">
        <v>602</v>
      </c>
      <c r="J896" s="20" t="s">
        <v>658</v>
      </c>
      <c r="K896" s="20" t="s">
        <v>662</v>
      </c>
      <c r="L896" s="21">
        <v>39731</v>
      </c>
      <c r="M896" s="22">
        <v>0</v>
      </c>
      <c r="N896" s="22">
        <v>0</v>
      </c>
      <c r="O896" s="22">
        <v>0</v>
      </c>
    </row>
    <row r="897" spans="1:15">
      <c r="A897" s="20" t="s">
        <v>658</v>
      </c>
      <c r="B897" s="20"/>
      <c r="C897" s="20">
        <v>200107444</v>
      </c>
      <c r="D897" s="20" t="s">
        <v>659</v>
      </c>
      <c r="E897" s="20" t="s">
        <v>537</v>
      </c>
      <c r="F897" s="20" t="s">
        <v>522</v>
      </c>
      <c r="G897" s="20" t="s">
        <v>523</v>
      </c>
      <c r="H897" s="20" t="s">
        <v>640</v>
      </c>
      <c r="I897" s="20" t="s">
        <v>641</v>
      </c>
      <c r="J897" s="20" t="s">
        <v>658</v>
      </c>
      <c r="K897" s="20" t="s">
        <v>662</v>
      </c>
      <c r="L897" s="21">
        <v>39731</v>
      </c>
      <c r="M897" s="22">
        <v>0</v>
      </c>
      <c r="N897" s="22">
        <v>0</v>
      </c>
      <c r="O897" s="22">
        <v>0</v>
      </c>
    </row>
    <row r="898" spans="1:15">
      <c r="A898" s="20" t="s">
        <v>658</v>
      </c>
      <c r="B898" s="20"/>
      <c r="C898" s="20">
        <v>200107442</v>
      </c>
      <c r="D898" s="20" t="s">
        <v>659</v>
      </c>
      <c r="E898" s="20" t="s">
        <v>538</v>
      </c>
      <c r="F898" s="20" t="s">
        <v>539</v>
      </c>
      <c r="G898" s="20" t="s">
        <v>540</v>
      </c>
      <c r="H898" s="20" t="s">
        <v>628</v>
      </c>
      <c r="I898" s="20" t="s">
        <v>629</v>
      </c>
      <c r="J898" s="20" t="s">
        <v>658</v>
      </c>
      <c r="K898" s="20" t="s">
        <v>662</v>
      </c>
      <c r="L898" s="21">
        <v>39731</v>
      </c>
      <c r="M898" s="22">
        <v>0</v>
      </c>
      <c r="N898" s="22">
        <v>0</v>
      </c>
      <c r="O898" s="22">
        <v>0</v>
      </c>
    </row>
    <row r="899" spans="1:15">
      <c r="A899" s="20" t="s">
        <v>658</v>
      </c>
      <c r="B899" s="20"/>
      <c r="C899" s="20">
        <v>200107443</v>
      </c>
      <c r="D899" s="20" t="s">
        <v>659</v>
      </c>
      <c r="E899" s="20" t="s">
        <v>541</v>
      </c>
      <c r="F899" s="20" t="s">
        <v>667</v>
      </c>
      <c r="G899" s="20" t="s">
        <v>668</v>
      </c>
      <c r="H899" s="20" t="s">
        <v>601</v>
      </c>
      <c r="I899" s="20" t="s">
        <v>602</v>
      </c>
      <c r="J899" s="20" t="s">
        <v>658</v>
      </c>
      <c r="K899" s="20" t="s">
        <v>662</v>
      </c>
      <c r="L899" s="21">
        <v>39731</v>
      </c>
      <c r="M899" s="22">
        <v>0</v>
      </c>
      <c r="N899" s="22">
        <v>0</v>
      </c>
      <c r="O899" s="22">
        <v>0</v>
      </c>
    </row>
    <row r="900" spans="1:15">
      <c r="A900" s="20" t="s">
        <v>658</v>
      </c>
      <c r="B900" s="20"/>
      <c r="C900" s="20">
        <v>200107434</v>
      </c>
      <c r="D900" s="20" t="s">
        <v>659</v>
      </c>
      <c r="E900" s="20" t="s">
        <v>542</v>
      </c>
      <c r="F900" s="20" t="s">
        <v>1258</v>
      </c>
      <c r="G900" s="20" t="s">
        <v>1259</v>
      </c>
      <c r="H900" s="20" t="s">
        <v>620</v>
      </c>
      <c r="I900" s="20" t="s">
        <v>621</v>
      </c>
      <c r="J900" s="20" t="s">
        <v>658</v>
      </c>
      <c r="K900" s="20" t="s">
        <v>662</v>
      </c>
      <c r="L900" s="21">
        <v>39731</v>
      </c>
      <c r="M900" s="22">
        <v>0</v>
      </c>
      <c r="N900" s="22">
        <v>0</v>
      </c>
      <c r="O900" s="22">
        <v>0</v>
      </c>
    </row>
    <row r="901" spans="1:15">
      <c r="A901" s="20" t="s">
        <v>250</v>
      </c>
      <c r="B901" s="20">
        <v>200107721</v>
      </c>
      <c r="C901" s="20">
        <v>200107526</v>
      </c>
      <c r="D901" s="20" t="s">
        <v>257</v>
      </c>
      <c r="E901" s="20" t="s">
        <v>1829</v>
      </c>
      <c r="F901" s="20" t="s">
        <v>686</v>
      </c>
      <c r="G901" s="20" t="s">
        <v>687</v>
      </c>
      <c r="H901" s="20" t="s">
        <v>608</v>
      </c>
      <c r="I901" s="20" t="s">
        <v>609</v>
      </c>
      <c r="J901" s="20" t="s">
        <v>334</v>
      </c>
      <c r="K901" s="20" t="s">
        <v>662</v>
      </c>
      <c r="L901" s="21">
        <v>39731</v>
      </c>
      <c r="M901" s="22">
        <v>0</v>
      </c>
      <c r="N901" s="22">
        <v>1</v>
      </c>
      <c r="O901" s="22">
        <v>0</v>
      </c>
    </row>
    <row r="902" spans="1:15">
      <c r="A902" s="20" t="s">
        <v>249</v>
      </c>
      <c r="B902" s="20">
        <v>200107672</v>
      </c>
      <c r="C902" s="20">
        <v>200107540</v>
      </c>
      <c r="D902" s="20" t="s">
        <v>252</v>
      </c>
      <c r="E902" s="20" t="s">
        <v>1830</v>
      </c>
      <c r="F902" s="20" t="s">
        <v>805</v>
      </c>
      <c r="G902" s="20" t="s">
        <v>806</v>
      </c>
      <c r="H902" s="20" t="s">
        <v>608</v>
      </c>
      <c r="I902" s="20" t="s">
        <v>609</v>
      </c>
      <c r="J902" s="20" t="s">
        <v>543</v>
      </c>
      <c r="K902" s="20" t="s">
        <v>256</v>
      </c>
      <c r="L902" s="21">
        <v>39734</v>
      </c>
      <c r="M902" s="22">
        <v>1</v>
      </c>
      <c r="N902" s="22">
        <v>0</v>
      </c>
      <c r="O902" s="22">
        <v>0</v>
      </c>
    </row>
    <row r="903" spans="1:15">
      <c r="A903" s="20" t="s">
        <v>658</v>
      </c>
      <c r="B903" s="20"/>
      <c r="C903" s="20">
        <v>200107309</v>
      </c>
      <c r="D903" s="20" t="s">
        <v>659</v>
      </c>
      <c r="E903" s="20" t="s">
        <v>544</v>
      </c>
      <c r="F903" s="20" t="s">
        <v>746</v>
      </c>
      <c r="G903" s="20" t="s">
        <v>747</v>
      </c>
      <c r="H903" s="20" t="s">
        <v>748</v>
      </c>
      <c r="I903" s="20" t="s">
        <v>749</v>
      </c>
      <c r="J903" s="20" t="s">
        <v>658</v>
      </c>
      <c r="K903" s="20" t="s">
        <v>662</v>
      </c>
      <c r="L903" s="21">
        <v>39734</v>
      </c>
      <c r="M903" s="22">
        <v>0</v>
      </c>
      <c r="N903" s="22">
        <v>0</v>
      </c>
      <c r="O903" s="22">
        <v>0</v>
      </c>
    </row>
    <row r="904" spans="1:15">
      <c r="A904" s="20" t="s">
        <v>658</v>
      </c>
      <c r="B904" s="20"/>
      <c r="C904" s="20">
        <v>200107550</v>
      </c>
      <c r="D904" s="20" t="s">
        <v>659</v>
      </c>
      <c r="E904" s="20" t="s">
        <v>545</v>
      </c>
      <c r="F904" s="20" t="s">
        <v>491</v>
      </c>
      <c r="G904" s="20" t="s">
        <v>492</v>
      </c>
      <c r="H904" s="20" t="s">
        <v>644</v>
      </c>
      <c r="I904" s="20" t="s">
        <v>645</v>
      </c>
      <c r="J904" s="20" t="s">
        <v>658</v>
      </c>
      <c r="K904" s="20" t="s">
        <v>662</v>
      </c>
      <c r="L904" s="21">
        <v>39734</v>
      </c>
      <c r="M904" s="22">
        <v>0</v>
      </c>
      <c r="N904" s="22">
        <v>0</v>
      </c>
      <c r="O904" s="22">
        <v>0</v>
      </c>
    </row>
    <row r="905" spans="1:15">
      <c r="A905" s="20" t="s">
        <v>249</v>
      </c>
      <c r="B905" s="20">
        <v>200107712</v>
      </c>
      <c r="C905" s="20">
        <v>200107543</v>
      </c>
      <c r="D905" s="20" t="s">
        <v>252</v>
      </c>
      <c r="E905" s="20" t="s">
        <v>1831</v>
      </c>
      <c r="F905" s="20" t="s">
        <v>842</v>
      </c>
      <c r="G905" s="20" t="s">
        <v>843</v>
      </c>
      <c r="H905" s="20" t="s">
        <v>614</v>
      </c>
      <c r="I905" s="20" t="s">
        <v>615</v>
      </c>
      <c r="J905" s="20" t="s">
        <v>546</v>
      </c>
      <c r="K905" s="20" t="s">
        <v>256</v>
      </c>
      <c r="L905" s="21">
        <v>39734</v>
      </c>
      <c r="M905" s="22">
        <v>1</v>
      </c>
      <c r="N905" s="22">
        <v>0</v>
      </c>
      <c r="O905" s="22">
        <v>0</v>
      </c>
    </row>
    <row r="906" spans="1:15">
      <c r="A906" s="20" t="s">
        <v>658</v>
      </c>
      <c r="B906" s="20"/>
      <c r="C906" s="20">
        <v>200107306</v>
      </c>
      <c r="D906" s="20" t="s">
        <v>659</v>
      </c>
      <c r="E906" s="20" t="s">
        <v>547</v>
      </c>
      <c r="F906" s="20" t="s">
        <v>548</v>
      </c>
      <c r="G906" s="20" t="s">
        <v>549</v>
      </c>
      <c r="H906" s="20" t="s">
        <v>1014</v>
      </c>
      <c r="I906" s="20" t="s">
        <v>1015</v>
      </c>
      <c r="J906" s="20" t="s">
        <v>658</v>
      </c>
      <c r="K906" s="20" t="s">
        <v>662</v>
      </c>
      <c r="L906" s="21">
        <v>39734</v>
      </c>
      <c r="M906" s="22">
        <v>0</v>
      </c>
      <c r="N906" s="22">
        <v>0</v>
      </c>
      <c r="O906" s="22">
        <v>0</v>
      </c>
    </row>
    <row r="907" spans="1:15">
      <c r="A907" s="20" t="s">
        <v>658</v>
      </c>
      <c r="B907" s="20"/>
      <c r="C907" s="20">
        <v>200107539</v>
      </c>
      <c r="D907" s="20" t="s">
        <v>659</v>
      </c>
      <c r="E907" s="20" t="s">
        <v>550</v>
      </c>
      <c r="F907" s="20" t="s">
        <v>846</v>
      </c>
      <c r="G907" s="20" t="s">
        <v>847</v>
      </c>
      <c r="H907" s="20" t="s">
        <v>730</v>
      </c>
      <c r="I907" s="20" t="s">
        <v>731</v>
      </c>
      <c r="J907" s="20" t="s">
        <v>658</v>
      </c>
      <c r="K907" s="20" t="s">
        <v>662</v>
      </c>
      <c r="L907" s="21">
        <v>39734</v>
      </c>
      <c r="M907" s="22">
        <v>0</v>
      </c>
      <c r="N907" s="22">
        <v>0</v>
      </c>
      <c r="O907" s="22">
        <v>0</v>
      </c>
    </row>
    <row r="908" spans="1:15">
      <c r="A908" s="20" t="s">
        <v>658</v>
      </c>
      <c r="B908" s="20"/>
      <c r="C908" s="20">
        <v>200107580</v>
      </c>
      <c r="D908" s="20" t="s">
        <v>659</v>
      </c>
      <c r="E908" s="20" t="s">
        <v>551</v>
      </c>
      <c r="F908" s="20" t="s">
        <v>552</v>
      </c>
      <c r="G908" s="20" t="s">
        <v>553</v>
      </c>
      <c r="H908" s="20" t="s">
        <v>618</v>
      </c>
      <c r="I908" s="20" t="s">
        <v>619</v>
      </c>
      <c r="J908" s="20" t="s">
        <v>658</v>
      </c>
      <c r="K908" s="20" t="s">
        <v>662</v>
      </c>
      <c r="L908" s="21">
        <v>39735</v>
      </c>
      <c r="M908" s="22">
        <v>0</v>
      </c>
      <c r="N908" s="22">
        <v>0</v>
      </c>
      <c r="O908" s="22">
        <v>0</v>
      </c>
    </row>
    <row r="909" spans="1:15">
      <c r="A909" s="20" t="s">
        <v>249</v>
      </c>
      <c r="B909" s="20">
        <v>200108456</v>
      </c>
      <c r="C909" s="20">
        <v>200107573</v>
      </c>
      <c r="D909" s="20" t="s">
        <v>251</v>
      </c>
      <c r="E909" s="20" t="s">
        <v>258</v>
      </c>
      <c r="F909" s="20" t="s">
        <v>667</v>
      </c>
      <c r="G909" s="20" t="s">
        <v>668</v>
      </c>
      <c r="H909" s="20" t="s">
        <v>601</v>
      </c>
      <c r="I909" s="20" t="s">
        <v>602</v>
      </c>
      <c r="J909" s="20" t="s">
        <v>554</v>
      </c>
      <c r="K909" s="20" t="s">
        <v>256</v>
      </c>
      <c r="L909" s="21">
        <v>39735</v>
      </c>
      <c r="M909" s="22">
        <v>0</v>
      </c>
      <c r="N909" s="22">
        <v>1</v>
      </c>
      <c r="O909" s="22">
        <v>0</v>
      </c>
    </row>
    <row r="910" spans="1:15">
      <c r="A910" s="20" t="s">
        <v>658</v>
      </c>
      <c r="B910" s="20"/>
      <c r="C910" s="20">
        <v>200107566</v>
      </c>
      <c r="D910" s="20" t="s">
        <v>659</v>
      </c>
      <c r="E910" s="20" t="s">
        <v>555</v>
      </c>
      <c r="F910" s="20" t="s">
        <v>1126</v>
      </c>
      <c r="G910" s="20" t="s">
        <v>1127</v>
      </c>
      <c r="H910" s="20" t="s">
        <v>797</v>
      </c>
      <c r="I910" s="20" t="s">
        <v>798</v>
      </c>
      <c r="J910" s="20" t="s">
        <v>658</v>
      </c>
      <c r="K910" s="20" t="s">
        <v>662</v>
      </c>
      <c r="L910" s="21">
        <v>39735</v>
      </c>
      <c r="M910" s="22">
        <v>0</v>
      </c>
      <c r="N910" s="22">
        <v>0</v>
      </c>
      <c r="O910" s="22">
        <v>0</v>
      </c>
    </row>
    <row r="911" spans="1:15">
      <c r="A911" s="20" t="s">
        <v>658</v>
      </c>
      <c r="B911" s="20"/>
      <c r="C911" s="20">
        <v>200107569</v>
      </c>
      <c r="D911" s="20" t="s">
        <v>659</v>
      </c>
      <c r="E911" s="20" t="s">
        <v>555</v>
      </c>
      <c r="F911" s="20" t="s">
        <v>1126</v>
      </c>
      <c r="G911" s="20" t="s">
        <v>1127</v>
      </c>
      <c r="H911" s="20" t="s">
        <v>797</v>
      </c>
      <c r="I911" s="20" t="s">
        <v>798</v>
      </c>
      <c r="J911" s="20" t="s">
        <v>658</v>
      </c>
      <c r="K911" s="20" t="s">
        <v>662</v>
      </c>
      <c r="L911" s="21">
        <v>39735</v>
      </c>
      <c r="M911" s="22">
        <v>0</v>
      </c>
      <c r="N911" s="22">
        <v>0</v>
      </c>
      <c r="O911" s="22">
        <v>0</v>
      </c>
    </row>
    <row r="912" spans="1:15">
      <c r="A912" s="20" t="s">
        <v>658</v>
      </c>
      <c r="B912" s="20"/>
      <c r="C912" s="20">
        <v>200107570</v>
      </c>
      <c r="D912" s="20" t="s">
        <v>659</v>
      </c>
      <c r="E912" s="20" t="s">
        <v>556</v>
      </c>
      <c r="F912" s="20" t="s">
        <v>557</v>
      </c>
      <c r="G912" s="20" t="s">
        <v>558</v>
      </c>
      <c r="H912" s="20" t="s">
        <v>616</v>
      </c>
      <c r="I912" s="20" t="s">
        <v>617</v>
      </c>
      <c r="J912" s="20" t="s">
        <v>658</v>
      </c>
      <c r="K912" s="20" t="s">
        <v>662</v>
      </c>
      <c r="L912" s="21">
        <v>39735</v>
      </c>
      <c r="M912" s="22">
        <v>0</v>
      </c>
      <c r="N912" s="22">
        <v>0</v>
      </c>
      <c r="O912" s="22">
        <v>0</v>
      </c>
    </row>
    <row r="913" spans="1:15">
      <c r="A913" s="20" t="s">
        <v>658</v>
      </c>
      <c r="B913" s="20"/>
      <c r="C913" s="20">
        <v>200107567</v>
      </c>
      <c r="D913" s="20" t="s">
        <v>659</v>
      </c>
      <c r="E913" s="20" t="s">
        <v>559</v>
      </c>
      <c r="F913" s="20" t="s">
        <v>714</v>
      </c>
      <c r="G913" s="20" t="s">
        <v>715</v>
      </c>
      <c r="H913" s="20" t="s">
        <v>696</v>
      </c>
      <c r="I913" s="20" t="s">
        <v>697</v>
      </c>
      <c r="J913" s="20" t="s">
        <v>658</v>
      </c>
      <c r="K913" s="20" t="s">
        <v>662</v>
      </c>
      <c r="L913" s="21">
        <v>39735</v>
      </c>
      <c r="M913" s="22">
        <v>0</v>
      </c>
      <c r="N913" s="22">
        <v>0</v>
      </c>
      <c r="O913" s="22">
        <v>0</v>
      </c>
    </row>
    <row r="914" spans="1:15">
      <c r="A914" s="20" t="s">
        <v>658</v>
      </c>
      <c r="B914" s="20"/>
      <c r="C914" s="20">
        <v>200107577</v>
      </c>
      <c r="D914" s="20" t="s">
        <v>659</v>
      </c>
      <c r="E914" s="20" t="s">
        <v>560</v>
      </c>
      <c r="F914" s="20" t="s">
        <v>561</v>
      </c>
      <c r="G914" s="20" t="s">
        <v>562</v>
      </c>
      <c r="H914" s="20" t="s">
        <v>730</v>
      </c>
      <c r="I914" s="20" t="s">
        <v>731</v>
      </c>
      <c r="J914" s="20" t="s">
        <v>658</v>
      </c>
      <c r="K914" s="20" t="s">
        <v>662</v>
      </c>
      <c r="L914" s="21">
        <v>39735</v>
      </c>
      <c r="M914" s="22">
        <v>0</v>
      </c>
      <c r="N914" s="22">
        <v>0</v>
      </c>
      <c r="O914" s="22">
        <v>0</v>
      </c>
    </row>
    <row r="915" spans="1:15">
      <c r="A915" s="20" t="s">
        <v>658</v>
      </c>
      <c r="B915" s="20"/>
      <c r="C915" s="20">
        <v>200107579</v>
      </c>
      <c r="D915" s="20" t="s">
        <v>659</v>
      </c>
      <c r="E915" s="20" t="s">
        <v>563</v>
      </c>
      <c r="F915" s="20" t="s">
        <v>564</v>
      </c>
      <c r="G915" s="20" t="s">
        <v>565</v>
      </c>
      <c r="H915" s="20" t="s">
        <v>604</v>
      </c>
      <c r="I915" s="20" t="s">
        <v>605</v>
      </c>
      <c r="J915" s="20" t="s">
        <v>658</v>
      </c>
      <c r="K915" s="20" t="s">
        <v>662</v>
      </c>
      <c r="L915" s="21">
        <v>39735</v>
      </c>
      <c r="M915" s="22">
        <v>0</v>
      </c>
      <c r="N915" s="22">
        <v>0</v>
      </c>
      <c r="O915" s="22">
        <v>0</v>
      </c>
    </row>
    <row r="916" spans="1:15">
      <c r="A916" s="20" t="s">
        <v>250</v>
      </c>
      <c r="B916" s="20">
        <v>200107737</v>
      </c>
      <c r="C916" s="20">
        <v>200107635</v>
      </c>
      <c r="D916" s="20" t="s">
        <v>252</v>
      </c>
      <c r="E916" s="20" t="s">
        <v>1832</v>
      </c>
      <c r="F916" s="20" t="s">
        <v>1833</v>
      </c>
      <c r="G916" s="20" t="s">
        <v>1834</v>
      </c>
      <c r="H916" s="20" t="s">
        <v>634</v>
      </c>
      <c r="I916" s="20" t="s">
        <v>635</v>
      </c>
      <c r="J916" s="20" t="s">
        <v>1835</v>
      </c>
      <c r="K916" s="20" t="s">
        <v>662</v>
      </c>
      <c r="L916" s="21">
        <v>39736</v>
      </c>
      <c r="M916" s="22">
        <v>1</v>
      </c>
      <c r="N916" s="22">
        <v>0</v>
      </c>
      <c r="O916" s="22">
        <v>0</v>
      </c>
    </row>
    <row r="917" spans="1:15">
      <c r="A917" s="20" t="s">
        <v>658</v>
      </c>
      <c r="B917" s="20"/>
      <c r="C917" s="20">
        <v>200107650</v>
      </c>
      <c r="D917" s="20" t="s">
        <v>659</v>
      </c>
      <c r="E917" s="20" t="s">
        <v>551</v>
      </c>
      <c r="F917" s="20" t="s">
        <v>1836</v>
      </c>
      <c r="G917" s="20" t="s">
        <v>1837</v>
      </c>
      <c r="H917" s="20" t="s">
        <v>618</v>
      </c>
      <c r="I917" s="20" t="s">
        <v>619</v>
      </c>
      <c r="J917" s="20" t="s">
        <v>658</v>
      </c>
      <c r="K917" s="20" t="s">
        <v>662</v>
      </c>
      <c r="L917" s="21">
        <v>39736</v>
      </c>
      <c r="M917" s="22">
        <v>0</v>
      </c>
      <c r="N917" s="22">
        <v>0</v>
      </c>
      <c r="O917" s="22">
        <v>0</v>
      </c>
    </row>
    <row r="918" spans="1:15">
      <c r="A918" s="20" t="s">
        <v>658</v>
      </c>
      <c r="B918" s="20"/>
      <c r="C918" s="20">
        <v>200107633</v>
      </c>
      <c r="D918" s="20" t="s">
        <v>659</v>
      </c>
      <c r="E918" s="20" t="s">
        <v>566</v>
      </c>
      <c r="F918" s="20" t="s">
        <v>700</v>
      </c>
      <c r="G918" s="20" t="s">
        <v>701</v>
      </c>
      <c r="H918" s="20" t="s">
        <v>632</v>
      </c>
      <c r="I918" s="20" t="s">
        <v>633</v>
      </c>
      <c r="J918" s="20" t="s">
        <v>658</v>
      </c>
      <c r="K918" s="20" t="s">
        <v>662</v>
      </c>
      <c r="L918" s="21">
        <v>39736</v>
      </c>
      <c r="M918" s="22">
        <v>0</v>
      </c>
      <c r="N918" s="22">
        <v>0</v>
      </c>
      <c r="O918" s="22">
        <v>0</v>
      </c>
    </row>
    <row r="919" spans="1:15">
      <c r="A919" s="20" t="s">
        <v>658</v>
      </c>
      <c r="B919" s="20"/>
      <c r="C919" s="20">
        <v>200107631</v>
      </c>
      <c r="D919" s="20" t="s">
        <v>659</v>
      </c>
      <c r="E919" s="20" t="s">
        <v>567</v>
      </c>
      <c r="F919" s="20" t="s">
        <v>568</v>
      </c>
      <c r="G919" s="20" t="s">
        <v>569</v>
      </c>
      <c r="H919" s="20" t="s">
        <v>953</v>
      </c>
      <c r="I919" s="20" t="s">
        <v>954</v>
      </c>
      <c r="J919" s="20" t="s">
        <v>658</v>
      </c>
      <c r="K919" s="20" t="s">
        <v>662</v>
      </c>
      <c r="L919" s="21">
        <v>39736</v>
      </c>
      <c r="M919" s="22">
        <v>0</v>
      </c>
      <c r="N919" s="22">
        <v>0</v>
      </c>
      <c r="O919" s="22">
        <v>0</v>
      </c>
    </row>
    <row r="920" spans="1:15">
      <c r="A920" s="20" t="s">
        <v>658</v>
      </c>
      <c r="B920" s="20"/>
      <c r="C920" s="20">
        <v>200107637</v>
      </c>
      <c r="D920" s="20" t="s">
        <v>659</v>
      </c>
      <c r="E920" s="20" t="s">
        <v>1838</v>
      </c>
      <c r="F920" s="20" t="s">
        <v>838</v>
      </c>
      <c r="G920" s="20" t="s">
        <v>839</v>
      </c>
      <c r="H920" s="20" t="s">
        <v>614</v>
      </c>
      <c r="I920" s="20" t="s">
        <v>615</v>
      </c>
      <c r="J920" s="20" t="s">
        <v>658</v>
      </c>
      <c r="K920" s="20" t="s">
        <v>662</v>
      </c>
      <c r="L920" s="21">
        <v>39736</v>
      </c>
      <c r="M920" s="22">
        <v>0</v>
      </c>
      <c r="N920" s="22">
        <v>0</v>
      </c>
      <c r="O920" s="22">
        <v>0</v>
      </c>
    </row>
    <row r="921" spans="1:15">
      <c r="A921" s="20" t="s">
        <v>658</v>
      </c>
      <c r="B921" s="20"/>
      <c r="C921" s="20">
        <v>200107643</v>
      </c>
      <c r="D921" s="20" t="s">
        <v>659</v>
      </c>
      <c r="E921" s="20" t="s">
        <v>1838</v>
      </c>
      <c r="F921" s="20" t="s">
        <v>842</v>
      </c>
      <c r="G921" s="20" t="s">
        <v>843</v>
      </c>
      <c r="H921" s="20" t="s">
        <v>614</v>
      </c>
      <c r="I921" s="20" t="s">
        <v>615</v>
      </c>
      <c r="J921" s="20" t="s">
        <v>658</v>
      </c>
      <c r="K921" s="20" t="s">
        <v>662</v>
      </c>
      <c r="L921" s="21">
        <v>39736</v>
      </c>
      <c r="M921" s="22">
        <v>0</v>
      </c>
      <c r="N921" s="22">
        <v>0</v>
      </c>
      <c r="O921" s="22">
        <v>0</v>
      </c>
    </row>
    <row r="922" spans="1:15">
      <c r="A922" s="20" t="s">
        <v>250</v>
      </c>
      <c r="B922" s="20">
        <v>200108070</v>
      </c>
      <c r="C922" s="20">
        <v>200107676</v>
      </c>
      <c r="D922" s="20" t="s">
        <v>252</v>
      </c>
      <c r="E922" s="20" t="s">
        <v>1839</v>
      </c>
      <c r="F922" s="20" t="s">
        <v>940</v>
      </c>
      <c r="G922" s="20" t="s">
        <v>941</v>
      </c>
      <c r="H922" s="20" t="s">
        <v>642</v>
      </c>
      <c r="I922" s="20" t="s">
        <v>643</v>
      </c>
      <c r="J922" s="20" t="s">
        <v>1840</v>
      </c>
      <c r="K922" s="20" t="s">
        <v>662</v>
      </c>
      <c r="L922" s="21">
        <v>39737</v>
      </c>
      <c r="M922" s="22">
        <v>1</v>
      </c>
      <c r="N922" s="22">
        <v>0</v>
      </c>
      <c r="O922" s="22">
        <v>0</v>
      </c>
    </row>
    <row r="923" spans="1:15">
      <c r="A923" s="20" t="s">
        <v>250</v>
      </c>
      <c r="B923" s="20">
        <v>200108344</v>
      </c>
      <c r="C923" s="20">
        <v>200107675</v>
      </c>
      <c r="D923" s="20" t="s">
        <v>252</v>
      </c>
      <c r="E923" s="20" t="s">
        <v>1841</v>
      </c>
      <c r="F923" s="20" t="s">
        <v>287</v>
      </c>
      <c r="G923" s="20" t="s">
        <v>288</v>
      </c>
      <c r="H923" s="20" t="s">
        <v>634</v>
      </c>
      <c r="I923" s="20" t="s">
        <v>635</v>
      </c>
      <c r="J923" s="20" t="s">
        <v>1840</v>
      </c>
      <c r="K923" s="20" t="s">
        <v>662</v>
      </c>
      <c r="L923" s="21">
        <v>39737</v>
      </c>
      <c r="M923" s="22">
        <v>0</v>
      </c>
      <c r="N923" s="22">
        <v>1</v>
      </c>
      <c r="O923" s="22">
        <v>0</v>
      </c>
    </row>
    <row r="924" spans="1:15">
      <c r="A924" s="20" t="s">
        <v>658</v>
      </c>
      <c r="B924" s="20"/>
      <c r="C924" s="20">
        <v>200107661</v>
      </c>
      <c r="D924" s="20" t="s">
        <v>659</v>
      </c>
      <c r="E924" s="20" t="s">
        <v>1842</v>
      </c>
      <c r="F924" s="20" t="s">
        <v>667</v>
      </c>
      <c r="G924" s="20" t="s">
        <v>668</v>
      </c>
      <c r="H924" s="20" t="s">
        <v>601</v>
      </c>
      <c r="I924" s="20" t="s">
        <v>602</v>
      </c>
      <c r="J924" s="20" t="s">
        <v>658</v>
      </c>
      <c r="K924" s="20" t="s">
        <v>662</v>
      </c>
      <c r="L924" s="21">
        <v>39737</v>
      </c>
      <c r="M924" s="22">
        <v>0</v>
      </c>
      <c r="N924" s="22">
        <v>0</v>
      </c>
      <c r="O924" s="22">
        <v>0</v>
      </c>
    </row>
    <row r="925" spans="1:15">
      <c r="A925" s="20" t="s">
        <v>658</v>
      </c>
      <c r="B925" s="20"/>
      <c r="C925" s="20">
        <v>200107672</v>
      </c>
      <c r="D925" s="20" t="s">
        <v>659</v>
      </c>
      <c r="E925" s="20" t="s">
        <v>1843</v>
      </c>
      <c r="F925" s="20" t="s">
        <v>805</v>
      </c>
      <c r="G925" s="20" t="s">
        <v>806</v>
      </c>
      <c r="H925" s="20" t="s">
        <v>608</v>
      </c>
      <c r="I925" s="20" t="s">
        <v>609</v>
      </c>
      <c r="J925" s="20" t="s">
        <v>658</v>
      </c>
      <c r="K925" s="20" t="s">
        <v>662</v>
      </c>
      <c r="L925" s="21">
        <v>39737</v>
      </c>
      <c r="M925" s="22">
        <v>0</v>
      </c>
      <c r="N925" s="22">
        <v>0</v>
      </c>
      <c r="O925" s="22">
        <v>0</v>
      </c>
    </row>
    <row r="926" spans="1:15">
      <c r="A926" s="20" t="s">
        <v>249</v>
      </c>
      <c r="B926" s="20">
        <v>200107989</v>
      </c>
      <c r="C926" s="20">
        <v>200107697</v>
      </c>
      <c r="D926" s="20" t="s">
        <v>252</v>
      </c>
      <c r="E926" s="20" t="s">
        <v>1844</v>
      </c>
      <c r="F926" s="20" t="s">
        <v>830</v>
      </c>
      <c r="G926" s="20" t="s">
        <v>831</v>
      </c>
      <c r="H926" s="20" t="s">
        <v>601</v>
      </c>
      <c r="I926" s="20" t="s">
        <v>602</v>
      </c>
      <c r="J926" s="20" t="s">
        <v>336</v>
      </c>
      <c r="K926" s="20" t="s">
        <v>256</v>
      </c>
      <c r="L926" s="21">
        <v>39737</v>
      </c>
      <c r="M926" s="22">
        <v>1</v>
      </c>
      <c r="N926" s="22">
        <v>0</v>
      </c>
      <c r="O926" s="22">
        <v>0</v>
      </c>
    </row>
    <row r="927" spans="1:15">
      <c r="A927" s="20" t="s">
        <v>250</v>
      </c>
      <c r="B927" s="20">
        <v>200108637</v>
      </c>
      <c r="C927" s="20">
        <v>200107664</v>
      </c>
      <c r="D927" s="20" t="s">
        <v>252</v>
      </c>
      <c r="E927" s="20" t="s">
        <v>1845</v>
      </c>
      <c r="F927" s="20" t="s">
        <v>1846</v>
      </c>
      <c r="G927" s="20" t="s">
        <v>1847</v>
      </c>
      <c r="H927" s="20" t="s">
        <v>624</v>
      </c>
      <c r="I927" s="20" t="s">
        <v>625</v>
      </c>
      <c r="J927" s="20" t="s">
        <v>1848</v>
      </c>
      <c r="K927" s="20" t="s">
        <v>662</v>
      </c>
      <c r="L927" s="21">
        <v>39737</v>
      </c>
      <c r="M927" s="22">
        <v>1</v>
      </c>
      <c r="N927" s="22">
        <v>0</v>
      </c>
      <c r="O927" s="22">
        <v>0</v>
      </c>
    </row>
    <row r="928" spans="1:15">
      <c r="A928" s="20" t="s">
        <v>658</v>
      </c>
      <c r="B928" s="20"/>
      <c r="C928" s="20">
        <v>200107737</v>
      </c>
      <c r="D928" s="20" t="s">
        <v>659</v>
      </c>
      <c r="E928" s="20" t="s">
        <v>1849</v>
      </c>
      <c r="F928" s="20" t="s">
        <v>1833</v>
      </c>
      <c r="G928" s="20" t="s">
        <v>1834</v>
      </c>
      <c r="H928" s="20" t="s">
        <v>634</v>
      </c>
      <c r="I928" s="20" t="s">
        <v>635</v>
      </c>
      <c r="J928" s="20" t="s">
        <v>658</v>
      </c>
      <c r="K928" s="20" t="s">
        <v>662</v>
      </c>
      <c r="L928" s="21">
        <v>39738</v>
      </c>
      <c r="M928" s="22">
        <v>0</v>
      </c>
      <c r="N928" s="22">
        <v>0</v>
      </c>
      <c r="O928" s="22">
        <v>0</v>
      </c>
    </row>
    <row r="929" spans="1:15">
      <c r="A929" s="20" t="s">
        <v>658</v>
      </c>
      <c r="B929" s="20"/>
      <c r="C929" s="20">
        <v>200107714</v>
      </c>
      <c r="D929" s="20" t="s">
        <v>659</v>
      </c>
      <c r="E929" s="20" t="s">
        <v>1850</v>
      </c>
      <c r="F929" s="20" t="s">
        <v>878</v>
      </c>
      <c r="G929" s="20" t="s">
        <v>879</v>
      </c>
      <c r="H929" s="20" t="s">
        <v>614</v>
      </c>
      <c r="I929" s="20" t="s">
        <v>615</v>
      </c>
      <c r="J929" s="20" t="s">
        <v>658</v>
      </c>
      <c r="K929" s="20" t="s">
        <v>662</v>
      </c>
      <c r="L929" s="21">
        <v>39738</v>
      </c>
      <c r="M929" s="22">
        <v>0</v>
      </c>
      <c r="N929" s="22">
        <v>0</v>
      </c>
      <c r="O929" s="22">
        <v>0</v>
      </c>
    </row>
    <row r="930" spans="1:15">
      <c r="A930" s="20" t="s">
        <v>658</v>
      </c>
      <c r="B930" s="20"/>
      <c r="C930" s="20">
        <v>200107719</v>
      </c>
      <c r="D930" s="20" t="s">
        <v>659</v>
      </c>
      <c r="E930" s="20" t="s">
        <v>1851</v>
      </c>
      <c r="F930" s="20" t="s">
        <v>663</v>
      </c>
      <c r="G930" s="20" t="s">
        <v>664</v>
      </c>
      <c r="H930" s="20" t="s">
        <v>606</v>
      </c>
      <c r="I930" s="20" t="s">
        <v>607</v>
      </c>
      <c r="J930" s="20" t="s">
        <v>658</v>
      </c>
      <c r="K930" s="20" t="s">
        <v>662</v>
      </c>
      <c r="L930" s="21">
        <v>39738</v>
      </c>
      <c r="M930" s="22">
        <v>0</v>
      </c>
      <c r="N930" s="22">
        <v>0</v>
      </c>
      <c r="O930" s="22">
        <v>0</v>
      </c>
    </row>
    <row r="931" spans="1:15">
      <c r="A931" s="20" t="s">
        <v>658</v>
      </c>
      <c r="B931" s="20"/>
      <c r="C931" s="20">
        <v>200107770</v>
      </c>
      <c r="D931" s="20" t="s">
        <v>659</v>
      </c>
      <c r="E931" s="20" t="s">
        <v>1852</v>
      </c>
      <c r="F931" s="20" t="s">
        <v>1026</v>
      </c>
      <c r="G931" s="20" t="s">
        <v>1027</v>
      </c>
      <c r="H931" s="20" t="s">
        <v>1853</v>
      </c>
      <c r="I931" s="20" t="s">
        <v>1854</v>
      </c>
      <c r="J931" s="20" t="s">
        <v>658</v>
      </c>
      <c r="K931" s="20" t="s">
        <v>768</v>
      </c>
      <c r="L931" s="21">
        <v>39738</v>
      </c>
      <c r="M931" s="22">
        <v>0</v>
      </c>
      <c r="N931" s="22">
        <v>0</v>
      </c>
      <c r="O931" s="22">
        <v>0</v>
      </c>
    </row>
    <row r="932" spans="1:15">
      <c r="A932" s="20" t="s">
        <v>249</v>
      </c>
      <c r="B932" s="20">
        <v>200108348</v>
      </c>
      <c r="C932" s="20">
        <v>200107713</v>
      </c>
      <c r="D932" s="20" t="s">
        <v>252</v>
      </c>
      <c r="E932" s="20" t="s">
        <v>282</v>
      </c>
      <c r="F932" s="20" t="s">
        <v>900</v>
      </c>
      <c r="G932" s="20" t="s">
        <v>901</v>
      </c>
      <c r="H932" s="20" t="s">
        <v>634</v>
      </c>
      <c r="I932" s="20" t="s">
        <v>635</v>
      </c>
      <c r="J932" s="20" t="s">
        <v>1855</v>
      </c>
      <c r="K932" s="20" t="s">
        <v>256</v>
      </c>
      <c r="L932" s="21">
        <v>39738</v>
      </c>
      <c r="M932" s="22">
        <v>1</v>
      </c>
      <c r="N932" s="22">
        <v>0</v>
      </c>
      <c r="O932" s="22">
        <v>0</v>
      </c>
    </row>
    <row r="933" spans="1:15">
      <c r="A933" s="20" t="s">
        <v>250</v>
      </c>
      <c r="B933" s="20">
        <v>200108342</v>
      </c>
      <c r="C933" s="20">
        <v>200107717</v>
      </c>
      <c r="D933" s="20" t="s">
        <v>252</v>
      </c>
      <c r="E933" s="20" t="s">
        <v>1856</v>
      </c>
      <c r="F933" s="20" t="s">
        <v>1857</v>
      </c>
      <c r="G933" s="20" t="s">
        <v>1858</v>
      </c>
      <c r="H933" s="20" t="s">
        <v>624</v>
      </c>
      <c r="I933" s="20" t="s">
        <v>625</v>
      </c>
      <c r="J933" s="20" t="s">
        <v>279</v>
      </c>
      <c r="K933" s="20" t="s">
        <v>662</v>
      </c>
      <c r="L933" s="21">
        <v>39738</v>
      </c>
      <c r="M933" s="22">
        <v>0</v>
      </c>
      <c r="N933" s="22">
        <v>1</v>
      </c>
      <c r="O933" s="22">
        <v>0</v>
      </c>
    </row>
    <row r="934" spans="1:15">
      <c r="A934" s="20" t="s">
        <v>250</v>
      </c>
      <c r="B934" s="20">
        <v>200108341</v>
      </c>
      <c r="C934" s="20">
        <v>200107716</v>
      </c>
      <c r="D934" s="20" t="s">
        <v>252</v>
      </c>
      <c r="E934" s="20" t="s">
        <v>1859</v>
      </c>
      <c r="F934" s="20" t="s">
        <v>1860</v>
      </c>
      <c r="G934" s="20" t="s">
        <v>1861</v>
      </c>
      <c r="H934" s="20" t="s">
        <v>624</v>
      </c>
      <c r="I934" s="20" t="s">
        <v>625</v>
      </c>
      <c r="J934" s="20" t="s">
        <v>1862</v>
      </c>
      <c r="K934" s="20" t="s">
        <v>662</v>
      </c>
      <c r="L934" s="21">
        <v>39738</v>
      </c>
      <c r="M934" s="22">
        <v>1</v>
      </c>
      <c r="N934" s="22">
        <v>0</v>
      </c>
      <c r="O934" s="22">
        <v>0</v>
      </c>
    </row>
    <row r="935" spans="1:15">
      <c r="A935" s="20" t="s">
        <v>658</v>
      </c>
      <c r="B935" s="20"/>
      <c r="C935" s="20">
        <v>200107712</v>
      </c>
      <c r="D935" s="20" t="s">
        <v>659</v>
      </c>
      <c r="E935" s="20" t="s">
        <v>1850</v>
      </c>
      <c r="F935" s="20" t="s">
        <v>842</v>
      </c>
      <c r="G935" s="20" t="s">
        <v>843</v>
      </c>
      <c r="H935" s="20" t="s">
        <v>614</v>
      </c>
      <c r="I935" s="20" t="s">
        <v>615</v>
      </c>
      <c r="J935" s="20" t="s">
        <v>658</v>
      </c>
      <c r="K935" s="20" t="s">
        <v>662</v>
      </c>
      <c r="L935" s="21">
        <v>39738</v>
      </c>
      <c r="M935" s="22">
        <v>0</v>
      </c>
      <c r="N935" s="22">
        <v>0</v>
      </c>
      <c r="O935" s="22">
        <v>0</v>
      </c>
    </row>
    <row r="936" spans="1:15">
      <c r="A936" s="20" t="s">
        <v>658</v>
      </c>
      <c r="B936" s="20"/>
      <c r="C936" s="20">
        <v>200107721</v>
      </c>
      <c r="D936" s="20" t="s">
        <v>659</v>
      </c>
      <c r="E936" s="20" t="s">
        <v>1863</v>
      </c>
      <c r="F936" s="20" t="s">
        <v>686</v>
      </c>
      <c r="G936" s="20" t="s">
        <v>687</v>
      </c>
      <c r="H936" s="20" t="s">
        <v>608</v>
      </c>
      <c r="I936" s="20" t="s">
        <v>609</v>
      </c>
      <c r="J936" s="20" t="s">
        <v>658</v>
      </c>
      <c r="K936" s="20" t="s">
        <v>662</v>
      </c>
      <c r="L936" s="21">
        <v>39738</v>
      </c>
      <c r="M936" s="22">
        <v>0</v>
      </c>
      <c r="N936" s="22">
        <v>0</v>
      </c>
      <c r="O936" s="22">
        <v>0</v>
      </c>
    </row>
    <row r="937" spans="1:15">
      <c r="A937" s="20" t="s">
        <v>658</v>
      </c>
      <c r="B937" s="20"/>
      <c r="C937" s="20">
        <v>200107761</v>
      </c>
      <c r="D937" s="20" t="s">
        <v>659</v>
      </c>
      <c r="E937" s="20" t="s">
        <v>1864</v>
      </c>
      <c r="F937" s="20" t="s">
        <v>769</v>
      </c>
      <c r="G937" s="20" t="s">
        <v>770</v>
      </c>
      <c r="H937" s="20" t="s">
        <v>616</v>
      </c>
      <c r="I937" s="20" t="s">
        <v>617</v>
      </c>
      <c r="J937" s="20" t="s">
        <v>658</v>
      </c>
      <c r="K937" s="20" t="s">
        <v>662</v>
      </c>
      <c r="L937" s="21">
        <v>39738</v>
      </c>
      <c r="M937" s="22">
        <v>0</v>
      </c>
      <c r="N937" s="22">
        <v>0</v>
      </c>
      <c r="O937" s="22">
        <v>0</v>
      </c>
    </row>
    <row r="938" spans="1:15">
      <c r="A938" s="20" t="s">
        <v>658</v>
      </c>
      <c r="B938" s="20"/>
      <c r="C938" s="20">
        <v>200107747</v>
      </c>
      <c r="D938" s="20" t="s">
        <v>659</v>
      </c>
      <c r="E938" s="20" t="s">
        <v>1864</v>
      </c>
      <c r="F938" s="20" t="s">
        <v>706</v>
      </c>
      <c r="G938" s="20" t="s">
        <v>707</v>
      </c>
      <c r="H938" s="20" t="s">
        <v>616</v>
      </c>
      <c r="I938" s="20" t="s">
        <v>617</v>
      </c>
      <c r="J938" s="20" t="s">
        <v>658</v>
      </c>
      <c r="K938" s="20" t="s">
        <v>662</v>
      </c>
      <c r="L938" s="21">
        <v>39738</v>
      </c>
      <c r="M938" s="22">
        <v>0</v>
      </c>
      <c r="N938" s="22">
        <v>0</v>
      </c>
      <c r="O938" s="22">
        <v>0</v>
      </c>
    </row>
    <row r="939" spans="1:15">
      <c r="A939" s="20" t="s">
        <v>658</v>
      </c>
      <c r="B939" s="20"/>
      <c r="C939" s="20">
        <v>200107765</v>
      </c>
      <c r="D939" s="20" t="s">
        <v>659</v>
      </c>
      <c r="E939" s="20" t="s">
        <v>1864</v>
      </c>
      <c r="F939" s="20" t="s">
        <v>708</v>
      </c>
      <c r="G939" s="20" t="s">
        <v>709</v>
      </c>
      <c r="H939" s="20" t="s">
        <v>616</v>
      </c>
      <c r="I939" s="20" t="s">
        <v>617</v>
      </c>
      <c r="J939" s="20" t="s">
        <v>658</v>
      </c>
      <c r="K939" s="20" t="s">
        <v>662</v>
      </c>
      <c r="L939" s="21">
        <v>39738</v>
      </c>
      <c r="M939" s="22">
        <v>0</v>
      </c>
      <c r="N939" s="22">
        <v>0</v>
      </c>
      <c r="O939" s="22">
        <v>0</v>
      </c>
    </row>
    <row r="940" spans="1:15">
      <c r="A940" s="20" t="s">
        <v>658</v>
      </c>
      <c r="B940" s="20"/>
      <c r="C940" s="20">
        <v>200107729</v>
      </c>
      <c r="D940" s="20" t="s">
        <v>659</v>
      </c>
      <c r="E940" s="20" t="s">
        <v>1865</v>
      </c>
      <c r="F940" s="20" t="s">
        <v>1126</v>
      </c>
      <c r="G940" s="20" t="s">
        <v>1127</v>
      </c>
      <c r="H940" s="20" t="s">
        <v>1092</v>
      </c>
      <c r="I940" s="20" t="s">
        <v>1093</v>
      </c>
      <c r="J940" s="20" t="s">
        <v>658</v>
      </c>
      <c r="K940" s="20" t="s">
        <v>662</v>
      </c>
      <c r="L940" s="21">
        <v>39738</v>
      </c>
      <c r="M940" s="22">
        <v>0</v>
      </c>
      <c r="N940" s="22">
        <v>0</v>
      </c>
      <c r="O940" s="22">
        <v>0</v>
      </c>
    </row>
    <row r="941" spans="1:15">
      <c r="A941" s="20" t="s">
        <v>658</v>
      </c>
      <c r="B941" s="20"/>
      <c r="C941" s="20">
        <v>200107767</v>
      </c>
      <c r="D941" s="20" t="s">
        <v>659</v>
      </c>
      <c r="E941" s="20" t="s">
        <v>1864</v>
      </c>
      <c r="F941" s="20" t="s">
        <v>710</v>
      </c>
      <c r="G941" s="20" t="s">
        <v>711</v>
      </c>
      <c r="H941" s="20" t="s">
        <v>616</v>
      </c>
      <c r="I941" s="20" t="s">
        <v>617</v>
      </c>
      <c r="J941" s="20" t="s">
        <v>658</v>
      </c>
      <c r="K941" s="20" t="s">
        <v>662</v>
      </c>
      <c r="L941" s="21">
        <v>39738</v>
      </c>
      <c r="M941" s="22">
        <v>0</v>
      </c>
      <c r="N941" s="22">
        <v>0</v>
      </c>
      <c r="O941" s="22">
        <v>0</v>
      </c>
    </row>
    <row r="942" spans="1:15">
      <c r="A942" s="20" t="s">
        <v>658</v>
      </c>
      <c r="B942" s="20"/>
      <c r="C942" s="20">
        <v>200107736</v>
      </c>
      <c r="D942" s="20" t="s">
        <v>659</v>
      </c>
      <c r="E942" s="20" t="s">
        <v>1866</v>
      </c>
      <c r="F942" s="20" t="s">
        <v>714</v>
      </c>
      <c r="G942" s="20" t="s">
        <v>715</v>
      </c>
      <c r="H942" s="20" t="s">
        <v>696</v>
      </c>
      <c r="I942" s="20" t="s">
        <v>697</v>
      </c>
      <c r="J942" s="20" t="s">
        <v>658</v>
      </c>
      <c r="K942" s="20" t="s">
        <v>768</v>
      </c>
      <c r="L942" s="21">
        <v>39738</v>
      </c>
      <c r="M942" s="22">
        <v>0</v>
      </c>
      <c r="N942" s="22">
        <v>0</v>
      </c>
      <c r="O942" s="22">
        <v>0</v>
      </c>
    </row>
    <row r="943" spans="1:15">
      <c r="A943" s="20" t="s">
        <v>658</v>
      </c>
      <c r="B943" s="20"/>
      <c r="C943" s="20">
        <v>200107750</v>
      </c>
      <c r="D943" s="20" t="s">
        <v>659</v>
      </c>
      <c r="E943" s="20" t="s">
        <v>1867</v>
      </c>
      <c r="F943" s="20" t="s">
        <v>722</v>
      </c>
      <c r="G943" s="20" t="s">
        <v>723</v>
      </c>
      <c r="H943" s="20" t="s">
        <v>604</v>
      </c>
      <c r="I943" s="20" t="s">
        <v>605</v>
      </c>
      <c r="J943" s="20" t="s">
        <v>658</v>
      </c>
      <c r="K943" s="20" t="s">
        <v>662</v>
      </c>
      <c r="L943" s="21">
        <v>39738</v>
      </c>
      <c r="M943" s="22">
        <v>0</v>
      </c>
      <c r="N943" s="22">
        <v>0</v>
      </c>
      <c r="O943" s="22">
        <v>0</v>
      </c>
    </row>
    <row r="944" spans="1:15">
      <c r="A944" s="20" t="s">
        <v>658</v>
      </c>
      <c r="B944" s="20"/>
      <c r="C944" s="20">
        <v>200107989</v>
      </c>
      <c r="D944" s="20" t="s">
        <v>659</v>
      </c>
      <c r="E944" s="20" t="s">
        <v>1868</v>
      </c>
      <c r="F944" s="20" t="s">
        <v>830</v>
      </c>
      <c r="G944" s="20" t="s">
        <v>831</v>
      </c>
      <c r="H944" s="20" t="s">
        <v>601</v>
      </c>
      <c r="I944" s="20" t="s">
        <v>602</v>
      </c>
      <c r="J944" s="20" t="s">
        <v>658</v>
      </c>
      <c r="K944" s="20" t="s">
        <v>662</v>
      </c>
      <c r="L944" s="21">
        <v>39741</v>
      </c>
      <c r="M944" s="22">
        <v>0</v>
      </c>
      <c r="N944" s="22">
        <v>0</v>
      </c>
      <c r="O944" s="22">
        <v>0</v>
      </c>
    </row>
    <row r="945" spans="1:15">
      <c r="A945" s="20" t="s">
        <v>658</v>
      </c>
      <c r="B945" s="20"/>
      <c r="C945" s="20">
        <v>200108070</v>
      </c>
      <c r="D945" s="20" t="s">
        <v>659</v>
      </c>
      <c r="E945" s="20" t="s">
        <v>1869</v>
      </c>
      <c r="F945" s="20" t="s">
        <v>940</v>
      </c>
      <c r="G945" s="20" t="s">
        <v>941</v>
      </c>
      <c r="H945" s="20" t="s">
        <v>642</v>
      </c>
      <c r="I945" s="20" t="s">
        <v>643</v>
      </c>
      <c r="J945" s="20" t="s">
        <v>658</v>
      </c>
      <c r="K945" s="20" t="s">
        <v>662</v>
      </c>
      <c r="L945" s="21">
        <v>39742</v>
      </c>
      <c r="M945" s="22">
        <v>0</v>
      </c>
      <c r="N945" s="22">
        <v>0</v>
      </c>
      <c r="O945" s="22">
        <v>0</v>
      </c>
    </row>
    <row r="946" spans="1:15">
      <c r="A946" s="20" t="s">
        <v>249</v>
      </c>
      <c r="B946" s="20">
        <v>200108463</v>
      </c>
      <c r="C946" s="20">
        <v>200108333</v>
      </c>
      <c r="D946" s="20" t="s">
        <v>252</v>
      </c>
      <c r="E946" s="20" t="s">
        <v>262</v>
      </c>
      <c r="F946" s="20" t="s">
        <v>1870</v>
      </c>
      <c r="G946" s="20" t="s">
        <v>1871</v>
      </c>
      <c r="H946" s="20" t="s">
        <v>634</v>
      </c>
      <c r="I946" s="20" t="s">
        <v>635</v>
      </c>
      <c r="J946" s="20" t="s">
        <v>1872</v>
      </c>
      <c r="K946" s="20" t="s">
        <v>256</v>
      </c>
      <c r="L946" s="21">
        <v>39742</v>
      </c>
      <c r="M946" s="22">
        <v>0</v>
      </c>
      <c r="N946" s="22">
        <v>1</v>
      </c>
      <c r="O946" s="22">
        <v>0</v>
      </c>
    </row>
    <row r="947" spans="1:15">
      <c r="A947" s="20" t="s">
        <v>658</v>
      </c>
      <c r="B947" s="20"/>
      <c r="C947" s="20">
        <v>200107996</v>
      </c>
      <c r="D947" s="20" t="s">
        <v>659</v>
      </c>
      <c r="E947" s="20" t="s">
        <v>1873</v>
      </c>
      <c r="F947" s="20" t="s">
        <v>736</v>
      </c>
      <c r="G947" s="20" t="s">
        <v>737</v>
      </c>
      <c r="H947" s="20" t="s">
        <v>628</v>
      </c>
      <c r="I947" s="20" t="s">
        <v>629</v>
      </c>
      <c r="J947" s="20" t="s">
        <v>658</v>
      </c>
      <c r="K947" s="20" t="s">
        <v>662</v>
      </c>
      <c r="L947" s="21">
        <v>39742</v>
      </c>
      <c r="M947" s="22">
        <v>0</v>
      </c>
      <c r="N947" s="22">
        <v>0</v>
      </c>
      <c r="O947" s="22">
        <v>0</v>
      </c>
    </row>
    <row r="948" spans="1:15">
      <c r="A948" s="20" t="s">
        <v>658</v>
      </c>
      <c r="B948" s="20"/>
      <c r="C948" s="20">
        <v>200108138</v>
      </c>
      <c r="D948" s="20" t="s">
        <v>659</v>
      </c>
      <c r="E948" s="20" t="s">
        <v>1874</v>
      </c>
      <c r="F948" s="20" t="s">
        <v>1875</v>
      </c>
      <c r="G948" s="20" t="s">
        <v>1876</v>
      </c>
      <c r="H948" s="20" t="s">
        <v>1877</v>
      </c>
      <c r="I948" s="20" t="s">
        <v>1878</v>
      </c>
      <c r="J948" s="20" t="s">
        <v>658</v>
      </c>
      <c r="K948" s="20" t="s">
        <v>662</v>
      </c>
      <c r="L948" s="21">
        <v>39742</v>
      </c>
      <c r="M948" s="22">
        <v>0</v>
      </c>
      <c r="N948" s="22">
        <v>0</v>
      </c>
      <c r="O948" s="22">
        <v>0</v>
      </c>
    </row>
    <row r="949" spans="1:15">
      <c r="A949" s="20" t="s">
        <v>658</v>
      </c>
      <c r="B949" s="20"/>
      <c r="C949" s="20">
        <v>200107992</v>
      </c>
      <c r="D949" s="20" t="s">
        <v>659</v>
      </c>
      <c r="E949" s="20" t="s">
        <v>1879</v>
      </c>
      <c r="F949" s="20" t="s">
        <v>1126</v>
      </c>
      <c r="G949" s="20" t="s">
        <v>1127</v>
      </c>
      <c r="H949" s="20" t="s">
        <v>1092</v>
      </c>
      <c r="I949" s="20" t="s">
        <v>1093</v>
      </c>
      <c r="J949" s="20" t="s">
        <v>658</v>
      </c>
      <c r="K949" s="20" t="s">
        <v>662</v>
      </c>
      <c r="L949" s="21">
        <v>39742</v>
      </c>
      <c r="M949" s="22">
        <v>0</v>
      </c>
      <c r="N949" s="22">
        <v>0</v>
      </c>
      <c r="O949" s="22">
        <v>0</v>
      </c>
    </row>
    <row r="950" spans="1:15">
      <c r="A950" s="20" t="s">
        <v>658</v>
      </c>
      <c r="B950" s="20"/>
      <c r="C950" s="20">
        <v>200107994</v>
      </c>
      <c r="D950" s="20" t="s">
        <v>659</v>
      </c>
      <c r="E950" s="20" t="s">
        <v>1880</v>
      </c>
      <c r="F950" s="20" t="s">
        <v>471</v>
      </c>
      <c r="G950" s="20" t="s">
        <v>472</v>
      </c>
      <c r="H950" s="20" t="s">
        <v>674</v>
      </c>
      <c r="I950" s="20" t="s">
        <v>675</v>
      </c>
      <c r="J950" s="20" t="s">
        <v>658</v>
      </c>
      <c r="K950" s="20" t="s">
        <v>662</v>
      </c>
      <c r="L950" s="21">
        <v>39742</v>
      </c>
      <c r="M950" s="22">
        <v>0</v>
      </c>
      <c r="N950" s="22">
        <v>0</v>
      </c>
      <c r="O950" s="22">
        <v>0</v>
      </c>
    </row>
    <row r="951" spans="1:15">
      <c r="A951" s="20" t="s">
        <v>658</v>
      </c>
      <c r="B951" s="20"/>
      <c r="C951" s="20">
        <v>200108344</v>
      </c>
      <c r="D951" s="20" t="s">
        <v>659</v>
      </c>
      <c r="E951" s="20" t="s">
        <v>1881</v>
      </c>
      <c r="F951" s="20" t="s">
        <v>287</v>
      </c>
      <c r="G951" s="20" t="s">
        <v>288</v>
      </c>
      <c r="H951" s="20" t="s">
        <v>634</v>
      </c>
      <c r="I951" s="20" t="s">
        <v>635</v>
      </c>
      <c r="J951" s="20" t="s">
        <v>658</v>
      </c>
      <c r="K951" s="20" t="s">
        <v>662</v>
      </c>
      <c r="L951" s="21">
        <v>39743</v>
      </c>
      <c r="M951" s="22">
        <v>0</v>
      </c>
      <c r="N951" s="22">
        <v>0</v>
      </c>
      <c r="O951" s="22">
        <v>0</v>
      </c>
    </row>
    <row r="952" spans="1:15">
      <c r="A952" s="20" t="s">
        <v>658</v>
      </c>
      <c r="B952" s="20"/>
      <c r="C952" s="20">
        <v>200108456</v>
      </c>
      <c r="D952" s="20" t="s">
        <v>659</v>
      </c>
      <c r="E952" s="20" t="s">
        <v>1882</v>
      </c>
      <c r="F952" s="20" t="s">
        <v>667</v>
      </c>
      <c r="G952" s="20" t="s">
        <v>668</v>
      </c>
      <c r="H952" s="20" t="s">
        <v>601</v>
      </c>
      <c r="I952" s="20" t="s">
        <v>602</v>
      </c>
      <c r="J952" s="20" t="s">
        <v>658</v>
      </c>
      <c r="K952" s="20" t="s">
        <v>662</v>
      </c>
      <c r="L952" s="21">
        <v>39743</v>
      </c>
      <c r="M952" s="22">
        <v>0</v>
      </c>
      <c r="N952" s="22">
        <v>0</v>
      </c>
      <c r="O952" s="22">
        <v>0</v>
      </c>
    </row>
    <row r="953" spans="1:15">
      <c r="A953" s="20" t="s">
        <v>658</v>
      </c>
      <c r="B953" s="20"/>
      <c r="C953" s="20">
        <v>200108463</v>
      </c>
      <c r="D953" s="20" t="s">
        <v>659</v>
      </c>
      <c r="E953" s="20" t="s">
        <v>1883</v>
      </c>
      <c r="F953" s="20" t="s">
        <v>1870</v>
      </c>
      <c r="G953" s="20" t="s">
        <v>1871</v>
      </c>
      <c r="H953" s="20" t="s">
        <v>634</v>
      </c>
      <c r="I953" s="20" t="s">
        <v>635</v>
      </c>
      <c r="J953" s="20" t="s">
        <v>658</v>
      </c>
      <c r="K953" s="20" t="s">
        <v>662</v>
      </c>
      <c r="L953" s="21">
        <v>39743</v>
      </c>
      <c r="M953" s="22">
        <v>0</v>
      </c>
      <c r="N953" s="22">
        <v>0</v>
      </c>
      <c r="O953" s="22">
        <v>0</v>
      </c>
    </row>
    <row r="954" spans="1:15">
      <c r="A954" s="20" t="s">
        <v>249</v>
      </c>
      <c r="B954" s="20">
        <v>200109125</v>
      </c>
      <c r="C954" s="20">
        <v>200108448</v>
      </c>
      <c r="D954" s="20" t="s">
        <v>252</v>
      </c>
      <c r="E954" s="20" t="s">
        <v>264</v>
      </c>
      <c r="F954" s="20" t="s">
        <v>663</v>
      </c>
      <c r="G954" s="20" t="s">
        <v>664</v>
      </c>
      <c r="H954" s="20" t="s">
        <v>606</v>
      </c>
      <c r="I954" s="20" t="s">
        <v>607</v>
      </c>
      <c r="J954" s="20" t="s">
        <v>1884</v>
      </c>
      <c r="K954" s="20" t="s">
        <v>256</v>
      </c>
      <c r="L954" s="21">
        <v>39743</v>
      </c>
      <c r="M954" s="22">
        <v>1</v>
      </c>
      <c r="N954" s="22">
        <v>0</v>
      </c>
      <c r="O954" s="22">
        <v>0</v>
      </c>
    </row>
    <row r="955" spans="1:15">
      <c r="A955" s="20" t="s">
        <v>249</v>
      </c>
      <c r="B955" s="20">
        <v>200108452</v>
      </c>
      <c r="C955" s="20">
        <v>200108447</v>
      </c>
      <c r="D955" s="20" t="s">
        <v>252</v>
      </c>
      <c r="E955" s="20" t="s">
        <v>268</v>
      </c>
      <c r="F955" s="20" t="s">
        <v>1885</v>
      </c>
      <c r="G955" s="20" t="s">
        <v>1886</v>
      </c>
      <c r="H955" s="20" t="s">
        <v>640</v>
      </c>
      <c r="I955" s="20" t="s">
        <v>641</v>
      </c>
      <c r="J955" s="20" t="s">
        <v>313</v>
      </c>
      <c r="K955" s="20" t="s">
        <v>256</v>
      </c>
      <c r="L955" s="21">
        <v>39743</v>
      </c>
      <c r="M955" s="22">
        <v>0</v>
      </c>
      <c r="N955" s="22">
        <v>1</v>
      </c>
      <c r="O955" s="22">
        <v>0</v>
      </c>
    </row>
    <row r="956" spans="1:15">
      <c r="A956" s="20" t="s">
        <v>658</v>
      </c>
      <c r="B956" s="20"/>
      <c r="C956" s="20">
        <v>200108452</v>
      </c>
      <c r="D956" s="20" t="s">
        <v>659</v>
      </c>
      <c r="E956" s="20" t="s">
        <v>1887</v>
      </c>
      <c r="F956" s="20" t="s">
        <v>1885</v>
      </c>
      <c r="G956" s="20" t="s">
        <v>1886</v>
      </c>
      <c r="H956" s="20" t="s">
        <v>640</v>
      </c>
      <c r="I956" s="20" t="s">
        <v>641</v>
      </c>
      <c r="J956" s="20" t="s">
        <v>658</v>
      </c>
      <c r="K956" s="20" t="s">
        <v>662</v>
      </c>
      <c r="L956" s="21">
        <v>39743</v>
      </c>
      <c r="M956" s="22">
        <v>0</v>
      </c>
      <c r="N956" s="22">
        <v>0</v>
      </c>
      <c r="O956" s="22">
        <v>0</v>
      </c>
    </row>
    <row r="957" spans="1:15">
      <c r="A957" s="20" t="s">
        <v>658</v>
      </c>
      <c r="B957" s="20"/>
      <c r="C957" s="20">
        <v>200108348</v>
      </c>
      <c r="D957" s="20" t="s">
        <v>659</v>
      </c>
      <c r="E957" s="20" t="s">
        <v>1888</v>
      </c>
      <c r="F957" s="20" t="s">
        <v>900</v>
      </c>
      <c r="G957" s="20" t="s">
        <v>901</v>
      </c>
      <c r="H957" s="20" t="s">
        <v>634</v>
      </c>
      <c r="I957" s="20" t="s">
        <v>635</v>
      </c>
      <c r="J957" s="20" t="s">
        <v>658</v>
      </c>
      <c r="K957" s="20" t="s">
        <v>662</v>
      </c>
      <c r="L957" s="21">
        <v>39743</v>
      </c>
      <c r="M957" s="22">
        <v>0</v>
      </c>
      <c r="N957" s="22">
        <v>0</v>
      </c>
      <c r="O957" s="22">
        <v>0</v>
      </c>
    </row>
    <row r="958" spans="1:15">
      <c r="A958" s="20" t="s">
        <v>658</v>
      </c>
      <c r="B958" s="20"/>
      <c r="C958" s="20">
        <v>200108342</v>
      </c>
      <c r="D958" s="20" t="s">
        <v>659</v>
      </c>
      <c r="E958" s="20" t="s">
        <v>1889</v>
      </c>
      <c r="F958" s="20" t="s">
        <v>1857</v>
      </c>
      <c r="G958" s="20" t="s">
        <v>1858</v>
      </c>
      <c r="H958" s="20" t="s">
        <v>624</v>
      </c>
      <c r="I958" s="20" t="s">
        <v>625</v>
      </c>
      <c r="J958" s="20" t="s">
        <v>658</v>
      </c>
      <c r="K958" s="20" t="s">
        <v>662</v>
      </c>
      <c r="L958" s="21">
        <v>39743</v>
      </c>
      <c r="M958" s="22">
        <v>0</v>
      </c>
      <c r="N958" s="22">
        <v>0</v>
      </c>
      <c r="O958" s="22">
        <v>0</v>
      </c>
    </row>
    <row r="959" spans="1:15">
      <c r="A959" s="20" t="s">
        <v>658</v>
      </c>
      <c r="B959" s="20"/>
      <c r="C959" s="20">
        <v>200108341</v>
      </c>
      <c r="D959" s="20" t="s">
        <v>659</v>
      </c>
      <c r="E959" s="20" t="s">
        <v>1889</v>
      </c>
      <c r="F959" s="20" t="s">
        <v>1860</v>
      </c>
      <c r="G959" s="20" t="s">
        <v>1861</v>
      </c>
      <c r="H959" s="20" t="s">
        <v>624</v>
      </c>
      <c r="I959" s="20" t="s">
        <v>625</v>
      </c>
      <c r="J959" s="20" t="s">
        <v>658</v>
      </c>
      <c r="K959" s="20" t="s">
        <v>662</v>
      </c>
      <c r="L959" s="21">
        <v>39743</v>
      </c>
      <c r="M959" s="22">
        <v>0</v>
      </c>
      <c r="N959" s="22">
        <v>0</v>
      </c>
      <c r="O959" s="22">
        <v>0</v>
      </c>
    </row>
    <row r="960" spans="1:15">
      <c r="A960" s="20" t="s">
        <v>658</v>
      </c>
      <c r="B960" s="20"/>
      <c r="C960" s="20">
        <v>200108462</v>
      </c>
      <c r="D960" s="20" t="s">
        <v>659</v>
      </c>
      <c r="E960" s="20" t="s">
        <v>1890</v>
      </c>
      <c r="F960" s="20" t="s">
        <v>799</v>
      </c>
      <c r="G960" s="20" t="s">
        <v>800</v>
      </c>
      <c r="H960" s="20" t="s">
        <v>696</v>
      </c>
      <c r="I960" s="20" t="s">
        <v>697</v>
      </c>
      <c r="J960" s="20" t="s">
        <v>658</v>
      </c>
      <c r="K960" s="20" t="s">
        <v>768</v>
      </c>
      <c r="L960" s="21">
        <v>39743</v>
      </c>
      <c r="M960" s="22">
        <v>0</v>
      </c>
      <c r="N960" s="22">
        <v>0</v>
      </c>
      <c r="O960" s="22">
        <v>0</v>
      </c>
    </row>
    <row r="961" spans="1:15">
      <c r="A961" s="20" t="s">
        <v>658</v>
      </c>
      <c r="B961" s="20"/>
      <c r="C961" s="20">
        <v>200108347</v>
      </c>
      <c r="D961" s="20" t="s">
        <v>659</v>
      </c>
      <c r="E961" s="20" t="s">
        <v>1890</v>
      </c>
      <c r="F961" s="20" t="s">
        <v>714</v>
      </c>
      <c r="G961" s="20" t="s">
        <v>715</v>
      </c>
      <c r="H961" s="20" t="s">
        <v>696</v>
      </c>
      <c r="I961" s="20" t="s">
        <v>697</v>
      </c>
      <c r="J961" s="20" t="s">
        <v>658</v>
      </c>
      <c r="K961" s="20" t="s">
        <v>768</v>
      </c>
      <c r="L961" s="21">
        <v>39743</v>
      </c>
      <c r="M961" s="22">
        <v>0</v>
      </c>
      <c r="N961" s="22">
        <v>0</v>
      </c>
      <c r="O961" s="22">
        <v>0</v>
      </c>
    </row>
    <row r="962" spans="1:15">
      <c r="A962" s="20" t="s">
        <v>658</v>
      </c>
      <c r="B962" s="20"/>
      <c r="C962" s="20">
        <v>200108450</v>
      </c>
      <c r="D962" s="20" t="s">
        <v>659</v>
      </c>
      <c r="E962" s="20" t="s">
        <v>1890</v>
      </c>
      <c r="F962" s="20" t="s">
        <v>714</v>
      </c>
      <c r="G962" s="20" t="s">
        <v>715</v>
      </c>
      <c r="H962" s="20" t="s">
        <v>696</v>
      </c>
      <c r="I962" s="20" t="s">
        <v>697</v>
      </c>
      <c r="J962" s="20" t="s">
        <v>658</v>
      </c>
      <c r="K962" s="20" t="s">
        <v>662</v>
      </c>
      <c r="L962" s="21">
        <v>39743</v>
      </c>
      <c r="M962" s="22">
        <v>0</v>
      </c>
      <c r="N962" s="22">
        <v>0</v>
      </c>
      <c r="O962" s="22">
        <v>0</v>
      </c>
    </row>
    <row r="963" spans="1:15">
      <c r="A963" s="20" t="s">
        <v>658</v>
      </c>
      <c r="B963" s="20"/>
      <c r="C963" s="20">
        <v>200108458</v>
      </c>
      <c r="D963" s="20" t="s">
        <v>659</v>
      </c>
      <c r="E963" s="20" t="s">
        <v>1890</v>
      </c>
      <c r="F963" s="20" t="s">
        <v>714</v>
      </c>
      <c r="G963" s="20" t="s">
        <v>715</v>
      </c>
      <c r="H963" s="20" t="s">
        <v>696</v>
      </c>
      <c r="I963" s="20" t="s">
        <v>697</v>
      </c>
      <c r="J963" s="20" t="s">
        <v>658</v>
      </c>
      <c r="K963" s="20" t="s">
        <v>768</v>
      </c>
      <c r="L963" s="21">
        <v>39743</v>
      </c>
      <c r="M963" s="22">
        <v>0</v>
      </c>
      <c r="N963" s="22">
        <v>0</v>
      </c>
      <c r="O963" s="22">
        <v>0</v>
      </c>
    </row>
    <row r="964" spans="1:15">
      <c r="A964" s="20" t="s">
        <v>658</v>
      </c>
      <c r="B964" s="20"/>
      <c r="C964" s="20">
        <v>200108453</v>
      </c>
      <c r="D964" s="20" t="s">
        <v>659</v>
      </c>
      <c r="E964" s="20" t="s">
        <v>1890</v>
      </c>
      <c r="F964" s="20" t="s">
        <v>718</v>
      </c>
      <c r="G964" s="20" t="s">
        <v>719</v>
      </c>
      <c r="H964" s="20" t="s">
        <v>696</v>
      </c>
      <c r="I964" s="20" t="s">
        <v>697</v>
      </c>
      <c r="J964" s="20" t="s">
        <v>658</v>
      </c>
      <c r="K964" s="20" t="s">
        <v>662</v>
      </c>
      <c r="L964" s="21">
        <v>39743</v>
      </c>
      <c r="M964" s="22">
        <v>0</v>
      </c>
      <c r="N964" s="22">
        <v>0</v>
      </c>
      <c r="O964" s="22">
        <v>0</v>
      </c>
    </row>
    <row r="965" spans="1:15">
      <c r="A965" s="20" t="s">
        <v>658</v>
      </c>
      <c r="B965" s="20"/>
      <c r="C965" s="20">
        <v>200108626</v>
      </c>
      <c r="D965" s="20" t="s">
        <v>659</v>
      </c>
      <c r="E965" s="20" t="s">
        <v>1891</v>
      </c>
      <c r="F965" s="20" t="s">
        <v>766</v>
      </c>
      <c r="G965" s="20" t="s">
        <v>767</v>
      </c>
      <c r="H965" s="20" t="s">
        <v>634</v>
      </c>
      <c r="I965" s="20" t="s">
        <v>635</v>
      </c>
      <c r="J965" s="20" t="s">
        <v>658</v>
      </c>
      <c r="K965" s="20" t="s">
        <v>768</v>
      </c>
      <c r="L965" s="21">
        <v>39744</v>
      </c>
      <c r="M965" s="22">
        <v>0</v>
      </c>
      <c r="N965" s="22">
        <v>0</v>
      </c>
      <c r="O965" s="22">
        <v>0</v>
      </c>
    </row>
    <row r="966" spans="1:15">
      <c r="A966" s="20" t="s">
        <v>658</v>
      </c>
      <c r="B966" s="20"/>
      <c r="C966" s="20">
        <v>200108611</v>
      </c>
      <c r="D966" s="20" t="s">
        <v>659</v>
      </c>
      <c r="E966" s="20" t="s">
        <v>1892</v>
      </c>
      <c r="F966" s="20" t="s">
        <v>734</v>
      </c>
      <c r="G966" s="20" t="s">
        <v>735</v>
      </c>
      <c r="H966" s="20" t="s">
        <v>601</v>
      </c>
      <c r="I966" s="20" t="s">
        <v>602</v>
      </c>
      <c r="J966" s="20" t="s">
        <v>658</v>
      </c>
      <c r="K966" s="20" t="s">
        <v>662</v>
      </c>
      <c r="L966" s="21">
        <v>39744</v>
      </c>
      <c r="M966" s="22">
        <v>0</v>
      </c>
      <c r="N966" s="22">
        <v>0</v>
      </c>
      <c r="O966" s="22">
        <v>0</v>
      </c>
    </row>
    <row r="967" spans="1:15">
      <c r="A967" s="20" t="s">
        <v>658</v>
      </c>
      <c r="B967" s="20"/>
      <c r="C967" s="20">
        <v>200108610</v>
      </c>
      <c r="D967" s="20" t="s">
        <v>659</v>
      </c>
      <c r="E967" s="20" t="s">
        <v>1893</v>
      </c>
      <c r="F967" s="20" t="s">
        <v>1894</v>
      </c>
      <c r="G967" s="20" t="s">
        <v>1895</v>
      </c>
      <c r="H967" s="20" t="s">
        <v>1896</v>
      </c>
      <c r="I967" s="20" t="s">
        <v>1897</v>
      </c>
      <c r="J967" s="20" t="s">
        <v>658</v>
      </c>
      <c r="K967" s="20" t="s">
        <v>662</v>
      </c>
      <c r="L967" s="21">
        <v>39744</v>
      </c>
      <c r="M967" s="22">
        <v>0</v>
      </c>
      <c r="N967" s="22">
        <v>0</v>
      </c>
      <c r="O967" s="22">
        <v>0</v>
      </c>
    </row>
    <row r="968" spans="1:15">
      <c r="A968" s="20" t="s">
        <v>250</v>
      </c>
      <c r="B968" s="20">
        <v>200108635</v>
      </c>
      <c r="C968" s="20">
        <v>200108619</v>
      </c>
      <c r="D968" s="20" t="s">
        <v>252</v>
      </c>
      <c r="E968" s="20" t="s">
        <v>1898</v>
      </c>
      <c r="F968" s="20" t="s">
        <v>704</v>
      </c>
      <c r="G968" s="20" t="s">
        <v>705</v>
      </c>
      <c r="H968" s="20" t="s">
        <v>626</v>
      </c>
      <c r="I968" s="20" t="s">
        <v>627</v>
      </c>
      <c r="J968" s="20" t="s">
        <v>253</v>
      </c>
      <c r="K968" s="20" t="s">
        <v>662</v>
      </c>
      <c r="L968" s="21">
        <v>39744</v>
      </c>
      <c r="M968" s="22">
        <v>1</v>
      </c>
      <c r="N968" s="22">
        <v>0</v>
      </c>
      <c r="O968" s="22">
        <v>0</v>
      </c>
    </row>
    <row r="969" spans="1:15">
      <c r="A969" s="20" t="s">
        <v>658</v>
      </c>
      <c r="B969" s="20"/>
      <c r="C969" s="20">
        <v>200108635</v>
      </c>
      <c r="D969" s="20" t="s">
        <v>659</v>
      </c>
      <c r="E969" s="20" t="s">
        <v>1899</v>
      </c>
      <c r="F969" s="20" t="s">
        <v>704</v>
      </c>
      <c r="G969" s="20" t="s">
        <v>705</v>
      </c>
      <c r="H969" s="20" t="s">
        <v>626</v>
      </c>
      <c r="I969" s="20" t="s">
        <v>627</v>
      </c>
      <c r="J969" s="20" t="s">
        <v>658</v>
      </c>
      <c r="K969" s="20" t="s">
        <v>662</v>
      </c>
      <c r="L969" s="21">
        <v>39744</v>
      </c>
      <c r="M969" s="22">
        <v>0</v>
      </c>
      <c r="N969" s="22">
        <v>0</v>
      </c>
      <c r="O969" s="22">
        <v>0</v>
      </c>
    </row>
    <row r="970" spans="1:15">
      <c r="A970" s="20" t="s">
        <v>658</v>
      </c>
      <c r="B970" s="20"/>
      <c r="C970" s="20">
        <v>200108637</v>
      </c>
      <c r="D970" s="20" t="s">
        <v>659</v>
      </c>
      <c r="E970" s="20" t="s">
        <v>1900</v>
      </c>
      <c r="F970" s="20" t="s">
        <v>1846</v>
      </c>
      <c r="G970" s="20" t="s">
        <v>1847</v>
      </c>
      <c r="H970" s="20" t="s">
        <v>624</v>
      </c>
      <c r="I970" s="20" t="s">
        <v>625</v>
      </c>
      <c r="J970" s="20" t="s">
        <v>658</v>
      </c>
      <c r="K970" s="20" t="s">
        <v>662</v>
      </c>
      <c r="L970" s="21">
        <v>39744</v>
      </c>
      <c r="M970" s="22">
        <v>0</v>
      </c>
      <c r="N970" s="22">
        <v>0</v>
      </c>
      <c r="O970" s="22">
        <v>0</v>
      </c>
    </row>
    <row r="971" spans="1:15">
      <c r="A971" s="20" t="s">
        <v>658</v>
      </c>
      <c r="B971" s="20"/>
      <c r="C971" s="20">
        <v>200108612</v>
      </c>
      <c r="D971" s="20" t="s">
        <v>659</v>
      </c>
      <c r="E971" s="20" t="s">
        <v>1901</v>
      </c>
      <c r="F971" s="20" t="s">
        <v>722</v>
      </c>
      <c r="G971" s="20" t="s">
        <v>723</v>
      </c>
      <c r="H971" s="20" t="s">
        <v>604</v>
      </c>
      <c r="I971" s="20" t="s">
        <v>605</v>
      </c>
      <c r="J971" s="20" t="s">
        <v>658</v>
      </c>
      <c r="K971" s="20" t="s">
        <v>662</v>
      </c>
      <c r="L971" s="21">
        <v>39744</v>
      </c>
      <c r="M971" s="22">
        <v>0</v>
      </c>
      <c r="N971" s="22">
        <v>0</v>
      </c>
      <c r="O971" s="22">
        <v>0</v>
      </c>
    </row>
    <row r="972" spans="1:15">
      <c r="A972" s="20" t="s">
        <v>249</v>
      </c>
      <c r="B972" s="20">
        <v>200109126</v>
      </c>
      <c r="C972" s="20">
        <v>200108771</v>
      </c>
      <c r="D972" s="20" t="s">
        <v>257</v>
      </c>
      <c r="E972" s="20" t="s">
        <v>337</v>
      </c>
      <c r="F972" s="20" t="s">
        <v>667</v>
      </c>
      <c r="G972" s="20" t="s">
        <v>668</v>
      </c>
      <c r="H972" s="20" t="s">
        <v>601</v>
      </c>
      <c r="I972" s="20" t="s">
        <v>602</v>
      </c>
      <c r="J972" s="20" t="s">
        <v>331</v>
      </c>
      <c r="K972" s="20" t="s">
        <v>256</v>
      </c>
      <c r="L972" s="21">
        <v>39745</v>
      </c>
      <c r="M972" s="22">
        <v>0</v>
      </c>
      <c r="N972" s="22">
        <v>1</v>
      </c>
      <c r="O972" s="22">
        <v>0</v>
      </c>
    </row>
    <row r="973" spans="1:15">
      <c r="A973" s="20" t="s">
        <v>658</v>
      </c>
      <c r="B973" s="20"/>
      <c r="C973" s="20">
        <v>200108801</v>
      </c>
      <c r="D973" s="20" t="s">
        <v>659</v>
      </c>
      <c r="E973" s="20" t="s">
        <v>1902</v>
      </c>
      <c r="F973" s="20" t="s">
        <v>817</v>
      </c>
      <c r="G973" s="20" t="s">
        <v>818</v>
      </c>
      <c r="H973" s="20" t="s">
        <v>630</v>
      </c>
      <c r="I973" s="20" t="s">
        <v>631</v>
      </c>
      <c r="J973" s="20" t="s">
        <v>658</v>
      </c>
      <c r="K973" s="20" t="s">
        <v>662</v>
      </c>
      <c r="L973" s="21">
        <v>39748</v>
      </c>
      <c r="M973" s="22">
        <v>0</v>
      </c>
      <c r="N973" s="22">
        <v>0</v>
      </c>
      <c r="O973" s="22">
        <v>0</v>
      </c>
    </row>
    <row r="974" spans="1:15">
      <c r="A974" s="20" t="s">
        <v>658</v>
      </c>
      <c r="B974" s="20"/>
      <c r="C974" s="20">
        <v>200109078</v>
      </c>
      <c r="D974" s="20" t="s">
        <v>659</v>
      </c>
      <c r="E974" s="20" t="s">
        <v>1739</v>
      </c>
      <c r="F974" s="20" t="s">
        <v>1903</v>
      </c>
      <c r="G974" s="20" t="s">
        <v>1904</v>
      </c>
      <c r="H974" s="20" t="s">
        <v>601</v>
      </c>
      <c r="I974" s="20" t="s">
        <v>602</v>
      </c>
      <c r="J974" s="20" t="s">
        <v>658</v>
      </c>
      <c r="K974" s="20" t="s">
        <v>793</v>
      </c>
      <c r="L974" s="21">
        <v>39748</v>
      </c>
      <c r="M974" s="22">
        <v>0</v>
      </c>
      <c r="N974" s="22">
        <v>0</v>
      </c>
      <c r="O974" s="22">
        <v>0</v>
      </c>
    </row>
    <row r="975" spans="1:15">
      <c r="A975" s="20" t="s">
        <v>658</v>
      </c>
      <c r="B975" s="20"/>
      <c r="C975" s="20">
        <v>200109100</v>
      </c>
      <c r="D975" s="20" t="s">
        <v>659</v>
      </c>
      <c r="E975" s="20" t="s">
        <v>1905</v>
      </c>
      <c r="F975" s="20" t="s">
        <v>1090</v>
      </c>
      <c r="G975" s="20" t="s">
        <v>1091</v>
      </c>
      <c r="H975" s="20" t="s">
        <v>716</v>
      </c>
      <c r="I975" s="20" t="s">
        <v>717</v>
      </c>
      <c r="J975" s="20" t="s">
        <v>658</v>
      </c>
      <c r="K975" s="20" t="s">
        <v>662</v>
      </c>
      <c r="L975" s="21">
        <v>39748</v>
      </c>
      <c r="M975" s="22">
        <v>0</v>
      </c>
      <c r="N975" s="22">
        <v>0</v>
      </c>
      <c r="O975" s="22">
        <v>0</v>
      </c>
    </row>
    <row r="976" spans="1:15">
      <c r="A976" s="20" t="s">
        <v>658</v>
      </c>
      <c r="B976" s="20"/>
      <c r="C976" s="20">
        <v>200108800</v>
      </c>
      <c r="D976" s="20" t="s">
        <v>659</v>
      </c>
      <c r="E976" s="20" t="s">
        <v>1906</v>
      </c>
      <c r="F976" s="20" t="s">
        <v>532</v>
      </c>
      <c r="G976" s="20" t="s">
        <v>533</v>
      </c>
      <c r="H976" s="20" t="s">
        <v>797</v>
      </c>
      <c r="I976" s="20" t="s">
        <v>798</v>
      </c>
      <c r="J976" s="20" t="s">
        <v>658</v>
      </c>
      <c r="K976" s="20" t="s">
        <v>662</v>
      </c>
      <c r="L976" s="21">
        <v>39748</v>
      </c>
      <c r="M976" s="22">
        <v>0</v>
      </c>
      <c r="N976" s="22">
        <v>0</v>
      </c>
      <c r="O976" s="22">
        <v>0</v>
      </c>
    </row>
    <row r="977" spans="1:15">
      <c r="A977" s="20" t="s">
        <v>658</v>
      </c>
      <c r="B977" s="20"/>
      <c r="C977" s="20">
        <v>200109135</v>
      </c>
      <c r="D977" s="20" t="s">
        <v>659</v>
      </c>
      <c r="E977" s="20" t="s">
        <v>1907</v>
      </c>
      <c r="F977" s="20" t="s">
        <v>1908</v>
      </c>
      <c r="G977" s="20" t="s">
        <v>1909</v>
      </c>
      <c r="H977" s="20" t="s">
        <v>644</v>
      </c>
      <c r="I977" s="20" t="s">
        <v>645</v>
      </c>
      <c r="J977" s="20" t="s">
        <v>658</v>
      </c>
      <c r="K977" s="20" t="s">
        <v>662</v>
      </c>
      <c r="L977" s="21">
        <v>39749</v>
      </c>
      <c r="M977" s="22">
        <v>0</v>
      </c>
      <c r="N977" s="22">
        <v>0</v>
      </c>
      <c r="O977" s="22">
        <v>0</v>
      </c>
    </row>
    <row r="978" spans="1:15">
      <c r="A978" s="20" t="s">
        <v>658</v>
      </c>
      <c r="B978" s="20"/>
      <c r="C978" s="20">
        <v>200109126</v>
      </c>
      <c r="D978" s="20" t="s">
        <v>659</v>
      </c>
      <c r="E978" s="20" t="s">
        <v>1910</v>
      </c>
      <c r="F978" s="20" t="s">
        <v>667</v>
      </c>
      <c r="G978" s="20" t="s">
        <v>668</v>
      </c>
      <c r="H978" s="20" t="s">
        <v>601</v>
      </c>
      <c r="I978" s="20" t="s">
        <v>602</v>
      </c>
      <c r="J978" s="20" t="s">
        <v>658</v>
      </c>
      <c r="K978" s="20" t="s">
        <v>662</v>
      </c>
      <c r="L978" s="21">
        <v>39749</v>
      </c>
      <c r="M978" s="22">
        <v>0</v>
      </c>
      <c r="N978" s="22">
        <v>0</v>
      </c>
      <c r="O978" s="22">
        <v>0</v>
      </c>
    </row>
    <row r="979" spans="1:15">
      <c r="A979" s="20" t="s">
        <v>658</v>
      </c>
      <c r="B979" s="20"/>
      <c r="C979" s="20">
        <v>200109125</v>
      </c>
      <c r="D979" s="20" t="s">
        <v>659</v>
      </c>
      <c r="E979" s="20" t="s">
        <v>1911</v>
      </c>
      <c r="F979" s="20" t="s">
        <v>663</v>
      </c>
      <c r="G979" s="20" t="s">
        <v>664</v>
      </c>
      <c r="H979" s="20" t="s">
        <v>606</v>
      </c>
      <c r="I979" s="20" t="s">
        <v>607</v>
      </c>
      <c r="J979" s="20" t="s">
        <v>658</v>
      </c>
      <c r="K979" s="20" t="s">
        <v>662</v>
      </c>
      <c r="L979" s="21">
        <v>39749</v>
      </c>
      <c r="M979" s="22">
        <v>0</v>
      </c>
      <c r="N979" s="22">
        <v>0</v>
      </c>
      <c r="O979" s="22">
        <v>0</v>
      </c>
    </row>
    <row r="980" spans="1:15">
      <c r="A980" s="20" t="s">
        <v>249</v>
      </c>
      <c r="B980" s="20">
        <v>200109211</v>
      </c>
      <c r="C980" s="20">
        <v>200109106</v>
      </c>
      <c r="D980" s="20" t="s">
        <v>252</v>
      </c>
      <c r="E980" s="20" t="s">
        <v>1912</v>
      </c>
      <c r="F980" s="20" t="s">
        <v>754</v>
      </c>
      <c r="G980" s="20" t="s">
        <v>755</v>
      </c>
      <c r="H980" s="20" t="s">
        <v>598</v>
      </c>
      <c r="I980" s="20" t="s">
        <v>599</v>
      </c>
      <c r="J980" s="20" t="s">
        <v>1913</v>
      </c>
      <c r="K980" s="20" t="s">
        <v>671</v>
      </c>
      <c r="L980" s="21">
        <v>39749</v>
      </c>
      <c r="M980" s="22">
        <v>1</v>
      </c>
      <c r="N980" s="22">
        <v>0</v>
      </c>
      <c r="O980" s="22">
        <v>0</v>
      </c>
    </row>
    <row r="981" spans="1:15">
      <c r="A981" s="20" t="s">
        <v>658</v>
      </c>
      <c r="B981" s="20"/>
      <c r="C981" s="20">
        <v>200109131</v>
      </c>
      <c r="D981" s="20" t="s">
        <v>659</v>
      </c>
      <c r="E981" s="20" t="s">
        <v>1914</v>
      </c>
      <c r="F981" s="20" t="s">
        <v>1915</v>
      </c>
      <c r="G981" s="20" t="s">
        <v>1916</v>
      </c>
      <c r="H981" s="20" t="s">
        <v>870</v>
      </c>
      <c r="I981" s="20" t="s">
        <v>871</v>
      </c>
      <c r="J981" s="20" t="s">
        <v>658</v>
      </c>
      <c r="K981" s="20" t="s">
        <v>662</v>
      </c>
      <c r="L981" s="21">
        <v>39749</v>
      </c>
      <c r="M981" s="22">
        <v>0</v>
      </c>
      <c r="N981" s="22">
        <v>0</v>
      </c>
      <c r="O981" s="22">
        <v>0</v>
      </c>
    </row>
    <row r="982" spans="1:15">
      <c r="A982" s="20" t="s">
        <v>658</v>
      </c>
      <c r="B982" s="20"/>
      <c r="C982" s="20">
        <v>200109215</v>
      </c>
      <c r="D982" s="20" t="s">
        <v>659</v>
      </c>
      <c r="E982" s="20" t="s">
        <v>1917</v>
      </c>
      <c r="F982" s="20" t="s">
        <v>1190</v>
      </c>
      <c r="G982" s="20" t="s">
        <v>1191</v>
      </c>
      <c r="H982" s="20" t="s">
        <v>601</v>
      </c>
      <c r="I982" s="20" t="s">
        <v>602</v>
      </c>
      <c r="J982" s="20" t="s">
        <v>658</v>
      </c>
      <c r="K982" s="20" t="s">
        <v>662</v>
      </c>
      <c r="L982" s="21">
        <v>39750</v>
      </c>
      <c r="M982" s="22">
        <v>0</v>
      </c>
      <c r="N982" s="22">
        <v>0</v>
      </c>
      <c r="O982" s="22">
        <v>0</v>
      </c>
    </row>
    <row r="983" spans="1:15">
      <c r="A983" s="20" t="s">
        <v>249</v>
      </c>
      <c r="B983" s="20">
        <v>200109547</v>
      </c>
      <c r="C983" s="20">
        <v>200109200</v>
      </c>
      <c r="D983" s="20" t="s">
        <v>252</v>
      </c>
      <c r="E983" s="20" t="s">
        <v>273</v>
      </c>
      <c r="F983" s="20" t="s">
        <v>878</v>
      </c>
      <c r="G983" s="20" t="s">
        <v>879</v>
      </c>
      <c r="H983" s="20" t="s">
        <v>614</v>
      </c>
      <c r="I983" s="20" t="s">
        <v>615</v>
      </c>
      <c r="J983" s="20" t="s">
        <v>283</v>
      </c>
      <c r="K983" s="20" t="s">
        <v>256</v>
      </c>
      <c r="L983" s="21">
        <v>39750</v>
      </c>
      <c r="M983" s="22">
        <v>1</v>
      </c>
      <c r="N983" s="22">
        <v>0</v>
      </c>
      <c r="O983" s="22">
        <v>0</v>
      </c>
    </row>
    <row r="984" spans="1:15">
      <c r="A984" s="20" t="s">
        <v>250</v>
      </c>
      <c r="B984" s="20">
        <v>200109237</v>
      </c>
      <c r="C984" s="20">
        <v>200109207</v>
      </c>
      <c r="D984" s="20" t="s">
        <v>252</v>
      </c>
      <c r="E984" s="20" t="s">
        <v>1918</v>
      </c>
      <c r="F984" s="20" t="s">
        <v>284</v>
      </c>
      <c r="G984" s="20" t="s">
        <v>285</v>
      </c>
      <c r="H984" s="20" t="s">
        <v>634</v>
      </c>
      <c r="I984" s="20" t="s">
        <v>635</v>
      </c>
      <c r="J984" s="20" t="s">
        <v>286</v>
      </c>
      <c r="K984" s="20" t="s">
        <v>374</v>
      </c>
      <c r="L984" s="21">
        <v>39750</v>
      </c>
      <c r="M984" s="22">
        <v>1</v>
      </c>
      <c r="N984" s="22">
        <v>0</v>
      </c>
      <c r="O984" s="22">
        <v>0</v>
      </c>
    </row>
    <row r="985" spans="1:15">
      <c r="A985" s="20" t="s">
        <v>658</v>
      </c>
      <c r="B985" s="20"/>
      <c r="C985" s="20">
        <v>200109144</v>
      </c>
      <c r="D985" s="20" t="s">
        <v>659</v>
      </c>
      <c r="E985" s="20" t="s">
        <v>1919</v>
      </c>
      <c r="F985" s="20" t="s">
        <v>1283</v>
      </c>
      <c r="G985" s="20" t="s">
        <v>1284</v>
      </c>
      <c r="H985" s="20" t="s">
        <v>634</v>
      </c>
      <c r="I985" s="20" t="s">
        <v>635</v>
      </c>
      <c r="J985" s="20" t="s">
        <v>658</v>
      </c>
      <c r="K985" s="20" t="s">
        <v>662</v>
      </c>
      <c r="L985" s="21">
        <v>39750</v>
      </c>
      <c r="M985" s="22">
        <v>0</v>
      </c>
      <c r="N985" s="22">
        <v>0</v>
      </c>
      <c r="O985" s="22">
        <v>0</v>
      </c>
    </row>
    <row r="986" spans="1:15">
      <c r="A986" s="20" t="s">
        <v>658</v>
      </c>
      <c r="B986" s="20"/>
      <c r="C986" s="20">
        <v>200109211</v>
      </c>
      <c r="D986" s="20" t="s">
        <v>659</v>
      </c>
      <c r="E986" s="20" t="s">
        <v>1920</v>
      </c>
      <c r="F986" s="20" t="s">
        <v>754</v>
      </c>
      <c r="G986" s="20" t="s">
        <v>755</v>
      </c>
      <c r="H986" s="20" t="s">
        <v>598</v>
      </c>
      <c r="I986" s="20" t="s">
        <v>599</v>
      </c>
      <c r="J986" s="20" t="s">
        <v>658</v>
      </c>
      <c r="K986" s="20" t="s">
        <v>768</v>
      </c>
      <c r="L986" s="21">
        <v>39750</v>
      </c>
      <c r="M986" s="22">
        <v>0</v>
      </c>
      <c r="N986" s="22">
        <v>0</v>
      </c>
      <c r="O986" s="22">
        <v>0</v>
      </c>
    </row>
    <row r="987" spans="1:15">
      <c r="A987" s="20" t="s">
        <v>249</v>
      </c>
      <c r="B987" s="20">
        <v>200109465</v>
      </c>
      <c r="C987" s="20">
        <v>200109201</v>
      </c>
      <c r="D987" s="20" t="s">
        <v>252</v>
      </c>
      <c r="E987" s="20" t="s">
        <v>264</v>
      </c>
      <c r="F987" s="20" t="s">
        <v>832</v>
      </c>
      <c r="G987" s="20" t="s">
        <v>833</v>
      </c>
      <c r="H987" s="20" t="s">
        <v>606</v>
      </c>
      <c r="I987" s="20" t="s">
        <v>607</v>
      </c>
      <c r="J987" s="20" t="s">
        <v>336</v>
      </c>
      <c r="K987" s="20" t="s">
        <v>256</v>
      </c>
      <c r="L987" s="21">
        <v>39750</v>
      </c>
      <c r="M987" s="22">
        <v>1</v>
      </c>
      <c r="N987" s="22">
        <v>0</v>
      </c>
      <c r="O987" s="22">
        <v>0</v>
      </c>
    </row>
    <row r="988" spans="1:15">
      <c r="A988" s="20" t="s">
        <v>658</v>
      </c>
      <c r="B988" s="20"/>
      <c r="C988" s="20">
        <v>200109237</v>
      </c>
      <c r="D988" s="20" t="s">
        <v>659</v>
      </c>
      <c r="E988" s="20" t="s">
        <v>1921</v>
      </c>
      <c r="F988" s="20" t="s">
        <v>284</v>
      </c>
      <c r="G988" s="20" t="s">
        <v>285</v>
      </c>
      <c r="H988" s="20" t="s">
        <v>634</v>
      </c>
      <c r="I988" s="20" t="s">
        <v>635</v>
      </c>
      <c r="J988" s="20" t="s">
        <v>658</v>
      </c>
      <c r="K988" s="20" t="s">
        <v>768</v>
      </c>
      <c r="L988" s="21">
        <v>39751</v>
      </c>
      <c r="M988" s="22">
        <v>0</v>
      </c>
      <c r="N988" s="22">
        <v>0</v>
      </c>
      <c r="O988" s="22">
        <v>0</v>
      </c>
    </row>
    <row r="989" spans="1:15">
      <c r="A989" s="20" t="s">
        <v>658</v>
      </c>
      <c r="B989" s="20"/>
      <c r="C989" s="20">
        <v>200109233</v>
      </c>
      <c r="D989" s="20" t="s">
        <v>659</v>
      </c>
      <c r="E989" s="20" t="s">
        <v>1922</v>
      </c>
      <c r="F989" s="20" t="s">
        <v>1923</v>
      </c>
      <c r="G989" s="20" t="s">
        <v>1924</v>
      </c>
      <c r="H989" s="20" t="s">
        <v>1925</v>
      </c>
      <c r="I989" s="20" t="s">
        <v>1926</v>
      </c>
      <c r="J989" s="20" t="s">
        <v>658</v>
      </c>
      <c r="K989" s="20" t="s">
        <v>662</v>
      </c>
      <c r="L989" s="21">
        <v>39751</v>
      </c>
      <c r="M989" s="22">
        <v>0</v>
      </c>
      <c r="N989" s="22">
        <v>0</v>
      </c>
      <c r="O989" s="22">
        <v>0</v>
      </c>
    </row>
    <row r="990" spans="1:15">
      <c r="A990" s="20" t="s">
        <v>658</v>
      </c>
      <c r="B990" s="20"/>
      <c r="C990" s="20">
        <v>200109234</v>
      </c>
      <c r="D990" s="20" t="s">
        <v>659</v>
      </c>
      <c r="E990" s="20" t="s">
        <v>1922</v>
      </c>
      <c r="F990" s="20" t="s">
        <v>1923</v>
      </c>
      <c r="G990" s="20" t="s">
        <v>1924</v>
      </c>
      <c r="H990" s="20" t="s">
        <v>1925</v>
      </c>
      <c r="I990" s="20" t="s">
        <v>1926</v>
      </c>
      <c r="J990" s="20" t="s">
        <v>658</v>
      </c>
      <c r="K990" s="20" t="s">
        <v>662</v>
      </c>
      <c r="L990" s="21">
        <v>39751</v>
      </c>
      <c r="M990" s="22">
        <v>0</v>
      </c>
      <c r="N990" s="22">
        <v>0</v>
      </c>
      <c r="O990" s="22">
        <v>0</v>
      </c>
    </row>
    <row r="991" spans="1:15">
      <c r="A991" s="20" t="s">
        <v>658</v>
      </c>
      <c r="B991" s="20"/>
      <c r="C991" s="20">
        <v>200109432</v>
      </c>
      <c r="D991" s="20" t="s">
        <v>659</v>
      </c>
      <c r="E991" s="20" t="s">
        <v>1740</v>
      </c>
      <c r="F991" s="20" t="s">
        <v>1741</v>
      </c>
      <c r="G991" s="20" t="s">
        <v>1742</v>
      </c>
      <c r="H991" s="20" t="s">
        <v>614</v>
      </c>
      <c r="I991" s="20" t="s">
        <v>615</v>
      </c>
      <c r="J991" s="20" t="s">
        <v>658</v>
      </c>
      <c r="K991" s="20" t="s">
        <v>768</v>
      </c>
      <c r="L991" s="21">
        <v>39755</v>
      </c>
      <c r="M991" s="22">
        <v>0</v>
      </c>
      <c r="N991" s="22">
        <v>0</v>
      </c>
      <c r="O991" s="22">
        <v>0</v>
      </c>
    </row>
    <row r="992" spans="1:15">
      <c r="A992" s="20" t="s">
        <v>658</v>
      </c>
      <c r="B992" s="20"/>
      <c r="C992" s="20">
        <v>200109427</v>
      </c>
      <c r="D992" s="20" t="s">
        <v>659</v>
      </c>
      <c r="E992" s="20" t="s">
        <v>1743</v>
      </c>
      <c r="F992" s="20" t="s">
        <v>832</v>
      </c>
      <c r="G992" s="20" t="s">
        <v>833</v>
      </c>
      <c r="H992" s="20" t="s">
        <v>606</v>
      </c>
      <c r="I992" s="20" t="s">
        <v>607</v>
      </c>
      <c r="J992" s="20" t="s">
        <v>658</v>
      </c>
      <c r="K992" s="20" t="s">
        <v>662</v>
      </c>
      <c r="L992" s="21">
        <v>39755</v>
      </c>
      <c r="M992" s="22">
        <v>0</v>
      </c>
      <c r="N992" s="22">
        <v>0</v>
      </c>
      <c r="O992" s="22">
        <v>0</v>
      </c>
    </row>
    <row r="993" spans="1:15">
      <c r="A993" s="20" t="s">
        <v>658</v>
      </c>
      <c r="B993" s="20"/>
      <c r="C993" s="20">
        <v>200109465</v>
      </c>
      <c r="D993" s="20" t="s">
        <v>659</v>
      </c>
      <c r="E993" s="20" t="s">
        <v>1744</v>
      </c>
      <c r="F993" s="20" t="s">
        <v>832</v>
      </c>
      <c r="G993" s="20" t="s">
        <v>833</v>
      </c>
      <c r="H993" s="20" t="s">
        <v>606</v>
      </c>
      <c r="I993" s="20" t="s">
        <v>607</v>
      </c>
      <c r="J993" s="20" t="s">
        <v>658</v>
      </c>
      <c r="K993" s="20" t="s">
        <v>662</v>
      </c>
      <c r="L993" s="21">
        <v>39755</v>
      </c>
      <c r="M993" s="22">
        <v>0</v>
      </c>
      <c r="N993" s="22">
        <v>0</v>
      </c>
      <c r="O993" s="22">
        <v>0</v>
      </c>
    </row>
    <row r="994" spans="1:15">
      <c r="A994" s="20" t="s">
        <v>250</v>
      </c>
      <c r="B994" s="20">
        <v>200109650</v>
      </c>
      <c r="C994" s="20">
        <v>200109545</v>
      </c>
      <c r="D994" s="20" t="s">
        <v>257</v>
      </c>
      <c r="E994" s="20" t="s">
        <v>1745</v>
      </c>
      <c r="F994" s="20" t="s">
        <v>1274</v>
      </c>
      <c r="G994" s="20" t="s">
        <v>1275</v>
      </c>
      <c r="H994" s="20" t="s">
        <v>634</v>
      </c>
      <c r="I994" s="20" t="s">
        <v>635</v>
      </c>
      <c r="J994" s="20" t="s">
        <v>379</v>
      </c>
      <c r="K994" s="20" t="s">
        <v>662</v>
      </c>
      <c r="L994" s="21">
        <v>39756</v>
      </c>
      <c r="M994" s="22">
        <v>1</v>
      </c>
      <c r="N994" s="22">
        <v>0</v>
      </c>
      <c r="O994" s="22">
        <v>0</v>
      </c>
    </row>
    <row r="995" spans="1:15">
      <c r="A995" s="20" t="s">
        <v>250</v>
      </c>
      <c r="B995" s="20">
        <v>200109962</v>
      </c>
      <c r="C995" s="20">
        <v>200109522</v>
      </c>
      <c r="D995" s="20" t="s">
        <v>252</v>
      </c>
      <c r="E995" s="20" t="s">
        <v>1746</v>
      </c>
      <c r="F995" s="20" t="s">
        <v>1283</v>
      </c>
      <c r="G995" s="20" t="s">
        <v>1284</v>
      </c>
      <c r="H995" s="20" t="s">
        <v>624</v>
      </c>
      <c r="I995" s="20" t="s">
        <v>625</v>
      </c>
      <c r="J995" s="20" t="s">
        <v>274</v>
      </c>
      <c r="K995" s="20" t="s">
        <v>662</v>
      </c>
      <c r="L995" s="21">
        <v>39756</v>
      </c>
      <c r="M995" s="22">
        <v>1</v>
      </c>
      <c r="N995" s="22">
        <v>0</v>
      </c>
      <c r="O995" s="22">
        <v>0</v>
      </c>
    </row>
    <row r="996" spans="1:15">
      <c r="A996" s="20" t="s">
        <v>250</v>
      </c>
      <c r="B996" s="20">
        <v>200109652</v>
      </c>
      <c r="C996" s="20">
        <v>200109597</v>
      </c>
      <c r="D996" s="20" t="s">
        <v>257</v>
      </c>
      <c r="E996" s="20" t="s">
        <v>1747</v>
      </c>
      <c r="F996" s="20" t="s">
        <v>1748</v>
      </c>
      <c r="G996" s="20" t="s">
        <v>1749</v>
      </c>
      <c r="H996" s="20" t="s">
        <v>634</v>
      </c>
      <c r="I996" s="20" t="s">
        <v>635</v>
      </c>
      <c r="J996" s="20" t="s">
        <v>275</v>
      </c>
      <c r="K996" s="20" t="s">
        <v>374</v>
      </c>
      <c r="L996" s="21">
        <v>39757</v>
      </c>
      <c r="M996" s="22">
        <v>1</v>
      </c>
      <c r="N996" s="22">
        <v>0</v>
      </c>
      <c r="O996" s="22">
        <v>0</v>
      </c>
    </row>
    <row r="997" spans="1:15">
      <c r="A997" s="20" t="s">
        <v>658</v>
      </c>
      <c r="B997" s="20"/>
      <c r="C997" s="20">
        <v>200109561</v>
      </c>
      <c r="D997" s="20" t="s">
        <v>659</v>
      </c>
      <c r="E997" s="20" t="s">
        <v>1750</v>
      </c>
      <c r="F997" s="20" t="s">
        <v>791</v>
      </c>
      <c r="G997" s="20" t="s">
        <v>792</v>
      </c>
      <c r="H997" s="20" t="s">
        <v>601</v>
      </c>
      <c r="I997" s="20" t="s">
        <v>602</v>
      </c>
      <c r="J997" s="20" t="s">
        <v>658</v>
      </c>
      <c r="K997" s="20" t="s">
        <v>662</v>
      </c>
      <c r="L997" s="21">
        <v>39757</v>
      </c>
      <c r="M997" s="22">
        <v>0</v>
      </c>
      <c r="N997" s="22">
        <v>0</v>
      </c>
      <c r="O997" s="22">
        <v>0</v>
      </c>
    </row>
    <row r="998" spans="1:15">
      <c r="A998" s="20" t="s">
        <v>250</v>
      </c>
      <c r="B998" s="20">
        <v>200109656</v>
      </c>
      <c r="C998" s="20">
        <v>200109574</v>
      </c>
      <c r="D998" s="20" t="s">
        <v>257</v>
      </c>
      <c r="E998" s="20" t="s">
        <v>1751</v>
      </c>
      <c r="F998" s="20" t="s">
        <v>1752</v>
      </c>
      <c r="G998" s="20" t="s">
        <v>1753</v>
      </c>
      <c r="H998" s="20" t="s">
        <v>601</v>
      </c>
      <c r="I998" s="20" t="s">
        <v>602</v>
      </c>
      <c r="J998" s="20" t="s">
        <v>1754</v>
      </c>
      <c r="K998" s="20" t="s">
        <v>662</v>
      </c>
      <c r="L998" s="21">
        <v>39757</v>
      </c>
      <c r="M998" s="22">
        <v>0</v>
      </c>
      <c r="N998" s="22">
        <v>1</v>
      </c>
      <c r="O998" s="22">
        <v>0</v>
      </c>
    </row>
    <row r="999" spans="1:15">
      <c r="A999" s="20" t="s">
        <v>249</v>
      </c>
      <c r="B999" s="20">
        <v>200109593</v>
      </c>
      <c r="C999" s="20">
        <v>200109590</v>
      </c>
      <c r="D999" s="20" t="s">
        <v>252</v>
      </c>
      <c r="E999" s="20" t="s">
        <v>258</v>
      </c>
      <c r="F999" s="20" t="s">
        <v>667</v>
      </c>
      <c r="G999" s="20" t="s">
        <v>668</v>
      </c>
      <c r="H999" s="20" t="s">
        <v>601</v>
      </c>
      <c r="I999" s="20" t="s">
        <v>602</v>
      </c>
      <c r="J999" s="20" t="s">
        <v>263</v>
      </c>
      <c r="K999" s="20" t="s">
        <v>256</v>
      </c>
      <c r="L999" s="21">
        <v>39757</v>
      </c>
      <c r="M999" s="22">
        <v>1</v>
      </c>
      <c r="N999" s="22">
        <v>0</v>
      </c>
      <c r="O999" s="22">
        <v>0</v>
      </c>
    </row>
    <row r="1000" spans="1:15">
      <c r="A1000" s="20" t="s">
        <v>658</v>
      </c>
      <c r="B1000" s="20"/>
      <c r="C1000" s="20">
        <v>200109579</v>
      </c>
      <c r="D1000" s="20" t="s">
        <v>659</v>
      </c>
      <c r="E1000" s="20" t="s">
        <v>1755</v>
      </c>
      <c r="F1000" s="20" t="s">
        <v>667</v>
      </c>
      <c r="G1000" s="20" t="s">
        <v>668</v>
      </c>
      <c r="H1000" s="20" t="s">
        <v>601</v>
      </c>
      <c r="I1000" s="20" t="s">
        <v>602</v>
      </c>
      <c r="J1000" s="20" t="s">
        <v>658</v>
      </c>
      <c r="K1000" s="20" t="s">
        <v>662</v>
      </c>
      <c r="L1000" s="21">
        <v>39757</v>
      </c>
      <c r="M1000" s="22">
        <v>0</v>
      </c>
      <c r="N1000" s="22">
        <v>0</v>
      </c>
      <c r="O1000" s="22">
        <v>0</v>
      </c>
    </row>
    <row r="1001" spans="1:15">
      <c r="A1001" s="20" t="s">
        <v>658</v>
      </c>
      <c r="B1001" s="20"/>
      <c r="C1001" s="20">
        <v>200109593</v>
      </c>
      <c r="D1001" s="20" t="s">
        <v>659</v>
      </c>
      <c r="E1001" s="20" t="s">
        <v>1756</v>
      </c>
      <c r="F1001" s="20" t="s">
        <v>667</v>
      </c>
      <c r="G1001" s="20" t="s">
        <v>668</v>
      </c>
      <c r="H1001" s="20" t="s">
        <v>601</v>
      </c>
      <c r="I1001" s="20" t="s">
        <v>602</v>
      </c>
      <c r="J1001" s="20" t="s">
        <v>658</v>
      </c>
      <c r="K1001" s="20" t="s">
        <v>662</v>
      </c>
      <c r="L1001" s="21">
        <v>39757</v>
      </c>
      <c r="M1001" s="22">
        <v>0</v>
      </c>
      <c r="N1001" s="22">
        <v>0</v>
      </c>
      <c r="O1001" s="22">
        <v>0</v>
      </c>
    </row>
    <row r="1002" spans="1:15">
      <c r="A1002" s="20" t="s">
        <v>250</v>
      </c>
      <c r="B1002" s="20">
        <v>200109676</v>
      </c>
      <c r="C1002" s="20">
        <v>200109598</v>
      </c>
      <c r="D1002" s="20" t="s">
        <v>252</v>
      </c>
      <c r="E1002" s="20" t="s">
        <v>1757</v>
      </c>
      <c r="F1002" s="20" t="s">
        <v>1758</v>
      </c>
      <c r="G1002" s="20" t="s">
        <v>1759</v>
      </c>
      <c r="H1002" s="20" t="s">
        <v>634</v>
      </c>
      <c r="I1002" s="20" t="s">
        <v>635</v>
      </c>
      <c r="J1002" s="20" t="s">
        <v>379</v>
      </c>
      <c r="K1002" s="20" t="s">
        <v>662</v>
      </c>
      <c r="L1002" s="21">
        <v>39757</v>
      </c>
      <c r="M1002" s="22">
        <v>1</v>
      </c>
      <c r="N1002" s="22">
        <v>0</v>
      </c>
      <c r="O1002" s="22">
        <v>0</v>
      </c>
    </row>
    <row r="1003" spans="1:15">
      <c r="A1003" s="20" t="s">
        <v>658</v>
      </c>
      <c r="B1003" s="20"/>
      <c r="C1003" s="20">
        <v>200109567</v>
      </c>
      <c r="D1003" s="20" t="s">
        <v>659</v>
      </c>
      <c r="E1003" s="20" t="s">
        <v>1760</v>
      </c>
      <c r="F1003" s="20" t="s">
        <v>1497</v>
      </c>
      <c r="G1003" s="20" t="s">
        <v>1498</v>
      </c>
      <c r="H1003" s="20" t="s">
        <v>634</v>
      </c>
      <c r="I1003" s="20" t="s">
        <v>635</v>
      </c>
      <c r="J1003" s="20" t="s">
        <v>658</v>
      </c>
      <c r="K1003" s="20" t="s">
        <v>662</v>
      </c>
      <c r="L1003" s="21">
        <v>39757</v>
      </c>
      <c r="M1003" s="22">
        <v>0</v>
      </c>
      <c r="N1003" s="22">
        <v>0</v>
      </c>
      <c r="O1003" s="22">
        <v>0</v>
      </c>
    </row>
    <row r="1004" spans="1:15">
      <c r="A1004" s="20" t="s">
        <v>658</v>
      </c>
      <c r="B1004" s="20"/>
      <c r="C1004" s="20">
        <v>200109547</v>
      </c>
      <c r="D1004" s="20" t="s">
        <v>659</v>
      </c>
      <c r="E1004" s="20" t="s">
        <v>1761</v>
      </c>
      <c r="F1004" s="20" t="s">
        <v>878</v>
      </c>
      <c r="G1004" s="20" t="s">
        <v>879</v>
      </c>
      <c r="H1004" s="20" t="s">
        <v>614</v>
      </c>
      <c r="I1004" s="20" t="s">
        <v>615</v>
      </c>
      <c r="J1004" s="20" t="s">
        <v>658</v>
      </c>
      <c r="K1004" s="20" t="s">
        <v>662</v>
      </c>
      <c r="L1004" s="21">
        <v>39757</v>
      </c>
      <c r="M1004" s="22">
        <v>0</v>
      </c>
      <c r="N1004" s="22">
        <v>0</v>
      </c>
      <c r="O1004" s="22">
        <v>0</v>
      </c>
    </row>
    <row r="1005" spans="1:15">
      <c r="A1005" s="20" t="s">
        <v>658</v>
      </c>
      <c r="B1005" s="20"/>
      <c r="C1005" s="20">
        <v>200109572</v>
      </c>
      <c r="D1005" s="20" t="s">
        <v>659</v>
      </c>
      <c r="E1005" s="20" t="s">
        <v>1762</v>
      </c>
      <c r="F1005" s="20" t="s">
        <v>1176</v>
      </c>
      <c r="G1005" s="20" t="s">
        <v>1177</v>
      </c>
      <c r="H1005" s="20" t="s">
        <v>614</v>
      </c>
      <c r="I1005" s="20" t="s">
        <v>615</v>
      </c>
      <c r="J1005" s="20" t="s">
        <v>658</v>
      </c>
      <c r="K1005" s="20" t="s">
        <v>662</v>
      </c>
      <c r="L1005" s="21">
        <v>39757</v>
      </c>
      <c r="M1005" s="22">
        <v>0</v>
      </c>
      <c r="N1005" s="22">
        <v>0</v>
      </c>
      <c r="O1005" s="22">
        <v>0</v>
      </c>
    </row>
    <row r="1006" spans="1:15">
      <c r="A1006" s="20" t="s">
        <v>658</v>
      </c>
      <c r="B1006" s="20"/>
      <c r="C1006" s="20">
        <v>200109577</v>
      </c>
      <c r="D1006" s="20" t="s">
        <v>659</v>
      </c>
      <c r="E1006" s="20" t="s">
        <v>1763</v>
      </c>
      <c r="F1006" s="20" t="s">
        <v>1764</v>
      </c>
      <c r="G1006" s="20" t="s">
        <v>1765</v>
      </c>
      <c r="H1006" s="20" t="s">
        <v>1766</v>
      </c>
      <c r="I1006" s="20" t="s">
        <v>1767</v>
      </c>
      <c r="J1006" s="20" t="s">
        <v>658</v>
      </c>
      <c r="K1006" s="20" t="s">
        <v>662</v>
      </c>
      <c r="L1006" s="21">
        <v>39757</v>
      </c>
      <c r="M1006" s="22">
        <v>0</v>
      </c>
      <c r="N1006" s="22">
        <v>0</v>
      </c>
      <c r="O1006" s="22">
        <v>0</v>
      </c>
    </row>
    <row r="1007" spans="1:15">
      <c r="A1007" s="20" t="s">
        <v>658</v>
      </c>
      <c r="B1007" s="20"/>
      <c r="C1007" s="20">
        <v>200109563</v>
      </c>
      <c r="D1007" s="20" t="s">
        <v>659</v>
      </c>
      <c r="E1007" s="20" t="s">
        <v>1768</v>
      </c>
      <c r="F1007" s="20" t="s">
        <v>866</v>
      </c>
      <c r="G1007" s="20" t="s">
        <v>867</v>
      </c>
      <c r="H1007" s="20" t="s">
        <v>632</v>
      </c>
      <c r="I1007" s="20" t="s">
        <v>633</v>
      </c>
      <c r="J1007" s="20" t="s">
        <v>658</v>
      </c>
      <c r="K1007" s="20" t="s">
        <v>662</v>
      </c>
      <c r="L1007" s="21">
        <v>39757</v>
      </c>
      <c r="M1007" s="22">
        <v>0</v>
      </c>
      <c r="N1007" s="22">
        <v>0</v>
      </c>
      <c r="O1007" s="22">
        <v>0</v>
      </c>
    </row>
    <row r="1008" spans="1:15">
      <c r="A1008" s="20" t="s">
        <v>658</v>
      </c>
      <c r="B1008" s="20"/>
      <c r="C1008" s="20">
        <v>200109551</v>
      </c>
      <c r="D1008" s="20" t="s">
        <v>659</v>
      </c>
      <c r="E1008" s="20" t="s">
        <v>1769</v>
      </c>
      <c r="F1008" s="20" t="s">
        <v>1770</v>
      </c>
      <c r="G1008" s="20" t="s">
        <v>1771</v>
      </c>
      <c r="H1008" s="20" t="s">
        <v>601</v>
      </c>
      <c r="I1008" s="20" t="s">
        <v>602</v>
      </c>
      <c r="J1008" s="20" t="s">
        <v>658</v>
      </c>
      <c r="K1008" s="20" t="s">
        <v>662</v>
      </c>
      <c r="L1008" s="21">
        <v>39757</v>
      </c>
      <c r="M1008" s="22">
        <v>0</v>
      </c>
      <c r="N1008" s="22">
        <v>0</v>
      </c>
      <c r="O1008" s="22">
        <v>0</v>
      </c>
    </row>
    <row r="1009" spans="1:15">
      <c r="A1009" s="20" t="s">
        <v>658</v>
      </c>
      <c r="B1009" s="20"/>
      <c r="C1009" s="20">
        <v>200109564</v>
      </c>
      <c r="D1009" s="20" t="s">
        <v>659</v>
      </c>
      <c r="E1009" s="20" t="s">
        <v>1772</v>
      </c>
      <c r="F1009" s="20" t="s">
        <v>799</v>
      </c>
      <c r="G1009" s="20" t="s">
        <v>800</v>
      </c>
      <c r="H1009" s="20" t="s">
        <v>696</v>
      </c>
      <c r="I1009" s="20" t="s">
        <v>697</v>
      </c>
      <c r="J1009" s="20" t="s">
        <v>658</v>
      </c>
      <c r="K1009" s="20" t="s">
        <v>768</v>
      </c>
      <c r="L1009" s="21">
        <v>39757</v>
      </c>
      <c r="M1009" s="22">
        <v>0</v>
      </c>
      <c r="N1009" s="22">
        <v>0</v>
      </c>
      <c r="O1009" s="22">
        <v>0</v>
      </c>
    </row>
    <row r="1010" spans="1:15">
      <c r="A1010" s="20" t="s">
        <v>658</v>
      </c>
      <c r="B1010" s="20"/>
      <c r="C1010" s="20">
        <v>200109581</v>
      </c>
      <c r="D1010" s="20" t="s">
        <v>659</v>
      </c>
      <c r="E1010" s="20" t="s">
        <v>1772</v>
      </c>
      <c r="F1010" s="20" t="s">
        <v>799</v>
      </c>
      <c r="G1010" s="20" t="s">
        <v>800</v>
      </c>
      <c r="H1010" s="20" t="s">
        <v>696</v>
      </c>
      <c r="I1010" s="20" t="s">
        <v>697</v>
      </c>
      <c r="J1010" s="20" t="s">
        <v>658</v>
      </c>
      <c r="K1010" s="20" t="s">
        <v>768</v>
      </c>
      <c r="L1010" s="21">
        <v>39757</v>
      </c>
      <c r="M1010" s="22">
        <v>0</v>
      </c>
      <c r="N1010" s="22">
        <v>0</v>
      </c>
      <c r="O1010" s="22">
        <v>0</v>
      </c>
    </row>
    <row r="1011" spans="1:15">
      <c r="A1011" s="20" t="s">
        <v>658</v>
      </c>
      <c r="B1011" s="20"/>
      <c r="C1011" s="20">
        <v>200109571</v>
      </c>
      <c r="D1011" s="20" t="s">
        <v>659</v>
      </c>
      <c r="E1011" s="20" t="s">
        <v>1773</v>
      </c>
      <c r="F1011" s="20" t="s">
        <v>1774</v>
      </c>
      <c r="G1011" s="20" t="s">
        <v>1775</v>
      </c>
      <c r="H1011" s="20" t="s">
        <v>760</v>
      </c>
      <c r="I1011" s="20" t="s">
        <v>761</v>
      </c>
      <c r="J1011" s="20" t="s">
        <v>658</v>
      </c>
      <c r="K1011" s="20" t="s">
        <v>662</v>
      </c>
      <c r="L1011" s="21">
        <v>39757</v>
      </c>
      <c r="M1011" s="22">
        <v>0</v>
      </c>
      <c r="N1011" s="22">
        <v>0</v>
      </c>
      <c r="O1011" s="22">
        <v>0</v>
      </c>
    </row>
    <row r="1012" spans="1:15">
      <c r="A1012" s="20" t="s">
        <v>658</v>
      </c>
      <c r="B1012" s="20"/>
      <c r="C1012" s="20">
        <v>200109652</v>
      </c>
      <c r="D1012" s="20" t="s">
        <v>659</v>
      </c>
      <c r="E1012" s="20" t="s">
        <v>1776</v>
      </c>
      <c r="F1012" s="20" t="s">
        <v>1748</v>
      </c>
      <c r="G1012" s="20" t="s">
        <v>1749</v>
      </c>
      <c r="H1012" s="20" t="s">
        <v>634</v>
      </c>
      <c r="I1012" s="20" t="s">
        <v>635</v>
      </c>
      <c r="J1012" s="20" t="s">
        <v>658</v>
      </c>
      <c r="K1012" s="20" t="s">
        <v>768</v>
      </c>
      <c r="L1012" s="21">
        <v>39758</v>
      </c>
      <c r="M1012" s="22">
        <v>0</v>
      </c>
      <c r="N1012" s="22">
        <v>0</v>
      </c>
      <c r="O1012" s="22">
        <v>0</v>
      </c>
    </row>
    <row r="1013" spans="1:15">
      <c r="A1013" s="20" t="s">
        <v>658</v>
      </c>
      <c r="B1013" s="20"/>
      <c r="C1013" s="20">
        <v>200109656</v>
      </c>
      <c r="D1013" s="20" t="s">
        <v>659</v>
      </c>
      <c r="E1013" s="20" t="s">
        <v>1777</v>
      </c>
      <c r="F1013" s="20" t="s">
        <v>1752</v>
      </c>
      <c r="G1013" s="20" t="s">
        <v>1753</v>
      </c>
      <c r="H1013" s="20" t="s">
        <v>601</v>
      </c>
      <c r="I1013" s="20" t="s">
        <v>602</v>
      </c>
      <c r="J1013" s="20" t="s">
        <v>658</v>
      </c>
      <c r="K1013" s="20" t="s">
        <v>662</v>
      </c>
      <c r="L1013" s="21">
        <v>39758</v>
      </c>
      <c r="M1013" s="22">
        <v>0</v>
      </c>
      <c r="N1013" s="22">
        <v>0</v>
      </c>
      <c r="O1013" s="22">
        <v>0</v>
      </c>
    </row>
    <row r="1014" spans="1:15">
      <c r="A1014" s="20" t="s">
        <v>658</v>
      </c>
      <c r="B1014" s="20"/>
      <c r="C1014" s="20">
        <v>200109650</v>
      </c>
      <c r="D1014" s="20" t="s">
        <v>659</v>
      </c>
      <c r="E1014" s="20" t="s">
        <v>1778</v>
      </c>
      <c r="F1014" s="20" t="s">
        <v>1274</v>
      </c>
      <c r="G1014" s="20" t="s">
        <v>1275</v>
      </c>
      <c r="H1014" s="20" t="s">
        <v>634</v>
      </c>
      <c r="I1014" s="20" t="s">
        <v>635</v>
      </c>
      <c r="J1014" s="20" t="s">
        <v>658</v>
      </c>
      <c r="K1014" s="20" t="s">
        <v>662</v>
      </c>
      <c r="L1014" s="21">
        <v>39758</v>
      </c>
      <c r="M1014" s="22">
        <v>0</v>
      </c>
      <c r="N1014" s="22">
        <v>0</v>
      </c>
      <c r="O1014" s="22">
        <v>0</v>
      </c>
    </row>
    <row r="1015" spans="1:15">
      <c r="A1015" s="20" t="s">
        <v>250</v>
      </c>
      <c r="B1015" s="20">
        <v>200109698</v>
      </c>
      <c r="C1015" s="20">
        <v>200109660</v>
      </c>
      <c r="D1015" s="20" t="s">
        <v>252</v>
      </c>
      <c r="E1015" s="20" t="s">
        <v>1779</v>
      </c>
      <c r="F1015" s="20" t="s">
        <v>887</v>
      </c>
      <c r="G1015" s="20" t="s">
        <v>888</v>
      </c>
      <c r="H1015" s="20" t="s">
        <v>601</v>
      </c>
      <c r="I1015" s="20" t="s">
        <v>602</v>
      </c>
      <c r="J1015" s="20" t="s">
        <v>281</v>
      </c>
      <c r="K1015" s="20" t="s">
        <v>662</v>
      </c>
      <c r="L1015" s="21">
        <v>39758</v>
      </c>
      <c r="M1015" s="22">
        <v>0</v>
      </c>
      <c r="N1015" s="22">
        <v>1</v>
      </c>
      <c r="O1015" s="22">
        <v>0</v>
      </c>
    </row>
    <row r="1016" spans="1:15">
      <c r="A1016" s="20" t="s">
        <v>658</v>
      </c>
      <c r="B1016" s="20"/>
      <c r="C1016" s="20">
        <v>200109625</v>
      </c>
      <c r="D1016" s="20" t="s">
        <v>659</v>
      </c>
      <c r="E1016" s="20" t="s">
        <v>1780</v>
      </c>
      <c r="F1016" s="20" t="s">
        <v>1781</v>
      </c>
      <c r="G1016" s="20" t="s">
        <v>1782</v>
      </c>
      <c r="H1016" s="20" t="s">
        <v>1647</v>
      </c>
      <c r="I1016" s="20" t="s">
        <v>1648</v>
      </c>
      <c r="J1016" s="20" t="s">
        <v>658</v>
      </c>
      <c r="K1016" s="20" t="s">
        <v>768</v>
      </c>
      <c r="L1016" s="21">
        <v>39758</v>
      </c>
      <c r="M1016" s="22">
        <v>0</v>
      </c>
      <c r="N1016" s="22">
        <v>0</v>
      </c>
      <c r="O1016" s="22">
        <v>0</v>
      </c>
    </row>
    <row r="1017" spans="1:15">
      <c r="A1017" s="20" t="s">
        <v>658</v>
      </c>
      <c r="B1017" s="20"/>
      <c r="C1017" s="20">
        <v>200109620</v>
      </c>
      <c r="D1017" s="20" t="s">
        <v>659</v>
      </c>
      <c r="E1017" s="20" t="s">
        <v>1783</v>
      </c>
      <c r="F1017" s="20" t="s">
        <v>1784</v>
      </c>
      <c r="G1017" s="20" t="s">
        <v>1785</v>
      </c>
      <c r="H1017" s="20" t="s">
        <v>1786</v>
      </c>
      <c r="I1017" s="20" t="s">
        <v>1787</v>
      </c>
      <c r="J1017" s="20" t="s">
        <v>658</v>
      </c>
      <c r="K1017" s="20" t="s">
        <v>768</v>
      </c>
      <c r="L1017" s="21">
        <v>39758</v>
      </c>
      <c r="M1017" s="22">
        <v>0</v>
      </c>
      <c r="N1017" s="22">
        <v>0</v>
      </c>
      <c r="O1017" s="22">
        <v>0</v>
      </c>
    </row>
    <row r="1018" spans="1:15">
      <c r="A1018" s="20" t="s">
        <v>658</v>
      </c>
      <c r="B1018" s="20"/>
      <c r="C1018" s="20">
        <v>200109637</v>
      </c>
      <c r="D1018" s="20" t="s">
        <v>659</v>
      </c>
      <c r="E1018" s="20" t="s">
        <v>1788</v>
      </c>
      <c r="F1018" s="20" t="s">
        <v>1784</v>
      </c>
      <c r="G1018" s="20" t="s">
        <v>1785</v>
      </c>
      <c r="H1018" s="20" t="s">
        <v>1786</v>
      </c>
      <c r="I1018" s="20" t="s">
        <v>1787</v>
      </c>
      <c r="J1018" s="20" t="s">
        <v>658</v>
      </c>
      <c r="K1018" s="20" t="s">
        <v>768</v>
      </c>
      <c r="L1018" s="21">
        <v>39758</v>
      </c>
      <c r="M1018" s="22">
        <v>0</v>
      </c>
      <c r="N1018" s="22">
        <v>0</v>
      </c>
      <c r="O1018" s="22">
        <v>0</v>
      </c>
    </row>
    <row r="1019" spans="1:15">
      <c r="A1019" s="20" t="s">
        <v>658</v>
      </c>
      <c r="B1019" s="20"/>
      <c r="C1019" s="20">
        <v>200109678</v>
      </c>
      <c r="D1019" s="20" t="s">
        <v>659</v>
      </c>
      <c r="E1019" s="20" t="s">
        <v>1789</v>
      </c>
      <c r="F1019" s="20" t="s">
        <v>736</v>
      </c>
      <c r="G1019" s="20" t="s">
        <v>737</v>
      </c>
      <c r="H1019" s="20" t="s">
        <v>628</v>
      </c>
      <c r="I1019" s="20" t="s">
        <v>629</v>
      </c>
      <c r="J1019" s="20" t="s">
        <v>658</v>
      </c>
      <c r="K1019" s="20" t="s">
        <v>662</v>
      </c>
      <c r="L1019" s="21">
        <v>39759</v>
      </c>
      <c r="M1019" s="22">
        <v>0</v>
      </c>
      <c r="N1019" s="22">
        <v>0</v>
      </c>
      <c r="O1019" s="22">
        <v>0</v>
      </c>
    </row>
    <row r="1020" spans="1:15">
      <c r="A1020" s="20" t="s">
        <v>658</v>
      </c>
      <c r="B1020" s="20"/>
      <c r="C1020" s="20">
        <v>200109679</v>
      </c>
      <c r="D1020" s="20" t="s">
        <v>659</v>
      </c>
      <c r="E1020" s="20" t="s">
        <v>1789</v>
      </c>
      <c r="F1020" s="20" t="s">
        <v>736</v>
      </c>
      <c r="G1020" s="20" t="s">
        <v>737</v>
      </c>
      <c r="H1020" s="20" t="s">
        <v>628</v>
      </c>
      <c r="I1020" s="20" t="s">
        <v>629</v>
      </c>
      <c r="J1020" s="20" t="s">
        <v>658</v>
      </c>
      <c r="K1020" s="20" t="s">
        <v>662</v>
      </c>
      <c r="L1020" s="21">
        <v>39759</v>
      </c>
      <c r="M1020" s="22">
        <v>0</v>
      </c>
      <c r="N1020" s="22">
        <v>0</v>
      </c>
      <c r="O1020" s="22">
        <v>0</v>
      </c>
    </row>
    <row r="1021" spans="1:15">
      <c r="A1021" s="20" t="s">
        <v>658</v>
      </c>
      <c r="B1021" s="20"/>
      <c r="C1021" s="20">
        <v>200109691</v>
      </c>
      <c r="D1021" s="20" t="s">
        <v>659</v>
      </c>
      <c r="E1021" s="20" t="s">
        <v>1789</v>
      </c>
      <c r="F1021" s="20" t="s">
        <v>736</v>
      </c>
      <c r="G1021" s="20" t="s">
        <v>737</v>
      </c>
      <c r="H1021" s="20" t="s">
        <v>628</v>
      </c>
      <c r="I1021" s="20" t="s">
        <v>629</v>
      </c>
      <c r="J1021" s="20" t="s">
        <v>658</v>
      </c>
      <c r="K1021" s="20" t="s">
        <v>662</v>
      </c>
      <c r="L1021" s="21">
        <v>39759</v>
      </c>
      <c r="M1021" s="22">
        <v>0</v>
      </c>
      <c r="N1021" s="22">
        <v>0</v>
      </c>
      <c r="O1021" s="22">
        <v>0</v>
      </c>
    </row>
    <row r="1022" spans="1:15">
      <c r="A1022" s="20" t="s">
        <v>658</v>
      </c>
      <c r="B1022" s="20"/>
      <c r="C1022" s="20">
        <v>200109693</v>
      </c>
      <c r="D1022" s="20" t="s">
        <v>659</v>
      </c>
      <c r="E1022" s="20" t="s">
        <v>1789</v>
      </c>
      <c r="F1022" s="20" t="s">
        <v>736</v>
      </c>
      <c r="G1022" s="20" t="s">
        <v>737</v>
      </c>
      <c r="H1022" s="20" t="s">
        <v>628</v>
      </c>
      <c r="I1022" s="20" t="s">
        <v>629</v>
      </c>
      <c r="J1022" s="20" t="s">
        <v>658</v>
      </c>
      <c r="K1022" s="20" t="s">
        <v>662</v>
      </c>
      <c r="L1022" s="21">
        <v>39759</v>
      </c>
      <c r="M1022" s="22">
        <v>0</v>
      </c>
      <c r="N1022" s="22">
        <v>0</v>
      </c>
      <c r="O1022" s="22">
        <v>0</v>
      </c>
    </row>
    <row r="1023" spans="1:15">
      <c r="A1023" s="20" t="s">
        <v>658</v>
      </c>
      <c r="B1023" s="20"/>
      <c r="C1023" s="20">
        <v>200109695</v>
      </c>
      <c r="D1023" s="20" t="s">
        <v>659</v>
      </c>
      <c r="E1023" s="20" t="s">
        <v>1789</v>
      </c>
      <c r="F1023" s="20" t="s">
        <v>736</v>
      </c>
      <c r="G1023" s="20" t="s">
        <v>737</v>
      </c>
      <c r="H1023" s="20" t="s">
        <v>628</v>
      </c>
      <c r="I1023" s="20" t="s">
        <v>629</v>
      </c>
      <c r="J1023" s="20" t="s">
        <v>658</v>
      </c>
      <c r="K1023" s="20" t="s">
        <v>662</v>
      </c>
      <c r="L1023" s="21">
        <v>39759</v>
      </c>
      <c r="M1023" s="22">
        <v>0</v>
      </c>
      <c r="N1023" s="22">
        <v>0</v>
      </c>
      <c r="O1023" s="22">
        <v>0</v>
      </c>
    </row>
    <row r="1024" spans="1:15">
      <c r="A1024" s="20" t="s">
        <v>658</v>
      </c>
      <c r="B1024" s="20"/>
      <c r="C1024" s="20">
        <v>200109676</v>
      </c>
      <c r="D1024" s="20" t="s">
        <v>659</v>
      </c>
      <c r="E1024" s="20" t="s">
        <v>1790</v>
      </c>
      <c r="F1024" s="20" t="s">
        <v>1758</v>
      </c>
      <c r="G1024" s="20" t="s">
        <v>1759</v>
      </c>
      <c r="H1024" s="20" t="s">
        <v>634</v>
      </c>
      <c r="I1024" s="20" t="s">
        <v>635</v>
      </c>
      <c r="J1024" s="20" t="s">
        <v>658</v>
      </c>
      <c r="K1024" s="20" t="s">
        <v>662</v>
      </c>
      <c r="L1024" s="21">
        <v>39759</v>
      </c>
      <c r="M1024" s="22">
        <v>0</v>
      </c>
      <c r="N1024" s="22">
        <v>0</v>
      </c>
      <c r="O1024" s="22">
        <v>0</v>
      </c>
    </row>
    <row r="1025" spans="1:15">
      <c r="A1025" s="20" t="s">
        <v>658</v>
      </c>
      <c r="B1025" s="20"/>
      <c r="C1025" s="20">
        <v>200109698</v>
      </c>
      <c r="D1025" s="20" t="s">
        <v>659</v>
      </c>
      <c r="E1025" s="20" t="s">
        <v>1791</v>
      </c>
      <c r="F1025" s="20" t="s">
        <v>887</v>
      </c>
      <c r="G1025" s="20" t="s">
        <v>888</v>
      </c>
      <c r="H1025" s="20" t="s">
        <v>601</v>
      </c>
      <c r="I1025" s="20" t="s">
        <v>602</v>
      </c>
      <c r="J1025" s="20" t="s">
        <v>658</v>
      </c>
      <c r="K1025" s="20" t="s">
        <v>662</v>
      </c>
      <c r="L1025" s="21">
        <v>39759</v>
      </c>
      <c r="M1025" s="22">
        <v>0</v>
      </c>
      <c r="N1025" s="22">
        <v>0</v>
      </c>
      <c r="O1025" s="22">
        <v>0</v>
      </c>
    </row>
    <row r="1026" spans="1:15">
      <c r="A1026" s="20" t="s">
        <v>658</v>
      </c>
      <c r="B1026" s="20"/>
      <c r="C1026" s="20">
        <v>200109690</v>
      </c>
      <c r="D1026" s="20" t="s">
        <v>659</v>
      </c>
      <c r="E1026" s="20" t="s">
        <v>1792</v>
      </c>
      <c r="F1026" s="20" t="s">
        <v>1793</v>
      </c>
      <c r="G1026" s="20" t="s">
        <v>1794</v>
      </c>
      <c r="H1026" s="20" t="s">
        <v>1601</v>
      </c>
      <c r="I1026" s="20" t="s">
        <v>1602</v>
      </c>
      <c r="J1026" s="20" t="s">
        <v>658</v>
      </c>
      <c r="K1026" s="20" t="s">
        <v>768</v>
      </c>
      <c r="L1026" s="21">
        <v>39759</v>
      </c>
      <c r="M1026" s="22">
        <v>0</v>
      </c>
      <c r="N1026" s="22">
        <v>0</v>
      </c>
      <c r="O1026" s="22">
        <v>0</v>
      </c>
    </row>
    <row r="1027" spans="1:15">
      <c r="A1027" s="20" t="s">
        <v>658</v>
      </c>
      <c r="B1027" s="20"/>
      <c r="C1027" s="20">
        <v>200109800</v>
      </c>
      <c r="D1027" s="20" t="s">
        <v>659</v>
      </c>
      <c r="E1027" s="20" t="s">
        <v>1795</v>
      </c>
      <c r="F1027" s="20" t="s">
        <v>1796</v>
      </c>
      <c r="G1027" s="20" t="s">
        <v>1797</v>
      </c>
      <c r="H1027" s="20" t="s">
        <v>618</v>
      </c>
      <c r="I1027" s="20" t="s">
        <v>619</v>
      </c>
      <c r="J1027" s="20" t="s">
        <v>658</v>
      </c>
      <c r="K1027" s="20" t="s">
        <v>662</v>
      </c>
      <c r="L1027" s="21">
        <v>39764</v>
      </c>
      <c r="M1027" s="22">
        <v>0</v>
      </c>
      <c r="N1027" s="22">
        <v>0</v>
      </c>
      <c r="O1027" s="22">
        <v>0</v>
      </c>
    </row>
    <row r="1028" spans="1:15">
      <c r="A1028" s="20" t="s">
        <v>249</v>
      </c>
      <c r="B1028" s="20">
        <v>200109872</v>
      </c>
      <c r="C1028" s="20">
        <v>200109828</v>
      </c>
      <c r="D1028" s="20" t="s">
        <v>252</v>
      </c>
      <c r="E1028" s="20" t="s">
        <v>258</v>
      </c>
      <c r="F1028" s="20" t="s">
        <v>682</v>
      </c>
      <c r="G1028" s="20" t="s">
        <v>683</v>
      </c>
      <c r="H1028" s="20" t="s">
        <v>634</v>
      </c>
      <c r="I1028" s="20" t="s">
        <v>635</v>
      </c>
      <c r="J1028" s="20" t="s">
        <v>345</v>
      </c>
      <c r="K1028" s="20" t="s">
        <v>256</v>
      </c>
      <c r="L1028" s="21">
        <v>39764</v>
      </c>
      <c r="M1028" s="22">
        <v>1</v>
      </c>
      <c r="N1028" s="22">
        <v>0</v>
      </c>
      <c r="O1028" s="22">
        <v>0</v>
      </c>
    </row>
    <row r="1029" spans="1:15">
      <c r="A1029" s="20" t="s">
        <v>250</v>
      </c>
      <c r="B1029" s="20">
        <v>200109807</v>
      </c>
      <c r="C1029" s="20">
        <v>200109747</v>
      </c>
      <c r="D1029" s="20" t="s">
        <v>252</v>
      </c>
      <c r="E1029" s="20" t="s">
        <v>1798</v>
      </c>
      <c r="F1029" s="20" t="s">
        <v>1258</v>
      </c>
      <c r="G1029" s="20" t="s">
        <v>1259</v>
      </c>
      <c r="H1029" s="20" t="s">
        <v>620</v>
      </c>
      <c r="I1029" s="20" t="s">
        <v>621</v>
      </c>
      <c r="J1029" s="20" t="s">
        <v>494</v>
      </c>
      <c r="K1029" s="20" t="s">
        <v>662</v>
      </c>
      <c r="L1029" s="21">
        <v>39764</v>
      </c>
      <c r="M1029" s="22">
        <v>0</v>
      </c>
      <c r="N1029" s="22">
        <v>1</v>
      </c>
      <c r="O1029" s="22">
        <v>0</v>
      </c>
    </row>
    <row r="1030" spans="1:15">
      <c r="A1030" s="20" t="s">
        <v>658</v>
      </c>
      <c r="B1030" s="20"/>
      <c r="C1030" s="20">
        <v>200109807</v>
      </c>
      <c r="D1030" s="20" t="s">
        <v>659</v>
      </c>
      <c r="E1030" s="20" t="s">
        <v>1799</v>
      </c>
      <c r="F1030" s="20" t="s">
        <v>1258</v>
      </c>
      <c r="G1030" s="20" t="s">
        <v>1259</v>
      </c>
      <c r="H1030" s="20" t="s">
        <v>620</v>
      </c>
      <c r="I1030" s="20" t="s">
        <v>621</v>
      </c>
      <c r="J1030" s="20" t="s">
        <v>658</v>
      </c>
      <c r="K1030" s="20" t="s">
        <v>662</v>
      </c>
      <c r="L1030" s="21">
        <v>39764</v>
      </c>
      <c r="M1030" s="22">
        <v>0</v>
      </c>
      <c r="N1030" s="22">
        <v>0</v>
      </c>
      <c r="O1030" s="22">
        <v>0</v>
      </c>
    </row>
    <row r="1031" spans="1:15">
      <c r="A1031" s="20" t="s">
        <v>250</v>
      </c>
      <c r="B1031" s="20">
        <v>200109878</v>
      </c>
      <c r="C1031" s="20">
        <v>200109827</v>
      </c>
      <c r="D1031" s="20" t="s">
        <v>251</v>
      </c>
      <c r="E1031" s="20" t="s">
        <v>1800</v>
      </c>
      <c r="F1031" s="20" t="s">
        <v>1801</v>
      </c>
      <c r="G1031" s="20" t="s">
        <v>1802</v>
      </c>
      <c r="H1031" s="20" t="s">
        <v>724</v>
      </c>
      <c r="I1031" s="20" t="s">
        <v>725</v>
      </c>
      <c r="J1031" s="20" t="s">
        <v>1803</v>
      </c>
      <c r="K1031" s="20" t="s">
        <v>662</v>
      </c>
      <c r="L1031" s="21">
        <v>39764</v>
      </c>
      <c r="M1031" s="22">
        <v>0</v>
      </c>
      <c r="N1031" s="22">
        <v>1</v>
      </c>
      <c r="O1031" s="22">
        <v>0</v>
      </c>
    </row>
    <row r="1032" spans="1:15">
      <c r="A1032" s="20" t="s">
        <v>658</v>
      </c>
      <c r="B1032" s="20"/>
      <c r="C1032" s="20">
        <v>200109705</v>
      </c>
      <c r="D1032" s="20" t="s">
        <v>659</v>
      </c>
      <c r="E1032" s="20" t="s">
        <v>1804</v>
      </c>
      <c r="F1032" s="20" t="s">
        <v>1923</v>
      </c>
      <c r="G1032" s="20" t="s">
        <v>1924</v>
      </c>
      <c r="H1032" s="20" t="s">
        <v>1925</v>
      </c>
      <c r="I1032" s="20" t="s">
        <v>1926</v>
      </c>
      <c r="J1032" s="20" t="s">
        <v>658</v>
      </c>
      <c r="K1032" s="20" t="s">
        <v>662</v>
      </c>
      <c r="L1032" s="21">
        <v>39764</v>
      </c>
      <c r="M1032" s="22">
        <v>0</v>
      </c>
      <c r="N1032" s="22">
        <v>0</v>
      </c>
      <c r="O1032" s="22">
        <v>0</v>
      </c>
    </row>
    <row r="1033" spans="1:15">
      <c r="A1033" s="20" t="s">
        <v>658</v>
      </c>
      <c r="B1033" s="20"/>
      <c r="C1033" s="20">
        <v>200109786</v>
      </c>
      <c r="D1033" s="20" t="s">
        <v>659</v>
      </c>
      <c r="E1033" s="20" t="s">
        <v>1805</v>
      </c>
      <c r="F1033" s="20" t="s">
        <v>1090</v>
      </c>
      <c r="G1033" s="20" t="s">
        <v>1091</v>
      </c>
      <c r="H1033" s="20" t="s">
        <v>616</v>
      </c>
      <c r="I1033" s="20" t="s">
        <v>617</v>
      </c>
      <c r="J1033" s="20" t="s">
        <v>658</v>
      </c>
      <c r="K1033" s="20" t="s">
        <v>662</v>
      </c>
      <c r="L1033" s="21">
        <v>39764</v>
      </c>
      <c r="M1033" s="22">
        <v>0</v>
      </c>
      <c r="N1033" s="22">
        <v>0</v>
      </c>
      <c r="O1033" s="22">
        <v>0</v>
      </c>
    </row>
    <row r="1034" spans="1:15">
      <c r="A1034" s="20" t="s">
        <v>658</v>
      </c>
      <c r="B1034" s="20"/>
      <c r="C1034" s="20">
        <v>200109803</v>
      </c>
      <c r="D1034" s="20" t="s">
        <v>659</v>
      </c>
      <c r="E1034" s="20" t="s">
        <v>1805</v>
      </c>
      <c r="F1034" s="20" t="s">
        <v>1090</v>
      </c>
      <c r="G1034" s="20" t="s">
        <v>1091</v>
      </c>
      <c r="H1034" s="20" t="s">
        <v>616</v>
      </c>
      <c r="I1034" s="20" t="s">
        <v>617</v>
      </c>
      <c r="J1034" s="20" t="s">
        <v>658</v>
      </c>
      <c r="K1034" s="20" t="s">
        <v>662</v>
      </c>
      <c r="L1034" s="21">
        <v>39764</v>
      </c>
      <c r="M1034" s="22">
        <v>0</v>
      </c>
      <c r="N1034" s="22">
        <v>0</v>
      </c>
      <c r="O1034" s="22">
        <v>0</v>
      </c>
    </row>
    <row r="1035" spans="1:15">
      <c r="A1035" s="20" t="s">
        <v>658</v>
      </c>
      <c r="B1035" s="20"/>
      <c r="C1035" s="20">
        <v>200109873</v>
      </c>
      <c r="D1035" s="20" t="s">
        <v>659</v>
      </c>
      <c r="E1035" s="20" t="s">
        <v>1806</v>
      </c>
      <c r="F1035" s="20" t="s">
        <v>1466</v>
      </c>
      <c r="G1035" s="20" t="s">
        <v>1467</v>
      </c>
      <c r="H1035" s="20" t="s">
        <v>601</v>
      </c>
      <c r="I1035" s="20" t="s">
        <v>602</v>
      </c>
      <c r="J1035" s="20" t="s">
        <v>658</v>
      </c>
      <c r="K1035" s="20" t="s">
        <v>768</v>
      </c>
      <c r="L1035" s="21">
        <v>39765</v>
      </c>
      <c r="M1035" s="22">
        <v>0</v>
      </c>
      <c r="N1035" s="22">
        <v>0</v>
      </c>
      <c r="O1035" s="22">
        <v>0</v>
      </c>
    </row>
    <row r="1036" spans="1:15">
      <c r="A1036" s="20" t="s">
        <v>658</v>
      </c>
      <c r="B1036" s="20"/>
      <c r="C1036" s="20">
        <v>200109872</v>
      </c>
      <c r="D1036" s="20" t="s">
        <v>659</v>
      </c>
      <c r="E1036" s="20" t="s">
        <v>1807</v>
      </c>
      <c r="F1036" s="20" t="s">
        <v>682</v>
      </c>
      <c r="G1036" s="20" t="s">
        <v>683</v>
      </c>
      <c r="H1036" s="20" t="s">
        <v>634</v>
      </c>
      <c r="I1036" s="20" t="s">
        <v>635</v>
      </c>
      <c r="J1036" s="20" t="s">
        <v>658</v>
      </c>
      <c r="K1036" s="20" t="s">
        <v>662</v>
      </c>
      <c r="L1036" s="21">
        <v>39765</v>
      </c>
      <c r="M1036" s="22">
        <v>0</v>
      </c>
      <c r="N1036" s="22">
        <v>0</v>
      </c>
      <c r="O1036" s="22">
        <v>0</v>
      </c>
    </row>
    <row r="1037" spans="1:15">
      <c r="A1037" s="20" t="s">
        <v>250</v>
      </c>
      <c r="B1037" s="20">
        <v>200109879</v>
      </c>
      <c r="C1037" s="20">
        <v>200109858</v>
      </c>
      <c r="D1037" s="20" t="s">
        <v>251</v>
      </c>
      <c r="E1037" s="20" t="s">
        <v>1808</v>
      </c>
      <c r="F1037" s="20" t="s">
        <v>1801</v>
      </c>
      <c r="G1037" s="20" t="s">
        <v>1802</v>
      </c>
      <c r="H1037" s="20" t="s">
        <v>1809</v>
      </c>
      <c r="I1037" s="20" t="s">
        <v>1810</v>
      </c>
      <c r="J1037" s="20" t="s">
        <v>1803</v>
      </c>
      <c r="K1037" s="20" t="s">
        <v>662</v>
      </c>
      <c r="L1037" s="21">
        <v>39765</v>
      </c>
      <c r="M1037" s="22">
        <v>0</v>
      </c>
      <c r="N1037" s="22">
        <v>1</v>
      </c>
      <c r="O1037" s="22">
        <v>0</v>
      </c>
    </row>
    <row r="1038" spans="1:15">
      <c r="A1038" s="20" t="s">
        <v>250</v>
      </c>
      <c r="B1038" s="20"/>
      <c r="C1038" s="20">
        <v>200109859</v>
      </c>
      <c r="D1038" s="20" t="s">
        <v>251</v>
      </c>
      <c r="E1038" s="20" t="s">
        <v>1800</v>
      </c>
      <c r="F1038" s="20" t="s">
        <v>1801</v>
      </c>
      <c r="G1038" s="20" t="s">
        <v>1802</v>
      </c>
      <c r="H1038" s="20" t="s">
        <v>724</v>
      </c>
      <c r="I1038" s="20" t="s">
        <v>725</v>
      </c>
      <c r="J1038" s="20" t="s">
        <v>1803</v>
      </c>
      <c r="K1038" s="20" t="s">
        <v>662</v>
      </c>
      <c r="L1038" s="21">
        <v>39765</v>
      </c>
      <c r="M1038" s="22">
        <v>0</v>
      </c>
      <c r="N1038" s="22">
        <v>1</v>
      </c>
      <c r="O1038" s="22">
        <v>0</v>
      </c>
    </row>
    <row r="1039" spans="1:15">
      <c r="A1039" s="20" t="s">
        <v>250</v>
      </c>
      <c r="B1039" s="20">
        <v>200109900</v>
      </c>
      <c r="C1039" s="20">
        <v>200109860</v>
      </c>
      <c r="D1039" s="20" t="s">
        <v>251</v>
      </c>
      <c r="E1039" s="20" t="s">
        <v>1808</v>
      </c>
      <c r="F1039" s="20" t="s">
        <v>1801</v>
      </c>
      <c r="G1039" s="20" t="s">
        <v>1802</v>
      </c>
      <c r="H1039" s="20" t="s">
        <v>1809</v>
      </c>
      <c r="I1039" s="20" t="s">
        <v>1810</v>
      </c>
      <c r="J1039" s="20" t="s">
        <v>1803</v>
      </c>
      <c r="K1039" s="20" t="s">
        <v>662</v>
      </c>
      <c r="L1039" s="21">
        <v>39765</v>
      </c>
      <c r="M1039" s="22">
        <v>0</v>
      </c>
      <c r="N1039" s="22">
        <v>1</v>
      </c>
      <c r="O1039" s="22">
        <v>0</v>
      </c>
    </row>
    <row r="1040" spans="1:15">
      <c r="A1040" s="20" t="s">
        <v>658</v>
      </c>
      <c r="B1040" s="20"/>
      <c r="C1040" s="20">
        <v>200109878</v>
      </c>
      <c r="D1040" s="20" t="s">
        <v>659</v>
      </c>
      <c r="E1040" s="20" t="s">
        <v>1811</v>
      </c>
      <c r="F1040" s="20" t="s">
        <v>1801</v>
      </c>
      <c r="G1040" s="20" t="s">
        <v>1802</v>
      </c>
      <c r="H1040" s="20" t="s">
        <v>724</v>
      </c>
      <c r="I1040" s="20" t="s">
        <v>725</v>
      </c>
      <c r="J1040" s="20" t="s">
        <v>658</v>
      </c>
      <c r="K1040" s="20" t="s">
        <v>662</v>
      </c>
      <c r="L1040" s="21">
        <v>39765</v>
      </c>
      <c r="M1040" s="22">
        <v>0</v>
      </c>
      <c r="N1040" s="22">
        <v>0</v>
      </c>
      <c r="O1040" s="22">
        <v>0</v>
      </c>
    </row>
    <row r="1041" spans="1:15">
      <c r="A1041" s="20" t="s">
        <v>658</v>
      </c>
      <c r="B1041" s="20"/>
      <c r="C1041" s="20">
        <v>200109879</v>
      </c>
      <c r="D1041" s="20" t="s">
        <v>659</v>
      </c>
      <c r="E1041" s="20" t="s">
        <v>1811</v>
      </c>
      <c r="F1041" s="20" t="s">
        <v>1801</v>
      </c>
      <c r="G1041" s="20" t="s">
        <v>1802</v>
      </c>
      <c r="H1041" s="20" t="s">
        <v>1809</v>
      </c>
      <c r="I1041" s="20" t="s">
        <v>1810</v>
      </c>
      <c r="J1041" s="20" t="s">
        <v>658</v>
      </c>
      <c r="K1041" s="20" t="s">
        <v>662</v>
      </c>
      <c r="L1041" s="21">
        <v>39765</v>
      </c>
      <c r="M1041" s="22">
        <v>0</v>
      </c>
      <c r="N1041" s="22">
        <v>0</v>
      </c>
      <c r="O1041" s="22">
        <v>0</v>
      </c>
    </row>
    <row r="1042" spans="1:15">
      <c r="A1042" s="20" t="s">
        <v>658</v>
      </c>
      <c r="B1042" s="20"/>
      <c r="C1042" s="20">
        <v>200109900</v>
      </c>
      <c r="D1042" s="20" t="s">
        <v>659</v>
      </c>
      <c r="E1042" s="20" t="s">
        <v>1811</v>
      </c>
      <c r="F1042" s="20" t="s">
        <v>1801</v>
      </c>
      <c r="G1042" s="20" t="s">
        <v>1802</v>
      </c>
      <c r="H1042" s="20" t="s">
        <v>1809</v>
      </c>
      <c r="I1042" s="20" t="s">
        <v>1810</v>
      </c>
      <c r="J1042" s="20" t="s">
        <v>658</v>
      </c>
      <c r="K1042" s="20" t="s">
        <v>662</v>
      </c>
      <c r="L1042" s="21">
        <v>39765</v>
      </c>
      <c r="M1042" s="22">
        <v>0</v>
      </c>
      <c r="N1042" s="22">
        <v>0</v>
      </c>
      <c r="O1042" s="22">
        <v>0</v>
      </c>
    </row>
    <row r="1043" spans="1:15">
      <c r="A1043" s="20" t="s">
        <v>658</v>
      </c>
      <c r="B1043" s="20"/>
      <c r="C1043" s="20">
        <v>200109861</v>
      </c>
      <c r="D1043" s="20" t="s">
        <v>659</v>
      </c>
      <c r="E1043" s="20" t="s">
        <v>1812</v>
      </c>
      <c r="F1043" s="20" t="s">
        <v>799</v>
      </c>
      <c r="G1043" s="20" t="s">
        <v>800</v>
      </c>
      <c r="H1043" s="20" t="s">
        <v>696</v>
      </c>
      <c r="I1043" s="20" t="s">
        <v>697</v>
      </c>
      <c r="J1043" s="20" t="s">
        <v>658</v>
      </c>
      <c r="K1043" s="20" t="s">
        <v>662</v>
      </c>
      <c r="L1043" s="21">
        <v>39765</v>
      </c>
      <c r="M1043" s="22">
        <v>0</v>
      </c>
      <c r="N1043" s="22">
        <v>0</v>
      </c>
      <c r="O1043" s="22">
        <v>0</v>
      </c>
    </row>
    <row r="1044" spans="1:15">
      <c r="A1044" s="20" t="s">
        <v>658</v>
      </c>
      <c r="B1044" s="20"/>
      <c r="C1044" s="20">
        <v>200109965</v>
      </c>
      <c r="D1044" s="20" t="s">
        <v>659</v>
      </c>
      <c r="E1044" s="20" t="s">
        <v>1813</v>
      </c>
      <c r="F1044" s="20" t="s">
        <v>1814</v>
      </c>
      <c r="G1044" s="20" t="s">
        <v>1815</v>
      </c>
      <c r="H1044" s="20" t="s">
        <v>1160</v>
      </c>
      <c r="I1044" s="20" t="s">
        <v>1161</v>
      </c>
      <c r="J1044" s="20" t="s">
        <v>658</v>
      </c>
      <c r="K1044" s="20" t="s">
        <v>768</v>
      </c>
      <c r="L1044" s="21">
        <v>39766</v>
      </c>
      <c r="M1044" s="22">
        <v>0</v>
      </c>
      <c r="N1044" s="22">
        <v>0</v>
      </c>
      <c r="O1044" s="22">
        <v>0</v>
      </c>
    </row>
    <row r="1045" spans="1:15">
      <c r="A1045" s="20" t="s">
        <v>250</v>
      </c>
      <c r="B1045" s="20"/>
      <c r="C1045" s="20">
        <v>200109960</v>
      </c>
      <c r="D1045" s="20" t="s">
        <v>252</v>
      </c>
      <c r="E1045" s="20" t="s">
        <v>658</v>
      </c>
      <c r="F1045" s="20" t="s">
        <v>704</v>
      </c>
      <c r="G1045" s="20" t="s">
        <v>705</v>
      </c>
      <c r="H1045" s="20" t="s">
        <v>658</v>
      </c>
      <c r="I1045" s="20" t="s">
        <v>658</v>
      </c>
      <c r="J1045" s="20" t="s">
        <v>253</v>
      </c>
      <c r="K1045" s="20" t="s">
        <v>400</v>
      </c>
      <c r="L1045" s="21">
        <v>39766</v>
      </c>
      <c r="M1045" s="22">
        <v>1</v>
      </c>
      <c r="N1045" s="22">
        <v>0</v>
      </c>
      <c r="O1045" s="22">
        <v>0</v>
      </c>
    </row>
    <row r="1046" spans="1:15">
      <c r="A1046" s="20" t="s">
        <v>250</v>
      </c>
      <c r="B1046" s="20">
        <v>200110303</v>
      </c>
      <c r="C1046" s="20">
        <v>200109959</v>
      </c>
      <c r="D1046" s="20" t="s">
        <v>252</v>
      </c>
      <c r="E1046" s="20" t="s">
        <v>1816</v>
      </c>
      <c r="F1046" s="20" t="s">
        <v>1283</v>
      </c>
      <c r="G1046" s="20" t="s">
        <v>1284</v>
      </c>
      <c r="H1046" s="20" t="s">
        <v>624</v>
      </c>
      <c r="I1046" s="20" t="s">
        <v>625</v>
      </c>
      <c r="J1046" s="20" t="s">
        <v>274</v>
      </c>
      <c r="K1046" s="20" t="s">
        <v>374</v>
      </c>
      <c r="L1046" s="21">
        <v>39766</v>
      </c>
      <c r="M1046" s="22">
        <v>1</v>
      </c>
      <c r="N1046" s="22">
        <v>0</v>
      </c>
      <c r="O1046" s="22">
        <v>0</v>
      </c>
    </row>
    <row r="1047" spans="1:15">
      <c r="A1047" s="20" t="s">
        <v>658</v>
      </c>
      <c r="B1047" s="20"/>
      <c r="C1047" s="20">
        <v>200109962</v>
      </c>
      <c r="D1047" s="20" t="s">
        <v>659</v>
      </c>
      <c r="E1047" s="20" t="s">
        <v>1817</v>
      </c>
      <c r="F1047" s="20" t="s">
        <v>1283</v>
      </c>
      <c r="G1047" s="20" t="s">
        <v>1284</v>
      </c>
      <c r="H1047" s="20" t="s">
        <v>624</v>
      </c>
      <c r="I1047" s="20" t="s">
        <v>625</v>
      </c>
      <c r="J1047" s="20" t="s">
        <v>658</v>
      </c>
      <c r="K1047" s="20" t="s">
        <v>662</v>
      </c>
      <c r="L1047" s="21">
        <v>39766</v>
      </c>
      <c r="M1047" s="22">
        <v>0</v>
      </c>
      <c r="N1047" s="22">
        <v>0</v>
      </c>
      <c r="O1047" s="22">
        <v>0</v>
      </c>
    </row>
    <row r="1048" spans="1:15">
      <c r="A1048" s="20" t="s">
        <v>658</v>
      </c>
      <c r="B1048" s="20"/>
      <c r="C1048" s="20">
        <v>200109961</v>
      </c>
      <c r="D1048" s="20" t="s">
        <v>659</v>
      </c>
      <c r="E1048" s="20" t="s">
        <v>1818</v>
      </c>
      <c r="F1048" s="20" t="s">
        <v>986</v>
      </c>
      <c r="G1048" s="20" t="s">
        <v>987</v>
      </c>
      <c r="H1048" s="20" t="s">
        <v>634</v>
      </c>
      <c r="I1048" s="20" t="s">
        <v>635</v>
      </c>
      <c r="J1048" s="20" t="s">
        <v>658</v>
      </c>
      <c r="K1048" s="20" t="s">
        <v>662</v>
      </c>
      <c r="L1048" s="21">
        <v>39766</v>
      </c>
      <c r="M1048" s="22">
        <v>0</v>
      </c>
      <c r="N1048" s="22">
        <v>0</v>
      </c>
      <c r="O1048" s="22">
        <v>0</v>
      </c>
    </row>
    <row r="1049" spans="1:15">
      <c r="A1049" s="20" t="s">
        <v>658</v>
      </c>
      <c r="B1049" s="20"/>
      <c r="C1049" s="20">
        <v>200109963</v>
      </c>
      <c r="D1049" s="20" t="s">
        <v>659</v>
      </c>
      <c r="E1049" s="20" t="s">
        <v>1818</v>
      </c>
      <c r="F1049" s="20" t="s">
        <v>986</v>
      </c>
      <c r="G1049" s="20" t="s">
        <v>987</v>
      </c>
      <c r="H1049" s="20" t="s">
        <v>634</v>
      </c>
      <c r="I1049" s="20" t="s">
        <v>635</v>
      </c>
      <c r="J1049" s="20" t="s">
        <v>658</v>
      </c>
      <c r="K1049" s="20" t="s">
        <v>662</v>
      </c>
      <c r="L1049" s="21">
        <v>39766</v>
      </c>
      <c r="M1049" s="22">
        <v>0</v>
      </c>
      <c r="N1049" s="22">
        <v>0</v>
      </c>
      <c r="O1049" s="22">
        <v>0</v>
      </c>
    </row>
    <row r="1050" spans="1:15">
      <c r="A1050" s="20" t="s">
        <v>658</v>
      </c>
      <c r="B1050" s="20"/>
      <c r="C1050" s="20">
        <v>200109969</v>
      </c>
      <c r="D1050" s="20" t="s">
        <v>659</v>
      </c>
      <c r="E1050" s="20" t="s">
        <v>1819</v>
      </c>
      <c r="F1050" s="20" t="s">
        <v>1820</v>
      </c>
      <c r="G1050" s="20" t="s">
        <v>1821</v>
      </c>
      <c r="H1050" s="20" t="s">
        <v>696</v>
      </c>
      <c r="I1050" s="20" t="s">
        <v>697</v>
      </c>
      <c r="J1050" s="20" t="s">
        <v>658</v>
      </c>
      <c r="K1050" s="20" t="s">
        <v>768</v>
      </c>
      <c r="L1050" s="21">
        <v>39766</v>
      </c>
      <c r="M1050" s="22">
        <v>0</v>
      </c>
      <c r="N1050" s="22">
        <v>0</v>
      </c>
      <c r="O1050" s="22">
        <v>0</v>
      </c>
    </row>
    <row r="1051" spans="1:15">
      <c r="A1051" s="20" t="s">
        <v>658</v>
      </c>
      <c r="B1051" s="20"/>
      <c r="C1051" s="20">
        <v>200109972</v>
      </c>
      <c r="D1051" s="20" t="s">
        <v>659</v>
      </c>
      <c r="E1051" s="20" t="s">
        <v>1822</v>
      </c>
      <c r="F1051" s="20" t="s">
        <v>213</v>
      </c>
      <c r="G1051" s="20" t="s">
        <v>214</v>
      </c>
      <c r="H1051" s="20" t="s">
        <v>215</v>
      </c>
      <c r="I1051" s="20" t="s">
        <v>216</v>
      </c>
      <c r="J1051" s="20" t="s">
        <v>658</v>
      </c>
      <c r="K1051" s="20" t="s">
        <v>662</v>
      </c>
      <c r="L1051" s="21">
        <v>39766</v>
      </c>
      <c r="M1051" s="22">
        <v>0</v>
      </c>
      <c r="N1051" s="22">
        <v>0</v>
      </c>
      <c r="O1051" s="22">
        <v>0</v>
      </c>
    </row>
    <row r="1052" spans="1:15">
      <c r="A1052" s="20" t="s">
        <v>658</v>
      </c>
      <c r="B1052" s="20"/>
      <c r="C1052" s="20">
        <v>200110031</v>
      </c>
      <c r="D1052" s="20" t="s">
        <v>659</v>
      </c>
      <c r="E1052" s="20" t="s">
        <v>1823</v>
      </c>
      <c r="F1052" s="20" t="s">
        <v>1824</v>
      </c>
      <c r="G1052" s="20" t="s">
        <v>0</v>
      </c>
      <c r="H1052" s="20" t="s">
        <v>634</v>
      </c>
      <c r="I1052" s="20" t="s">
        <v>635</v>
      </c>
      <c r="J1052" s="20" t="s">
        <v>658</v>
      </c>
      <c r="K1052" s="20" t="s">
        <v>768</v>
      </c>
      <c r="L1052" s="21">
        <v>39769</v>
      </c>
      <c r="M1052" s="22">
        <v>0</v>
      </c>
      <c r="N1052" s="22">
        <v>0</v>
      </c>
      <c r="O1052" s="22">
        <v>0</v>
      </c>
    </row>
    <row r="1053" spans="1:15">
      <c r="A1053" s="20" t="s">
        <v>249</v>
      </c>
      <c r="B1053" s="20">
        <v>200110270</v>
      </c>
      <c r="C1053" s="20">
        <v>200110026</v>
      </c>
      <c r="D1053" s="20" t="s">
        <v>252</v>
      </c>
      <c r="E1053" s="20" t="s">
        <v>1</v>
      </c>
      <c r="F1053" s="20" t="s">
        <v>842</v>
      </c>
      <c r="G1053" s="20" t="s">
        <v>843</v>
      </c>
      <c r="H1053" s="20" t="s">
        <v>614</v>
      </c>
      <c r="I1053" s="20" t="s">
        <v>615</v>
      </c>
      <c r="J1053" s="20" t="s">
        <v>444</v>
      </c>
      <c r="K1053" s="20" t="s">
        <v>256</v>
      </c>
      <c r="L1053" s="21">
        <v>39769</v>
      </c>
      <c r="M1053" s="22">
        <v>1</v>
      </c>
      <c r="N1053" s="22">
        <v>0</v>
      </c>
      <c r="O1053" s="22">
        <v>0</v>
      </c>
    </row>
    <row r="1054" spans="1:15">
      <c r="A1054" s="20" t="s">
        <v>658</v>
      </c>
      <c r="B1054" s="20"/>
      <c r="C1054" s="20">
        <v>200110023</v>
      </c>
      <c r="D1054" s="20" t="s">
        <v>659</v>
      </c>
      <c r="E1054" s="20" t="s">
        <v>2</v>
      </c>
      <c r="F1054" s="20" t="s">
        <v>3</v>
      </c>
      <c r="G1054" s="20" t="s">
        <v>4</v>
      </c>
      <c r="H1054" s="20" t="s">
        <v>730</v>
      </c>
      <c r="I1054" s="20" t="s">
        <v>731</v>
      </c>
      <c r="J1054" s="20" t="s">
        <v>658</v>
      </c>
      <c r="K1054" s="20" t="s">
        <v>662</v>
      </c>
      <c r="L1054" s="21">
        <v>39769</v>
      </c>
      <c r="M1054" s="22">
        <v>0</v>
      </c>
      <c r="N1054" s="22">
        <v>0</v>
      </c>
      <c r="O1054" s="22">
        <v>0</v>
      </c>
    </row>
    <row r="1055" spans="1:15">
      <c r="A1055" s="20" t="s">
        <v>250</v>
      </c>
      <c r="B1055" s="20">
        <v>200110280</v>
      </c>
      <c r="C1055" s="20">
        <v>200110216</v>
      </c>
      <c r="D1055" s="20" t="s">
        <v>257</v>
      </c>
      <c r="E1055" s="20" t="s">
        <v>5</v>
      </c>
      <c r="F1055" s="20" t="s">
        <v>1271</v>
      </c>
      <c r="G1055" s="20" t="s">
        <v>1272</v>
      </c>
      <c r="H1055" s="20" t="s">
        <v>634</v>
      </c>
      <c r="I1055" s="20" t="s">
        <v>635</v>
      </c>
      <c r="J1055" s="20" t="s">
        <v>379</v>
      </c>
      <c r="K1055" s="20" t="s">
        <v>662</v>
      </c>
      <c r="L1055" s="21">
        <v>39770</v>
      </c>
      <c r="M1055" s="22">
        <v>0</v>
      </c>
      <c r="N1055" s="22">
        <v>1</v>
      </c>
      <c r="O1055" s="22">
        <v>0</v>
      </c>
    </row>
    <row r="1056" spans="1:15">
      <c r="A1056" s="20" t="s">
        <v>250</v>
      </c>
      <c r="B1056" s="20">
        <v>200110280</v>
      </c>
      <c r="C1056" s="20">
        <v>200110218</v>
      </c>
      <c r="D1056" s="20" t="s">
        <v>257</v>
      </c>
      <c r="E1056" s="20" t="s">
        <v>6</v>
      </c>
      <c r="F1056" s="20" t="s">
        <v>1271</v>
      </c>
      <c r="G1056" s="20" t="s">
        <v>1272</v>
      </c>
      <c r="H1056" s="20" t="s">
        <v>634</v>
      </c>
      <c r="I1056" s="20" t="s">
        <v>635</v>
      </c>
      <c r="J1056" s="20" t="s">
        <v>379</v>
      </c>
      <c r="K1056" s="20" t="s">
        <v>662</v>
      </c>
      <c r="L1056" s="21">
        <v>39770</v>
      </c>
      <c r="M1056" s="22">
        <v>0</v>
      </c>
      <c r="N1056" s="22">
        <v>1</v>
      </c>
      <c r="O1056" s="22">
        <v>0</v>
      </c>
    </row>
    <row r="1057" spans="1:15">
      <c r="A1057" s="20" t="s">
        <v>249</v>
      </c>
      <c r="B1057" s="20">
        <v>200110186</v>
      </c>
      <c r="C1057" s="20">
        <v>200110141</v>
      </c>
      <c r="D1057" s="20" t="s">
        <v>252</v>
      </c>
      <c r="E1057" s="20" t="s">
        <v>262</v>
      </c>
      <c r="F1057" s="20" t="s">
        <v>7</v>
      </c>
      <c r="G1057" s="20" t="s">
        <v>8</v>
      </c>
      <c r="H1057" s="20" t="s">
        <v>9</v>
      </c>
      <c r="I1057" s="20" t="s">
        <v>10</v>
      </c>
      <c r="J1057" s="20" t="s">
        <v>505</v>
      </c>
      <c r="K1057" s="20" t="s">
        <v>256</v>
      </c>
      <c r="L1057" s="21">
        <v>39770</v>
      </c>
      <c r="M1057" s="22">
        <v>0</v>
      </c>
      <c r="N1057" s="22">
        <v>1</v>
      </c>
      <c r="O1057" s="22">
        <v>0</v>
      </c>
    </row>
    <row r="1058" spans="1:15">
      <c r="A1058" s="20" t="s">
        <v>658</v>
      </c>
      <c r="B1058" s="20"/>
      <c r="C1058" s="20">
        <v>200110186</v>
      </c>
      <c r="D1058" s="20" t="s">
        <v>659</v>
      </c>
      <c r="E1058" s="20" t="s">
        <v>11</v>
      </c>
      <c r="F1058" s="20" t="s">
        <v>7</v>
      </c>
      <c r="G1058" s="20" t="s">
        <v>8</v>
      </c>
      <c r="H1058" s="20" t="s">
        <v>9</v>
      </c>
      <c r="I1058" s="20" t="s">
        <v>10</v>
      </c>
      <c r="J1058" s="20" t="s">
        <v>658</v>
      </c>
      <c r="K1058" s="20" t="s">
        <v>662</v>
      </c>
      <c r="L1058" s="21">
        <v>39770</v>
      </c>
      <c r="M1058" s="22">
        <v>0</v>
      </c>
      <c r="N1058" s="22">
        <v>0</v>
      </c>
      <c r="O1058" s="22">
        <v>0</v>
      </c>
    </row>
    <row r="1059" spans="1:15">
      <c r="A1059" s="20" t="s">
        <v>249</v>
      </c>
      <c r="B1059" s="20">
        <v>200110445</v>
      </c>
      <c r="C1059" s="20">
        <v>200110145</v>
      </c>
      <c r="D1059" s="20" t="s">
        <v>252</v>
      </c>
      <c r="E1059" s="20" t="s">
        <v>273</v>
      </c>
      <c r="F1059" s="20" t="s">
        <v>1079</v>
      </c>
      <c r="G1059" s="20" t="s">
        <v>1080</v>
      </c>
      <c r="H1059" s="20" t="s">
        <v>601</v>
      </c>
      <c r="I1059" s="20" t="s">
        <v>602</v>
      </c>
      <c r="J1059" s="20" t="s">
        <v>12</v>
      </c>
      <c r="K1059" s="20" t="s">
        <v>320</v>
      </c>
      <c r="L1059" s="21">
        <v>39770</v>
      </c>
      <c r="M1059" s="22">
        <v>1</v>
      </c>
      <c r="N1059" s="22">
        <v>0</v>
      </c>
      <c r="O1059" s="22">
        <v>0</v>
      </c>
    </row>
    <row r="1060" spans="1:15">
      <c r="A1060" s="20" t="s">
        <v>250</v>
      </c>
      <c r="B1060" s="20">
        <v>200110300</v>
      </c>
      <c r="C1060" s="20">
        <v>200110144</v>
      </c>
      <c r="D1060" s="20" t="s">
        <v>252</v>
      </c>
      <c r="E1060" s="20" t="s">
        <v>13</v>
      </c>
      <c r="F1060" s="20" t="s">
        <v>14</v>
      </c>
      <c r="G1060" s="20" t="s">
        <v>15</v>
      </c>
      <c r="H1060" s="20" t="s">
        <v>620</v>
      </c>
      <c r="I1060" s="20" t="s">
        <v>621</v>
      </c>
      <c r="J1060" s="20" t="s">
        <v>16</v>
      </c>
      <c r="K1060" s="20" t="s">
        <v>374</v>
      </c>
      <c r="L1060" s="21">
        <v>39770</v>
      </c>
      <c r="M1060" s="22">
        <v>1</v>
      </c>
      <c r="N1060" s="22">
        <v>0</v>
      </c>
      <c r="O1060" s="22">
        <v>0</v>
      </c>
    </row>
    <row r="1061" spans="1:15">
      <c r="A1061" s="20" t="s">
        <v>658</v>
      </c>
      <c r="B1061" s="20"/>
      <c r="C1061" s="20">
        <v>200110154</v>
      </c>
      <c r="D1061" s="20" t="s">
        <v>659</v>
      </c>
      <c r="E1061" s="20" t="s">
        <v>17</v>
      </c>
      <c r="F1061" s="20" t="s">
        <v>18</v>
      </c>
      <c r="G1061" s="20" t="s">
        <v>19</v>
      </c>
      <c r="H1061" s="20" t="s">
        <v>752</v>
      </c>
      <c r="I1061" s="20" t="s">
        <v>753</v>
      </c>
      <c r="J1061" s="20" t="s">
        <v>658</v>
      </c>
      <c r="K1061" s="20" t="s">
        <v>768</v>
      </c>
      <c r="L1061" s="21">
        <v>39770</v>
      </c>
      <c r="M1061" s="22">
        <v>0</v>
      </c>
      <c r="N1061" s="22">
        <v>0</v>
      </c>
      <c r="O1061" s="22">
        <v>0</v>
      </c>
    </row>
    <row r="1062" spans="1:15">
      <c r="A1062" s="20" t="s">
        <v>658</v>
      </c>
      <c r="B1062" s="20"/>
      <c r="C1062" s="20">
        <v>200110143</v>
      </c>
      <c r="D1062" s="20" t="s">
        <v>659</v>
      </c>
      <c r="E1062" s="20" t="s">
        <v>20</v>
      </c>
      <c r="F1062" s="20" t="s">
        <v>1090</v>
      </c>
      <c r="G1062" s="20" t="s">
        <v>1091</v>
      </c>
      <c r="H1062" s="20" t="s">
        <v>716</v>
      </c>
      <c r="I1062" s="20" t="s">
        <v>717</v>
      </c>
      <c r="J1062" s="20" t="s">
        <v>658</v>
      </c>
      <c r="K1062" s="20" t="s">
        <v>768</v>
      </c>
      <c r="L1062" s="21">
        <v>39770</v>
      </c>
      <c r="M1062" s="22">
        <v>0</v>
      </c>
      <c r="N1062" s="22">
        <v>0</v>
      </c>
      <c r="O1062" s="22">
        <v>0</v>
      </c>
    </row>
    <row r="1063" spans="1:15">
      <c r="A1063" s="20" t="s">
        <v>658</v>
      </c>
      <c r="B1063" s="20"/>
      <c r="C1063" s="20">
        <v>200110142</v>
      </c>
      <c r="D1063" s="20" t="s">
        <v>659</v>
      </c>
      <c r="E1063" s="20" t="s">
        <v>21</v>
      </c>
      <c r="F1063" s="20" t="s">
        <v>714</v>
      </c>
      <c r="G1063" s="20" t="s">
        <v>715</v>
      </c>
      <c r="H1063" s="20" t="s">
        <v>696</v>
      </c>
      <c r="I1063" s="20" t="s">
        <v>697</v>
      </c>
      <c r="J1063" s="20" t="s">
        <v>658</v>
      </c>
      <c r="K1063" s="20" t="s">
        <v>768</v>
      </c>
      <c r="L1063" s="21">
        <v>39770</v>
      </c>
      <c r="M1063" s="22">
        <v>0</v>
      </c>
      <c r="N1063" s="22">
        <v>0</v>
      </c>
      <c r="O1063" s="22">
        <v>0</v>
      </c>
    </row>
    <row r="1064" spans="1:15">
      <c r="A1064" s="20" t="s">
        <v>249</v>
      </c>
      <c r="B1064" s="20">
        <v>200110278</v>
      </c>
      <c r="C1064" s="20">
        <v>200110282</v>
      </c>
      <c r="D1064" s="20" t="s">
        <v>252</v>
      </c>
      <c r="E1064" s="20" t="s">
        <v>258</v>
      </c>
      <c r="F1064" s="20" t="s">
        <v>791</v>
      </c>
      <c r="G1064" s="20" t="s">
        <v>792</v>
      </c>
      <c r="H1064" s="20" t="s">
        <v>601</v>
      </c>
      <c r="I1064" s="20" t="s">
        <v>602</v>
      </c>
      <c r="J1064" s="20" t="s">
        <v>22</v>
      </c>
      <c r="K1064" s="20" t="s">
        <v>320</v>
      </c>
      <c r="L1064" s="21">
        <v>39771</v>
      </c>
      <c r="M1064" s="22">
        <v>1</v>
      </c>
      <c r="N1064" s="22">
        <v>0</v>
      </c>
      <c r="O1064" s="22">
        <v>0</v>
      </c>
    </row>
    <row r="1065" spans="1:15">
      <c r="A1065" s="20" t="s">
        <v>249</v>
      </c>
      <c r="B1065" s="20">
        <v>200110271</v>
      </c>
      <c r="C1065" s="20">
        <v>200110249</v>
      </c>
      <c r="D1065" s="20" t="s">
        <v>252</v>
      </c>
      <c r="E1065" s="20" t="s">
        <v>258</v>
      </c>
      <c r="F1065" s="20" t="s">
        <v>1492</v>
      </c>
      <c r="G1065" s="20" t="s">
        <v>1493</v>
      </c>
      <c r="H1065" s="20" t="s">
        <v>598</v>
      </c>
      <c r="I1065" s="20" t="s">
        <v>599</v>
      </c>
      <c r="J1065" s="20" t="s">
        <v>255</v>
      </c>
      <c r="K1065" s="20" t="s">
        <v>256</v>
      </c>
      <c r="L1065" s="21">
        <v>39771</v>
      </c>
      <c r="M1065" s="22">
        <v>1</v>
      </c>
      <c r="N1065" s="22">
        <v>0</v>
      </c>
      <c r="O1065" s="22">
        <v>0</v>
      </c>
    </row>
    <row r="1066" spans="1:15">
      <c r="A1066" s="20" t="s">
        <v>658</v>
      </c>
      <c r="B1066" s="20"/>
      <c r="C1066" s="20">
        <v>200110271</v>
      </c>
      <c r="D1066" s="20" t="s">
        <v>659</v>
      </c>
      <c r="E1066" s="20" t="s">
        <v>23</v>
      </c>
      <c r="F1066" s="20" t="s">
        <v>1492</v>
      </c>
      <c r="G1066" s="20" t="s">
        <v>1493</v>
      </c>
      <c r="H1066" s="20" t="s">
        <v>598</v>
      </c>
      <c r="I1066" s="20" t="s">
        <v>599</v>
      </c>
      <c r="J1066" s="20" t="s">
        <v>658</v>
      </c>
      <c r="K1066" s="20" t="s">
        <v>662</v>
      </c>
      <c r="L1066" s="21">
        <v>39771</v>
      </c>
      <c r="M1066" s="22">
        <v>0</v>
      </c>
      <c r="N1066" s="22">
        <v>0</v>
      </c>
      <c r="O1066" s="22">
        <v>0</v>
      </c>
    </row>
    <row r="1067" spans="1:15">
      <c r="A1067" s="20" t="s">
        <v>658</v>
      </c>
      <c r="B1067" s="20"/>
      <c r="C1067" s="20">
        <v>200110257</v>
      </c>
      <c r="D1067" s="20" t="s">
        <v>659</v>
      </c>
      <c r="E1067" s="20" t="s">
        <v>24</v>
      </c>
      <c r="F1067" s="20" t="s">
        <v>667</v>
      </c>
      <c r="G1067" s="20" t="s">
        <v>668</v>
      </c>
      <c r="H1067" s="20" t="s">
        <v>601</v>
      </c>
      <c r="I1067" s="20" t="s">
        <v>602</v>
      </c>
      <c r="J1067" s="20" t="s">
        <v>658</v>
      </c>
      <c r="K1067" s="20" t="s">
        <v>662</v>
      </c>
      <c r="L1067" s="21">
        <v>39771</v>
      </c>
      <c r="M1067" s="22">
        <v>0</v>
      </c>
      <c r="N1067" s="22">
        <v>0</v>
      </c>
      <c r="O1067" s="22">
        <v>0</v>
      </c>
    </row>
    <row r="1068" spans="1:15">
      <c r="A1068" s="20" t="s">
        <v>658</v>
      </c>
      <c r="B1068" s="20"/>
      <c r="C1068" s="20">
        <v>200110280</v>
      </c>
      <c r="D1068" s="20" t="s">
        <v>659</v>
      </c>
      <c r="E1068" s="20" t="s">
        <v>25</v>
      </c>
      <c r="F1068" s="20" t="s">
        <v>1271</v>
      </c>
      <c r="G1068" s="20" t="s">
        <v>1272</v>
      </c>
      <c r="H1068" s="20" t="s">
        <v>634</v>
      </c>
      <c r="I1068" s="20" t="s">
        <v>635</v>
      </c>
      <c r="J1068" s="20" t="s">
        <v>658</v>
      </c>
      <c r="K1068" s="20" t="s">
        <v>662</v>
      </c>
      <c r="L1068" s="21">
        <v>39771</v>
      </c>
      <c r="M1068" s="22">
        <v>0</v>
      </c>
      <c r="N1068" s="22">
        <v>0</v>
      </c>
      <c r="O1068" s="22">
        <v>0</v>
      </c>
    </row>
    <row r="1069" spans="1:15">
      <c r="A1069" s="20" t="s">
        <v>658</v>
      </c>
      <c r="B1069" s="20"/>
      <c r="C1069" s="20">
        <v>200110248</v>
      </c>
      <c r="D1069" s="20" t="s">
        <v>659</v>
      </c>
      <c r="E1069" s="20" t="s">
        <v>26</v>
      </c>
      <c r="F1069" s="20" t="s">
        <v>817</v>
      </c>
      <c r="G1069" s="20" t="s">
        <v>818</v>
      </c>
      <c r="H1069" s="20" t="s">
        <v>630</v>
      </c>
      <c r="I1069" s="20" t="s">
        <v>631</v>
      </c>
      <c r="J1069" s="20" t="s">
        <v>658</v>
      </c>
      <c r="K1069" s="20" t="s">
        <v>662</v>
      </c>
      <c r="L1069" s="21">
        <v>39771</v>
      </c>
      <c r="M1069" s="22">
        <v>0</v>
      </c>
      <c r="N1069" s="22">
        <v>0</v>
      </c>
      <c r="O1069" s="22">
        <v>0</v>
      </c>
    </row>
    <row r="1070" spans="1:15">
      <c r="A1070" s="20" t="s">
        <v>658</v>
      </c>
      <c r="B1070" s="20"/>
      <c r="C1070" s="20">
        <v>200110234</v>
      </c>
      <c r="D1070" s="20" t="s">
        <v>659</v>
      </c>
      <c r="E1070" s="20" t="s">
        <v>27</v>
      </c>
      <c r="F1070" s="20" t="s">
        <v>1283</v>
      </c>
      <c r="G1070" s="20" t="s">
        <v>1284</v>
      </c>
      <c r="H1070" s="20" t="s">
        <v>624</v>
      </c>
      <c r="I1070" s="20" t="s">
        <v>625</v>
      </c>
      <c r="J1070" s="20" t="s">
        <v>658</v>
      </c>
      <c r="K1070" s="20" t="s">
        <v>662</v>
      </c>
      <c r="L1070" s="21">
        <v>39771</v>
      </c>
      <c r="M1070" s="22">
        <v>0</v>
      </c>
      <c r="N1070" s="22">
        <v>0</v>
      </c>
      <c r="O1070" s="22">
        <v>0</v>
      </c>
    </row>
    <row r="1071" spans="1:15">
      <c r="A1071" s="20" t="s">
        <v>658</v>
      </c>
      <c r="B1071" s="20"/>
      <c r="C1071" s="20">
        <v>200110270</v>
      </c>
      <c r="D1071" s="20" t="s">
        <v>659</v>
      </c>
      <c r="E1071" s="20" t="s">
        <v>28</v>
      </c>
      <c r="F1071" s="20" t="s">
        <v>842</v>
      </c>
      <c r="G1071" s="20" t="s">
        <v>843</v>
      </c>
      <c r="H1071" s="20" t="s">
        <v>614</v>
      </c>
      <c r="I1071" s="20" t="s">
        <v>615</v>
      </c>
      <c r="J1071" s="20" t="s">
        <v>658</v>
      </c>
      <c r="K1071" s="20" t="s">
        <v>662</v>
      </c>
      <c r="L1071" s="21">
        <v>39771</v>
      </c>
      <c r="M1071" s="22">
        <v>0</v>
      </c>
      <c r="N1071" s="22">
        <v>0</v>
      </c>
      <c r="O1071" s="22">
        <v>0</v>
      </c>
    </row>
    <row r="1072" spans="1:15">
      <c r="A1072" s="20" t="s">
        <v>658</v>
      </c>
      <c r="B1072" s="20"/>
      <c r="C1072" s="20">
        <v>200110252</v>
      </c>
      <c r="D1072" s="20" t="s">
        <v>659</v>
      </c>
      <c r="E1072" s="20" t="s">
        <v>29</v>
      </c>
      <c r="F1072" s="20" t="s">
        <v>1017</v>
      </c>
      <c r="G1072" s="20" t="s">
        <v>1018</v>
      </c>
      <c r="H1072" s="20" t="s">
        <v>730</v>
      </c>
      <c r="I1072" s="20" t="s">
        <v>731</v>
      </c>
      <c r="J1072" s="20" t="s">
        <v>658</v>
      </c>
      <c r="K1072" s="20" t="s">
        <v>662</v>
      </c>
      <c r="L1072" s="21">
        <v>39771</v>
      </c>
      <c r="M1072" s="22">
        <v>0</v>
      </c>
      <c r="N1072" s="22">
        <v>0</v>
      </c>
      <c r="O1072" s="22">
        <v>0</v>
      </c>
    </row>
    <row r="1073" spans="1:15">
      <c r="A1073" s="20" t="s">
        <v>658</v>
      </c>
      <c r="B1073" s="20"/>
      <c r="C1073" s="20">
        <v>200110278</v>
      </c>
      <c r="D1073" s="20" t="s">
        <v>659</v>
      </c>
      <c r="E1073" s="20" t="s">
        <v>30</v>
      </c>
      <c r="F1073" s="20" t="s">
        <v>791</v>
      </c>
      <c r="G1073" s="20" t="s">
        <v>792</v>
      </c>
      <c r="H1073" s="20" t="s">
        <v>601</v>
      </c>
      <c r="I1073" s="20" t="s">
        <v>602</v>
      </c>
      <c r="J1073" s="20" t="s">
        <v>658</v>
      </c>
      <c r="K1073" s="20" t="s">
        <v>768</v>
      </c>
      <c r="L1073" s="21">
        <v>39772</v>
      </c>
      <c r="M1073" s="22">
        <v>0</v>
      </c>
      <c r="N1073" s="22">
        <v>0</v>
      </c>
      <c r="O1073" s="22">
        <v>0</v>
      </c>
    </row>
    <row r="1074" spans="1:15">
      <c r="A1074" s="20" t="s">
        <v>249</v>
      </c>
      <c r="B1074" s="20">
        <v>200110346</v>
      </c>
      <c r="C1074" s="20">
        <v>200110286</v>
      </c>
      <c r="D1074" s="20" t="s">
        <v>252</v>
      </c>
      <c r="E1074" s="20" t="s">
        <v>268</v>
      </c>
      <c r="F1074" s="20" t="s">
        <v>1060</v>
      </c>
      <c r="G1074" s="20" t="s">
        <v>1061</v>
      </c>
      <c r="H1074" s="20" t="s">
        <v>638</v>
      </c>
      <c r="I1074" s="20" t="s">
        <v>639</v>
      </c>
      <c r="J1074" s="20" t="s">
        <v>31</v>
      </c>
      <c r="K1074" s="20" t="s">
        <v>256</v>
      </c>
      <c r="L1074" s="21">
        <v>39772</v>
      </c>
      <c r="M1074" s="22">
        <v>0</v>
      </c>
      <c r="N1074" s="22">
        <v>1</v>
      </c>
      <c r="O1074" s="22">
        <v>0</v>
      </c>
    </row>
    <row r="1075" spans="1:15">
      <c r="A1075" s="20" t="s">
        <v>658</v>
      </c>
      <c r="B1075" s="20"/>
      <c r="C1075" s="20">
        <v>200110346</v>
      </c>
      <c r="D1075" s="20" t="s">
        <v>659</v>
      </c>
      <c r="E1075" s="20" t="s">
        <v>32</v>
      </c>
      <c r="F1075" s="20" t="s">
        <v>1060</v>
      </c>
      <c r="G1075" s="20" t="s">
        <v>1061</v>
      </c>
      <c r="H1075" s="20" t="s">
        <v>638</v>
      </c>
      <c r="I1075" s="20" t="s">
        <v>639</v>
      </c>
      <c r="J1075" s="20" t="s">
        <v>658</v>
      </c>
      <c r="K1075" s="20" t="s">
        <v>662</v>
      </c>
      <c r="L1075" s="21">
        <v>39772</v>
      </c>
      <c r="M1075" s="22">
        <v>0</v>
      </c>
      <c r="N1075" s="22">
        <v>0</v>
      </c>
      <c r="O1075" s="22">
        <v>0</v>
      </c>
    </row>
    <row r="1076" spans="1:15">
      <c r="A1076" s="20" t="s">
        <v>658</v>
      </c>
      <c r="B1076" s="20"/>
      <c r="C1076" s="20">
        <v>200110300</v>
      </c>
      <c r="D1076" s="20" t="s">
        <v>659</v>
      </c>
      <c r="E1076" s="20" t="s">
        <v>33</v>
      </c>
      <c r="F1076" s="20" t="s">
        <v>14</v>
      </c>
      <c r="G1076" s="20" t="s">
        <v>15</v>
      </c>
      <c r="H1076" s="20" t="s">
        <v>620</v>
      </c>
      <c r="I1076" s="20" t="s">
        <v>621</v>
      </c>
      <c r="J1076" s="20" t="s">
        <v>658</v>
      </c>
      <c r="K1076" s="20" t="s">
        <v>768</v>
      </c>
      <c r="L1076" s="21">
        <v>39772</v>
      </c>
      <c r="M1076" s="22">
        <v>0</v>
      </c>
      <c r="N1076" s="22">
        <v>0</v>
      </c>
      <c r="O1076" s="22">
        <v>0</v>
      </c>
    </row>
    <row r="1077" spans="1:15">
      <c r="A1077" s="20" t="s">
        <v>658</v>
      </c>
      <c r="B1077" s="20"/>
      <c r="C1077" s="20">
        <v>200110329</v>
      </c>
      <c r="D1077" s="20" t="s">
        <v>659</v>
      </c>
      <c r="E1077" s="20" t="s">
        <v>34</v>
      </c>
      <c r="F1077" s="20" t="s">
        <v>35</v>
      </c>
      <c r="G1077" s="20" t="s">
        <v>36</v>
      </c>
      <c r="H1077" s="20" t="s">
        <v>1490</v>
      </c>
      <c r="I1077" s="20" t="s">
        <v>1491</v>
      </c>
      <c r="J1077" s="20" t="s">
        <v>658</v>
      </c>
      <c r="K1077" s="20" t="s">
        <v>662</v>
      </c>
      <c r="L1077" s="21">
        <v>39772</v>
      </c>
      <c r="M1077" s="22">
        <v>0</v>
      </c>
      <c r="N1077" s="22">
        <v>0</v>
      </c>
      <c r="O1077" s="22">
        <v>0</v>
      </c>
    </row>
    <row r="1078" spans="1:15">
      <c r="A1078" s="20" t="s">
        <v>658</v>
      </c>
      <c r="B1078" s="20"/>
      <c r="C1078" s="20">
        <v>200110333</v>
      </c>
      <c r="D1078" s="20" t="s">
        <v>659</v>
      </c>
      <c r="E1078" s="20" t="s">
        <v>34</v>
      </c>
      <c r="F1078" s="20" t="s">
        <v>35</v>
      </c>
      <c r="G1078" s="20" t="s">
        <v>36</v>
      </c>
      <c r="H1078" s="20" t="s">
        <v>1490</v>
      </c>
      <c r="I1078" s="20" t="s">
        <v>1491</v>
      </c>
      <c r="J1078" s="20" t="s">
        <v>658</v>
      </c>
      <c r="K1078" s="20" t="s">
        <v>768</v>
      </c>
      <c r="L1078" s="21">
        <v>39772</v>
      </c>
      <c r="M1078" s="22">
        <v>0</v>
      </c>
      <c r="N1078" s="22">
        <v>0</v>
      </c>
      <c r="O1078" s="22">
        <v>0</v>
      </c>
    </row>
    <row r="1079" spans="1:15">
      <c r="A1079" s="20" t="s">
        <v>250</v>
      </c>
      <c r="B1079" s="20">
        <v>200110331</v>
      </c>
      <c r="C1079" s="20">
        <v>200110284</v>
      </c>
      <c r="D1079" s="20" t="s">
        <v>252</v>
      </c>
      <c r="E1079" s="20" t="s">
        <v>37</v>
      </c>
      <c r="F1079" s="20" t="s">
        <v>1283</v>
      </c>
      <c r="G1079" s="20" t="s">
        <v>1284</v>
      </c>
      <c r="H1079" s="20" t="s">
        <v>624</v>
      </c>
      <c r="I1079" s="20" t="s">
        <v>625</v>
      </c>
      <c r="J1079" s="20" t="s">
        <v>274</v>
      </c>
      <c r="K1079" s="20" t="s">
        <v>374</v>
      </c>
      <c r="L1079" s="21">
        <v>39772</v>
      </c>
      <c r="M1079" s="22">
        <v>1</v>
      </c>
      <c r="N1079" s="22">
        <v>0</v>
      </c>
      <c r="O1079" s="22">
        <v>0</v>
      </c>
    </row>
    <row r="1080" spans="1:15">
      <c r="A1080" s="20" t="s">
        <v>250</v>
      </c>
      <c r="B1080" s="20">
        <v>200110511</v>
      </c>
      <c r="C1080" s="20">
        <v>200110347</v>
      </c>
      <c r="D1080" s="20" t="s">
        <v>252</v>
      </c>
      <c r="E1080" s="20" t="s">
        <v>38</v>
      </c>
      <c r="F1080" s="20" t="s">
        <v>1283</v>
      </c>
      <c r="G1080" s="20" t="s">
        <v>1284</v>
      </c>
      <c r="H1080" s="20" t="s">
        <v>624</v>
      </c>
      <c r="I1080" s="20" t="s">
        <v>625</v>
      </c>
      <c r="J1080" s="20" t="s">
        <v>377</v>
      </c>
      <c r="K1080" s="20" t="s">
        <v>374</v>
      </c>
      <c r="L1080" s="21">
        <v>39772</v>
      </c>
      <c r="M1080" s="22">
        <v>1</v>
      </c>
      <c r="N1080" s="22">
        <v>0</v>
      </c>
      <c r="O1080" s="22">
        <v>0</v>
      </c>
    </row>
    <row r="1081" spans="1:15">
      <c r="A1081" s="20" t="s">
        <v>658</v>
      </c>
      <c r="B1081" s="20"/>
      <c r="C1081" s="20">
        <v>200110303</v>
      </c>
      <c r="D1081" s="20" t="s">
        <v>659</v>
      </c>
      <c r="E1081" s="20" t="s">
        <v>39</v>
      </c>
      <c r="F1081" s="20" t="s">
        <v>1283</v>
      </c>
      <c r="G1081" s="20" t="s">
        <v>1284</v>
      </c>
      <c r="H1081" s="20" t="s">
        <v>624</v>
      </c>
      <c r="I1081" s="20" t="s">
        <v>625</v>
      </c>
      <c r="J1081" s="20" t="s">
        <v>658</v>
      </c>
      <c r="K1081" s="20" t="s">
        <v>768</v>
      </c>
      <c r="L1081" s="21">
        <v>39772</v>
      </c>
      <c r="M1081" s="22">
        <v>0</v>
      </c>
      <c r="N1081" s="22">
        <v>0</v>
      </c>
      <c r="O1081" s="22">
        <v>0</v>
      </c>
    </row>
    <row r="1082" spans="1:15">
      <c r="A1082" s="20" t="s">
        <v>658</v>
      </c>
      <c r="B1082" s="20"/>
      <c r="C1082" s="20">
        <v>200110331</v>
      </c>
      <c r="D1082" s="20" t="s">
        <v>659</v>
      </c>
      <c r="E1082" s="20" t="s">
        <v>39</v>
      </c>
      <c r="F1082" s="20" t="s">
        <v>1283</v>
      </c>
      <c r="G1082" s="20" t="s">
        <v>1284</v>
      </c>
      <c r="H1082" s="20" t="s">
        <v>624</v>
      </c>
      <c r="I1082" s="20" t="s">
        <v>625</v>
      </c>
      <c r="J1082" s="20" t="s">
        <v>658</v>
      </c>
      <c r="K1082" s="20" t="s">
        <v>768</v>
      </c>
      <c r="L1082" s="21">
        <v>39772</v>
      </c>
      <c r="M1082" s="22">
        <v>0</v>
      </c>
      <c r="N1082" s="22">
        <v>0</v>
      </c>
      <c r="O1082" s="22">
        <v>0</v>
      </c>
    </row>
    <row r="1083" spans="1:15">
      <c r="A1083" s="20" t="s">
        <v>658</v>
      </c>
      <c r="B1083" s="20"/>
      <c r="C1083" s="20">
        <v>200110304</v>
      </c>
      <c r="D1083" s="20" t="s">
        <v>659</v>
      </c>
      <c r="E1083" s="20" t="s">
        <v>39</v>
      </c>
      <c r="F1083" s="20" t="s">
        <v>40</v>
      </c>
      <c r="G1083" s="20" t="s">
        <v>41</v>
      </c>
      <c r="H1083" s="20" t="s">
        <v>634</v>
      </c>
      <c r="I1083" s="20" t="s">
        <v>635</v>
      </c>
      <c r="J1083" s="20" t="s">
        <v>658</v>
      </c>
      <c r="K1083" s="20" t="s">
        <v>768</v>
      </c>
      <c r="L1083" s="21">
        <v>39772</v>
      </c>
      <c r="M1083" s="22">
        <v>0</v>
      </c>
      <c r="N1083" s="22">
        <v>0</v>
      </c>
      <c r="O1083" s="22">
        <v>0</v>
      </c>
    </row>
    <row r="1084" spans="1:15">
      <c r="A1084" s="20" t="s">
        <v>658</v>
      </c>
      <c r="B1084" s="20"/>
      <c r="C1084" s="20">
        <v>200110296</v>
      </c>
      <c r="D1084" s="20" t="s">
        <v>659</v>
      </c>
      <c r="E1084" s="20" t="s">
        <v>42</v>
      </c>
      <c r="F1084" s="20" t="s">
        <v>1445</v>
      </c>
      <c r="G1084" s="20" t="s">
        <v>1446</v>
      </c>
      <c r="H1084" s="20" t="s">
        <v>724</v>
      </c>
      <c r="I1084" s="20" t="s">
        <v>725</v>
      </c>
      <c r="J1084" s="20" t="s">
        <v>658</v>
      </c>
      <c r="K1084" s="20" t="s">
        <v>768</v>
      </c>
      <c r="L1084" s="21">
        <v>39772</v>
      </c>
      <c r="M1084" s="22">
        <v>0</v>
      </c>
      <c r="N1084" s="22">
        <v>0</v>
      </c>
      <c r="O1084" s="22">
        <v>0</v>
      </c>
    </row>
    <row r="1085" spans="1:15">
      <c r="A1085" s="20" t="s">
        <v>658</v>
      </c>
      <c r="B1085" s="20"/>
      <c r="C1085" s="20">
        <v>200110341</v>
      </c>
      <c r="D1085" s="20" t="s">
        <v>659</v>
      </c>
      <c r="E1085" s="20" t="s">
        <v>43</v>
      </c>
      <c r="F1085" s="20" t="s">
        <v>44</v>
      </c>
      <c r="G1085" s="20" t="s">
        <v>45</v>
      </c>
      <c r="H1085" s="20" t="s">
        <v>612</v>
      </c>
      <c r="I1085" s="20" t="s">
        <v>613</v>
      </c>
      <c r="J1085" s="20" t="s">
        <v>658</v>
      </c>
      <c r="K1085" s="20" t="s">
        <v>768</v>
      </c>
      <c r="L1085" s="21">
        <v>39772</v>
      </c>
      <c r="M1085" s="22">
        <v>0</v>
      </c>
      <c r="N1085" s="22">
        <v>0</v>
      </c>
      <c r="O1085" s="22">
        <v>0</v>
      </c>
    </row>
    <row r="1086" spans="1:15">
      <c r="A1086" s="20" t="s">
        <v>658</v>
      </c>
      <c r="B1086" s="20"/>
      <c r="C1086" s="20">
        <v>200110392</v>
      </c>
      <c r="D1086" s="20" t="s">
        <v>659</v>
      </c>
      <c r="E1086" s="20" t="s">
        <v>46</v>
      </c>
      <c r="F1086" s="20" t="s">
        <v>47</v>
      </c>
      <c r="G1086" s="20" t="s">
        <v>48</v>
      </c>
      <c r="H1086" s="20" t="s">
        <v>644</v>
      </c>
      <c r="I1086" s="20" t="s">
        <v>645</v>
      </c>
      <c r="J1086" s="20" t="s">
        <v>658</v>
      </c>
      <c r="K1086" s="20" t="s">
        <v>662</v>
      </c>
      <c r="L1086" s="21">
        <v>39773</v>
      </c>
      <c r="M1086" s="22">
        <v>0</v>
      </c>
      <c r="N1086" s="22">
        <v>0</v>
      </c>
      <c r="O1086" s="22">
        <v>0</v>
      </c>
    </row>
    <row r="1087" spans="1:15">
      <c r="A1087" s="20" t="s">
        <v>250</v>
      </c>
      <c r="B1087" s="20">
        <v>200110568</v>
      </c>
      <c r="C1087" s="20">
        <v>200110394</v>
      </c>
      <c r="D1087" s="20" t="s">
        <v>252</v>
      </c>
      <c r="E1087" s="20" t="s">
        <v>49</v>
      </c>
      <c r="F1087" s="20" t="s">
        <v>1758</v>
      </c>
      <c r="G1087" s="20" t="s">
        <v>1759</v>
      </c>
      <c r="H1087" s="20" t="s">
        <v>634</v>
      </c>
      <c r="I1087" s="20" t="s">
        <v>635</v>
      </c>
      <c r="J1087" s="20" t="s">
        <v>50</v>
      </c>
      <c r="K1087" s="20" t="s">
        <v>662</v>
      </c>
      <c r="L1087" s="21">
        <v>39773</v>
      </c>
      <c r="M1087" s="22">
        <v>0</v>
      </c>
      <c r="N1087" s="22">
        <v>1</v>
      </c>
      <c r="O1087" s="22">
        <v>0</v>
      </c>
    </row>
    <row r="1088" spans="1:15">
      <c r="A1088" s="20" t="s">
        <v>250</v>
      </c>
      <c r="B1088" s="20">
        <v>200110441</v>
      </c>
      <c r="C1088" s="20">
        <v>200110401</v>
      </c>
      <c r="D1088" s="20" t="s">
        <v>252</v>
      </c>
      <c r="E1088" s="20" t="s">
        <v>51</v>
      </c>
      <c r="F1088" s="20" t="s">
        <v>1359</v>
      </c>
      <c r="G1088" s="20" t="s">
        <v>1360</v>
      </c>
      <c r="H1088" s="20" t="s">
        <v>614</v>
      </c>
      <c r="I1088" s="20" t="s">
        <v>615</v>
      </c>
      <c r="J1088" s="20" t="s">
        <v>52</v>
      </c>
      <c r="K1088" s="20" t="s">
        <v>374</v>
      </c>
      <c r="L1088" s="21">
        <v>39773</v>
      </c>
      <c r="M1088" s="22">
        <v>1</v>
      </c>
      <c r="N1088" s="22">
        <v>0</v>
      </c>
      <c r="O1088" s="22">
        <v>0</v>
      </c>
    </row>
    <row r="1089" spans="1:15">
      <c r="A1089" s="20" t="s">
        <v>658</v>
      </c>
      <c r="B1089" s="20"/>
      <c r="C1089" s="20">
        <v>200110393</v>
      </c>
      <c r="D1089" s="20" t="s">
        <v>659</v>
      </c>
      <c r="E1089" s="20" t="s">
        <v>53</v>
      </c>
      <c r="F1089" s="20" t="s">
        <v>54</v>
      </c>
      <c r="G1089" s="20" t="s">
        <v>55</v>
      </c>
      <c r="H1089" s="20" t="s">
        <v>601</v>
      </c>
      <c r="I1089" s="20" t="s">
        <v>602</v>
      </c>
      <c r="J1089" s="20" t="s">
        <v>658</v>
      </c>
      <c r="K1089" s="20" t="s">
        <v>662</v>
      </c>
      <c r="L1089" s="21">
        <v>39773</v>
      </c>
      <c r="M1089" s="22">
        <v>0</v>
      </c>
      <c r="N1089" s="22">
        <v>0</v>
      </c>
      <c r="O1089" s="22">
        <v>0</v>
      </c>
    </row>
    <row r="1090" spans="1:15">
      <c r="A1090" s="20" t="s">
        <v>658</v>
      </c>
      <c r="B1090" s="20"/>
      <c r="C1090" s="20">
        <v>200110353</v>
      </c>
      <c r="D1090" s="20" t="s">
        <v>659</v>
      </c>
      <c r="E1090" s="20" t="s">
        <v>56</v>
      </c>
      <c r="F1090" s="20" t="s">
        <v>993</v>
      </c>
      <c r="G1090" s="20" t="s">
        <v>994</v>
      </c>
      <c r="H1090" s="20" t="s">
        <v>724</v>
      </c>
      <c r="I1090" s="20" t="s">
        <v>725</v>
      </c>
      <c r="J1090" s="20" t="s">
        <v>658</v>
      </c>
      <c r="K1090" s="20" t="s">
        <v>768</v>
      </c>
      <c r="L1090" s="21">
        <v>39773</v>
      </c>
      <c r="M1090" s="22">
        <v>0</v>
      </c>
      <c r="N1090" s="22">
        <v>0</v>
      </c>
      <c r="O1090" s="22">
        <v>0</v>
      </c>
    </row>
    <row r="1091" spans="1:15">
      <c r="A1091" s="20" t="s">
        <v>658</v>
      </c>
      <c r="B1091" s="20"/>
      <c r="C1091" s="20">
        <v>200110351</v>
      </c>
      <c r="D1091" s="20" t="s">
        <v>659</v>
      </c>
      <c r="E1091" s="20" t="s">
        <v>57</v>
      </c>
      <c r="F1091" s="20" t="s">
        <v>58</v>
      </c>
      <c r="G1091" s="20" t="s">
        <v>59</v>
      </c>
      <c r="H1091" s="20" t="s">
        <v>60</v>
      </c>
      <c r="I1091" s="20" t="s">
        <v>61</v>
      </c>
      <c r="J1091" s="20" t="s">
        <v>658</v>
      </c>
      <c r="K1091" s="20" t="s">
        <v>662</v>
      </c>
      <c r="L1091" s="21">
        <v>39773</v>
      </c>
      <c r="M1091" s="22">
        <v>0</v>
      </c>
      <c r="N1091" s="22">
        <v>0</v>
      </c>
      <c r="O1091" s="22">
        <v>0</v>
      </c>
    </row>
    <row r="1092" spans="1:15">
      <c r="A1092" s="20" t="s">
        <v>658</v>
      </c>
      <c r="B1092" s="20"/>
      <c r="C1092" s="20">
        <v>200110450</v>
      </c>
      <c r="D1092" s="20" t="s">
        <v>659</v>
      </c>
      <c r="E1092" s="20" t="s">
        <v>62</v>
      </c>
      <c r="F1092" s="20" t="s">
        <v>1190</v>
      </c>
      <c r="G1092" s="20" t="s">
        <v>1191</v>
      </c>
      <c r="H1092" s="20" t="s">
        <v>601</v>
      </c>
      <c r="I1092" s="20" t="s">
        <v>602</v>
      </c>
      <c r="J1092" s="20" t="s">
        <v>658</v>
      </c>
      <c r="K1092" s="20" t="s">
        <v>768</v>
      </c>
      <c r="L1092" s="21">
        <v>39776</v>
      </c>
      <c r="M1092" s="22">
        <v>0</v>
      </c>
      <c r="N1092" s="22">
        <v>0</v>
      </c>
      <c r="O1092" s="22">
        <v>0</v>
      </c>
    </row>
    <row r="1093" spans="1:15">
      <c r="A1093" s="20" t="s">
        <v>250</v>
      </c>
      <c r="B1093" s="20">
        <v>200110799</v>
      </c>
      <c r="C1093" s="20">
        <v>200110431</v>
      </c>
      <c r="D1093" s="20" t="s">
        <v>252</v>
      </c>
      <c r="E1093" s="20" t="s">
        <v>63</v>
      </c>
      <c r="F1093" s="20" t="s">
        <v>64</v>
      </c>
      <c r="G1093" s="20" t="s">
        <v>65</v>
      </c>
      <c r="H1093" s="20" t="s">
        <v>626</v>
      </c>
      <c r="I1093" s="20" t="s">
        <v>627</v>
      </c>
      <c r="J1093" s="20" t="s">
        <v>66</v>
      </c>
      <c r="K1093" s="20" t="s">
        <v>374</v>
      </c>
      <c r="L1093" s="21">
        <v>39776</v>
      </c>
      <c r="M1093" s="22">
        <v>1</v>
      </c>
      <c r="N1093" s="22">
        <v>0</v>
      </c>
      <c r="O1093" s="22">
        <v>0</v>
      </c>
    </row>
    <row r="1094" spans="1:15">
      <c r="A1094" s="20" t="s">
        <v>658</v>
      </c>
      <c r="B1094" s="20"/>
      <c r="C1094" s="20">
        <v>200110413</v>
      </c>
      <c r="D1094" s="20" t="s">
        <v>659</v>
      </c>
      <c r="E1094" s="20" t="s">
        <v>67</v>
      </c>
      <c r="F1094" s="20" t="s">
        <v>68</v>
      </c>
      <c r="G1094" s="20" t="s">
        <v>69</v>
      </c>
      <c r="H1094" s="20" t="s">
        <v>632</v>
      </c>
      <c r="I1094" s="20" t="s">
        <v>633</v>
      </c>
      <c r="J1094" s="20" t="s">
        <v>658</v>
      </c>
      <c r="K1094" s="20" t="s">
        <v>768</v>
      </c>
      <c r="L1094" s="21">
        <v>39776</v>
      </c>
      <c r="M1094" s="22">
        <v>0</v>
      </c>
      <c r="N1094" s="22">
        <v>0</v>
      </c>
      <c r="O1094" s="22">
        <v>0</v>
      </c>
    </row>
    <row r="1095" spans="1:15">
      <c r="A1095" s="20" t="s">
        <v>250</v>
      </c>
      <c r="B1095" s="20">
        <v>200110618</v>
      </c>
      <c r="C1095" s="20">
        <v>200110430</v>
      </c>
      <c r="D1095" s="20" t="s">
        <v>257</v>
      </c>
      <c r="E1095" s="20" t="s">
        <v>70</v>
      </c>
      <c r="F1095" s="20" t="s">
        <v>1500</v>
      </c>
      <c r="G1095" s="20" t="s">
        <v>1501</v>
      </c>
      <c r="H1095" s="20" t="s">
        <v>455</v>
      </c>
      <c r="I1095" s="20" t="s">
        <v>456</v>
      </c>
      <c r="J1095" s="20" t="s">
        <v>260</v>
      </c>
      <c r="K1095" s="20" t="s">
        <v>662</v>
      </c>
      <c r="L1095" s="21">
        <v>39776</v>
      </c>
      <c r="M1095" s="22">
        <v>0</v>
      </c>
      <c r="N1095" s="22">
        <v>1</v>
      </c>
      <c r="O1095" s="22">
        <v>0</v>
      </c>
    </row>
    <row r="1096" spans="1:15">
      <c r="A1096" s="20" t="s">
        <v>658</v>
      </c>
      <c r="B1096" s="20"/>
      <c r="C1096" s="20">
        <v>200110445</v>
      </c>
      <c r="D1096" s="20" t="s">
        <v>659</v>
      </c>
      <c r="E1096" s="20" t="s">
        <v>71</v>
      </c>
      <c r="F1096" s="20" t="s">
        <v>1079</v>
      </c>
      <c r="G1096" s="20" t="s">
        <v>1080</v>
      </c>
      <c r="H1096" s="20" t="s">
        <v>601</v>
      </c>
      <c r="I1096" s="20" t="s">
        <v>602</v>
      </c>
      <c r="J1096" s="20" t="s">
        <v>658</v>
      </c>
      <c r="K1096" s="20" t="s">
        <v>768</v>
      </c>
      <c r="L1096" s="21">
        <v>39776</v>
      </c>
      <c r="M1096" s="22">
        <v>0</v>
      </c>
      <c r="N1096" s="22">
        <v>0</v>
      </c>
      <c r="O1096" s="22">
        <v>0</v>
      </c>
    </row>
    <row r="1097" spans="1:15">
      <c r="A1097" s="20" t="s">
        <v>658</v>
      </c>
      <c r="B1097" s="20"/>
      <c r="C1097" s="20">
        <v>200110441</v>
      </c>
      <c r="D1097" s="20" t="s">
        <v>659</v>
      </c>
      <c r="E1097" s="20" t="s">
        <v>72</v>
      </c>
      <c r="F1097" s="20" t="s">
        <v>1359</v>
      </c>
      <c r="G1097" s="20" t="s">
        <v>1360</v>
      </c>
      <c r="H1097" s="20" t="s">
        <v>614</v>
      </c>
      <c r="I1097" s="20" t="s">
        <v>615</v>
      </c>
      <c r="J1097" s="20" t="s">
        <v>658</v>
      </c>
      <c r="K1097" s="20" t="s">
        <v>768</v>
      </c>
      <c r="L1097" s="21">
        <v>39776</v>
      </c>
      <c r="M1097" s="22">
        <v>0</v>
      </c>
      <c r="N1097" s="22">
        <v>0</v>
      </c>
      <c r="O1097" s="22">
        <v>0</v>
      </c>
    </row>
    <row r="1098" spans="1:15">
      <c r="A1098" s="20" t="s">
        <v>658</v>
      </c>
      <c r="B1098" s="20"/>
      <c r="C1098" s="20">
        <v>200110411</v>
      </c>
      <c r="D1098" s="20" t="s">
        <v>659</v>
      </c>
      <c r="E1098" s="20" t="s">
        <v>73</v>
      </c>
      <c r="F1098" s="20" t="s">
        <v>74</v>
      </c>
      <c r="G1098" s="20" t="s">
        <v>75</v>
      </c>
      <c r="H1098" s="20" t="s">
        <v>76</v>
      </c>
      <c r="I1098" s="20" t="s">
        <v>77</v>
      </c>
      <c r="J1098" s="20" t="s">
        <v>658</v>
      </c>
      <c r="K1098" s="20" t="s">
        <v>662</v>
      </c>
      <c r="L1098" s="21">
        <v>39776</v>
      </c>
      <c r="M1098" s="22">
        <v>0</v>
      </c>
      <c r="N1098" s="22">
        <v>0</v>
      </c>
      <c r="O1098" s="22">
        <v>0</v>
      </c>
    </row>
    <row r="1099" spans="1:15">
      <c r="A1099" s="20" t="s">
        <v>658</v>
      </c>
      <c r="B1099" s="20"/>
      <c r="C1099" s="20">
        <v>200110412</v>
      </c>
      <c r="D1099" s="20" t="s">
        <v>659</v>
      </c>
      <c r="E1099" s="20" t="s">
        <v>78</v>
      </c>
      <c r="F1099" s="20" t="s">
        <v>79</v>
      </c>
      <c r="G1099" s="20" t="s">
        <v>80</v>
      </c>
      <c r="H1099" s="20" t="s">
        <v>601</v>
      </c>
      <c r="I1099" s="20" t="s">
        <v>602</v>
      </c>
      <c r="J1099" s="20" t="s">
        <v>658</v>
      </c>
      <c r="K1099" s="20" t="s">
        <v>662</v>
      </c>
      <c r="L1099" s="21">
        <v>39776</v>
      </c>
      <c r="M1099" s="22">
        <v>0</v>
      </c>
      <c r="N1099" s="22">
        <v>0</v>
      </c>
      <c r="O1099" s="22">
        <v>0</v>
      </c>
    </row>
    <row r="1100" spans="1:15">
      <c r="A1100" s="20" t="s">
        <v>250</v>
      </c>
      <c r="B1100" s="20">
        <v>200110840</v>
      </c>
      <c r="C1100" s="20">
        <v>200110533</v>
      </c>
      <c r="D1100" s="20" t="s">
        <v>252</v>
      </c>
      <c r="E1100" s="20" t="s">
        <v>81</v>
      </c>
      <c r="F1100" s="20" t="s">
        <v>734</v>
      </c>
      <c r="G1100" s="20" t="s">
        <v>735</v>
      </c>
      <c r="H1100" s="20" t="s">
        <v>601</v>
      </c>
      <c r="I1100" s="20" t="s">
        <v>602</v>
      </c>
      <c r="J1100" s="20" t="s">
        <v>82</v>
      </c>
      <c r="K1100" s="20" t="s">
        <v>662</v>
      </c>
      <c r="L1100" s="21">
        <v>39777</v>
      </c>
      <c r="M1100" s="22">
        <v>0</v>
      </c>
      <c r="N1100" s="22">
        <v>1</v>
      </c>
      <c r="O1100" s="22">
        <v>0</v>
      </c>
    </row>
    <row r="1101" spans="1:15">
      <c r="A1101" s="20" t="s">
        <v>250</v>
      </c>
      <c r="B1101" s="20">
        <v>200110790</v>
      </c>
      <c r="C1101" s="20">
        <v>200110524</v>
      </c>
      <c r="D1101" s="20" t="s">
        <v>257</v>
      </c>
      <c r="E1101" s="20" t="s">
        <v>83</v>
      </c>
      <c r="F1101" s="20" t="s">
        <v>690</v>
      </c>
      <c r="G1101" s="20" t="s">
        <v>691</v>
      </c>
      <c r="H1101" s="20" t="s">
        <v>601</v>
      </c>
      <c r="I1101" s="20" t="s">
        <v>602</v>
      </c>
      <c r="J1101" s="20" t="s">
        <v>1536</v>
      </c>
      <c r="K1101" s="20" t="s">
        <v>662</v>
      </c>
      <c r="L1101" s="21">
        <v>39777</v>
      </c>
      <c r="M1101" s="22">
        <v>0</v>
      </c>
      <c r="N1101" s="22">
        <v>1</v>
      </c>
      <c r="O1101" s="22">
        <v>0</v>
      </c>
    </row>
    <row r="1102" spans="1:15">
      <c r="A1102" s="20" t="s">
        <v>658</v>
      </c>
      <c r="B1102" s="20"/>
      <c r="C1102" s="20">
        <v>200110508</v>
      </c>
      <c r="D1102" s="20" t="s">
        <v>659</v>
      </c>
      <c r="E1102" s="20" t="s">
        <v>84</v>
      </c>
      <c r="F1102" s="20" t="s">
        <v>85</v>
      </c>
      <c r="G1102" s="20" t="s">
        <v>86</v>
      </c>
      <c r="H1102" s="20" t="s">
        <v>618</v>
      </c>
      <c r="I1102" s="20" t="s">
        <v>619</v>
      </c>
      <c r="J1102" s="20" t="s">
        <v>658</v>
      </c>
      <c r="K1102" s="20" t="s">
        <v>662</v>
      </c>
      <c r="L1102" s="21">
        <v>39777</v>
      </c>
      <c r="M1102" s="22">
        <v>0</v>
      </c>
      <c r="N1102" s="22">
        <v>0</v>
      </c>
      <c r="O1102" s="22">
        <v>0</v>
      </c>
    </row>
    <row r="1103" spans="1:15">
      <c r="A1103" s="20" t="s">
        <v>658</v>
      </c>
      <c r="B1103" s="20"/>
      <c r="C1103" s="20">
        <v>200110511</v>
      </c>
      <c r="D1103" s="20" t="s">
        <v>659</v>
      </c>
      <c r="E1103" s="20" t="s">
        <v>87</v>
      </c>
      <c r="F1103" s="20" t="s">
        <v>1283</v>
      </c>
      <c r="G1103" s="20" t="s">
        <v>1284</v>
      </c>
      <c r="H1103" s="20" t="s">
        <v>624</v>
      </c>
      <c r="I1103" s="20" t="s">
        <v>625</v>
      </c>
      <c r="J1103" s="20" t="s">
        <v>658</v>
      </c>
      <c r="K1103" s="20" t="s">
        <v>768</v>
      </c>
      <c r="L1103" s="21">
        <v>39777</v>
      </c>
      <c r="M1103" s="22">
        <v>0</v>
      </c>
      <c r="N1103" s="22">
        <v>0</v>
      </c>
      <c r="O1103" s="22">
        <v>0</v>
      </c>
    </row>
    <row r="1104" spans="1:15">
      <c r="A1104" s="20" t="s">
        <v>658</v>
      </c>
      <c r="B1104" s="20"/>
      <c r="C1104" s="20">
        <v>200110497</v>
      </c>
      <c r="D1104" s="20" t="s">
        <v>659</v>
      </c>
      <c r="E1104" s="20" t="s">
        <v>88</v>
      </c>
      <c r="F1104" s="20" t="s">
        <v>710</v>
      </c>
      <c r="G1104" s="20" t="s">
        <v>711</v>
      </c>
      <c r="H1104" s="20" t="s">
        <v>616</v>
      </c>
      <c r="I1104" s="20" t="s">
        <v>617</v>
      </c>
      <c r="J1104" s="20" t="s">
        <v>658</v>
      </c>
      <c r="K1104" s="20" t="s">
        <v>662</v>
      </c>
      <c r="L1104" s="21">
        <v>39777</v>
      </c>
      <c r="M1104" s="22">
        <v>0</v>
      </c>
      <c r="N1104" s="22">
        <v>0</v>
      </c>
      <c r="O1104" s="22">
        <v>0</v>
      </c>
    </row>
    <row r="1105" spans="1:15">
      <c r="A1105" s="20" t="s">
        <v>658</v>
      </c>
      <c r="B1105" s="20"/>
      <c r="C1105" s="20">
        <v>200110456</v>
      </c>
      <c r="D1105" s="20" t="s">
        <v>659</v>
      </c>
      <c r="E1105" s="20" t="s">
        <v>89</v>
      </c>
      <c r="F1105" s="20" t="s">
        <v>478</v>
      </c>
      <c r="G1105" s="20" t="s">
        <v>479</v>
      </c>
      <c r="H1105" s="20" t="s">
        <v>696</v>
      </c>
      <c r="I1105" s="20" t="s">
        <v>697</v>
      </c>
      <c r="J1105" s="20" t="s">
        <v>658</v>
      </c>
      <c r="K1105" s="20" t="s">
        <v>768</v>
      </c>
      <c r="L1105" s="21">
        <v>39777</v>
      </c>
      <c r="M1105" s="22">
        <v>0</v>
      </c>
      <c r="N1105" s="22">
        <v>0</v>
      </c>
      <c r="O1105" s="22">
        <v>0</v>
      </c>
    </row>
    <row r="1106" spans="1:15">
      <c r="A1106" s="20" t="s">
        <v>658</v>
      </c>
      <c r="B1106" s="20"/>
      <c r="C1106" s="20">
        <v>200110500</v>
      </c>
      <c r="D1106" s="20" t="s">
        <v>659</v>
      </c>
      <c r="E1106" s="20" t="s">
        <v>90</v>
      </c>
      <c r="F1106" s="20" t="s">
        <v>431</v>
      </c>
      <c r="G1106" s="20" t="s">
        <v>432</v>
      </c>
      <c r="H1106" s="20" t="s">
        <v>716</v>
      </c>
      <c r="I1106" s="20" t="s">
        <v>717</v>
      </c>
      <c r="J1106" s="20" t="s">
        <v>658</v>
      </c>
      <c r="K1106" s="20" t="s">
        <v>768</v>
      </c>
      <c r="L1106" s="21">
        <v>39777</v>
      </c>
      <c r="M1106" s="22">
        <v>0</v>
      </c>
      <c r="N1106" s="22">
        <v>0</v>
      </c>
      <c r="O1106" s="22">
        <v>0</v>
      </c>
    </row>
    <row r="1107" spans="1:15">
      <c r="A1107" s="20" t="s">
        <v>658</v>
      </c>
      <c r="B1107" s="20"/>
      <c r="C1107" s="20">
        <v>200110506</v>
      </c>
      <c r="D1107" s="20" t="s">
        <v>659</v>
      </c>
      <c r="E1107" s="20" t="s">
        <v>91</v>
      </c>
      <c r="F1107" s="20" t="s">
        <v>92</v>
      </c>
      <c r="G1107" s="20" t="s">
        <v>93</v>
      </c>
      <c r="H1107" s="20" t="s">
        <v>822</v>
      </c>
      <c r="I1107" s="20" t="s">
        <v>823</v>
      </c>
      <c r="J1107" s="20" t="s">
        <v>658</v>
      </c>
      <c r="K1107" s="20" t="s">
        <v>768</v>
      </c>
      <c r="L1107" s="21">
        <v>39777</v>
      </c>
      <c r="M1107" s="22">
        <v>0</v>
      </c>
      <c r="N1107" s="22">
        <v>0</v>
      </c>
      <c r="O1107" s="22">
        <v>0</v>
      </c>
    </row>
    <row r="1108" spans="1:15">
      <c r="A1108" s="20" t="s">
        <v>658</v>
      </c>
      <c r="B1108" s="20"/>
      <c r="C1108" s="20">
        <v>200110583</v>
      </c>
      <c r="D1108" s="20" t="s">
        <v>659</v>
      </c>
      <c r="E1108" s="20" t="s">
        <v>94</v>
      </c>
      <c r="F1108" s="20" t="s">
        <v>95</v>
      </c>
      <c r="G1108" s="20" t="s">
        <v>96</v>
      </c>
      <c r="H1108" s="20" t="s">
        <v>618</v>
      </c>
      <c r="I1108" s="20" t="s">
        <v>619</v>
      </c>
      <c r="J1108" s="20" t="s">
        <v>658</v>
      </c>
      <c r="K1108" s="20" t="s">
        <v>768</v>
      </c>
      <c r="L1108" s="21">
        <v>39778</v>
      </c>
      <c r="M1108" s="22">
        <v>0</v>
      </c>
      <c r="N1108" s="22">
        <v>0</v>
      </c>
      <c r="O1108" s="22">
        <v>0</v>
      </c>
    </row>
    <row r="1109" spans="1:15">
      <c r="A1109" s="20" t="s">
        <v>658</v>
      </c>
      <c r="B1109" s="20"/>
      <c r="C1109" s="20">
        <v>200110568</v>
      </c>
      <c r="D1109" s="20" t="s">
        <v>659</v>
      </c>
      <c r="E1109" s="20" t="s">
        <v>97</v>
      </c>
      <c r="F1109" s="20" t="s">
        <v>1758</v>
      </c>
      <c r="G1109" s="20" t="s">
        <v>1759</v>
      </c>
      <c r="H1109" s="20" t="s">
        <v>634</v>
      </c>
      <c r="I1109" s="20" t="s">
        <v>635</v>
      </c>
      <c r="J1109" s="20" t="s">
        <v>658</v>
      </c>
      <c r="K1109" s="20" t="s">
        <v>662</v>
      </c>
      <c r="L1109" s="21">
        <v>39778</v>
      </c>
      <c r="M1109" s="22">
        <v>0</v>
      </c>
      <c r="N1109" s="22">
        <v>0</v>
      </c>
      <c r="O1109" s="22">
        <v>0</v>
      </c>
    </row>
    <row r="1110" spans="1:15">
      <c r="A1110" s="20" t="s">
        <v>250</v>
      </c>
      <c r="B1110" s="20">
        <v>200110841</v>
      </c>
      <c r="C1110" s="20">
        <v>200110538</v>
      </c>
      <c r="D1110" s="20" t="s">
        <v>252</v>
      </c>
      <c r="E1110" s="20" t="s">
        <v>98</v>
      </c>
      <c r="F1110" s="20" t="s">
        <v>1666</v>
      </c>
      <c r="G1110" s="20" t="s">
        <v>1667</v>
      </c>
      <c r="H1110" s="20" t="s">
        <v>601</v>
      </c>
      <c r="I1110" s="20" t="s">
        <v>602</v>
      </c>
      <c r="J1110" s="20" t="s">
        <v>99</v>
      </c>
      <c r="K1110" s="20" t="s">
        <v>374</v>
      </c>
      <c r="L1110" s="21">
        <v>39778</v>
      </c>
      <c r="M1110" s="22">
        <v>1</v>
      </c>
      <c r="N1110" s="22">
        <v>0</v>
      </c>
      <c r="O1110" s="22">
        <v>0</v>
      </c>
    </row>
    <row r="1111" spans="1:15">
      <c r="A1111" s="20" t="s">
        <v>658</v>
      </c>
      <c r="B1111" s="20"/>
      <c r="C1111" s="20">
        <v>200110560</v>
      </c>
      <c r="D1111" s="20" t="s">
        <v>659</v>
      </c>
      <c r="E1111" s="20" t="s">
        <v>100</v>
      </c>
      <c r="F1111" s="20" t="s">
        <v>838</v>
      </c>
      <c r="G1111" s="20" t="s">
        <v>839</v>
      </c>
      <c r="H1111" s="20" t="s">
        <v>614</v>
      </c>
      <c r="I1111" s="20" t="s">
        <v>615</v>
      </c>
      <c r="J1111" s="20" t="s">
        <v>658</v>
      </c>
      <c r="K1111" s="20" t="s">
        <v>768</v>
      </c>
      <c r="L1111" s="21">
        <v>39778</v>
      </c>
      <c r="M1111" s="22">
        <v>0</v>
      </c>
      <c r="N1111" s="22">
        <v>0</v>
      </c>
      <c r="O1111" s="22">
        <v>0</v>
      </c>
    </row>
    <row r="1112" spans="1:15">
      <c r="A1112" s="20" t="s">
        <v>249</v>
      </c>
      <c r="B1112" s="20">
        <v>200111358</v>
      </c>
      <c r="C1112" s="20">
        <v>200110567</v>
      </c>
      <c r="D1112" s="20" t="s">
        <v>252</v>
      </c>
      <c r="E1112" s="20" t="s">
        <v>282</v>
      </c>
      <c r="F1112" s="20" t="s">
        <v>842</v>
      </c>
      <c r="G1112" s="20" t="s">
        <v>843</v>
      </c>
      <c r="H1112" s="20" t="s">
        <v>614</v>
      </c>
      <c r="I1112" s="20" t="s">
        <v>615</v>
      </c>
      <c r="J1112" s="20" t="s">
        <v>300</v>
      </c>
      <c r="K1112" s="20" t="s">
        <v>320</v>
      </c>
      <c r="L1112" s="21">
        <v>39778</v>
      </c>
      <c r="M1112" s="22">
        <v>1</v>
      </c>
      <c r="N1112" s="22">
        <v>0</v>
      </c>
      <c r="O1112" s="22">
        <v>0</v>
      </c>
    </row>
    <row r="1113" spans="1:15">
      <c r="A1113" s="20" t="s">
        <v>658</v>
      </c>
      <c r="B1113" s="20"/>
      <c r="C1113" s="20">
        <v>200110569</v>
      </c>
      <c r="D1113" s="20" t="s">
        <v>659</v>
      </c>
      <c r="E1113" s="20" t="s">
        <v>101</v>
      </c>
      <c r="F1113" s="20" t="s">
        <v>102</v>
      </c>
      <c r="G1113" s="20" t="s">
        <v>103</v>
      </c>
      <c r="H1113" s="20" t="s">
        <v>634</v>
      </c>
      <c r="I1113" s="20" t="s">
        <v>635</v>
      </c>
      <c r="J1113" s="20" t="s">
        <v>658</v>
      </c>
      <c r="K1113" s="20" t="s">
        <v>662</v>
      </c>
      <c r="L1113" s="21">
        <v>39778</v>
      </c>
      <c r="M1113" s="22">
        <v>0</v>
      </c>
      <c r="N1113" s="22">
        <v>0</v>
      </c>
      <c r="O1113" s="22">
        <v>0</v>
      </c>
    </row>
    <row r="1114" spans="1:15">
      <c r="A1114" s="20" t="s">
        <v>658</v>
      </c>
      <c r="B1114" s="20"/>
      <c r="C1114" s="20">
        <v>200110602</v>
      </c>
      <c r="D1114" s="20" t="s">
        <v>659</v>
      </c>
      <c r="E1114" s="20" t="s">
        <v>104</v>
      </c>
      <c r="F1114" s="20" t="s">
        <v>105</v>
      </c>
      <c r="G1114" s="20" t="s">
        <v>106</v>
      </c>
      <c r="H1114" s="20" t="s">
        <v>696</v>
      </c>
      <c r="I1114" s="20" t="s">
        <v>697</v>
      </c>
      <c r="J1114" s="20" t="s">
        <v>658</v>
      </c>
      <c r="K1114" s="20" t="s">
        <v>662</v>
      </c>
      <c r="L1114" s="21">
        <v>39778</v>
      </c>
      <c r="M1114" s="22">
        <v>0</v>
      </c>
      <c r="N1114" s="22">
        <v>0</v>
      </c>
      <c r="O1114" s="22">
        <v>0</v>
      </c>
    </row>
    <row r="1115" spans="1:15">
      <c r="A1115" s="20" t="s">
        <v>658</v>
      </c>
      <c r="B1115" s="20"/>
      <c r="C1115" s="20">
        <v>200110600</v>
      </c>
      <c r="D1115" s="20" t="s">
        <v>659</v>
      </c>
      <c r="E1115" s="20" t="s">
        <v>104</v>
      </c>
      <c r="F1115" s="20" t="s">
        <v>714</v>
      </c>
      <c r="G1115" s="20" t="s">
        <v>715</v>
      </c>
      <c r="H1115" s="20" t="s">
        <v>696</v>
      </c>
      <c r="I1115" s="20" t="s">
        <v>697</v>
      </c>
      <c r="J1115" s="20" t="s">
        <v>658</v>
      </c>
      <c r="K1115" s="20" t="s">
        <v>768</v>
      </c>
      <c r="L1115" s="21">
        <v>39778</v>
      </c>
      <c r="M1115" s="22">
        <v>0</v>
      </c>
      <c r="N1115" s="22">
        <v>0</v>
      </c>
      <c r="O1115" s="22">
        <v>0</v>
      </c>
    </row>
    <row r="1116" spans="1:15">
      <c r="A1116" s="20" t="s">
        <v>658</v>
      </c>
      <c r="B1116" s="20"/>
      <c r="C1116" s="20">
        <v>200110592</v>
      </c>
      <c r="D1116" s="20" t="s">
        <v>659</v>
      </c>
      <c r="E1116" s="20" t="s">
        <v>104</v>
      </c>
      <c r="F1116" s="20" t="s">
        <v>718</v>
      </c>
      <c r="G1116" s="20" t="s">
        <v>719</v>
      </c>
      <c r="H1116" s="20" t="s">
        <v>696</v>
      </c>
      <c r="I1116" s="20" t="s">
        <v>697</v>
      </c>
      <c r="J1116" s="20" t="s">
        <v>658</v>
      </c>
      <c r="K1116" s="20" t="s">
        <v>768</v>
      </c>
      <c r="L1116" s="21">
        <v>39778</v>
      </c>
      <c r="M1116" s="22">
        <v>0</v>
      </c>
      <c r="N1116" s="22">
        <v>0</v>
      </c>
      <c r="O1116" s="22">
        <v>0</v>
      </c>
    </row>
    <row r="1117" spans="1:15">
      <c r="A1117" s="20" t="s">
        <v>658</v>
      </c>
      <c r="B1117" s="20"/>
      <c r="C1117" s="20">
        <v>200110563</v>
      </c>
      <c r="D1117" s="20" t="s">
        <v>659</v>
      </c>
      <c r="E1117" s="20" t="s">
        <v>107</v>
      </c>
      <c r="F1117" s="20" t="s">
        <v>1637</v>
      </c>
      <c r="G1117" s="20" t="s">
        <v>1638</v>
      </c>
      <c r="H1117" s="20" t="s">
        <v>824</v>
      </c>
      <c r="I1117" s="20" t="s">
        <v>825</v>
      </c>
      <c r="J1117" s="20" t="s">
        <v>658</v>
      </c>
      <c r="K1117" s="20" t="s">
        <v>768</v>
      </c>
      <c r="L1117" s="21">
        <v>39778</v>
      </c>
      <c r="M1117" s="22">
        <v>0</v>
      </c>
      <c r="N1117" s="22">
        <v>0</v>
      </c>
      <c r="O1117" s="22">
        <v>0</v>
      </c>
    </row>
    <row r="1118" spans="1:15">
      <c r="A1118" s="20" t="s">
        <v>250</v>
      </c>
      <c r="B1118" s="20">
        <v>200110791</v>
      </c>
      <c r="C1118" s="20">
        <v>200110779</v>
      </c>
      <c r="D1118" s="20" t="s">
        <v>252</v>
      </c>
      <c r="E1118" s="20" t="s">
        <v>108</v>
      </c>
      <c r="F1118" s="20" t="s">
        <v>109</v>
      </c>
      <c r="G1118" s="20" t="s">
        <v>110</v>
      </c>
      <c r="H1118" s="20" t="s">
        <v>628</v>
      </c>
      <c r="I1118" s="20" t="s">
        <v>629</v>
      </c>
      <c r="J1118" s="20" t="s">
        <v>111</v>
      </c>
      <c r="K1118" s="20" t="s">
        <v>662</v>
      </c>
      <c r="L1118" s="21">
        <v>39779</v>
      </c>
      <c r="M1118" s="22">
        <v>1</v>
      </c>
      <c r="N1118" s="22">
        <v>0</v>
      </c>
      <c r="O1118" s="22">
        <v>0</v>
      </c>
    </row>
    <row r="1119" spans="1:15">
      <c r="A1119" s="20" t="s">
        <v>658</v>
      </c>
      <c r="B1119" s="20"/>
      <c r="C1119" s="20">
        <v>200110791</v>
      </c>
      <c r="D1119" s="20" t="s">
        <v>659</v>
      </c>
      <c r="E1119" s="20" t="s">
        <v>112</v>
      </c>
      <c r="F1119" s="20" t="s">
        <v>109</v>
      </c>
      <c r="G1119" s="20" t="s">
        <v>110</v>
      </c>
      <c r="H1119" s="20" t="s">
        <v>628</v>
      </c>
      <c r="I1119" s="20" t="s">
        <v>629</v>
      </c>
      <c r="J1119" s="20" t="s">
        <v>658</v>
      </c>
      <c r="K1119" s="20" t="s">
        <v>662</v>
      </c>
      <c r="L1119" s="21">
        <v>39779</v>
      </c>
      <c r="M1119" s="22">
        <v>0</v>
      </c>
      <c r="N1119" s="22">
        <v>0</v>
      </c>
      <c r="O1119" s="22">
        <v>0</v>
      </c>
    </row>
    <row r="1120" spans="1:15">
      <c r="A1120" s="20" t="s">
        <v>658</v>
      </c>
      <c r="B1120" s="20"/>
      <c r="C1120" s="20">
        <v>200110790</v>
      </c>
      <c r="D1120" s="20" t="s">
        <v>659</v>
      </c>
      <c r="E1120" s="20" t="s">
        <v>113</v>
      </c>
      <c r="F1120" s="20" t="s">
        <v>690</v>
      </c>
      <c r="G1120" s="20" t="s">
        <v>691</v>
      </c>
      <c r="H1120" s="20" t="s">
        <v>601</v>
      </c>
      <c r="I1120" s="20" t="s">
        <v>602</v>
      </c>
      <c r="J1120" s="20" t="s">
        <v>658</v>
      </c>
      <c r="K1120" s="20" t="s">
        <v>662</v>
      </c>
      <c r="L1120" s="21">
        <v>39779</v>
      </c>
      <c r="M1120" s="22">
        <v>0</v>
      </c>
      <c r="N1120" s="22">
        <v>0</v>
      </c>
      <c r="O1120" s="22">
        <v>0</v>
      </c>
    </row>
    <row r="1121" spans="1:15">
      <c r="A1121" s="20" t="s">
        <v>658</v>
      </c>
      <c r="B1121" s="20"/>
      <c r="C1121" s="20">
        <v>200110618</v>
      </c>
      <c r="D1121" s="20" t="s">
        <v>659</v>
      </c>
      <c r="E1121" s="20" t="s">
        <v>114</v>
      </c>
      <c r="F1121" s="20" t="s">
        <v>1500</v>
      </c>
      <c r="G1121" s="20" t="s">
        <v>1501</v>
      </c>
      <c r="H1121" s="20" t="s">
        <v>455</v>
      </c>
      <c r="I1121" s="20" t="s">
        <v>456</v>
      </c>
      <c r="J1121" s="20" t="s">
        <v>658</v>
      </c>
      <c r="K1121" s="20" t="s">
        <v>662</v>
      </c>
      <c r="L1121" s="21">
        <v>39779</v>
      </c>
      <c r="M1121" s="22">
        <v>0</v>
      </c>
      <c r="N1121" s="22">
        <v>0</v>
      </c>
      <c r="O1121" s="22">
        <v>0</v>
      </c>
    </row>
    <row r="1122" spans="1:15">
      <c r="A1122" s="20" t="s">
        <v>658</v>
      </c>
      <c r="B1122" s="20"/>
      <c r="C1122" s="20">
        <v>200110714</v>
      </c>
      <c r="D1122" s="20" t="s">
        <v>659</v>
      </c>
      <c r="E1122" s="20" t="s">
        <v>115</v>
      </c>
      <c r="F1122" s="20" t="s">
        <v>1126</v>
      </c>
      <c r="G1122" s="20" t="s">
        <v>1127</v>
      </c>
      <c r="H1122" s="20" t="s">
        <v>1092</v>
      </c>
      <c r="I1122" s="20" t="s">
        <v>1093</v>
      </c>
      <c r="J1122" s="20" t="s">
        <v>658</v>
      </c>
      <c r="K1122" s="20" t="s">
        <v>768</v>
      </c>
      <c r="L1122" s="21">
        <v>39779</v>
      </c>
      <c r="M1122" s="22">
        <v>0</v>
      </c>
      <c r="N1122" s="22">
        <v>0</v>
      </c>
      <c r="O1122" s="22">
        <v>0</v>
      </c>
    </row>
    <row r="1123" spans="1:15">
      <c r="A1123" s="20" t="s">
        <v>658</v>
      </c>
      <c r="B1123" s="20"/>
      <c r="C1123" s="20">
        <v>200110619</v>
      </c>
      <c r="D1123" s="20" t="s">
        <v>659</v>
      </c>
      <c r="E1123" s="20" t="s">
        <v>116</v>
      </c>
      <c r="F1123" s="20" t="s">
        <v>1090</v>
      </c>
      <c r="G1123" s="20" t="s">
        <v>1091</v>
      </c>
      <c r="H1123" s="20" t="s">
        <v>616</v>
      </c>
      <c r="I1123" s="20" t="s">
        <v>617</v>
      </c>
      <c r="J1123" s="20" t="s">
        <v>658</v>
      </c>
      <c r="K1123" s="20" t="s">
        <v>662</v>
      </c>
      <c r="L1123" s="21">
        <v>39779</v>
      </c>
      <c r="M1123" s="22">
        <v>0</v>
      </c>
      <c r="N1123" s="22">
        <v>0</v>
      </c>
      <c r="O1123" s="22">
        <v>0</v>
      </c>
    </row>
    <row r="1124" spans="1:15">
      <c r="A1124" s="20" t="s">
        <v>658</v>
      </c>
      <c r="B1124" s="20"/>
      <c r="C1124" s="20">
        <v>200110792</v>
      </c>
      <c r="D1124" s="20" t="s">
        <v>659</v>
      </c>
      <c r="E1124" s="20" t="s">
        <v>117</v>
      </c>
      <c r="F1124" s="20" t="s">
        <v>514</v>
      </c>
      <c r="G1124" s="20" t="s">
        <v>515</v>
      </c>
      <c r="H1124" s="20" t="s">
        <v>716</v>
      </c>
      <c r="I1124" s="20" t="s">
        <v>717</v>
      </c>
      <c r="J1124" s="20" t="s">
        <v>658</v>
      </c>
      <c r="K1124" s="20" t="s">
        <v>768</v>
      </c>
      <c r="L1124" s="21">
        <v>39779</v>
      </c>
      <c r="M1124" s="22">
        <v>0</v>
      </c>
      <c r="N1124" s="22">
        <v>0</v>
      </c>
      <c r="O1124" s="22">
        <v>0</v>
      </c>
    </row>
    <row r="1125" spans="1:15">
      <c r="A1125" s="20" t="s">
        <v>250</v>
      </c>
      <c r="B1125" s="20">
        <v>200111299</v>
      </c>
      <c r="C1125" s="20">
        <v>200110783</v>
      </c>
      <c r="D1125" s="20" t="s">
        <v>252</v>
      </c>
      <c r="E1125" s="20" t="s">
        <v>118</v>
      </c>
      <c r="F1125" s="20" t="s">
        <v>787</v>
      </c>
      <c r="G1125" s="20" t="s">
        <v>788</v>
      </c>
      <c r="H1125" s="20" t="s">
        <v>1463</v>
      </c>
      <c r="I1125" s="20" t="s">
        <v>1464</v>
      </c>
      <c r="J1125" s="20" t="s">
        <v>119</v>
      </c>
      <c r="K1125" s="20" t="s">
        <v>374</v>
      </c>
      <c r="L1125" s="21">
        <v>39779</v>
      </c>
      <c r="M1125" s="22">
        <v>1</v>
      </c>
      <c r="N1125" s="22">
        <v>0</v>
      </c>
      <c r="O1125" s="22">
        <v>0</v>
      </c>
    </row>
    <row r="1126" spans="1:15">
      <c r="A1126" s="20" t="s">
        <v>658</v>
      </c>
      <c r="B1126" s="20"/>
      <c r="C1126" s="20">
        <v>200110799</v>
      </c>
      <c r="D1126" s="20" t="s">
        <v>659</v>
      </c>
      <c r="E1126" s="20" t="s">
        <v>120</v>
      </c>
      <c r="F1126" s="20" t="s">
        <v>64</v>
      </c>
      <c r="G1126" s="20" t="s">
        <v>65</v>
      </c>
      <c r="H1126" s="20" t="s">
        <v>626</v>
      </c>
      <c r="I1126" s="20" t="s">
        <v>627</v>
      </c>
      <c r="J1126" s="20" t="s">
        <v>658</v>
      </c>
      <c r="K1126" s="20" t="s">
        <v>768</v>
      </c>
      <c r="L1126" s="21">
        <v>39780</v>
      </c>
      <c r="M1126" s="22">
        <v>0</v>
      </c>
      <c r="N1126" s="22">
        <v>0</v>
      </c>
      <c r="O1126" s="22">
        <v>0</v>
      </c>
    </row>
    <row r="1127" spans="1:15">
      <c r="A1127" s="20" t="s">
        <v>658</v>
      </c>
      <c r="B1127" s="20"/>
      <c r="C1127" s="20">
        <v>200110840</v>
      </c>
      <c r="D1127" s="20" t="s">
        <v>659</v>
      </c>
      <c r="E1127" s="20" t="s">
        <v>121</v>
      </c>
      <c r="F1127" s="20" t="s">
        <v>734</v>
      </c>
      <c r="G1127" s="20" t="s">
        <v>735</v>
      </c>
      <c r="H1127" s="20" t="s">
        <v>601</v>
      </c>
      <c r="I1127" s="20" t="s">
        <v>602</v>
      </c>
      <c r="J1127" s="20" t="s">
        <v>658</v>
      </c>
      <c r="K1127" s="20" t="s">
        <v>662</v>
      </c>
      <c r="L1127" s="21">
        <v>39780</v>
      </c>
      <c r="M1127" s="22">
        <v>0</v>
      </c>
      <c r="N1127" s="22">
        <v>0</v>
      </c>
      <c r="O1127" s="22">
        <v>0</v>
      </c>
    </row>
    <row r="1128" spans="1:15">
      <c r="A1128" s="20" t="s">
        <v>658</v>
      </c>
      <c r="B1128" s="20"/>
      <c r="C1128" s="20">
        <v>200110841</v>
      </c>
      <c r="D1128" s="20" t="s">
        <v>659</v>
      </c>
      <c r="E1128" s="20" t="s">
        <v>121</v>
      </c>
      <c r="F1128" s="20" t="s">
        <v>1666</v>
      </c>
      <c r="G1128" s="20" t="s">
        <v>1667</v>
      </c>
      <c r="H1128" s="20" t="s">
        <v>601</v>
      </c>
      <c r="I1128" s="20" t="s">
        <v>602</v>
      </c>
      <c r="J1128" s="20" t="s">
        <v>658</v>
      </c>
      <c r="K1128" s="20" t="s">
        <v>768</v>
      </c>
      <c r="L1128" s="21">
        <v>39780</v>
      </c>
      <c r="M1128" s="22">
        <v>0</v>
      </c>
      <c r="N1128" s="22">
        <v>0</v>
      </c>
      <c r="O1128" s="22">
        <v>0</v>
      </c>
    </row>
    <row r="1129" spans="1:15">
      <c r="A1129" s="20" t="s">
        <v>658</v>
      </c>
      <c r="B1129" s="20"/>
      <c r="C1129" s="20">
        <v>200110844</v>
      </c>
      <c r="D1129" s="20" t="s">
        <v>659</v>
      </c>
      <c r="E1129" s="20" t="s">
        <v>122</v>
      </c>
      <c r="F1129" s="20" t="s">
        <v>692</v>
      </c>
      <c r="G1129" s="20" t="s">
        <v>693</v>
      </c>
      <c r="H1129" s="20" t="s">
        <v>628</v>
      </c>
      <c r="I1129" s="20" t="s">
        <v>629</v>
      </c>
      <c r="J1129" s="20" t="s">
        <v>658</v>
      </c>
      <c r="K1129" s="20" t="s">
        <v>662</v>
      </c>
      <c r="L1129" s="21">
        <v>39780</v>
      </c>
      <c r="M1129" s="22">
        <v>0</v>
      </c>
      <c r="N1129" s="22">
        <v>0</v>
      </c>
      <c r="O1129" s="22">
        <v>0</v>
      </c>
    </row>
    <row r="1130" spans="1:15">
      <c r="A1130" s="20" t="s">
        <v>658</v>
      </c>
      <c r="B1130" s="20"/>
      <c r="C1130" s="20">
        <v>200110845</v>
      </c>
      <c r="D1130" s="20" t="s">
        <v>659</v>
      </c>
      <c r="E1130" s="20" t="s">
        <v>122</v>
      </c>
      <c r="F1130" s="20" t="s">
        <v>692</v>
      </c>
      <c r="G1130" s="20" t="s">
        <v>693</v>
      </c>
      <c r="H1130" s="20" t="s">
        <v>628</v>
      </c>
      <c r="I1130" s="20" t="s">
        <v>629</v>
      </c>
      <c r="J1130" s="20" t="s">
        <v>658</v>
      </c>
      <c r="K1130" s="20" t="s">
        <v>662</v>
      </c>
      <c r="L1130" s="21">
        <v>39780</v>
      </c>
      <c r="M1130" s="22">
        <v>0</v>
      </c>
      <c r="N1130" s="22">
        <v>0</v>
      </c>
      <c r="O1130" s="22">
        <v>0</v>
      </c>
    </row>
    <row r="1131" spans="1:15">
      <c r="A1131" s="20" t="s">
        <v>658</v>
      </c>
      <c r="B1131" s="20"/>
      <c r="C1131" s="20">
        <v>200110846</v>
      </c>
      <c r="D1131" s="20" t="s">
        <v>659</v>
      </c>
      <c r="E1131" s="20" t="s">
        <v>122</v>
      </c>
      <c r="F1131" s="20" t="s">
        <v>692</v>
      </c>
      <c r="G1131" s="20" t="s">
        <v>693</v>
      </c>
      <c r="H1131" s="20" t="s">
        <v>628</v>
      </c>
      <c r="I1131" s="20" t="s">
        <v>629</v>
      </c>
      <c r="J1131" s="20" t="s">
        <v>658</v>
      </c>
      <c r="K1131" s="20" t="s">
        <v>662</v>
      </c>
      <c r="L1131" s="21">
        <v>39780</v>
      </c>
      <c r="M1131" s="22">
        <v>0</v>
      </c>
      <c r="N1131" s="22">
        <v>0</v>
      </c>
      <c r="O1131" s="22">
        <v>0</v>
      </c>
    </row>
    <row r="1132" spans="1:15">
      <c r="A1132" s="20" t="s">
        <v>658</v>
      </c>
      <c r="B1132" s="20"/>
      <c r="C1132" s="20">
        <v>200110847</v>
      </c>
      <c r="D1132" s="20" t="s">
        <v>659</v>
      </c>
      <c r="E1132" s="20" t="s">
        <v>122</v>
      </c>
      <c r="F1132" s="20" t="s">
        <v>692</v>
      </c>
      <c r="G1132" s="20" t="s">
        <v>693</v>
      </c>
      <c r="H1132" s="20" t="s">
        <v>628</v>
      </c>
      <c r="I1132" s="20" t="s">
        <v>629</v>
      </c>
      <c r="J1132" s="20" t="s">
        <v>658</v>
      </c>
      <c r="K1132" s="20" t="s">
        <v>662</v>
      </c>
      <c r="L1132" s="21">
        <v>39780</v>
      </c>
      <c r="M1132" s="22">
        <v>0</v>
      </c>
      <c r="N1132" s="22">
        <v>0</v>
      </c>
      <c r="O1132" s="22">
        <v>0</v>
      </c>
    </row>
    <row r="1133" spans="1:15">
      <c r="A1133" s="20" t="s">
        <v>250</v>
      </c>
      <c r="B1133" s="20">
        <v>200111132</v>
      </c>
      <c r="C1133" s="20">
        <v>200110861</v>
      </c>
      <c r="D1133" s="20" t="s">
        <v>252</v>
      </c>
      <c r="E1133" s="20" t="s">
        <v>123</v>
      </c>
      <c r="F1133" s="20" t="s">
        <v>738</v>
      </c>
      <c r="G1133" s="20" t="s">
        <v>739</v>
      </c>
      <c r="H1133" s="20" t="s">
        <v>624</v>
      </c>
      <c r="I1133" s="20" t="s">
        <v>625</v>
      </c>
      <c r="J1133" s="20" t="s">
        <v>253</v>
      </c>
      <c r="K1133" s="20" t="s">
        <v>662</v>
      </c>
      <c r="L1133" s="21">
        <v>39780</v>
      </c>
      <c r="M1133" s="22">
        <v>0</v>
      </c>
      <c r="N1133" s="22">
        <v>1</v>
      </c>
      <c r="O1133" s="22">
        <v>0</v>
      </c>
    </row>
    <row r="1134" spans="1:15">
      <c r="A1134" s="20" t="s">
        <v>658</v>
      </c>
      <c r="B1134" s="20"/>
      <c r="C1134" s="20">
        <v>200110848</v>
      </c>
      <c r="D1134" s="20" t="s">
        <v>659</v>
      </c>
      <c r="E1134" s="20" t="s">
        <v>124</v>
      </c>
      <c r="F1134" s="20" t="s">
        <v>783</v>
      </c>
      <c r="G1134" s="20" t="s">
        <v>784</v>
      </c>
      <c r="H1134" s="20" t="s">
        <v>632</v>
      </c>
      <c r="I1134" s="20" t="s">
        <v>633</v>
      </c>
      <c r="J1134" s="20" t="s">
        <v>658</v>
      </c>
      <c r="K1134" s="20" t="s">
        <v>768</v>
      </c>
      <c r="L1134" s="21">
        <v>39780</v>
      </c>
      <c r="M1134" s="22">
        <v>0</v>
      </c>
      <c r="N1134" s="22">
        <v>0</v>
      </c>
      <c r="O1134" s="22">
        <v>0</v>
      </c>
    </row>
    <row r="1135" spans="1:15">
      <c r="A1135" s="20" t="s">
        <v>658</v>
      </c>
      <c r="B1135" s="20"/>
      <c r="C1135" s="20">
        <v>200110860</v>
      </c>
      <c r="D1135" s="20" t="s">
        <v>659</v>
      </c>
      <c r="E1135" s="20" t="s">
        <v>124</v>
      </c>
      <c r="F1135" s="20" t="s">
        <v>783</v>
      </c>
      <c r="G1135" s="20" t="s">
        <v>784</v>
      </c>
      <c r="H1135" s="20" t="s">
        <v>632</v>
      </c>
      <c r="I1135" s="20" t="s">
        <v>633</v>
      </c>
      <c r="J1135" s="20" t="s">
        <v>658</v>
      </c>
      <c r="K1135" s="20" t="s">
        <v>768</v>
      </c>
      <c r="L1135" s="21">
        <v>39780</v>
      </c>
      <c r="M1135" s="22">
        <v>0</v>
      </c>
      <c r="N1135" s="22">
        <v>0</v>
      </c>
      <c r="O1135" s="22">
        <v>0</v>
      </c>
    </row>
    <row r="1136" spans="1:15">
      <c r="A1136" s="20" t="s">
        <v>250</v>
      </c>
      <c r="B1136" s="20">
        <v>200111072</v>
      </c>
      <c r="C1136" s="20">
        <v>200110993</v>
      </c>
      <c r="D1136" s="20" t="s">
        <v>257</v>
      </c>
      <c r="E1136" s="20" t="s">
        <v>125</v>
      </c>
      <c r="F1136" s="20" t="s">
        <v>785</v>
      </c>
      <c r="G1136" s="20" t="s">
        <v>786</v>
      </c>
      <c r="H1136" s="20" t="s">
        <v>1809</v>
      </c>
      <c r="I1136" s="20" t="s">
        <v>1810</v>
      </c>
      <c r="J1136" s="20" t="s">
        <v>260</v>
      </c>
      <c r="K1136" s="20" t="s">
        <v>662</v>
      </c>
      <c r="L1136" s="21">
        <v>39783</v>
      </c>
      <c r="M1136" s="22">
        <v>1</v>
      </c>
      <c r="N1136" s="22">
        <v>0</v>
      </c>
      <c r="O1136" s="22">
        <v>0</v>
      </c>
    </row>
    <row r="1137" spans="1:15">
      <c r="A1137" s="20" t="s">
        <v>658</v>
      </c>
      <c r="B1137" s="20"/>
      <c r="C1137" s="20">
        <v>200110992</v>
      </c>
      <c r="D1137" s="20" t="s">
        <v>659</v>
      </c>
      <c r="E1137" s="20" t="s">
        <v>126</v>
      </c>
      <c r="F1137" s="20" t="s">
        <v>1090</v>
      </c>
      <c r="G1137" s="20" t="s">
        <v>1091</v>
      </c>
      <c r="H1137" s="20" t="s">
        <v>616</v>
      </c>
      <c r="I1137" s="20" t="s">
        <v>617</v>
      </c>
      <c r="J1137" s="20" t="s">
        <v>658</v>
      </c>
      <c r="K1137" s="20" t="s">
        <v>662</v>
      </c>
      <c r="L1137" s="21">
        <v>39783</v>
      </c>
      <c r="M1137" s="22">
        <v>0</v>
      </c>
      <c r="N1137" s="22">
        <v>0</v>
      </c>
      <c r="O1137" s="22">
        <v>0</v>
      </c>
    </row>
    <row r="1138" spans="1:15">
      <c r="A1138" s="20" t="s">
        <v>658</v>
      </c>
      <c r="B1138" s="20"/>
      <c r="C1138" s="20">
        <v>200111015</v>
      </c>
      <c r="D1138" s="20" t="s">
        <v>659</v>
      </c>
      <c r="E1138" s="20" t="s">
        <v>127</v>
      </c>
      <c r="F1138" s="20" t="s">
        <v>449</v>
      </c>
      <c r="G1138" s="20" t="s">
        <v>450</v>
      </c>
      <c r="H1138" s="20" t="s">
        <v>451</v>
      </c>
      <c r="I1138" s="20" t="s">
        <v>452</v>
      </c>
      <c r="J1138" s="20" t="s">
        <v>658</v>
      </c>
      <c r="K1138" s="20" t="s">
        <v>768</v>
      </c>
      <c r="L1138" s="21">
        <v>39784</v>
      </c>
      <c r="M1138" s="22">
        <v>0</v>
      </c>
      <c r="N1138" s="22">
        <v>0</v>
      </c>
      <c r="O1138" s="22">
        <v>0</v>
      </c>
    </row>
    <row r="1139" spans="1:15">
      <c r="A1139" s="20" t="s">
        <v>658</v>
      </c>
      <c r="B1139" s="20"/>
      <c r="C1139" s="20">
        <v>200111072</v>
      </c>
      <c r="D1139" s="20" t="s">
        <v>659</v>
      </c>
      <c r="E1139" s="20" t="s">
        <v>128</v>
      </c>
      <c r="F1139" s="20" t="s">
        <v>785</v>
      </c>
      <c r="G1139" s="20" t="s">
        <v>786</v>
      </c>
      <c r="H1139" s="20" t="s">
        <v>1809</v>
      </c>
      <c r="I1139" s="20" t="s">
        <v>1810</v>
      </c>
      <c r="J1139" s="20" t="s">
        <v>658</v>
      </c>
      <c r="K1139" s="20" t="s">
        <v>662</v>
      </c>
      <c r="L1139" s="21">
        <v>39784</v>
      </c>
      <c r="M1139" s="22">
        <v>0</v>
      </c>
      <c r="N1139" s="22">
        <v>0</v>
      </c>
      <c r="O1139" s="22">
        <v>0</v>
      </c>
    </row>
    <row r="1140" spans="1:15">
      <c r="A1140" s="20" t="s">
        <v>658</v>
      </c>
      <c r="B1140" s="20"/>
      <c r="C1140" s="20">
        <v>200111019</v>
      </c>
      <c r="D1140" s="20" t="s">
        <v>659</v>
      </c>
      <c r="E1140" s="20" t="s">
        <v>129</v>
      </c>
      <c r="F1140" s="20" t="s">
        <v>862</v>
      </c>
      <c r="G1140" s="20" t="s">
        <v>863</v>
      </c>
      <c r="H1140" s="20" t="s">
        <v>716</v>
      </c>
      <c r="I1140" s="20" t="s">
        <v>717</v>
      </c>
      <c r="J1140" s="20" t="s">
        <v>658</v>
      </c>
      <c r="K1140" s="20" t="s">
        <v>768</v>
      </c>
      <c r="L1140" s="21">
        <v>39784</v>
      </c>
      <c r="M1140" s="22">
        <v>0</v>
      </c>
      <c r="N1140" s="22">
        <v>0</v>
      </c>
      <c r="O1140" s="22">
        <v>0</v>
      </c>
    </row>
    <row r="1141" spans="1:15">
      <c r="A1141" s="20" t="s">
        <v>658</v>
      </c>
      <c r="B1141" s="20"/>
      <c r="C1141" s="20">
        <v>200111071</v>
      </c>
      <c r="D1141" s="20" t="s">
        <v>659</v>
      </c>
      <c r="E1141" s="20" t="s">
        <v>129</v>
      </c>
      <c r="F1141" s="20" t="s">
        <v>862</v>
      </c>
      <c r="G1141" s="20" t="s">
        <v>863</v>
      </c>
      <c r="H1141" s="20" t="s">
        <v>716</v>
      </c>
      <c r="I1141" s="20" t="s">
        <v>717</v>
      </c>
      <c r="J1141" s="20" t="s">
        <v>658</v>
      </c>
      <c r="K1141" s="20" t="s">
        <v>662</v>
      </c>
      <c r="L1141" s="21">
        <v>39784</v>
      </c>
      <c r="M1141" s="22">
        <v>0</v>
      </c>
      <c r="N1141" s="22">
        <v>0</v>
      </c>
      <c r="O1141" s="22">
        <v>0</v>
      </c>
    </row>
    <row r="1142" spans="1:15">
      <c r="A1142" s="20" t="s">
        <v>658</v>
      </c>
      <c r="B1142" s="20"/>
      <c r="C1142" s="20">
        <v>200111067</v>
      </c>
      <c r="D1142" s="20" t="s">
        <v>659</v>
      </c>
      <c r="E1142" s="20" t="s">
        <v>129</v>
      </c>
      <c r="F1142" s="20" t="s">
        <v>862</v>
      </c>
      <c r="G1142" s="20" t="s">
        <v>863</v>
      </c>
      <c r="H1142" s="20" t="s">
        <v>716</v>
      </c>
      <c r="I1142" s="20" t="s">
        <v>717</v>
      </c>
      <c r="J1142" s="20" t="s">
        <v>658</v>
      </c>
      <c r="K1142" s="20" t="s">
        <v>768</v>
      </c>
      <c r="L1142" s="21">
        <v>39784</v>
      </c>
      <c r="M1142" s="22">
        <v>0</v>
      </c>
      <c r="N1142" s="22">
        <v>0</v>
      </c>
      <c r="O1142" s="22">
        <v>0</v>
      </c>
    </row>
    <row r="1143" spans="1:15">
      <c r="A1143" s="20" t="s">
        <v>658</v>
      </c>
      <c r="B1143" s="20"/>
      <c r="C1143" s="20">
        <v>200111014</v>
      </c>
      <c r="D1143" s="20" t="s">
        <v>659</v>
      </c>
      <c r="E1143" s="20" t="s">
        <v>130</v>
      </c>
      <c r="F1143" s="20" t="s">
        <v>714</v>
      </c>
      <c r="G1143" s="20" t="s">
        <v>715</v>
      </c>
      <c r="H1143" s="20" t="s">
        <v>696</v>
      </c>
      <c r="I1143" s="20" t="s">
        <v>697</v>
      </c>
      <c r="J1143" s="20" t="s">
        <v>658</v>
      </c>
      <c r="K1143" s="20" t="s">
        <v>768</v>
      </c>
      <c r="L1143" s="21">
        <v>39784</v>
      </c>
      <c r="M1143" s="22">
        <v>0</v>
      </c>
      <c r="N1143" s="22">
        <v>0</v>
      </c>
      <c r="O1143" s="22">
        <v>0</v>
      </c>
    </row>
    <row r="1144" spans="1:15">
      <c r="A1144" s="20" t="s">
        <v>658</v>
      </c>
      <c r="B1144" s="20"/>
      <c r="C1144" s="20">
        <v>200111017</v>
      </c>
      <c r="D1144" s="20" t="s">
        <v>659</v>
      </c>
      <c r="E1144" s="20" t="s">
        <v>130</v>
      </c>
      <c r="F1144" s="20" t="s">
        <v>714</v>
      </c>
      <c r="G1144" s="20" t="s">
        <v>715</v>
      </c>
      <c r="H1144" s="20" t="s">
        <v>696</v>
      </c>
      <c r="I1144" s="20" t="s">
        <v>697</v>
      </c>
      <c r="J1144" s="20" t="s">
        <v>658</v>
      </c>
      <c r="K1144" s="20" t="s">
        <v>768</v>
      </c>
      <c r="L1144" s="21">
        <v>39784</v>
      </c>
      <c r="M1144" s="22">
        <v>0</v>
      </c>
      <c r="N1144" s="22">
        <v>0</v>
      </c>
      <c r="O1144" s="22">
        <v>0</v>
      </c>
    </row>
    <row r="1145" spans="1:15">
      <c r="A1145" s="20" t="s">
        <v>658</v>
      </c>
      <c r="B1145" s="20"/>
      <c r="C1145" s="20">
        <v>200111076</v>
      </c>
      <c r="D1145" s="20" t="s">
        <v>659</v>
      </c>
      <c r="E1145" s="20" t="s">
        <v>131</v>
      </c>
      <c r="F1145" s="20" t="s">
        <v>817</v>
      </c>
      <c r="G1145" s="20" t="s">
        <v>818</v>
      </c>
      <c r="H1145" s="20" t="s">
        <v>630</v>
      </c>
      <c r="I1145" s="20" t="s">
        <v>631</v>
      </c>
      <c r="J1145" s="20" t="s">
        <v>658</v>
      </c>
      <c r="K1145" s="20" t="s">
        <v>768</v>
      </c>
      <c r="L1145" s="21">
        <v>39785</v>
      </c>
      <c r="M1145" s="22">
        <v>0</v>
      </c>
      <c r="N1145" s="22">
        <v>0</v>
      </c>
      <c r="O1145" s="22">
        <v>0</v>
      </c>
    </row>
    <row r="1146" spans="1:15">
      <c r="A1146" s="20" t="s">
        <v>250</v>
      </c>
      <c r="B1146" s="20">
        <v>200111138</v>
      </c>
      <c r="C1146" s="20">
        <v>200111127</v>
      </c>
      <c r="D1146" s="20" t="s">
        <v>252</v>
      </c>
      <c r="E1146" s="20" t="s">
        <v>132</v>
      </c>
      <c r="F1146" s="20" t="s">
        <v>133</v>
      </c>
      <c r="G1146" s="20" t="s">
        <v>134</v>
      </c>
      <c r="H1146" s="20" t="s">
        <v>634</v>
      </c>
      <c r="I1146" s="20" t="s">
        <v>635</v>
      </c>
      <c r="J1146" s="20" t="s">
        <v>365</v>
      </c>
      <c r="K1146" s="20" t="s">
        <v>374</v>
      </c>
      <c r="L1146" s="21">
        <v>39785</v>
      </c>
      <c r="M1146" s="22">
        <v>1</v>
      </c>
      <c r="N1146" s="22">
        <v>0</v>
      </c>
      <c r="O1146" s="22">
        <v>0</v>
      </c>
    </row>
    <row r="1147" spans="1:15">
      <c r="A1147" s="20" t="s">
        <v>658</v>
      </c>
      <c r="B1147" s="20"/>
      <c r="C1147" s="20">
        <v>200111132</v>
      </c>
      <c r="D1147" s="20" t="s">
        <v>659</v>
      </c>
      <c r="E1147" s="20" t="s">
        <v>135</v>
      </c>
      <c r="F1147" s="20" t="s">
        <v>738</v>
      </c>
      <c r="G1147" s="20" t="s">
        <v>739</v>
      </c>
      <c r="H1147" s="20" t="s">
        <v>624</v>
      </c>
      <c r="I1147" s="20" t="s">
        <v>625</v>
      </c>
      <c r="J1147" s="20" t="s">
        <v>658</v>
      </c>
      <c r="K1147" s="20" t="s">
        <v>662</v>
      </c>
      <c r="L1147" s="21">
        <v>39785</v>
      </c>
      <c r="M1147" s="22">
        <v>0</v>
      </c>
      <c r="N1147" s="22">
        <v>0</v>
      </c>
      <c r="O1147" s="22">
        <v>0</v>
      </c>
    </row>
    <row r="1148" spans="1:15">
      <c r="A1148" s="20" t="s">
        <v>658</v>
      </c>
      <c r="B1148" s="20"/>
      <c r="C1148" s="20">
        <v>200111075</v>
      </c>
      <c r="D1148" s="20" t="s">
        <v>659</v>
      </c>
      <c r="E1148" s="20" t="s">
        <v>136</v>
      </c>
      <c r="F1148" s="20" t="s">
        <v>137</v>
      </c>
      <c r="G1148" s="20" t="s">
        <v>138</v>
      </c>
      <c r="H1148" s="20" t="s">
        <v>1092</v>
      </c>
      <c r="I1148" s="20" t="s">
        <v>1093</v>
      </c>
      <c r="J1148" s="20" t="s">
        <v>658</v>
      </c>
      <c r="K1148" s="20" t="s">
        <v>768</v>
      </c>
      <c r="L1148" s="21">
        <v>39785</v>
      </c>
      <c r="M1148" s="22">
        <v>0</v>
      </c>
      <c r="N1148" s="22">
        <v>0</v>
      </c>
      <c r="O1148" s="22">
        <v>0</v>
      </c>
    </row>
    <row r="1149" spans="1:15">
      <c r="A1149" s="20" t="s">
        <v>658</v>
      </c>
      <c r="B1149" s="20"/>
      <c r="C1149" s="20">
        <v>200111074</v>
      </c>
      <c r="D1149" s="20" t="s">
        <v>659</v>
      </c>
      <c r="E1149" s="20" t="s">
        <v>136</v>
      </c>
      <c r="F1149" s="20" t="s">
        <v>1126</v>
      </c>
      <c r="G1149" s="20" t="s">
        <v>1127</v>
      </c>
      <c r="H1149" s="20" t="s">
        <v>1092</v>
      </c>
      <c r="I1149" s="20" t="s">
        <v>1093</v>
      </c>
      <c r="J1149" s="20" t="s">
        <v>658</v>
      </c>
      <c r="K1149" s="20" t="s">
        <v>768</v>
      </c>
      <c r="L1149" s="21">
        <v>39785</v>
      </c>
      <c r="M1149" s="22">
        <v>0</v>
      </c>
      <c r="N1149" s="22">
        <v>0</v>
      </c>
      <c r="O1149" s="22">
        <v>0</v>
      </c>
    </row>
    <row r="1150" spans="1:15">
      <c r="A1150" s="20" t="s">
        <v>658</v>
      </c>
      <c r="B1150" s="20"/>
      <c r="C1150" s="20">
        <v>200111287</v>
      </c>
      <c r="D1150" s="20" t="s">
        <v>659</v>
      </c>
      <c r="E1150" s="20" t="s">
        <v>139</v>
      </c>
      <c r="F1150" s="20" t="s">
        <v>1308</v>
      </c>
      <c r="G1150" s="20" t="s">
        <v>1309</v>
      </c>
      <c r="H1150" s="20" t="s">
        <v>638</v>
      </c>
      <c r="I1150" s="20" t="s">
        <v>639</v>
      </c>
      <c r="J1150" s="20" t="s">
        <v>658</v>
      </c>
      <c r="K1150" s="20" t="s">
        <v>768</v>
      </c>
      <c r="L1150" s="21">
        <v>39786</v>
      </c>
      <c r="M1150" s="22">
        <v>0</v>
      </c>
      <c r="N1150" s="22">
        <v>0</v>
      </c>
      <c r="O1150" s="22">
        <v>0</v>
      </c>
    </row>
    <row r="1151" spans="1:15">
      <c r="A1151" s="20" t="s">
        <v>249</v>
      </c>
      <c r="B1151" s="20">
        <v>200111574</v>
      </c>
      <c r="C1151" s="20">
        <v>200111157</v>
      </c>
      <c r="D1151" s="20" t="s">
        <v>252</v>
      </c>
      <c r="E1151" s="20" t="s">
        <v>264</v>
      </c>
      <c r="F1151" s="20" t="s">
        <v>1352</v>
      </c>
      <c r="G1151" s="20" t="s">
        <v>1353</v>
      </c>
      <c r="H1151" s="20" t="s">
        <v>606</v>
      </c>
      <c r="I1151" s="20" t="s">
        <v>607</v>
      </c>
      <c r="J1151" s="20" t="s">
        <v>140</v>
      </c>
      <c r="K1151" s="20" t="s">
        <v>320</v>
      </c>
      <c r="L1151" s="21">
        <v>39786</v>
      </c>
      <c r="M1151" s="22">
        <v>1</v>
      </c>
      <c r="N1151" s="22">
        <v>0</v>
      </c>
      <c r="O1151" s="22">
        <v>0</v>
      </c>
    </row>
    <row r="1152" spans="1:15">
      <c r="A1152" s="20" t="s">
        <v>658</v>
      </c>
      <c r="B1152" s="20"/>
      <c r="C1152" s="20">
        <v>200111147</v>
      </c>
      <c r="D1152" s="20" t="s">
        <v>659</v>
      </c>
      <c r="E1152" s="20" t="s">
        <v>141</v>
      </c>
      <c r="F1152" s="20" t="s">
        <v>142</v>
      </c>
      <c r="G1152" s="20" t="s">
        <v>143</v>
      </c>
      <c r="H1152" s="20" t="s">
        <v>632</v>
      </c>
      <c r="I1152" s="20" t="s">
        <v>633</v>
      </c>
      <c r="J1152" s="20" t="s">
        <v>658</v>
      </c>
      <c r="K1152" s="20" t="s">
        <v>768</v>
      </c>
      <c r="L1152" s="21">
        <v>39786</v>
      </c>
      <c r="M1152" s="22">
        <v>0</v>
      </c>
      <c r="N1152" s="22">
        <v>0</v>
      </c>
      <c r="O1152" s="22">
        <v>0</v>
      </c>
    </row>
    <row r="1153" spans="1:15">
      <c r="A1153" s="20" t="s">
        <v>250</v>
      </c>
      <c r="B1153" s="20">
        <v>200111274</v>
      </c>
      <c r="C1153" s="20">
        <v>200111150</v>
      </c>
      <c r="D1153" s="20" t="s">
        <v>252</v>
      </c>
      <c r="E1153" s="20" t="s">
        <v>144</v>
      </c>
      <c r="F1153" s="20" t="s">
        <v>1359</v>
      </c>
      <c r="G1153" s="20" t="s">
        <v>1360</v>
      </c>
      <c r="H1153" s="20" t="s">
        <v>614</v>
      </c>
      <c r="I1153" s="20" t="s">
        <v>615</v>
      </c>
      <c r="J1153" s="20" t="s">
        <v>368</v>
      </c>
      <c r="K1153" s="20" t="s">
        <v>374</v>
      </c>
      <c r="L1153" s="21">
        <v>39786</v>
      </c>
      <c r="M1153" s="22">
        <v>1</v>
      </c>
      <c r="N1153" s="22">
        <v>0</v>
      </c>
      <c r="O1153" s="22">
        <v>0</v>
      </c>
    </row>
    <row r="1154" spans="1:15">
      <c r="A1154" s="20" t="s">
        <v>658</v>
      </c>
      <c r="B1154" s="20"/>
      <c r="C1154" s="20">
        <v>200111274</v>
      </c>
      <c r="D1154" s="20" t="s">
        <v>659</v>
      </c>
      <c r="E1154" s="20" t="s">
        <v>145</v>
      </c>
      <c r="F1154" s="20" t="s">
        <v>1359</v>
      </c>
      <c r="G1154" s="20" t="s">
        <v>1360</v>
      </c>
      <c r="H1154" s="20" t="s">
        <v>614</v>
      </c>
      <c r="I1154" s="20" t="s">
        <v>615</v>
      </c>
      <c r="J1154" s="20" t="s">
        <v>658</v>
      </c>
      <c r="K1154" s="20" t="s">
        <v>768</v>
      </c>
      <c r="L1154" s="21">
        <v>39786</v>
      </c>
      <c r="M1154" s="22">
        <v>0</v>
      </c>
      <c r="N1154" s="22">
        <v>0</v>
      </c>
      <c r="O1154" s="22">
        <v>0</v>
      </c>
    </row>
    <row r="1155" spans="1:15">
      <c r="A1155" s="20" t="s">
        <v>658</v>
      </c>
      <c r="B1155" s="20"/>
      <c r="C1155" s="20">
        <v>200111159</v>
      </c>
      <c r="D1155" s="20" t="s">
        <v>659</v>
      </c>
      <c r="E1155" s="20" t="s">
        <v>146</v>
      </c>
      <c r="F1155" s="20" t="s">
        <v>838</v>
      </c>
      <c r="G1155" s="20" t="s">
        <v>839</v>
      </c>
      <c r="H1155" s="20" t="s">
        <v>614</v>
      </c>
      <c r="I1155" s="20" t="s">
        <v>615</v>
      </c>
      <c r="J1155" s="20" t="s">
        <v>658</v>
      </c>
      <c r="K1155" s="20" t="s">
        <v>768</v>
      </c>
      <c r="L1155" s="21">
        <v>39786</v>
      </c>
      <c r="M1155" s="22">
        <v>0</v>
      </c>
      <c r="N1155" s="22">
        <v>0</v>
      </c>
      <c r="O1155" s="22">
        <v>0</v>
      </c>
    </row>
    <row r="1156" spans="1:15">
      <c r="A1156" s="20" t="s">
        <v>658</v>
      </c>
      <c r="B1156" s="20"/>
      <c r="C1156" s="20">
        <v>200111138</v>
      </c>
      <c r="D1156" s="20" t="s">
        <v>659</v>
      </c>
      <c r="E1156" s="20" t="s">
        <v>147</v>
      </c>
      <c r="F1156" s="20" t="s">
        <v>133</v>
      </c>
      <c r="G1156" s="20" t="s">
        <v>134</v>
      </c>
      <c r="H1156" s="20" t="s">
        <v>634</v>
      </c>
      <c r="I1156" s="20" t="s">
        <v>635</v>
      </c>
      <c r="J1156" s="20" t="s">
        <v>658</v>
      </c>
      <c r="K1156" s="20" t="s">
        <v>768</v>
      </c>
      <c r="L1156" s="21">
        <v>39786</v>
      </c>
      <c r="M1156" s="22">
        <v>0</v>
      </c>
      <c r="N1156" s="22">
        <v>0</v>
      </c>
      <c r="O1156" s="22">
        <v>0</v>
      </c>
    </row>
    <row r="1157" spans="1:15">
      <c r="A1157" s="20" t="s">
        <v>658</v>
      </c>
      <c r="B1157" s="20"/>
      <c r="C1157" s="20">
        <v>200111290</v>
      </c>
      <c r="D1157" s="20" t="s">
        <v>659</v>
      </c>
      <c r="E1157" s="20" t="s">
        <v>148</v>
      </c>
      <c r="F1157" s="20" t="s">
        <v>149</v>
      </c>
      <c r="G1157" s="20" t="s">
        <v>150</v>
      </c>
      <c r="H1157" s="20" t="s">
        <v>601</v>
      </c>
      <c r="I1157" s="20" t="s">
        <v>602</v>
      </c>
      <c r="J1157" s="20" t="s">
        <v>658</v>
      </c>
      <c r="K1157" s="20" t="s">
        <v>768</v>
      </c>
      <c r="L1157" s="21">
        <v>39786</v>
      </c>
      <c r="M1157" s="22">
        <v>0</v>
      </c>
      <c r="N1157" s="22">
        <v>0</v>
      </c>
      <c r="O1157" s="22">
        <v>0</v>
      </c>
    </row>
    <row r="1158" spans="1:15">
      <c r="A1158" s="20" t="s">
        <v>658</v>
      </c>
      <c r="B1158" s="20"/>
      <c r="C1158" s="20">
        <v>200111223</v>
      </c>
      <c r="D1158" s="20" t="s">
        <v>659</v>
      </c>
      <c r="E1158" s="20" t="s">
        <v>147</v>
      </c>
      <c r="F1158" s="20" t="s">
        <v>1503</v>
      </c>
      <c r="G1158" s="20" t="s">
        <v>1504</v>
      </c>
      <c r="H1158" s="20" t="s">
        <v>634</v>
      </c>
      <c r="I1158" s="20" t="s">
        <v>635</v>
      </c>
      <c r="J1158" s="20" t="s">
        <v>658</v>
      </c>
      <c r="K1158" s="20" t="s">
        <v>768</v>
      </c>
      <c r="L1158" s="21">
        <v>39786</v>
      </c>
      <c r="M1158" s="22">
        <v>0</v>
      </c>
      <c r="N1158" s="22">
        <v>0</v>
      </c>
      <c r="O1158" s="22">
        <v>0</v>
      </c>
    </row>
    <row r="1159" spans="1:15">
      <c r="A1159" s="20" t="s">
        <v>658</v>
      </c>
      <c r="B1159" s="20"/>
      <c r="C1159" s="20">
        <v>200111154</v>
      </c>
      <c r="D1159" s="20" t="s">
        <v>659</v>
      </c>
      <c r="E1159" s="20" t="s">
        <v>151</v>
      </c>
      <c r="F1159" s="20" t="s">
        <v>152</v>
      </c>
      <c r="G1159" s="20" t="s">
        <v>153</v>
      </c>
      <c r="H1159" s="20" t="s">
        <v>632</v>
      </c>
      <c r="I1159" s="20" t="s">
        <v>633</v>
      </c>
      <c r="J1159" s="20" t="s">
        <v>658</v>
      </c>
      <c r="K1159" s="20" t="s">
        <v>768</v>
      </c>
      <c r="L1159" s="21">
        <v>39786</v>
      </c>
      <c r="M1159" s="22">
        <v>0</v>
      </c>
      <c r="N1159" s="22">
        <v>0</v>
      </c>
      <c r="O1159" s="22">
        <v>0</v>
      </c>
    </row>
    <row r="1160" spans="1:15">
      <c r="A1160" s="20" t="s">
        <v>249</v>
      </c>
      <c r="B1160" s="20">
        <v>200111329</v>
      </c>
      <c r="C1160" s="20">
        <v>200111282</v>
      </c>
      <c r="D1160" s="20" t="s">
        <v>252</v>
      </c>
      <c r="E1160" s="20" t="s">
        <v>262</v>
      </c>
      <c r="F1160" s="20" t="s">
        <v>842</v>
      </c>
      <c r="G1160" s="20" t="s">
        <v>843</v>
      </c>
      <c r="H1160" s="20" t="s">
        <v>614</v>
      </c>
      <c r="I1160" s="20" t="s">
        <v>615</v>
      </c>
      <c r="J1160" s="20" t="s">
        <v>1576</v>
      </c>
      <c r="K1160" s="20" t="s">
        <v>320</v>
      </c>
      <c r="L1160" s="21">
        <v>39786</v>
      </c>
      <c r="M1160" s="22">
        <v>1</v>
      </c>
      <c r="N1160" s="22">
        <v>0</v>
      </c>
      <c r="O1160" s="22">
        <v>0</v>
      </c>
    </row>
    <row r="1161" spans="1:15">
      <c r="A1161" s="20" t="s">
        <v>658</v>
      </c>
      <c r="B1161" s="20"/>
      <c r="C1161" s="20">
        <v>200111156</v>
      </c>
      <c r="D1161" s="20" t="s">
        <v>659</v>
      </c>
      <c r="E1161" s="20" t="s">
        <v>154</v>
      </c>
      <c r="F1161" s="20" t="s">
        <v>832</v>
      </c>
      <c r="G1161" s="20" t="s">
        <v>833</v>
      </c>
      <c r="H1161" s="20" t="s">
        <v>606</v>
      </c>
      <c r="I1161" s="20" t="s">
        <v>607</v>
      </c>
      <c r="J1161" s="20" t="s">
        <v>658</v>
      </c>
      <c r="K1161" s="20" t="s">
        <v>768</v>
      </c>
      <c r="L1161" s="21">
        <v>39786</v>
      </c>
      <c r="M1161" s="22">
        <v>0</v>
      </c>
      <c r="N1161" s="22">
        <v>0</v>
      </c>
      <c r="O1161" s="22">
        <v>0</v>
      </c>
    </row>
    <row r="1162" spans="1:15">
      <c r="A1162" s="20" t="s">
        <v>658</v>
      </c>
      <c r="B1162" s="20"/>
      <c r="C1162" s="20">
        <v>200111284</v>
      </c>
      <c r="D1162" s="20" t="s">
        <v>659</v>
      </c>
      <c r="E1162" s="20" t="s">
        <v>155</v>
      </c>
      <c r="F1162" s="20" t="s">
        <v>1227</v>
      </c>
      <c r="G1162" s="20" t="s">
        <v>1228</v>
      </c>
      <c r="H1162" s="20" t="s">
        <v>1229</v>
      </c>
      <c r="I1162" s="20" t="s">
        <v>1230</v>
      </c>
      <c r="J1162" s="20" t="s">
        <v>658</v>
      </c>
      <c r="K1162" s="20" t="s">
        <v>768</v>
      </c>
      <c r="L1162" s="21">
        <v>39786</v>
      </c>
      <c r="M1162" s="22">
        <v>0</v>
      </c>
      <c r="N1162" s="22">
        <v>0</v>
      </c>
      <c r="O1162" s="22">
        <v>0</v>
      </c>
    </row>
    <row r="1163" spans="1:15">
      <c r="A1163" s="20" t="s">
        <v>250</v>
      </c>
      <c r="B1163" s="20">
        <v>200111357</v>
      </c>
      <c r="C1163" s="20">
        <v>200111312</v>
      </c>
      <c r="D1163" s="20" t="s">
        <v>252</v>
      </c>
      <c r="E1163" s="20" t="s">
        <v>156</v>
      </c>
      <c r="F1163" s="20" t="s">
        <v>157</v>
      </c>
      <c r="G1163" s="20" t="s">
        <v>158</v>
      </c>
      <c r="H1163" s="20" t="s">
        <v>640</v>
      </c>
      <c r="I1163" s="20" t="s">
        <v>641</v>
      </c>
      <c r="J1163" s="20" t="s">
        <v>159</v>
      </c>
      <c r="K1163" s="20" t="s">
        <v>374</v>
      </c>
      <c r="L1163" s="21">
        <v>39787</v>
      </c>
      <c r="M1163" s="22">
        <v>1</v>
      </c>
      <c r="N1163" s="22">
        <v>0</v>
      </c>
      <c r="O1163" s="22">
        <v>0</v>
      </c>
    </row>
    <row r="1164" spans="1:15">
      <c r="A1164" s="20" t="s">
        <v>250</v>
      </c>
      <c r="B1164" s="20">
        <v>200111432</v>
      </c>
      <c r="C1164" s="20">
        <v>200111293</v>
      </c>
      <c r="D1164" s="20" t="s">
        <v>257</v>
      </c>
      <c r="E1164" s="20" t="s">
        <v>160</v>
      </c>
      <c r="F1164" s="20" t="s">
        <v>690</v>
      </c>
      <c r="G1164" s="20" t="s">
        <v>691</v>
      </c>
      <c r="H1164" s="20" t="s">
        <v>601</v>
      </c>
      <c r="I1164" s="20" t="s">
        <v>602</v>
      </c>
      <c r="J1164" s="20" t="s">
        <v>441</v>
      </c>
      <c r="K1164" s="20" t="s">
        <v>374</v>
      </c>
      <c r="L1164" s="21">
        <v>39787</v>
      </c>
      <c r="M1164" s="22">
        <v>1</v>
      </c>
      <c r="N1164" s="22">
        <v>0</v>
      </c>
      <c r="O1164" s="22">
        <v>0</v>
      </c>
    </row>
    <row r="1165" spans="1:15">
      <c r="A1165" s="20" t="s">
        <v>250</v>
      </c>
      <c r="B1165" s="20"/>
      <c r="C1165" s="20">
        <v>200111298</v>
      </c>
      <c r="D1165" s="20" t="s">
        <v>252</v>
      </c>
      <c r="E1165" s="20" t="s">
        <v>658</v>
      </c>
      <c r="F1165" s="20" t="s">
        <v>284</v>
      </c>
      <c r="G1165" s="20" t="s">
        <v>285</v>
      </c>
      <c r="H1165" s="20" t="s">
        <v>658</v>
      </c>
      <c r="I1165" s="20" t="s">
        <v>658</v>
      </c>
      <c r="J1165" s="20" t="s">
        <v>286</v>
      </c>
      <c r="K1165" s="20" t="s">
        <v>400</v>
      </c>
      <c r="L1165" s="21">
        <v>39787</v>
      </c>
      <c r="M1165" s="22">
        <v>1</v>
      </c>
      <c r="N1165" s="22">
        <v>0</v>
      </c>
      <c r="O1165" s="22">
        <v>0</v>
      </c>
    </row>
    <row r="1166" spans="1:15">
      <c r="A1166" s="20" t="s">
        <v>658</v>
      </c>
      <c r="B1166" s="20"/>
      <c r="C1166" s="20">
        <v>200111311</v>
      </c>
      <c r="D1166" s="20" t="s">
        <v>659</v>
      </c>
      <c r="E1166" s="20" t="s">
        <v>161</v>
      </c>
      <c r="F1166" s="20" t="s">
        <v>1599</v>
      </c>
      <c r="G1166" s="20" t="s">
        <v>1600</v>
      </c>
      <c r="H1166" s="20" t="s">
        <v>1601</v>
      </c>
      <c r="I1166" s="20" t="s">
        <v>1602</v>
      </c>
      <c r="J1166" s="20" t="s">
        <v>658</v>
      </c>
      <c r="K1166" s="20" t="s">
        <v>768</v>
      </c>
      <c r="L1166" s="21">
        <v>39787</v>
      </c>
      <c r="M1166" s="22">
        <v>0</v>
      </c>
      <c r="N1166" s="22">
        <v>0</v>
      </c>
      <c r="O1166" s="22">
        <v>0</v>
      </c>
    </row>
    <row r="1167" spans="1:15">
      <c r="A1167" s="20" t="s">
        <v>658</v>
      </c>
      <c r="B1167" s="20"/>
      <c r="C1167" s="20">
        <v>200111294</v>
      </c>
      <c r="D1167" s="20" t="s">
        <v>659</v>
      </c>
      <c r="E1167" s="20" t="s">
        <v>162</v>
      </c>
      <c r="F1167" s="20" t="s">
        <v>163</v>
      </c>
      <c r="G1167" s="20" t="s">
        <v>164</v>
      </c>
      <c r="H1167" s="20" t="s">
        <v>601</v>
      </c>
      <c r="I1167" s="20" t="s">
        <v>602</v>
      </c>
      <c r="J1167" s="20" t="s">
        <v>658</v>
      </c>
      <c r="K1167" s="20" t="s">
        <v>768</v>
      </c>
      <c r="L1167" s="21">
        <v>39787</v>
      </c>
      <c r="M1167" s="22">
        <v>0</v>
      </c>
      <c r="N1167" s="22">
        <v>0</v>
      </c>
      <c r="O1167" s="22">
        <v>0</v>
      </c>
    </row>
    <row r="1168" spans="1:15">
      <c r="A1168" s="20" t="s">
        <v>658</v>
      </c>
      <c r="B1168" s="20"/>
      <c r="C1168" s="20">
        <v>200111295</v>
      </c>
      <c r="D1168" s="20" t="s">
        <v>659</v>
      </c>
      <c r="E1168" s="20" t="s">
        <v>162</v>
      </c>
      <c r="F1168" s="20" t="s">
        <v>165</v>
      </c>
      <c r="G1168" s="20" t="s">
        <v>166</v>
      </c>
      <c r="H1168" s="20" t="s">
        <v>601</v>
      </c>
      <c r="I1168" s="20" t="s">
        <v>602</v>
      </c>
      <c r="J1168" s="20" t="s">
        <v>658</v>
      </c>
      <c r="K1168" s="20" t="s">
        <v>768</v>
      </c>
      <c r="L1168" s="21">
        <v>39787</v>
      </c>
      <c r="M1168" s="22">
        <v>0</v>
      </c>
      <c r="N1168" s="22">
        <v>0</v>
      </c>
      <c r="O1168" s="22">
        <v>0</v>
      </c>
    </row>
    <row r="1169" spans="1:15">
      <c r="A1169" s="20" t="s">
        <v>658</v>
      </c>
      <c r="B1169" s="20"/>
      <c r="C1169" s="20">
        <v>200111310</v>
      </c>
      <c r="D1169" s="20" t="s">
        <v>659</v>
      </c>
      <c r="E1169" s="20" t="s">
        <v>658</v>
      </c>
      <c r="F1169" s="20" t="s">
        <v>167</v>
      </c>
      <c r="G1169" s="20" t="s">
        <v>168</v>
      </c>
      <c r="H1169" s="20" t="s">
        <v>169</v>
      </c>
      <c r="I1169" s="20" t="s">
        <v>170</v>
      </c>
      <c r="J1169" s="20" t="s">
        <v>658</v>
      </c>
      <c r="K1169" s="20" t="s">
        <v>671</v>
      </c>
      <c r="L1169" s="21">
        <v>39787</v>
      </c>
      <c r="M1169" s="22">
        <v>0</v>
      </c>
      <c r="N1169" s="22">
        <v>0</v>
      </c>
      <c r="O1169" s="22">
        <v>0</v>
      </c>
    </row>
    <row r="1170" spans="1:15">
      <c r="A1170" s="20" t="s">
        <v>658</v>
      </c>
      <c r="B1170" s="20"/>
      <c r="C1170" s="20">
        <v>200111299</v>
      </c>
      <c r="D1170" s="20" t="s">
        <v>659</v>
      </c>
      <c r="E1170" s="20" t="s">
        <v>171</v>
      </c>
      <c r="F1170" s="20" t="s">
        <v>787</v>
      </c>
      <c r="G1170" s="20" t="s">
        <v>788</v>
      </c>
      <c r="H1170" s="20" t="s">
        <v>1463</v>
      </c>
      <c r="I1170" s="20" t="s">
        <v>1464</v>
      </c>
      <c r="J1170" s="20" t="s">
        <v>658</v>
      </c>
      <c r="K1170" s="20" t="s">
        <v>768</v>
      </c>
      <c r="L1170" s="21">
        <v>39787</v>
      </c>
      <c r="M1170" s="22">
        <v>0</v>
      </c>
      <c r="N1170" s="22">
        <v>0</v>
      </c>
      <c r="O1170" s="22">
        <v>0</v>
      </c>
    </row>
    <row r="1171" spans="1:15">
      <c r="A1171" s="20" t="s">
        <v>249</v>
      </c>
      <c r="B1171" s="20">
        <v>200111431</v>
      </c>
      <c r="C1171" s="20">
        <v>200111343</v>
      </c>
      <c r="D1171" s="20" t="s">
        <v>252</v>
      </c>
      <c r="E1171" s="20" t="s">
        <v>264</v>
      </c>
      <c r="F1171" s="20" t="s">
        <v>663</v>
      </c>
      <c r="G1171" s="20" t="s">
        <v>664</v>
      </c>
      <c r="H1171" s="20" t="s">
        <v>606</v>
      </c>
      <c r="I1171" s="20" t="s">
        <v>607</v>
      </c>
      <c r="J1171" s="20" t="s">
        <v>172</v>
      </c>
      <c r="K1171" s="20" t="s">
        <v>320</v>
      </c>
      <c r="L1171" s="21">
        <v>39790</v>
      </c>
      <c r="M1171" s="22">
        <v>1</v>
      </c>
      <c r="N1171" s="22">
        <v>0</v>
      </c>
      <c r="O1171" s="22">
        <v>0</v>
      </c>
    </row>
    <row r="1172" spans="1:15">
      <c r="A1172" s="20" t="s">
        <v>658</v>
      </c>
      <c r="B1172" s="20"/>
      <c r="C1172" s="20">
        <v>200111329</v>
      </c>
      <c r="D1172" s="20" t="s">
        <v>659</v>
      </c>
      <c r="E1172" s="20" t="s">
        <v>173</v>
      </c>
      <c r="F1172" s="20" t="s">
        <v>842</v>
      </c>
      <c r="G1172" s="20" t="s">
        <v>843</v>
      </c>
      <c r="H1172" s="20" t="s">
        <v>614</v>
      </c>
      <c r="I1172" s="20" t="s">
        <v>615</v>
      </c>
      <c r="J1172" s="20" t="s">
        <v>658</v>
      </c>
      <c r="K1172" s="20" t="s">
        <v>768</v>
      </c>
      <c r="L1172" s="21">
        <v>39790</v>
      </c>
      <c r="M1172" s="22">
        <v>0</v>
      </c>
      <c r="N1172" s="22">
        <v>0</v>
      </c>
      <c r="O1172" s="22">
        <v>0</v>
      </c>
    </row>
    <row r="1173" spans="1:15">
      <c r="A1173" s="20" t="s">
        <v>658</v>
      </c>
      <c r="B1173" s="20"/>
      <c r="C1173" s="20">
        <v>200111357</v>
      </c>
      <c r="D1173" s="20" t="s">
        <v>659</v>
      </c>
      <c r="E1173" s="20" t="s">
        <v>174</v>
      </c>
      <c r="F1173" s="20" t="s">
        <v>157</v>
      </c>
      <c r="G1173" s="20" t="s">
        <v>158</v>
      </c>
      <c r="H1173" s="20" t="s">
        <v>640</v>
      </c>
      <c r="I1173" s="20" t="s">
        <v>641</v>
      </c>
      <c r="J1173" s="20" t="s">
        <v>658</v>
      </c>
      <c r="K1173" s="20" t="s">
        <v>768</v>
      </c>
      <c r="L1173" s="21">
        <v>39791</v>
      </c>
      <c r="M1173" s="22">
        <v>0</v>
      </c>
      <c r="N1173" s="22">
        <v>0</v>
      </c>
      <c r="O1173" s="22">
        <v>0</v>
      </c>
    </row>
    <row r="1174" spans="1:15">
      <c r="A1174" s="20" t="s">
        <v>249</v>
      </c>
      <c r="B1174" s="20">
        <v>200111429</v>
      </c>
      <c r="C1174" s="20">
        <v>200111362</v>
      </c>
      <c r="D1174" s="20" t="s">
        <v>252</v>
      </c>
      <c r="E1174" s="20" t="s">
        <v>268</v>
      </c>
      <c r="F1174" s="20" t="s">
        <v>1060</v>
      </c>
      <c r="G1174" s="20" t="s">
        <v>1061</v>
      </c>
      <c r="H1174" s="20" t="s">
        <v>622</v>
      </c>
      <c r="I1174" s="20" t="s">
        <v>623</v>
      </c>
      <c r="J1174" s="20" t="s">
        <v>175</v>
      </c>
      <c r="K1174" s="20" t="s">
        <v>320</v>
      </c>
      <c r="L1174" s="21">
        <v>39791</v>
      </c>
      <c r="M1174" s="22">
        <v>1</v>
      </c>
      <c r="N1174" s="22">
        <v>0</v>
      </c>
      <c r="O1174" s="22">
        <v>0</v>
      </c>
    </row>
    <row r="1175" spans="1:15">
      <c r="A1175" s="20" t="s">
        <v>249</v>
      </c>
      <c r="B1175" s="20"/>
      <c r="C1175" s="20">
        <v>200111371</v>
      </c>
      <c r="D1175" s="20" t="s">
        <v>252</v>
      </c>
      <c r="E1175" s="20" t="s">
        <v>658</v>
      </c>
      <c r="F1175" s="20" t="s">
        <v>142</v>
      </c>
      <c r="G1175" s="20" t="s">
        <v>143</v>
      </c>
      <c r="H1175" s="20" t="s">
        <v>658</v>
      </c>
      <c r="I1175" s="20" t="s">
        <v>658</v>
      </c>
      <c r="J1175" s="20" t="s">
        <v>176</v>
      </c>
      <c r="K1175" s="20" t="s">
        <v>400</v>
      </c>
      <c r="L1175" s="21">
        <v>39791</v>
      </c>
      <c r="M1175" s="22">
        <v>1</v>
      </c>
      <c r="N1175" s="22">
        <v>0</v>
      </c>
      <c r="O1175" s="22">
        <v>0</v>
      </c>
    </row>
    <row r="1176" spans="1:15">
      <c r="A1176" s="20" t="s">
        <v>250</v>
      </c>
      <c r="B1176" s="20">
        <v>200111421</v>
      </c>
      <c r="C1176" s="20">
        <v>200111361</v>
      </c>
      <c r="D1176" s="20" t="s">
        <v>252</v>
      </c>
      <c r="E1176" s="20" t="s">
        <v>177</v>
      </c>
      <c r="F1176" s="20" t="s">
        <v>1359</v>
      </c>
      <c r="G1176" s="20" t="s">
        <v>1360</v>
      </c>
      <c r="H1176" s="20" t="s">
        <v>614</v>
      </c>
      <c r="I1176" s="20" t="s">
        <v>615</v>
      </c>
      <c r="J1176" s="20" t="s">
        <v>52</v>
      </c>
      <c r="K1176" s="20" t="s">
        <v>374</v>
      </c>
      <c r="L1176" s="21">
        <v>39791</v>
      </c>
      <c r="M1176" s="22">
        <v>1</v>
      </c>
      <c r="N1176" s="22">
        <v>0</v>
      </c>
      <c r="O1176" s="22">
        <v>0</v>
      </c>
    </row>
    <row r="1177" spans="1:15">
      <c r="A1177" s="20" t="s">
        <v>658</v>
      </c>
      <c r="B1177" s="20"/>
      <c r="C1177" s="20">
        <v>200111358</v>
      </c>
      <c r="D1177" s="20" t="s">
        <v>659</v>
      </c>
      <c r="E1177" s="20" t="s">
        <v>148</v>
      </c>
      <c r="F1177" s="20" t="s">
        <v>842</v>
      </c>
      <c r="G1177" s="20" t="s">
        <v>843</v>
      </c>
      <c r="H1177" s="20" t="s">
        <v>614</v>
      </c>
      <c r="I1177" s="20" t="s">
        <v>615</v>
      </c>
      <c r="J1177" s="20" t="s">
        <v>658</v>
      </c>
      <c r="K1177" s="20" t="s">
        <v>768</v>
      </c>
      <c r="L1177" s="21">
        <v>39791</v>
      </c>
      <c r="M1177" s="22">
        <v>0</v>
      </c>
      <c r="N1177" s="22">
        <v>0</v>
      </c>
      <c r="O1177" s="22">
        <v>0</v>
      </c>
    </row>
    <row r="1178" spans="1:15">
      <c r="A1178" s="20" t="s">
        <v>249</v>
      </c>
      <c r="B1178" s="20">
        <v>200111428</v>
      </c>
      <c r="C1178" s="20">
        <v>200111364</v>
      </c>
      <c r="D1178" s="20" t="s">
        <v>252</v>
      </c>
      <c r="E1178" s="20" t="s">
        <v>342</v>
      </c>
      <c r="F1178" s="20" t="s">
        <v>263</v>
      </c>
      <c r="G1178" s="20" t="s">
        <v>178</v>
      </c>
      <c r="H1178" s="20" t="s">
        <v>696</v>
      </c>
      <c r="I1178" s="20" t="s">
        <v>697</v>
      </c>
      <c r="J1178" s="20" t="s">
        <v>263</v>
      </c>
      <c r="K1178" s="20" t="s">
        <v>320</v>
      </c>
      <c r="L1178" s="21">
        <v>39791</v>
      </c>
      <c r="M1178" s="22">
        <v>1</v>
      </c>
      <c r="N1178" s="22">
        <v>0</v>
      </c>
      <c r="O1178" s="22">
        <v>0</v>
      </c>
    </row>
    <row r="1179" spans="1:15">
      <c r="A1179" s="20" t="s">
        <v>250</v>
      </c>
      <c r="B1179" s="20"/>
      <c r="C1179" s="20">
        <v>200111456</v>
      </c>
      <c r="D1179" s="20" t="s">
        <v>252</v>
      </c>
      <c r="E1179" s="20" t="s">
        <v>179</v>
      </c>
      <c r="F1179" s="20" t="s">
        <v>940</v>
      </c>
      <c r="G1179" s="20" t="s">
        <v>941</v>
      </c>
      <c r="H1179" s="20" t="s">
        <v>180</v>
      </c>
      <c r="I1179" s="20" t="s">
        <v>181</v>
      </c>
      <c r="J1179" s="20" t="s">
        <v>1840</v>
      </c>
      <c r="K1179" s="20" t="s">
        <v>182</v>
      </c>
      <c r="L1179" s="21">
        <v>39792</v>
      </c>
      <c r="M1179" s="22">
        <v>1</v>
      </c>
      <c r="N1179" s="22">
        <v>0</v>
      </c>
      <c r="O1179" s="22">
        <v>0</v>
      </c>
    </row>
    <row r="1180" spans="1:15">
      <c r="A1180" s="20" t="s">
        <v>250</v>
      </c>
      <c r="B1180" s="20">
        <v>200111711</v>
      </c>
      <c r="C1180" s="20">
        <v>200111450</v>
      </c>
      <c r="D1180" s="20" t="s">
        <v>252</v>
      </c>
      <c r="E1180" s="20" t="s">
        <v>183</v>
      </c>
      <c r="F1180" s="20" t="s">
        <v>287</v>
      </c>
      <c r="G1180" s="20" t="s">
        <v>288</v>
      </c>
      <c r="H1180" s="20" t="s">
        <v>634</v>
      </c>
      <c r="I1180" s="20" t="s">
        <v>635</v>
      </c>
      <c r="J1180" s="20" t="s">
        <v>658</v>
      </c>
      <c r="K1180" s="20" t="s">
        <v>374</v>
      </c>
      <c r="L1180" s="21">
        <v>39792</v>
      </c>
      <c r="M1180" s="22">
        <v>1</v>
      </c>
      <c r="N1180" s="22">
        <v>0</v>
      </c>
      <c r="O1180" s="22">
        <v>0</v>
      </c>
    </row>
    <row r="1181" spans="1:15">
      <c r="A1181" s="20" t="s">
        <v>658</v>
      </c>
      <c r="B1181" s="20"/>
      <c r="C1181" s="20">
        <v>200111429</v>
      </c>
      <c r="D1181" s="20" t="s">
        <v>659</v>
      </c>
      <c r="E1181" s="20" t="s">
        <v>184</v>
      </c>
      <c r="F1181" s="20" t="s">
        <v>1060</v>
      </c>
      <c r="G1181" s="20" t="s">
        <v>1061</v>
      </c>
      <c r="H1181" s="20" t="s">
        <v>622</v>
      </c>
      <c r="I1181" s="20" t="s">
        <v>623</v>
      </c>
      <c r="J1181" s="20" t="s">
        <v>658</v>
      </c>
      <c r="K1181" s="20" t="s">
        <v>768</v>
      </c>
      <c r="L1181" s="21">
        <v>39792</v>
      </c>
      <c r="M1181" s="22">
        <v>0</v>
      </c>
      <c r="N1181" s="22">
        <v>0</v>
      </c>
      <c r="O1181" s="22">
        <v>0</v>
      </c>
    </row>
    <row r="1182" spans="1:15">
      <c r="A1182" s="20" t="s">
        <v>658</v>
      </c>
      <c r="B1182" s="20"/>
      <c r="C1182" s="20">
        <v>200111431</v>
      </c>
      <c r="D1182" s="20" t="s">
        <v>659</v>
      </c>
      <c r="E1182" s="20" t="s">
        <v>185</v>
      </c>
      <c r="F1182" s="20" t="s">
        <v>663</v>
      </c>
      <c r="G1182" s="20" t="s">
        <v>664</v>
      </c>
      <c r="H1182" s="20" t="s">
        <v>606</v>
      </c>
      <c r="I1182" s="20" t="s">
        <v>607</v>
      </c>
      <c r="J1182" s="20" t="s">
        <v>658</v>
      </c>
      <c r="K1182" s="20" t="s">
        <v>768</v>
      </c>
      <c r="L1182" s="21">
        <v>39792</v>
      </c>
      <c r="M1182" s="22">
        <v>0</v>
      </c>
      <c r="N1182" s="22">
        <v>0</v>
      </c>
      <c r="O1182" s="22">
        <v>0</v>
      </c>
    </row>
    <row r="1183" spans="1:15">
      <c r="A1183" s="20" t="s">
        <v>658</v>
      </c>
      <c r="B1183" s="20"/>
      <c r="C1183" s="20">
        <v>200111432</v>
      </c>
      <c r="D1183" s="20" t="s">
        <v>659</v>
      </c>
      <c r="E1183" s="20" t="s">
        <v>186</v>
      </c>
      <c r="F1183" s="20" t="s">
        <v>690</v>
      </c>
      <c r="G1183" s="20" t="s">
        <v>691</v>
      </c>
      <c r="H1183" s="20" t="s">
        <v>601</v>
      </c>
      <c r="I1183" s="20" t="s">
        <v>602</v>
      </c>
      <c r="J1183" s="20" t="s">
        <v>658</v>
      </c>
      <c r="K1183" s="20" t="s">
        <v>768</v>
      </c>
      <c r="L1183" s="21">
        <v>39792</v>
      </c>
      <c r="M1183" s="22">
        <v>0</v>
      </c>
      <c r="N1183" s="22">
        <v>0</v>
      </c>
      <c r="O1183" s="22">
        <v>0</v>
      </c>
    </row>
    <row r="1184" spans="1:15">
      <c r="A1184" s="20" t="s">
        <v>250</v>
      </c>
      <c r="B1184" s="20">
        <v>200111366</v>
      </c>
      <c r="C1184" s="20">
        <v>200111409</v>
      </c>
      <c r="D1184" s="20" t="s">
        <v>252</v>
      </c>
      <c r="E1184" s="20" t="s">
        <v>187</v>
      </c>
      <c r="F1184" s="20" t="s">
        <v>1274</v>
      </c>
      <c r="G1184" s="20" t="s">
        <v>1275</v>
      </c>
      <c r="H1184" s="20" t="s">
        <v>634</v>
      </c>
      <c r="I1184" s="20" t="s">
        <v>635</v>
      </c>
      <c r="J1184" s="20" t="s">
        <v>1418</v>
      </c>
      <c r="K1184" s="20" t="s">
        <v>374</v>
      </c>
      <c r="L1184" s="21">
        <v>39792</v>
      </c>
      <c r="M1184" s="22">
        <v>1</v>
      </c>
      <c r="N1184" s="22">
        <v>0</v>
      </c>
      <c r="O1184" s="22">
        <v>0</v>
      </c>
    </row>
    <row r="1185" spans="1:15">
      <c r="A1185" s="20" t="s">
        <v>658</v>
      </c>
      <c r="B1185" s="20"/>
      <c r="C1185" s="20">
        <v>200111366</v>
      </c>
      <c r="D1185" s="20" t="s">
        <v>659</v>
      </c>
      <c r="E1185" s="20" t="s">
        <v>188</v>
      </c>
      <c r="F1185" s="20" t="s">
        <v>1274</v>
      </c>
      <c r="G1185" s="20" t="s">
        <v>1275</v>
      </c>
      <c r="H1185" s="20" t="s">
        <v>634</v>
      </c>
      <c r="I1185" s="20" t="s">
        <v>635</v>
      </c>
      <c r="J1185" s="20" t="s">
        <v>658</v>
      </c>
      <c r="K1185" s="20" t="s">
        <v>768</v>
      </c>
      <c r="L1185" s="21">
        <v>39792</v>
      </c>
      <c r="M1185" s="22">
        <v>0</v>
      </c>
      <c r="N1185" s="22">
        <v>0</v>
      </c>
      <c r="O1185" s="22">
        <v>0</v>
      </c>
    </row>
    <row r="1186" spans="1:15">
      <c r="A1186" s="20" t="s">
        <v>658</v>
      </c>
      <c r="B1186" s="20"/>
      <c r="C1186" s="20">
        <v>200111421</v>
      </c>
      <c r="D1186" s="20" t="s">
        <v>659</v>
      </c>
      <c r="E1186" s="20" t="s">
        <v>189</v>
      </c>
      <c r="F1186" s="20" t="s">
        <v>1359</v>
      </c>
      <c r="G1186" s="20" t="s">
        <v>1360</v>
      </c>
      <c r="H1186" s="20" t="s">
        <v>614</v>
      </c>
      <c r="I1186" s="20" t="s">
        <v>615</v>
      </c>
      <c r="J1186" s="20" t="s">
        <v>658</v>
      </c>
      <c r="K1186" s="20" t="s">
        <v>768</v>
      </c>
      <c r="L1186" s="21">
        <v>39792</v>
      </c>
      <c r="M1186" s="22">
        <v>0</v>
      </c>
      <c r="N1186" s="22">
        <v>0</v>
      </c>
      <c r="O1186" s="22">
        <v>0</v>
      </c>
    </row>
    <row r="1187" spans="1:15">
      <c r="A1187" s="20" t="s">
        <v>658</v>
      </c>
      <c r="B1187" s="20"/>
      <c r="C1187" s="20">
        <v>200111425</v>
      </c>
      <c r="D1187" s="20" t="s">
        <v>659</v>
      </c>
      <c r="E1187" s="20" t="s">
        <v>1358</v>
      </c>
      <c r="F1187" s="20" t="s">
        <v>838</v>
      </c>
      <c r="G1187" s="20" t="s">
        <v>839</v>
      </c>
      <c r="H1187" s="20" t="s">
        <v>614</v>
      </c>
      <c r="I1187" s="20" t="s">
        <v>615</v>
      </c>
      <c r="J1187" s="20" t="s">
        <v>658</v>
      </c>
      <c r="K1187" s="20" t="s">
        <v>768</v>
      </c>
      <c r="L1187" s="21">
        <v>39792</v>
      </c>
      <c r="M1187" s="22">
        <v>0</v>
      </c>
      <c r="N1187" s="22">
        <v>0</v>
      </c>
      <c r="O1187" s="22">
        <v>0</v>
      </c>
    </row>
    <row r="1188" spans="1:15">
      <c r="A1188" s="20" t="s">
        <v>658</v>
      </c>
      <c r="B1188" s="20"/>
      <c r="C1188" s="20">
        <v>200111426</v>
      </c>
      <c r="D1188" s="20" t="s">
        <v>659</v>
      </c>
      <c r="E1188" s="20" t="s">
        <v>190</v>
      </c>
      <c r="F1188" s="20" t="s">
        <v>809</v>
      </c>
      <c r="G1188" s="20" t="s">
        <v>810</v>
      </c>
      <c r="H1188" s="20" t="s">
        <v>760</v>
      </c>
      <c r="I1188" s="20" t="s">
        <v>761</v>
      </c>
      <c r="J1188" s="20" t="s">
        <v>658</v>
      </c>
      <c r="K1188" s="20" t="s">
        <v>768</v>
      </c>
      <c r="L1188" s="21">
        <v>39792</v>
      </c>
      <c r="M1188" s="22">
        <v>0</v>
      </c>
      <c r="N1188" s="22">
        <v>0</v>
      </c>
      <c r="O1188" s="22">
        <v>0</v>
      </c>
    </row>
    <row r="1189" spans="1:15">
      <c r="A1189" s="20" t="s">
        <v>250</v>
      </c>
      <c r="B1189" s="20">
        <v>200111561</v>
      </c>
      <c r="C1189" s="20">
        <v>200111433</v>
      </c>
      <c r="D1189" s="20" t="s">
        <v>251</v>
      </c>
      <c r="E1189" s="20" t="s">
        <v>191</v>
      </c>
      <c r="F1189" s="20" t="s">
        <v>785</v>
      </c>
      <c r="G1189" s="20" t="s">
        <v>786</v>
      </c>
      <c r="H1189" s="20" t="s">
        <v>724</v>
      </c>
      <c r="I1189" s="20" t="s">
        <v>725</v>
      </c>
      <c r="J1189" s="20" t="s">
        <v>260</v>
      </c>
      <c r="K1189" s="20" t="s">
        <v>662</v>
      </c>
      <c r="L1189" s="21">
        <v>39792</v>
      </c>
      <c r="M1189" s="22">
        <v>0</v>
      </c>
      <c r="N1189" s="22">
        <v>1</v>
      </c>
      <c r="O1189" s="22">
        <v>0</v>
      </c>
    </row>
    <row r="1190" spans="1:15">
      <c r="A1190" s="20" t="s">
        <v>250</v>
      </c>
      <c r="B1190" s="20">
        <v>200111567</v>
      </c>
      <c r="C1190" s="20">
        <v>200111434</v>
      </c>
      <c r="D1190" s="20" t="s">
        <v>251</v>
      </c>
      <c r="E1190" s="20" t="s">
        <v>192</v>
      </c>
      <c r="F1190" s="20" t="s">
        <v>785</v>
      </c>
      <c r="G1190" s="20" t="s">
        <v>786</v>
      </c>
      <c r="H1190" s="20" t="s">
        <v>724</v>
      </c>
      <c r="I1190" s="20" t="s">
        <v>725</v>
      </c>
      <c r="J1190" s="20" t="s">
        <v>260</v>
      </c>
      <c r="K1190" s="20" t="s">
        <v>662</v>
      </c>
      <c r="L1190" s="21">
        <v>39792</v>
      </c>
      <c r="M1190" s="22">
        <v>0</v>
      </c>
      <c r="N1190" s="22">
        <v>1</v>
      </c>
      <c r="O1190" s="22">
        <v>0</v>
      </c>
    </row>
    <row r="1191" spans="1:15">
      <c r="A1191" s="20" t="s">
        <v>658</v>
      </c>
      <c r="B1191" s="20"/>
      <c r="C1191" s="20">
        <v>200111428</v>
      </c>
      <c r="D1191" s="20" t="s">
        <v>659</v>
      </c>
      <c r="E1191" s="20" t="s">
        <v>193</v>
      </c>
      <c r="F1191" s="20" t="s">
        <v>263</v>
      </c>
      <c r="G1191" s="20" t="s">
        <v>178</v>
      </c>
      <c r="H1191" s="20" t="s">
        <v>696</v>
      </c>
      <c r="I1191" s="20" t="s">
        <v>697</v>
      </c>
      <c r="J1191" s="20" t="s">
        <v>658</v>
      </c>
      <c r="K1191" s="20" t="s">
        <v>768</v>
      </c>
      <c r="L1191" s="21">
        <v>39792</v>
      </c>
      <c r="M1191" s="22">
        <v>0</v>
      </c>
      <c r="N1191" s="22">
        <v>0</v>
      </c>
      <c r="O1191" s="22">
        <v>0</v>
      </c>
    </row>
    <row r="1192" spans="1:15">
      <c r="A1192" s="20" t="s">
        <v>249</v>
      </c>
      <c r="B1192" s="20"/>
      <c r="C1192" s="20">
        <v>200111580</v>
      </c>
      <c r="D1192" s="20" t="s">
        <v>252</v>
      </c>
      <c r="E1192" s="20" t="s">
        <v>658</v>
      </c>
      <c r="F1192" s="20" t="s">
        <v>667</v>
      </c>
      <c r="G1192" s="20" t="s">
        <v>668</v>
      </c>
      <c r="H1192" s="20" t="s">
        <v>658</v>
      </c>
      <c r="I1192" s="20" t="s">
        <v>658</v>
      </c>
      <c r="J1192" s="20" t="s">
        <v>194</v>
      </c>
      <c r="K1192" s="20" t="s">
        <v>400</v>
      </c>
      <c r="L1192" s="21">
        <v>39793</v>
      </c>
      <c r="M1192" s="22">
        <v>1</v>
      </c>
      <c r="N1192" s="22">
        <v>0</v>
      </c>
      <c r="O1192" s="22">
        <v>0</v>
      </c>
    </row>
    <row r="1193" spans="1:15">
      <c r="A1193" s="20" t="s">
        <v>658</v>
      </c>
      <c r="B1193" s="20"/>
      <c r="C1193" s="20">
        <v>200111574</v>
      </c>
      <c r="D1193" s="20" t="s">
        <v>659</v>
      </c>
      <c r="E1193" s="20" t="s">
        <v>195</v>
      </c>
      <c r="F1193" s="20" t="s">
        <v>1352</v>
      </c>
      <c r="G1193" s="20" t="s">
        <v>1353</v>
      </c>
      <c r="H1193" s="20" t="s">
        <v>606</v>
      </c>
      <c r="I1193" s="20" t="s">
        <v>607</v>
      </c>
      <c r="J1193" s="20" t="s">
        <v>658</v>
      </c>
      <c r="K1193" s="20" t="s">
        <v>768</v>
      </c>
      <c r="L1193" s="21">
        <v>39793</v>
      </c>
      <c r="M1193" s="22">
        <v>0</v>
      </c>
      <c r="N1193" s="22">
        <v>0</v>
      </c>
      <c r="O1193" s="22">
        <v>0</v>
      </c>
    </row>
    <row r="1194" spans="1:15">
      <c r="A1194" s="20" t="s">
        <v>658</v>
      </c>
      <c r="B1194" s="20"/>
      <c r="C1194" s="20">
        <v>200111564</v>
      </c>
      <c r="D1194" s="20" t="s">
        <v>659</v>
      </c>
      <c r="E1194" s="20" t="s">
        <v>196</v>
      </c>
      <c r="F1194" s="20" t="s">
        <v>1923</v>
      </c>
      <c r="G1194" s="20" t="s">
        <v>1924</v>
      </c>
      <c r="H1194" s="20" t="s">
        <v>1925</v>
      </c>
      <c r="I1194" s="20" t="s">
        <v>1926</v>
      </c>
      <c r="J1194" s="20" t="s">
        <v>658</v>
      </c>
      <c r="K1194" s="20" t="s">
        <v>662</v>
      </c>
      <c r="L1194" s="21">
        <v>39793</v>
      </c>
      <c r="M1194" s="22">
        <v>0</v>
      </c>
      <c r="N1194" s="22">
        <v>0</v>
      </c>
      <c r="O1194" s="22">
        <v>0</v>
      </c>
    </row>
    <row r="1195" spans="1:15">
      <c r="A1195" s="20" t="s">
        <v>658</v>
      </c>
      <c r="B1195" s="20"/>
      <c r="C1195" s="20">
        <v>200111569</v>
      </c>
      <c r="D1195" s="20" t="s">
        <v>659</v>
      </c>
      <c r="E1195" s="20" t="s">
        <v>197</v>
      </c>
      <c r="F1195" s="20" t="s">
        <v>1485</v>
      </c>
      <c r="G1195" s="20" t="s">
        <v>1486</v>
      </c>
      <c r="H1195" s="20" t="s">
        <v>604</v>
      </c>
      <c r="I1195" s="20" t="s">
        <v>605</v>
      </c>
      <c r="J1195" s="20" t="s">
        <v>658</v>
      </c>
      <c r="K1195" s="20" t="s">
        <v>768</v>
      </c>
      <c r="L1195" s="21">
        <v>39793</v>
      </c>
      <c r="M1195" s="22">
        <v>0</v>
      </c>
      <c r="N1195" s="22">
        <v>0</v>
      </c>
      <c r="O1195" s="22">
        <v>0</v>
      </c>
    </row>
    <row r="1196" spans="1:15">
      <c r="A1196" s="20" t="s">
        <v>658</v>
      </c>
      <c r="B1196" s="20"/>
      <c r="C1196" s="20">
        <v>200111561</v>
      </c>
      <c r="D1196" s="20" t="s">
        <v>659</v>
      </c>
      <c r="E1196" s="20" t="s">
        <v>198</v>
      </c>
      <c r="F1196" s="20" t="s">
        <v>785</v>
      </c>
      <c r="G1196" s="20" t="s">
        <v>786</v>
      </c>
      <c r="H1196" s="20" t="s">
        <v>724</v>
      </c>
      <c r="I1196" s="20" t="s">
        <v>725</v>
      </c>
      <c r="J1196" s="20" t="s">
        <v>658</v>
      </c>
      <c r="K1196" s="20" t="s">
        <v>662</v>
      </c>
      <c r="L1196" s="21">
        <v>39793</v>
      </c>
      <c r="M1196" s="22">
        <v>0</v>
      </c>
      <c r="N1196" s="22">
        <v>0</v>
      </c>
      <c r="O1196" s="22">
        <v>0</v>
      </c>
    </row>
    <row r="1197" spans="1:15">
      <c r="A1197" s="20" t="s">
        <v>658</v>
      </c>
      <c r="B1197" s="20"/>
      <c r="C1197" s="20">
        <v>200111567</v>
      </c>
      <c r="D1197" s="20" t="s">
        <v>659</v>
      </c>
      <c r="E1197" s="20" t="s">
        <v>198</v>
      </c>
      <c r="F1197" s="20" t="s">
        <v>785</v>
      </c>
      <c r="G1197" s="20" t="s">
        <v>786</v>
      </c>
      <c r="H1197" s="20" t="s">
        <v>724</v>
      </c>
      <c r="I1197" s="20" t="s">
        <v>725</v>
      </c>
      <c r="J1197" s="20" t="s">
        <v>658</v>
      </c>
      <c r="K1197" s="20" t="s">
        <v>662</v>
      </c>
      <c r="L1197" s="21">
        <v>39793</v>
      </c>
      <c r="M1197" s="22">
        <v>0</v>
      </c>
      <c r="N1197" s="22">
        <v>0</v>
      </c>
      <c r="O1197" s="22">
        <v>0</v>
      </c>
    </row>
    <row r="1198" spans="1:15">
      <c r="A1198" s="20" t="s">
        <v>658</v>
      </c>
      <c r="B1198" s="20"/>
      <c r="C1198" s="20">
        <v>200111572</v>
      </c>
      <c r="D1198" s="20" t="s">
        <v>659</v>
      </c>
      <c r="E1198" s="20" t="s">
        <v>199</v>
      </c>
      <c r="F1198" s="20" t="s">
        <v>200</v>
      </c>
      <c r="G1198" s="20" t="s">
        <v>201</v>
      </c>
      <c r="H1198" s="20" t="s">
        <v>674</v>
      </c>
      <c r="I1198" s="20" t="s">
        <v>675</v>
      </c>
      <c r="J1198" s="20" t="s">
        <v>658</v>
      </c>
      <c r="K1198" s="20" t="s">
        <v>768</v>
      </c>
      <c r="L1198" s="21">
        <v>39793</v>
      </c>
      <c r="M1198" s="22">
        <v>0</v>
      </c>
      <c r="N1198" s="22">
        <v>0</v>
      </c>
      <c r="O1198" s="22">
        <v>0</v>
      </c>
    </row>
    <row r="1199" spans="1:15">
      <c r="A1199" s="20" t="s">
        <v>249</v>
      </c>
      <c r="B1199" s="20">
        <v>200111575</v>
      </c>
      <c r="C1199" s="20">
        <v>200111573</v>
      </c>
      <c r="D1199" s="20" t="s">
        <v>252</v>
      </c>
      <c r="E1199" s="20" t="s">
        <v>202</v>
      </c>
      <c r="F1199" s="20" t="s">
        <v>203</v>
      </c>
      <c r="G1199" s="20" t="s">
        <v>721</v>
      </c>
      <c r="H1199" s="20" t="s">
        <v>616</v>
      </c>
      <c r="I1199" s="20" t="s">
        <v>617</v>
      </c>
      <c r="J1199" s="20" t="s">
        <v>204</v>
      </c>
      <c r="K1199" s="20" t="s">
        <v>320</v>
      </c>
      <c r="L1199" s="21">
        <v>39793</v>
      </c>
      <c r="M1199" s="22">
        <v>1</v>
      </c>
      <c r="N1199" s="22">
        <v>0</v>
      </c>
      <c r="O1199" s="22">
        <v>0</v>
      </c>
    </row>
    <row r="1200" spans="1:15">
      <c r="A1200" s="20" t="s">
        <v>658</v>
      </c>
      <c r="B1200" s="20"/>
      <c r="C1200" s="20">
        <v>200111575</v>
      </c>
      <c r="D1200" s="20" t="s">
        <v>659</v>
      </c>
      <c r="E1200" s="20" t="s">
        <v>205</v>
      </c>
      <c r="F1200" s="20" t="s">
        <v>203</v>
      </c>
      <c r="G1200" s="20" t="s">
        <v>721</v>
      </c>
      <c r="H1200" s="20" t="s">
        <v>616</v>
      </c>
      <c r="I1200" s="20" t="s">
        <v>617</v>
      </c>
      <c r="J1200" s="20" t="s">
        <v>658</v>
      </c>
      <c r="K1200" s="20" t="s">
        <v>768</v>
      </c>
      <c r="L1200" s="21">
        <v>39793</v>
      </c>
      <c r="M1200" s="22">
        <v>0</v>
      </c>
      <c r="N1200" s="22">
        <v>0</v>
      </c>
      <c r="O1200" s="22">
        <v>0</v>
      </c>
    </row>
    <row r="1201" spans="1:15">
      <c r="A1201" s="20" t="s">
        <v>250</v>
      </c>
      <c r="B1201" s="20"/>
      <c r="C1201" s="20">
        <v>200111583</v>
      </c>
      <c r="D1201" s="20" t="s">
        <v>252</v>
      </c>
      <c r="E1201" s="20" t="s">
        <v>658</v>
      </c>
      <c r="F1201" s="20" t="s">
        <v>746</v>
      </c>
      <c r="G1201" s="20" t="s">
        <v>747</v>
      </c>
      <c r="H1201" s="20" t="s">
        <v>748</v>
      </c>
      <c r="I1201" s="20" t="s">
        <v>749</v>
      </c>
      <c r="J1201" s="20" t="s">
        <v>206</v>
      </c>
      <c r="K1201" s="20" t="s">
        <v>400</v>
      </c>
      <c r="L1201" s="21">
        <v>39794</v>
      </c>
      <c r="M1201" s="22">
        <v>1</v>
      </c>
      <c r="N1201" s="22">
        <v>0</v>
      </c>
      <c r="O1201" s="22">
        <v>0</v>
      </c>
    </row>
    <row r="1202" spans="1:15">
      <c r="A1202" s="20" t="s">
        <v>250</v>
      </c>
      <c r="B1202" s="20"/>
      <c r="C1202" s="20">
        <v>200111584</v>
      </c>
      <c r="D1202" s="20" t="s">
        <v>252</v>
      </c>
      <c r="E1202" s="20" t="s">
        <v>658</v>
      </c>
      <c r="F1202" s="20" t="s">
        <v>746</v>
      </c>
      <c r="G1202" s="20" t="s">
        <v>747</v>
      </c>
      <c r="H1202" s="20" t="s">
        <v>748</v>
      </c>
      <c r="I1202" s="20" t="s">
        <v>749</v>
      </c>
      <c r="J1202" s="20" t="s">
        <v>274</v>
      </c>
      <c r="K1202" s="20" t="s">
        <v>400</v>
      </c>
      <c r="L1202" s="21">
        <v>39794</v>
      </c>
      <c r="M1202" s="22">
        <v>1</v>
      </c>
      <c r="N1202" s="22">
        <v>0</v>
      </c>
      <c r="O1202" s="22">
        <v>0</v>
      </c>
    </row>
    <row r="1203" spans="1:15">
      <c r="A1203" s="20" t="s">
        <v>250</v>
      </c>
      <c r="B1203" s="20"/>
      <c r="C1203" s="20">
        <v>200111585</v>
      </c>
      <c r="D1203" s="20" t="s">
        <v>252</v>
      </c>
      <c r="E1203" s="20" t="s">
        <v>658</v>
      </c>
      <c r="F1203" s="20" t="s">
        <v>746</v>
      </c>
      <c r="G1203" s="20" t="s">
        <v>747</v>
      </c>
      <c r="H1203" s="20" t="s">
        <v>748</v>
      </c>
      <c r="I1203" s="20" t="s">
        <v>749</v>
      </c>
      <c r="J1203" s="20" t="s">
        <v>274</v>
      </c>
      <c r="K1203" s="20" t="s">
        <v>400</v>
      </c>
      <c r="L1203" s="21">
        <v>39794</v>
      </c>
      <c r="M1203" s="22">
        <v>1</v>
      </c>
      <c r="N1203" s="22">
        <v>0</v>
      </c>
      <c r="O1203" s="22">
        <v>0</v>
      </c>
    </row>
    <row r="1204" spans="1:15">
      <c r="A1204" s="20" t="s">
        <v>658</v>
      </c>
      <c r="B1204" s="20"/>
      <c r="C1204" s="20">
        <v>200111711</v>
      </c>
      <c r="D1204" s="20" t="s">
        <v>659</v>
      </c>
      <c r="E1204" s="20" t="s">
        <v>207</v>
      </c>
      <c r="F1204" s="20" t="s">
        <v>287</v>
      </c>
      <c r="G1204" s="20" t="s">
        <v>288</v>
      </c>
      <c r="H1204" s="20" t="s">
        <v>634</v>
      </c>
      <c r="I1204" s="20" t="s">
        <v>635</v>
      </c>
      <c r="J1204" s="20" t="s">
        <v>658</v>
      </c>
      <c r="K1204" s="20" t="s">
        <v>768</v>
      </c>
      <c r="L1204" s="21">
        <v>39798</v>
      </c>
      <c r="M1204" s="22">
        <v>0</v>
      </c>
      <c r="N1204" s="22">
        <v>0</v>
      </c>
      <c r="O1204" s="22">
        <v>0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P34"/>
  <sheetViews>
    <sheetView zoomScaleNormal="100" workbookViewId="0">
      <pane xSplit="4" ySplit="19" topLeftCell="E20" activePane="bottomRight" state="frozen"/>
      <selection pane="topRight" activeCell="E1" sqref="E1"/>
      <selection pane="bottomLeft" activeCell="A20" sqref="A20"/>
      <selection pane="bottomRight" activeCell="AO33" sqref="AO33"/>
    </sheetView>
  </sheetViews>
  <sheetFormatPr baseColWidth="10" defaultColWidth="9.140625" defaultRowHeight="12.75"/>
  <cols>
    <col min="1" max="1" width="46" customWidth="1"/>
    <col min="2" max="2" width="12.140625" style="41" bestFit="1" customWidth="1"/>
    <col min="3" max="3" width="12.28515625" style="41" bestFit="1" customWidth="1"/>
    <col min="4" max="4" width="14.140625" style="41" bestFit="1" customWidth="1"/>
    <col min="5" max="5" width="12.5703125" style="41" customWidth="1"/>
    <col min="6" max="17" width="8.7109375" hidden="1" customWidth="1"/>
    <col min="18" max="26" width="11.28515625" bestFit="1" customWidth="1"/>
    <col min="27" max="27" width="11.140625" bestFit="1" customWidth="1"/>
    <col min="28" max="33" width="8.7109375" customWidth="1"/>
    <col min="34" max="34" width="8.7109375" style="2" customWidth="1"/>
    <col min="35" max="35" width="8.7109375" style="1" customWidth="1"/>
    <col min="36" max="42" width="8.7109375" customWidth="1"/>
  </cols>
  <sheetData>
    <row r="1" spans="1:42" s="74" customFormat="1" ht="15" customHeight="1">
      <c r="A1" s="76">
        <v>43040</v>
      </c>
      <c r="B1" s="77"/>
      <c r="C1" s="77"/>
      <c r="D1" s="77"/>
      <c r="E1" s="78"/>
      <c r="Q1" s="161"/>
      <c r="R1" s="72"/>
      <c r="AC1" s="161"/>
      <c r="AD1" s="72"/>
      <c r="AH1" s="79"/>
      <c r="AI1" s="72"/>
    </row>
    <row r="2" spans="1:42" s="74" customFormat="1" ht="15" customHeight="1">
      <c r="B2" s="77"/>
      <c r="C2" s="77"/>
      <c r="D2" s="77"/>
      <c r="E2" s="78"/>
      <c r="Q2" s="161"/>
      <c r="R2" s="72"/>
      <c r="AC2" s="161"/>
      <c r="AD2" s="72"/>
      <c r="AH2" s="79"/>
      <c r="AI2" s="72"/>
    </row>
    <row r="3" spans="1:42" s="74" customFormat="1" ht="15" customHeight="1">
      <c r="B3" s="77"/>
      <c r="C3" s="77"/>
      <c r="D3" s="77"/>
      <c r="E3" s="78"/>
      <c r="Q3" s="161"/>
      <c r="R3" s="72"/>
      <c r="AC3" s="161"/>
      <c r="AD3" s="72"/>
      <c r="AH3" s="79"/>
      <c r="AI3" s="72"/>
    </row>
    <row r="4" spans="1:42" s="74" customFormat="1" ht="15" customHeight="1">
      <c r="A4" s="80"/>
      <c r="B4" s="77"/>
      <c r="C4" s="77"/>
      <c r="D4" s="77"/>
      <c r="E4" s="78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162"/>
      <c r="R4" s="73"/>
      <c r="S4" s="79"/>
      <c r="T4" s="79"/>
      <c r="U4" s="79"/>
      <c r="V4" s="79"/>
      <c r="W4" s="79"/>
      <c r="X4" s="79"/>
      <c r="Y4" s="79"/>
      <c r="Z4" s="79"/>
      <c r="AA4" s="79"/>
      <c r="AB4" s="79"/>
      <c r="AC4" s="162"/>
      <c r="AD4" s="73"/>
      <c r="AE4" s="79"/>
      <c r="AF4" s="79"/>
      <c r="AG4" s="79"/>
      <c r="AH4" s="79"/>
      <c r="AI4" s="72"/>
    </row>
    <row r="5" spans="1:42" s="81" customFormat="1" ht="15" customHeight="1">
      <c r="B5" s="82"/>
      <c r="C5" s="82"/>
      <c r="D5" s="82"/>
      <c r="E5" s="83"/>
      <c r="Q5" s="163"/>
      <c r="R5" s="85"/>
      <c r="AC5" s="163"/>
      <c r="AD5" s="85"/>
      <c r="AH5" s="84"/>
      <c r="AI5" s="85"/>
    </row>
    <row r="6" spans="1:42" s="89" customFormat="1" ht="15" customHeight="1">
      <c r="A6" s="86" t="s">
        <v>571</v>
      </c>
      <c r="B6" s="87" t="s">
        <v>1944</v>
      </c>
      <c r="C6" s="87" t="s">
        <v>1943</v>
      </c>
      <c r="D6" s="87" t="s">
        <v>1827</v>
      </c>
      <c r="E6" s="88" t="s">
        <v>1938</v>
      </c>
      <c r="F6" s="156">
        <v>42370</v>
      </c>
      <c r="G6" s="156">
        <v>42401</v>
      </c>
      <c r="H6" s="156">
        <v>42430</v>
      </c>
      <c r="I6" s="156">
        <v>42461</v>
      </c>
      <c r="J6" s="156">
        <v>42491</v>
      </c>
      <c r="K6" s="156">
        <v>42522</v>
      </c>
      <c r="L6" s="156">
        <v>42552</v>
      </c>
      <c r="M6" s="156">
        <v>42583</v>
      </c>
      <c r="N6" s="156">
        <v>42614</v>
      </c>
      <c r="O6" s="156">
        <v>42644</v>
      </c>
      <c r="P6" s="156">
        <v>42675</v>
      </c>
      <c r="Q6" s="164">
        <v>42705</v>
      </c>
      <c r="R6" s="156">
        <v>42736</v>
      </c>
      <c r="S6" s="156">
        <v>42767</v>
      </c>
      <c r="T6" s="156">
        <v>42795</v>
      </c>
      <c r="U6" s="156">
        <v>42826</v>
      </c>
      <c r="V6" s="156">
        <v>42856</v>
      </c>
      <c r="W6" s="156">
        <v>42887</v>
      </c>
      <c r="X6" s="156">
        <v>42917</v>
      </c>
      <c r="Y6" s="156">
        <v>42948</v>
      </c>
      <c r="Z6" s="156">
        <v>42979</v>
      </c>
      <c r="AA6" s="156">
        <v>43009</v>
      </c>
      <c r="AB6" s="156">
        <v>43040</v>
      </c>
      <c r="AC6" s="164">
        <v>43070</v>
      </c>
      <c r="AD6" s="156">
        <v>43101</v>
      </c>
      <c r="AE6" s="156">
        <v>43132</v>
      </c>
      <c r="AF6" s="156">
        <v>43160</v>
      </c>
      <c r="AG6" s="156">
        <v>43191</v>
      </c>
      <c r="AH6" s="156">
        <v>43221</v>
      </c>
      <c r="AI6" s="156">
        <v>43252</v>
      </c>
      <c r="AJ6" s="156">
        <v>43282</v>
      </c>
      <c r="AK6" s="156">
        <v>43313</v>
      </c>
      <c r="AL6" s="156">
        <v>43344</v>
      </c>
      <c r="AM6" s="156">
        <v>43374</v>
      </c>
      <c r="AN6" s="156">
        <v>43405</v>
      </c>
      <c r="AO6" s="156">
        <v>43435</v>
      </c>
      <c r="AP6" s="156">
        <v>43466</v>
      </c>
    </row>
    <row r="7" spans="1:42" s="93" customFormat="1" ht="15" customHeight="1" thickBot="1">
      <c r="A7" s="90"/>
      <c r="B7" s="91"/>
      <c r="C7" s="91"/>
      <c r="D7" s="91"/>
      <c r="E7" s="92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92"/>
      <c r="R7" s="157"/>
      <c r="S7" s="91"/>
      <c r="T7" s="91"/>
      <c r="U7" s="91"/>
      <c r="V7" s="91"/>
      <c r="W7" s="91"/>
      <c r="X7" s="91"/>
      <c r="Y7" s="91"/>
      <c r="Z7" s="91"/>
      <c r="AA7" s="91"/>
      <c r="AB7" s="91"/>
      <c r="AC7" s="92"/>
      <c r="AD7" s="157"/>
      <c r="AE7" s="91"/>
      <c r="AF7" s="91"/>
      <c r="AG7" s="91"/>
      <c r="AH7" s="91"/>
      <c r="AI7" s="73"/>
    </row>
    <row r="8" spans="1:42" s="72" customFormat="1" ht="15" customHeight="1" thickTop="1" thickBot="1">
      <c r="A8" s="94"/>
      <c r="B8" s="75"/>
      <c r="C8" s="75"/>
      <c r="D8" s="75"/>
      <c r="E8" s="78"/>
      <c r="Q8" s="161"/>
      <c r="AC8" s="161"/>
      <c r="AH8" s="73"/>
    </row>
    <row r="9" spans="1:42" s="79" customFormat="1" ht="15" customHeight="1" thickTop="1">
      <c r="A9" s="95" t="s">
        <v>1945</v>
      </c>
      <c r="B9" s="62">
        <v>6.5</v>
      </c>
      <c r="C9" s="62">
        <v>8</v>
      </c>
      <c r="D9" s="62">
        <f>ROUND(AVERAGE(R9:AC9),2)</f>
        <v>2.33</v>
      </c>
      <c r="E9" s="96">
        <v>8</v>
      </c>
      <c r="F9" s="97">
        <v>2</v>
      </c>
      <c r="G9" s="97">
        <v>5</v>
      </c>
      <c r="H9" s="97">
        <v>2</v>
      </c>
      <c r="I9" s="97">
        <v>3</v>
      </c>
      <c r="J9" s="97">
        <v>6</v>
      </c>
      <c r="K9" s="97">
        <v>4</v>
      </c>
      <c r="L9" s="97">
        <v>4</v>
      </c>
      <c r="M9" s="97">
        <v>2</v>
      </c>
      <c r="N9" s="97">
        <v>2</v>
      </c>
      <c r="O9" s="97">
        <v>1</v>
      </c>
      <c r="P9" s="97">
        <v>4</v>
      </c>
      <c r="Q9" s="97">
        <v>3</v>
      </c>
      <c r="R9" s="97">
        <v>3</v>
      </c>
      <c r="S9" s="97">
        <v>3</v>
      </c>
      <c r="T9" s="97">
        <v>4</v>
      </c>
      <c r="U9" s="97">
        <v>2</v>
      </c>
      <c r="V9" s="97">
        <v>1</v>
      </c>
      <c r="W9" s="97">
        <v>6</v>
      </c>
      <c r="X9" s="97">
        <v>2</v>
      </c>
      <c r="Y9" s="97">
        <v>1</v>
      </c>
      <c r="Z9" s="97">
        <v>1</v>
      </c>
      <c r="AA9" s="97">
        <v>5</v>
      </c>
      <c r="AB9" s="97">
        <v>0</v>
      </c>
      <c r="AC9" s="97">
        <v>0</v>
      </c>
      <c r="AD9" s="97">
        <v>0</v>
      </c>
      <c r="AE9" s="97">
        <v>0</v>
      </c>
      <c r="AF9" s="97">
        <v>0</v>
      </c>
      <c r="AG9" s="97">
        <v>0</v>
      </c>
      <c r="AH9" s="97">
        <v>0</v>
      </c>
      <c r="AI9" s="97">
        <v>0</v>
      </c>
      <c r="AJ9" s="97">
        <v>0</v>
      </c>
      <c r="AK9" s="97">
        <v>0</v>
      </c>
      <c r="AL9" s="97">
        <v>0</v>
      </c>
      <c r="AM9" s="97">
        <v>0</v>
      </c>
      <c r="AN9" s="97">
        <v>0</v>
      </c>
      <c r="AO9" s="97">
        <v>0</v>
      </c>
      <c r="AP9" s="97">
        <v>0</v>
      </c>
    </row>
    <row r="10" spans="1:42" s="79" customFormat="1" ht="15" customHeight="1">
      <c r="A10" s="98" t="s">
        <v>1946</v>
      </c>
      <c r="B10" s="62">
        <f>ROUND(SUM(F10:Q10),2)</f>
        <v>32</v>
      </c>
      <c r="C10" s="62"/>
      <c r="D10" s="62">
        <f>ROUND(SUM(R10:AC10),2)</f>
        <v>32</v>
      </c>
      <c r="E10" s="96"/>
      <c r="F10" s="97">
        <v>4</v>
      </c>
      <c r="G10" s="98">
        <v>1</v>
      </c>
      <c r="H10" s="98">
        <v>1</v>
      </c>
      <c r="I10" s="98">
        <v>3</v>
      </c>
      <c r="J10" s="98">
        <v>5</v>
      </c>
      <c r="K10" s="98">
        <v>2</v>
      </c>
      <c r="L10" s="98">
        <v>7</v>
      </c>
      <c r="M10" s="98">
        <v>2</v>
      </c>
      <c r="N10" s="98">
        <v>3</v>
      </c>
      <c r="O10" s="98">
        <v>3</v>
      </c>
      <c r="P10" s="98">
        <v>1</v>
      </c>
      <c r="Q10" s="165">
        <v>0</v>
      </c>
      <c r="R10" s="97">
        <v>5</v>
      </c>
      <c r="S10" s="98">
        <v>0</v>
      </c>
      <c r="T10" s="98">
        <v>2</v>
      </c>
      <c r="U10" s="98">
        <v>3</v>
      </c>
      <c r="V10" s="98">
        <v>4</v>
      </c>
      <c r="W10" s="98">
        <v>5</v>
      </c>
      <c r="X10" s="98">
        <v>1</v>
      </c>
      <c r="Y10" s="98">
        <v>2</v>
      </c>
      <c r="Z10" s="98">
        <v>5</v>
      </c>
      <c r="AA10" s="98">
        <v>5</v>
      </c>
      <c r="AB10" s="98"/>
      <c r="AC10" s="165"/>
      <c r="AD10" s="97"/>
      <c r="AE10" s="98"/>
      <c r="AF10" s="98"/>
      <c r="AG10" s="98"/>
      <c r="AH10" s="98"/>
      <c r="AI10" s="98"/>
      <c r="AJ10" s="98"/>
      <c r="AK10" s="98"/>
      <c r="AL10" s="98"/>
      <c r="AM10" s="98"/>
      <c r="AN10" s="98"/>
      <c r="AO10" s="98"/>
      <c r="AP10" s="98"/>
    </row>
    <row r="11" spans="1:42" s="73" customFormat="1" ht="15" customHeight="1">
      <c r="A11" s="99" t="s">
        <v>1947</v>
      </c>
      <c r="B11" s="62">
        <v>2.67</v>
      </c>
      <c r="C11" s="62">
        <v>2.7</v>
      </c>
      <c r="D11" s="62">
        <f>ROUND(AVERAGE(R10:AC10),2)</f>
        <v>3.2</v>
      </c>
      <c r="E11" s="96">
        <f>ROUNDDOWN(C11*0.65,1)</f>
        <v>1.7</v>
      </c>
      <c r="F11" s="100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66"/>
      <c r="R11" s="100">
        <f t="shared" ref="R11:AB11" si="0">IF(ISBLANK(R10),"",SUM(G10:R10)/12)</f>
        <v>2.75</v>
      </c>
      <c r="S11" s="101">
        <f t="shared" si="0"/>
        <v>2.6666666666666665</v>
      </c>
      <c r="T11" s="101">
        <f t="shared" si="0"/>
        <v>2.75</v>
      </c>
      <c r="U11" s="101">
        <f t="shared" si="0"/>
        <v>2.75</v>
      </c>
      <c r="V11" s="101">
        <f t="shared" si="0"/>
        <v>2.6666666666666665</v>
      </c>
      <c r="W11" s="101">
        <f t="shared" si="0"/>
        <v>2.9166666666666665</v>
      </c>
      <c r="X11" s="101">
        <f t="shared" si="0"/>
        <v>2.4166666666666665</v>
      </c>
      <c r="Y11" s="101">
        <f t="shared" si="0"/>
        <v>2.4166666666666665</v>
      </c>
      <c r="Z11" s="101">
        <f t="shared" si="0"/>
        <v>2.5833333333333335</v>
      </c>
      <c r="AA11" s="101">
        <f t="shared" si="0"/>
        <v>2.75</v>
      </c>
      <c r="AB11" s="101" t="str">
        <f t="shared" si="0"/>
        <v/>
      </c>
      <c r="AC11" s="166" t="str">
        <f t="shared" ref="AC11:AO11" si="1">IF(ISBLANK(AC10),"",SUM(R10:AC10)/12)</f>
        <v/>
      </c>
      <c r="AD11" s="100" t="str">
        <f t="shared" si="1"/>
        <v/>
      </c>
      <c r="AE11" s="101" t="str">
        <f t="shared" si="1"/>
        <v/>
      </c>
      <c r="AF11" s="101" t="str">
        <f t="shared" si="1"/>
        <v/>
      </c>
      <c r="AG11" s="101" t="str">
        <f t="shared" si="1"/>
        <v/>
      </c>
      <c r="AH11" s="101" t="str">
        <f t="shared" si="1"/>
        <v/>
      </c>
      <c r="AI11" s="101" t="str">
        <f t="shared" si="1"/>
        <v/>
      </c>
      <c r="AJ11" s="101" t="str">
        <f t="shared" si="1"/>
        <v/>
      </c>
      <c r="AK11" s="101" t="str">
        <f t="shared" si="1"/>
        <v/>
      </c>
      <c r="AL11" s="101" t="str">
        <f t="shared" si="1"/>
        <v/>
      </c>
      <c r="AM11" s="101" t="str">
        <f t="shared" si="1"/>
        <v/>
      </c>
      <c r="AN11" s="101" t="str">
        <f t="shared" si="1"/>
        <v/>
      </c>
      <c r="AO11" s="101" t="str">
        <f t="shared" si="1"/>
        <v/>
      </c>
      <c r="AP11" s="101" t="str">
        <f t="shared" ref="AP11" si="2">IF(ISBLANK(AP10),"",SUM(AE10:AP10)/12)</f>
        <v/>
      </c>
    </row>
    <row r="12" spans="1:42" s="73" customFormat="1" ht="15" customHeight="1">
      <c r="A12" s="98" t="s">
        <v>1948</v>
      </c>
      <c r="B12" s="62">
        <f>ROUND(SUM(F12:Q12),2)</f>
        <v>207</v>
      </c>
      <c r="C12" s="62"/>
      <c r="D12" s="62">
        <f>ROUND(SUM(R12:AC12),2)</f>
        <v>130</v>
      </c>
      <c r="E12" s="96"/>
      <c r="F12" s="97">
        <v>20</v>
      </c>
      <c r="G12" s="98">
        <v>22</v>
      </c>
      <c r="H12" s="98">
        <v>23</v>
      </c>
      <c r="I12" s="98">
        <v>18</v>
      </c>
      <c r="J12" s="98">
        <v>18</v>
      </c>
      <c r="K12" s="98">
        <v>17</v>
      </c>
      <c r="L12" s="98">
        <v>25</v>
      </c>
      <c r="M12" s="98">
        <v>7</v>
      </c>
      <c r="N12" s="98">
        <v>12</v>
      </c>
      <c r="O12" s="98">
        <v>17</v>
      </c>
      <c r="P12" s="98">
        <v>13</v>
      </c>
      <c r="Q12" s="165">
        <v>15</v>
      </c>
      <c r="R12" s="97">
        <v>20</v>
      </c>
      <c r="S12" s="98">
        <v>9</v>
      </c>
      <c r="T12" s="98">
        <v>25</v>
      </c>
      <c r="U12" s="98">
        <v>6</v>
      </c>
      <c r="V12" s="98">
        <v>15</v>
      </c>
      <c r="W12" s="98">
        <v>13</v>
      </c>
      <c r="X12" s="98">
        <v>6</v>
      </c>
      <c r="Y12" s="98">
        <v>3</v>
      </c>
      <c r="Z12" s="98">
        <v>13</v>
      </c>
      <c r="AA12" s="98">
        <v>20</v>
      </c>
      <c r="AB12" s="98"/>
      <c r="AC12" s="165"/>
      <c r="AD12" s="97"/>
      <c r="AE12" s="98"/>
      <c r="AF12" s="98"/>
      <c r="AG12" s="98"/>
      <c r="AH12" s="98"/>
      <c r="AI12" s="98"/>
      <c r="AJ12" s="98"/>
      <c r="AK12" s="98"/>
      <c r="AL12" s="98"/>
      <c r="AM12" s="98"/>
      <c r="AN12" s="98"/>
      <c r="AO12" s="98"/>
      <c r="AP12" s="98"/>
    </row>
    <row r="13" spans="1:42" s="105" customFormat="1" ht="15" customHeight="1">
      <c r="A13" s="102" t="s">
        <v>1949</v>
      </c>
      <c r="B13" s="62">
        <v>17.25</v>
      </c>
      <c r="C13" s="62">
        <v>17.25</v>
      </c>
      <c r="D13" s="62">
        <f>ROUND(AVERAGE(R12:AC12),2)</f>
        <v>13</v>
      </c>
      <c r="E13" s="96">
        <f>ROUNDDOWN(C13*0.8,1)</f>
        <v>13.8</v>
      </c>
      <c r="F13" s="103"/>
      <c r="G13" s="104"/>
      <c r="H13" s="63"/>
      <c r="I13" s="63"/>
      <c r="J13" s="63"/>
      <c r="K13" s="63"/>
      <c r="L13" s="63"/>
      <c r="M13" s="63"/>
      <c r="N13" s="63"/>
      <c r="O13" s="63"/>
      <c r="P13" s="63"/>
      <c r="Q13" s="167"/>
      <c r="R13" s="100">
        <f t="shared" ref="R13:AB13" si="3">IF(ISBLANK(R12),"",SUM(G12:R12)/12)</f>
        <v>17.25</v>
      </c>
      <c r="S13" s="101">
        <f t="shared" si="3"/>
        <v>16.166666666666668</v>
      </c>
      <c r="T13" s="101">
        <f t="shared" si="3"/>
        <v>16.333333333333332</v>
      </c>
      <c r="U13" s="101">
        <f t="shared" si="3"/>
        <v>15.333333333333334</v>
      </c>
      <c r="V13" s="101">
        <f t="shared" si="3"/>
        <v>15.083333333333334</v>
      </c>
      <c r="W13" s="101">
        <f t="shared" si="3"/>
        <v>14.75</v>
      </c>
      <c r="X13" s="101">
        <f t="shared" si="3"/>
        <v>13.166666666666666</v>
      </c>
      <c r="Y13" s="101">
        <f t="shared" si="3"/>
        <v>12.833333333333334</v>
      </c>
      <c r="Z13" s="101">
        <f t="shared" si="3"/>
        <v>12.916666666666666</v>
      </c>
      <c r="AA13" s="101">
        <f t="shared" si="3"/>
        <v>13.166666666666666</v>
      </c>
      <c r="AB13" s="101" t="str">
        <f t="shared" si="3"/>
        <v/>
      </c>
      <c r="AC13" s="166" t="str">
        <f t="shared" ref="AC13:AO13" si="4">IF(ISBLANK(AC12),"",SUM(R12:AC12)/12)</f>
        <v/>
      </c>
      <c r="AD13" s="100" t="str">
        <f t="shared" si="4"/>
        <v/>
      </c>
      <c r="AE13" s="101" t="str">
        <f t="shared" si="4"/>
        <v/>
      </c>
      <c r="AF13" s="101" t="str">
        <f t="shared" si="4"/>
        <v/>
      </c>
      <c r="AG13" s="101" t="str">
        <f t="shared" si="4"/>
        <v/>
      </c>
      <c r="AH13" s="101" t="str">
        <f t="shared" si="4"/>
        <v/>
      </c>
      <c r="AI13" s="101" t="str">
        <f t="shared" si="4"/>
        <v/>
      </c>
      <c r="AJ13" s="101" t="str">
        <f t="shared" si="4"/>
        <v/>
      </c>
      <c r="AK13" s="101" t="str">
        <f t="shared" si="4"/>
        <v/>
      </c>
      <c r="AL13" s="101" t="str">
        <f t="shared" si="4"/>
        <v/>
      </c>
      <c r="AM13" s="101" t="str">
        <f t="shared" si="4"/>
        <v/>
      </c>
      <c r="AN13" s="101" t="str">
        <f t="shared" si="4"/>
        <v/>
      </c>
      <c r="AO13" s="101" t="str">
        <f t="shared" si="4"/>
        <v/>
      </c>
      <c r="AP13" s="101" t="str">
        <f t="shared" ref="AP13" si="5">IF(ISBLANK(AP12),"",SUM(AE12:AP12)/12)</f>
        <v/>
      </c>
    </row>
    <row r="14" spans="1:42" s="105" customFormat="1" ht="15" customHeight="1" thickBot="1">
      <c r="B14" s="64"/>
      <c r="C14" s="65"/>
      <c r="D14" s="65"/>
      <c r="E14" s="66"/>
      <c r="F14" s="106"/>
      <c r="G14" s="106"/>
      <c r="H14" s="67"/>
      <c r="I14" s="67"/>
      <c r="J14" s="67"/>
      <c r="K14" s="67"/>
      <c r="L14" s="67"/>
      <c r="M14" s="67"/>
      <c r="N14" s="67"/>
      <c r="O14" s="67"/>
      <c r="P14" s="67"/>
      <c r="Q14" s="168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75"/>
      <c r="AD14" s="107"/>
      <c r="AE14" s="107"/>
      <c r="AF14" s="107"/>
      <c r="AG14" s="107"/>
      <c r="AH14" s="106"/>
      <c r="AI14" s="106"/>
    </row>
    <row r="15" spans="1:42" s="105" customFormat="1" ht="15" customHeight="1" thickTop="1" thickBot="1">
      <c r="A15" s="94"/>
      <c r="B15" s="64"/>
      <c r="C15" s="65"/>
      <c r="D15" s="65"/>
      <c r="E15" s="66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169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169"/>
      <c r="AD15" s="68"/>
      <c r="AE15" s="68"/>
      <c r="AF15" s="68"/>
      <c r="AG15" s="68"/>
      <c r="AH15" s="68"/>
      <c r="AI15" s="68"/>
      <c r="AJ15" s="68"/>
      <c r="AK15" s="68"/>
      <c r="AL15" s="68"/>
    </row>
    <row r="16" spans="1:42" s="105" customFormat="1" ht="15" customHeight="1" thickTop="1">
      <c r="A16" s="108"/>
      <c r="B16" s="69"/>
      <c r="C16" s="70"/>
      <c r="D16" s="69"/>
      <c r="E16" s="71"/>
      <c r="F16" s="103"/>
      <c r="G16" s="104"/>
      <c r="H16" s="63"/>
      <c r="I16" s="63"/>
      <c r="J16" s="63"/>
      <c r="K16" s="63"/>
      <c r="L16" s="63"/>
      <c r="M16" s="63"/>
      <c r="N16" s="63"/>
      <c r="O16" s="63"/>
      <c r="P16" s="63"/>
      <c r="Q16" s="167"/>
      <c r="R16" s="100"/>
      <c r="S16" s="101"/>
      <c r="T16" s="101"/>
      <c r="U16" s="101"/>
      <c r="V16" s="101"/>
      <c r="W16" s="101"/>
      <c r="X16" s="101"/>
      <c r="Y16" s="101"/>
      <c r="Z16" s="101"/>
      <c r="AA16" s="101"/>
      <c r="AB16" s="101"/>
      <c r="AC16" s="166"/>
      <c r="AD16" s="100"/>
      <c r="AE16" s="101"/>
      <c r="AF16" s="101"/>
      <c r="AG16" s="101"/>
      <c r="AH16" s="104"/>
      <c r="AI16" s="104"/>
      <c r="AJ16" s="104"/>
      <c r="AK16" s="104"/>
      <c r="AL16" s="104"/>
      <c r="AM16" s="104"/>
      <c r="AN16" s="104"/>
      <c r="AO16" s="104"/>
      <c r="AP16" s="104"/>
    </row>
    <row r="17" spans="1:42" s="105" customFormat="1" ht="15" customHeight="1" thickBot="1">
      <c r="B17" s="64"/>
      <c r="C17" s="65"/>
      <c r="D17" s="65"/>
      <c r="E17" s="66"/>
      <c r="F17" s="106"/>
      <c r="G17" s="106"/>
      <c r="H17" s="67"/>
      <c r="I17" s="67"/>
      <c r="J17" s="67"/>
      <c r="K17" s="67"/>
      <c r="L17" s="67"/>
      <c r="M17" s="67"/>
      <c r="N17" s="67"/>
      <c r="O17" s="67"/>
      <c r="P17" s="67"/>
      <c r="Q17" s="168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75"/>
      <c r="AD17" s="107"/>
      <c r="AE17" s="107"/>
      <c r="AF17" s="107"/>
      <c r="AG17" s="107"/>
      <c r="AH17" s="106"/>
      <c r="AI17" s="106"/>
    </row>
    <row r="18" spans="1:42" s="114" customFormat="1" ht="15" customHeight="1" thickTop="1" thickBot="1">
      <c r="A18" s="94"/>
      <c r="B18" s="109"/>
      <c r="C18" s="110"/>
      <c r="D18" s="109"/>
      <c r="E18" s="111"/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2"/>
      <c r="R18" s="158"/>
      <c r="S18" s="112"/>
      <c r="T18" s="112"/>
      <c r="U18" s="112"/>
      <c r="V18" s="112"/>
      <c r="W18" s="112"/>
      <c r="X18" s="112"/>
      <c r="Y18" s="112"/>
      <c r="Z18" s="112"/>
      <c r="AA18" s="112"/>
      <c r="AB18" s="91"/>
      <c r="AC18" s="92"/>
      <c r="AD18" s="157"/>
      <c r="AE18" s="91"/>
      <c r="AF18" s="91"/>
      <c r="AG18" s="91"/>
      <c r="AH18" s="91"/>
      <c r="AI18" s="113"/>
    </row>
    <row r="19" spans="1:42" s="114" customFormat="1" ht="15" customHeight="1" thickTop="1">
      <c r="A19" s="115"/>
      <c r="B19" s="116"/>
      <c r="C19" s="110"/>
      <c r="D19" s="117"/>
      <c r="E19" s="11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2"/>
      <c r="R19" s="118"/>
      <c r="S19" s="118"/>
      <c r="T19" s="118"/>
      <c r="U19" s="118"/>
      <c r="V19" s="118"/>
      <c r="W19" s="118"/>
      <c r="X19" s="118"/>
      <c r="Y19" s="118"/>
      <c r="Z19" s="118"/>
      <c r="AA19" s="118"/>
      <c r="AB19" s="119"/>
      <c r="AC19" s="176"/>
      <c r="AD19" s="157"/>
      <c r="AE19" s="91"/>
      <c r="AF19" s="91"/>
      <c r="AG19" s="91"/>
      <c r="AH19" s="91"/>
      <c r="AI19" s="113"/>
    </row>
    <row r="20" spans="1:42" s="114" customFormat="1" ht="15" customHeight="1">
      <c r="A20" s="115"/>
      <c r="B20" s="116"/>
      <c r="C20" s="110"/>
      <c r="D20" s="117"/>
      <c r="E20" s="111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2"/>
      <c r="R20" s="118"/>
      <c r="S20" s="118"/>
      <c r="T20" s="118"/>
      <c r="U20" s="118"/>
      <c r="V20" s="118"/>
      <c r="W20" s="118"/>
      <c r="X20" s="118"/>
      <c r="Y20" s="118"/>
      <c r="Z20" s="118"/>
      <c r="AA20" s="118"/>
      <c r="AB20" s="119"/>
      <c r="AC20" s="176"/>
      <c r="AD20" s="157"/>
      <c r="AE20" s="91"/>
      <c r="AF20" s="91"/>
      <c r="AG20" s="91"/>
      <c r="AH20" s="91"/>
      <c r="AI20" s="113"/>
    </row>
    <row r="21" spans="1:42" s="127" customFormat="1" ht="15" customHeight="1" thickBot="1">
      <c r="A21" s="120"/>
      <c r="B21" s="121"/>
      <c r="C21" s="122"/>
      <c r="D21" s="123"/>
      <c r="E21" s="124"/>
      <c r="F21" s="125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70"/>
      <c r="R21" s="159" t="str">
        <f>IF(ISBLANK(R20),"",R19/R20)</f>
        <v/>
      </c>
      <c r="S21" s="126" t="str">
        <f t="shared" ref="S21:AO21" si="6">IF(ISBLANK(S20),"",S19/S20)</f>
        <v/>
      </c>
      <c r="T21" s="126" t="str">
        <f t="shared" si="6"/>
        <v/>
      </c>
      <c r="U21" s="126" t="str">
        <f t="shared" si="6"/>
        <v/>
      </c>
      <c r="V21" s="126" t="str">
        <f t="shared" si="6"/>
        <v/>
      </c>
      <c r="W21" s="126" t="str">
        <f t="shared" si="6"/>
        <v/>
      </c>
      <c r="X21" s="126" t="str">
        <f t="shared" si="6"/>
        <v/>
      </c>
      <c r="Y21" s="126" t="str">
        <f t="shared" si="6"/>
        <v/>
      </c>
      <c r="Z21" s="126" t="str">
        <f t="shared" si="6"/>
        <v/>
      </c>
      <c r="AA21" s="126" t="str">
        <f t="shared" si="6"/>
        <v/>
      </c>
      <c r="AB21" s="126" t="str">
        <f t="shared" si="6"/>
        <v/>
      </c>
      <c r="AC21" s="170" t="str">
        <f t="shared" si="6"/>
        <v/>
      </c>
      <c r="AD21" s="125" t="str">
        <f t="shared" si="6"/>
        <v/>
      </c>
      <c r="AE21" s="126" t="str">
        <f t="shared" si="6"/>
        <v/>
      </c>
      <c r="AF21" s="126" t="str">
        <f t="shared" si="6"/>
        <v/>
      </c>
      <c r="AG21" s="126" t="str">
        <f t="shared" si="6"/>
        <v/>
      </c>
      <c r="AH21" s="126" t="str">
        <f t="shared" si="6"/>
        <v/>
      </c>
      <c r="AI21" s="126" t="str">
        <f t="shared" si="6"/>
        <v/>
      </c>
      <c r="AJ21" s="126" t="str">
        <f t="shared" si="6"/>
        <v/>
      </c>
      <c r="AK21" s="126" t="str">
        <f t="shared" si="6"/>
        <v/>
      </c>
      <c r="AL21" s="126" t="str">
        <f t="shared" si="6"/>
        <v/>
      </c>
      <c r="AM21" s="126" t="str">
        <f t="shared" si="6"/>
        <v/>
      </c>
      <c r="AN21" s="126" t="str">
        <f t="shared" si="6"/>
        <v/>
      </c>
      <c r="AO21" s="126" t="str">
        <f t="shared" si="6"/>
        <v/>
      </c>
      <c r="AP21" s="126" t="str">
        <f t="shared" ref="AP21" si="7">IF(ISBLANK(AP20),"",AP19/AP20)</f>
        <v/>
      </c>
    </row>
    <row r="22" spans="1:42" s="127" customFormat="1" ht="15" customHeight="1">
      <c r="A22" s="105"/>
      <c r="B22" s="128"/>
      <c r="C22" s="129"/>
      <c r="D22" s="128"/>
      <c r="E22" s="130"/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71"/>
      <c r="R22" s="131"/>
      <c r="S22" s="131"/>
      <c r="T22" s="131"/>
      <c r="U22" s="131"/>
      <c r="V22" s="131"/>
      <c r="W22" s="131"/>
      <c r="X22" s="131"/>
      <c r="Y22" s="131"/>
      <c r="Z22" s="131"/>
      <c r="AA22" s="131"/>
      <c r="AB22" s="131"/>
      <c r="AC22" s="171"/>
      <c r="AD22" s="131"/>
      <c r="AE22" s="131"/>
      <c r="AF22" s="131"/>
      <c r="AG22" s="131"/>
      <c r="AH22" s="131"/>
      <c r="AI22" s="131"/>
    </row>
    <row r="23" spans="1:42" s="127" customFormat="1" ht="15" customHeight="1" thickBot="1">
      <c r="A23" s="120"/>
      <c r="B23" s="132"/>
      <c r="C23" s="133"/>
      <c r="D23" s="134"/>
      <c r="E23" s="135"/>
      <c r="F23" s="125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70"/>
      <c r="R23" s="125"/>
      <c r="S23" s="126"/>
      <c r="T23" s="126"/>
      <c r="U23" s="126"/>
      <c r="V23" s="126"/>
      <c r="W23" s="126"/>
      <c r="X23" s="126"/>
      <c r="Y23" s="126"/>
      <c r="Z23" s="126"/>
      <c r="AA23" s="126"/>
      <c r="AB23" s="126"/>
      <c r="AC23" s="170"/>
      <c r="AD23" s="125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</row>
    <row r="24" spans="1:42" s="127" customFormat="1" ht="15" customHeight="1" thickBot="1">
      <c r="A24" s="105"/>
      <c r="B24" s="128"/>
      <c r="C24" s="128"/>
      <c r="D24" s="128"/>
      <c r="E24" s="130"/>
      <c r="F24" s="131"/>
      <c r="G24" s="131"/>
      <c r="H24" s="131"/>
      <c r="I24" s="131"/>
      <c r="J24" s="131"/>
      <c r="K24" s="131"/>
      <c r="L24" s="131"/>
      <c r="M24" s="131"/>
      <c r="N24" s="131"/>
      <c r="O24" s="131"/>
      <c r="P24" s="131"/>
      <c r="Q24" s="171"/>
      <c r="R24" s="131"/>
      <c r="S24" s="131"/>
      <c r="T24" s="131"/>
      <c r="U24" s="131"/>
      <c r="V24" s="131"/>
      <c r="W24" s="131"/>
      <c r="X24" s="131"/>
      <c r="Y24" s="131"/>
      <c r="Z24" s="131"/>
      <c r="AA24" s="131"/>
      <c r="AB24" s="131"/>
      <c r="AC24" s="171"/>
      <c r="AD24" s="131"/>
      <c r="AE24" s="131"/>
      <c r="AF24" s="131"/>
      <c r="AG24" s="131"/>
      <c r="AH24" s="131"/>
      <c r="AI24" s="131"/>
    </row>
    <row r="25" spans="1:42" s="79" customFormat="1" ht="15" customHeight="1" thickTop="1" thickBot="1">
      <c r="A25" s="94"/>
      <c r="B25" s="136"/>
      <c r="C25" s="136"/>
      <c r="D25" s="136"/>
      <c r="E25" s="137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138"/>
      <c r="Q25" s="172"/>
      <c r="R25" s="138"/>
      <c r="S25" s="138"/>
      <c r="T25" s="138"/>
      <c r="U25" s="138"/>
      <c r="V25" s="138"/>
      <c r="W25" s="138"/>
      <c r="X25" s="138"/>
      <c r="Y25" s="138"/>
      <c r="Z25" s="138"/>
      <c r="AA25" s="138"/>
      <c r="AB25" s="138"/>
      <c r="AC25" s="172"/>
      <c r="AD25" s="138"/>
      <c r="AE25" s="138"/>
      <c r="AF25" s="138"/>
      <c r="AG25" s="138"/>
      <c r="AH25" s="138"/>
      <c r="AI25" s="73"/>
    </row>
    <row r="26" spans="1:42" s="105" customFormat="1" ht="15" customHeight="1" thickTop="1">
      <c r="A26" s="139" t="s">
        <v>1950</v>
      </c>
      <c r="B26" s="140">
        <f>ROUND(AVERAGE(F26:Q26),2)</f>
        <v>19.440000000000001</v>
      </c>
      <c r="C26" s="62"/>
      <c r="D26" s="140">
        <f>ROUND(AVERAGE(R26:AC26),2)</f>
        <v>27.2</v>
      </c>
      <c r="E26" s="96">
        <v>17</v>
      </c>
      <c r="F26" s="141">
        <v>16.478999999999999</v>
      </c>
      <c r="G26" s="142">
        <v>13.1693</v>
      </c>
      <c r="H26" s="142">
        <v>27.321000000000002</v>
      </c>
      <c r="I26" s="142">
        <v>23.536999999999999</v>
      </c>
      <c r="J26" s="142">
        <v>32.5</v>
      </c>
      <c r="K26" s="142">
        <v>12.46</v>
      </c>
      <c r="L26" s="142">
        <v>23.928000000000001</v>
      </c>
      <c r="M26" s="142">
        <v>15.38</v>
      </c>
      <c r="N26" s="142">
        <v>22.49</v>
      </c>
      <c r="O26" s="142">
        <v>23.515000000000001</v>
      </c>
      <c r="P26" s="142">
        <v>9.9499999999999993</v>
      </c>
      <c r="Q26" s="173">
        <v>12.554</v>
      </c>
      <c r="R26" s="141">
        <v>35</v>
      </c>
      <c r="S26" s="142">
        <v>9</v>
      </c>
      <c r="T26" s="142">
        <v>32</v>
      </c>
      <c r="U26" s="142">
        <v>40</v>
      </c>
      <c r="V26" s="142">
        <v>35</v>
      </c>
      <c r="W26" s="142">
        <v>24</v>
      </c>
      <c r="X26" s="142">
        <v>9</v>
      </c>
      <c r="Y26" s="142">
        <v>45</v>
      </c>
      <c r="Z26" s="104">
        <v>21</v>
      </c>
      <c r="AA26" s="104">
        <v>22</v>
      </c>
      <c r="AB26" s="104"/>
      <c r="AC26" s="177"/>
      <c r="AD26" s="103"/>
      <c r="AE26" s="104"/>
      <c r="AF26" s="104"/>
      <c r="AG26" s="104"/>
      <c r="AH26" s="104"/>
      <c r="AI26" s="104"/>
      <c r="AJ26" s="104"/>
      <c r="AK26" s="104"/>
      <c r="AL26" s="104"/>
      <c r="AM26" s="104"/>
      <c r="AN26" s="104"/>
      <c r="AO26" s="104"/>
      <c r="AP26" s="104"/>
    </row>
    <row r="27" spans="1:42" s="105" customFormat="1" ht="15" customHeight="1">
      <c r="A27" s="143" t="s">
        <v>1951</v>
      </c>
      <c r="B27" s="140">
        <f>ROUND(AVERAGE(F27:Q27),2)</f>
        <v>24.83</v>
      </c>
      <c r="C27" s="62"/>
      <c r="D27" s="140">
        <f>ROUND(AVERAGE(R27:AC27),2)</f>
        <v>22.7</v>
      </c>
      <c r="E27" s="96">
        <v>20</v>
      </c>
      <c r="F27" s="141">
        <v>28</v>
      </c>
      <c r="G27" s="142">
        <v>20</v>
      </c>
      <c r="H27" s="142">
        <v>24</v>
      </c>
      <c r="I27" s="142">
        <v>29</v>
      </c>
      <c r="J27" s="142">
        <v>39</v>
      </c>
      <c r="K27" s="142">
        <v>22</v>
      </c>
      <c r="L27" s="142">
        <v>20</v>
      </c>
      <c r="M27" s="142">
        <v>21</v>
      </c>
      <c r="N27" s="142">
        <v>19</v>
      </c>
      <c r="O27" s="142">
        <v>33</v>
      </c>
      <c r="P27" s="142">
        <v>20</v>
      </c>
      <c r="Q27" s="173">
        <v>23</v>
      </c>
      <c r="R27" s="141">
        <v>26</v>
      </c>
      <c r="S27" s="142">
        <v>26</v>
      </c>
      <c r="T27" s="142">
        <v>35</v>
      </c>
      <c r="U27" s="142">
        <v>19</v>
      </c>
      <c r="V27" s="142">
        <v>21</v>
      </c>
      <c r="W27" s="142">
        <v>24</v>
      </c>
      <c r="X27" s="142">
        <v>11</v>
      </c>
      <c r="Y27" s="142">
        <v>23</v>
      </c>
      <c r="Z27" s="104">
        <v>24</v>
      </c>
      <c r="AA27" s="104">
        <v>18</v>
      </c>
      <c r="AB27" s="104"/>
      <c r="AC27" s="177"/>
      <c r="AD27" s="103"/>
      <c r="AE27" s="104"/>
      <c r="AF27" s="104"/>
      <c r="AG27" s="104"/>
      <c r="AH27" s="104"/>
      <c r="AI27" s="104"/>
      <c r="AJ27" s="104"/>
      <c r="AK27" s="104"/>
      <c r="AL27" s="104"/>
      <c r="AM27" s="104"/>
      <c r="AN27" s="104"/>
      <c r="AO27" s="104"/>
      <c r="AP27" s="104"/>
    </row>
    <row r="28" spans="1:42" s="105" customFormat="1" ht="15" customHeight="1">
      <c r="A28" s="143" t="s">
        <v>1952</v>
      </c>
      <c r="B28" s="144">
        <f>AVERAGE(F28:Q28)</f>
        <v>0.58388583333333333</v>
      </c>
      <c r="C28" s="144"/>
      <c r="D28" s="145">
        <f>ROUND(AVERAGE(R28:AC28),2)</f>
        <v>0.72</v>
      </c>
      <c r="E28" s="146">
        <v>0.6</v>
      </c>
      <c r="F28" s="147">
        <v>0.5</v>
      </c>
      <c r="G28" s="148">
        <v>0.6875</v>
      </c>
      <c r="H28" s="148">
        <v>0.56810000000000005</v>
      </c>
      <c r="I28" s="148">
        <v>0.61899999999999999</v>
      </c>
      <c r="J28" s="148">
        <v>0.5</v>
      </c>
      <c r="K28" s="148">
        <v>0.81479999999999997</v>
      </c>
      <c r="L28" s="148">
        <v>0.4</v>
      </c>
      <c r="M28" s="148">
        <v>0.66659999999999997</v>
      </c>
      <c r="N28" s="148">
        <v>0.51219999999999999</v>
      </c>
      <c r="O28" s="148">
        <v>0.31578000000000001</v>
      </c>
      <c r="P28" s="148">
        <v>0.68964999999999999</v>
      </c>
      <c r="Q28" s="174">
        <v>0.73299999999999998</v>
      </c>
      <c r="R28" s="160">
        <v>0.89</v>
      </c>
      <c r="S28" s="149">
        <v>0.95</v>
      </c>
      <c r="T28" s="149">
        <v>0.88</v>
      </c>
      <c r="U28" s="149">
        <v>0</v>
      </c>
      <c r="V28" s="149">
        <v>0.9</v>
      </c>
      <c r="W28" s="149">
        <v>0.54</v>
      </c>
      <c r="X28" s="149">
        <v>0.86</v>
      </c>
      <c r="Y28" s="149">
        <v>0.73</v>
      </c>
      <c r="Z28" s="148">
        <v>0.69</v>
      </c>
      <c r="AA28" s="148">
        <v>0.75</v>
      </c>
      <c r="AB28" s="148"/>
      <c r="AC28" s="174"/>
      <c r="AD28" s="147"/>
      <c r="AE28" s="148"/>
      <c r="AF28" s="148"/>
      <c r="AG28" s="148"/>
      <c r="AH28" s="148"/>
      <c r="AI28" s="104"/>
      <c r="AJ28" s="104"/>
      <c r="AK28" s="104"/>
      <c r="AL28" s="104"/>
      <c r="AM28" s="104"/>
      <c r="AN28" s="104"/>
      <c r="AO28" s="104"/>
      <c r="AP28" s="104"/>
    </row>
    <row r="29" spans="1:42" s="74" customFormat="1">
      <c r="B29" s="77"/>
      <c r="C29" s="150"/>
      <c r="D29" s="150"/>
      <c r="E29" s="150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R29" s="151"/>
      <c r="AH29" s="79"/>
      <c r="AI29" s="72"/>
    </row>
    <row r="30" spans="1:42" s="74" customFormat="1">
      <c r="A30" s="115" t="s">
        <v>1942</v>
      </c>
      <c r="B30" s="152"/>
      <c r="C30" s="152"/>
      <c r="D30" s="117"/>
      <c r="E30" s="153"/>
      <c r="F30" s="153"/>
      <c r="G30" s="153"/>
      <c r="H30" s="153"/>
      <c r="I30" s="153"/>
      <c r="J30" s="153"/>
      <c r="K30" s="153"/>
      <c r="L30" s="153"/>
      <c r="M30" s="153"/>
      <c r="N30" s="153"/>
      <c r="O30" s="153"/>
      <c r="P30" s="153"/>
      <c r="Q30" s="153"/>
      <c r="R30" s="154"/>
      <c r="S30" s="154"/>
      <c r="T30" s="154"/>
      <c r="U30" s="154"/>
      <c r="V30" s="154"/>
      <c r="W30" s="154"/>
      <c r="X30" s="154"/>
      <c r="Y30" s="154"/>
      <c r="Z30" s="154"/>
      <c r="AA30" s="154"/>
      <c r="AB30" s="155"/>
      <c r="AC30" s="155"/>
      <c r="AH30" s="79"/>
      <c r="AI30" s="72"/>
    </row>
    <row r="31" spans="1:42" s="74" customFormat="1">
      <c r="B31" s="77"/>
      <c r="C31" s="77"/>
      <c r="D31" s="77"/>
      <c r="E31" s="77"/>
      <c r="F31" s="79"/>
      <c r="G31" s="79"/>
      <c r="H31" s="79"/>
      <c r="I31" s="79"/>
      <c r="J31" s="79"/>
      <c r="K31" s="79"/>
      <c r="L31" s="79"/>
      <c r="AH31" s="79"/>
      <c r="AI31" s="72"/>
    </row>
    <row r="32" spans="1:42">
      <c r="F32" s="2"/>
      <c r="G32" s="2"/>
      <c r="H32" s="2"/>
      <c r="I32" s="2"/>
      <c r="J32" s="2"/>
      <c r="K32" s="2"/>
      <c r="L32" s="2"/>
    </row>
    <row r="33" spans="3:12">
      <c r="C33" s="42"/>
      <c r="D33" s="42"/>
      <c r="E33" s="42"/>
      <c r="F33" s="2"/>
      <c r="G33" s="2"/>
      <c r="H33" s="2"/>
      <c r="I33" s="2"/>
      <c r="J33" s="2"/>
      <c r="K33" s="2"/>
      <c r="L33" s="2"/>
    </row>
    <row r="34" spans="3:12">
      <c r="F34" s="2"/>
      <c r="G34" s="2"/>
      <c r="H34" s="2"/>
      <c r="I34" s="2"/>
      <c r="J34" s="2"/>
      <c r="K34" s="2"/>
      <c r="L34" s="2"/>
    </row>
  </sheetData>
  <phoneticPr fontId="4" type="noConversion"/>
  <pageMargins left="0.2" right="0.21" top="0.41" bottom="0.984251969" header="0.2" footer="0.5"/>
  <pageSetup paperSize="9" scale="42" orientation="landscape" r:id="rId1"/>
  <headerFooter alignWithMargins="0"/>
  <ignoredErrors>
    <ignoredError sqref="B28 D25:D26 AO11 AB11:AM11 R12:AO12 R11:AA11 AN11 R13:Z13 B10:B11 B25 B12:C12 AA13:AO13 C27:D27 B26 B27 D28 D13 D10 D9 C26" formulaRange="1"/>
    <ignoredError sqref="D11 D12" formula="1" formulaRange="1"/>
  </ignoredError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AA66"/>
  <sheetViews>
    <sheetView tabSelected="1" workbookViewId="0">
      <selection activeCell="N3" sqref="N3"/>
    </sheetView>
  </sheetViews>
  <sheetFormatPr baseColWidth="10" defaultRowHeight="12.75"/>
  <cols>
    <col min="1" max="1" width="9.140625" bestFit="1" customWidth="1"/>
    <col min="2" max="2" width="11.28515625" bestFit="1" customWidth="1"/>
    <col min="3" max="3" width="50.7109375" bestFit="1" customWidth="1"/>
    <col min="4" max="15" width="8.7109375" customWidth="1"/>
  </cols>
  <sheetData>
    <row r="2" spans="1:15">
      <c r="C2" s="43" t="s">
        <v>1939</v>
      </c>
      <c r="D2" s="44">
        <f>IF(Données!R6&lt;=Données!$A$1,Données!R6,"")</f>
        <v>42736</v>
      </c>
      <c r="E2" s="44">
        <f>IF(Données!S6&lt;=Données!$A$1,Données!S6,"")</f>
        <v>42767</v>
      </c>
      <c r="F2" s="44">
        <f>IF(Données!T6&lt;=Données!$A$1,Données!T6,"")</f>
        <v>42795</v>
      </c>
      <c r="G2" s="44">
        <f>IF(Données!U6&lt;=Données!$A$1,Données!U6,"")</f>
        <v>42826</v>
      </c>
      <c r="H2" s="44">
        <f>IF(Données!V6&lt;=Données!$A$1,Données!V6,"")</f>
        <v>42856</v>
      </c>
      <c r="I2" s="44">
        <f>IF(Données!W6&lt;=Données!$A$1,Données!W6,"")</f>
        <v>42887</v>
      </c>
      <c r="J2" s="44">
        <f>IF(Données!X6&lt;=Données!$A$1,Données!X6,"")</f>
        <v>42917</v>
      </c>
      <c r="K2" s="44">
        <f>IF(Données!Y6&lt;=Données!$A$1,Données!Y6,"")</f>
        <v>42948</v>
      </c>
      <c r="L2" s="44">
        <f>IF(Données!Z6&lt;=Données!$A$1,Données!Z6,"")</f>
        <v>42979</v>
      </c>
      <c r="M2" s="44">
        <f>IF(Données!AA6&lt;=Données!$A$1,Données!AA6,"")</f>
        <v>43009</v>
      </c>
      <c r="N2" s="44">
        <f>IF(Données!AB6&lt;=Données!$A$1,Données!AB6,"")</f>
        <v>43040</v>
      </c>
      <c r="O2" s="44" t="str">
        <f>IF(Données!AC6&lt;=Données!$A$1,Données!AC6,"")</f>
        <v/>
      </c>
    </row>
    <row r="5" spans="1:15">
      <c r="C5" s="45" t="str">
        <f>Données!A9</f>
        <v>X1</v>
      </c>
      <c r="D5" s="46">
        <f>IF(D2="","",Données!R9)</f>
        <v>3</v>
      </c>
      <c r="E5" s="46">
        <f>IF(E2="","",Données!S9)</f>
        <v>3</v>
      </c>
      <c r="F5" s="46">
        <f>IF(F2="","",Données!T9)</f>
        <v>4</v>
      </c>
      <c r="G5" s="46">
        <f>IF(G2="","",Données!U9)</f>
        <v>2</v>
      </c>
      <c r="H5" s="46">
        <f>IF(H2="","",Données!V9)</f>
        <v>1</v>
      </c>
      <c r="I5" s="46">
        <f>IF(I2="","",Données!W9)</f>
        <v>6</v>
      </c>
      <c r="J5" s="46">
        <f>IF(J2="","",Données!X9)</f>
        <v>2</v>
      </c>
      <c r="K5" s="46">
        <f>IF(K2="","",Données!Y9)</f>
        <v>1</v>
      </c>
      <c r="L5" s="46">
        <f>IF(L2="","",Données!Z9)</f>
        <v>1</v>
      </c>
      <c r="M5" s="46">
        <f>IF(M2="","",Données!AA9)</f>
        <v>5</v>
      </c>
      <c r="N5" s="46">
        <f>IF(N2="","",Données!AB9)</f>
        <v>0</v>
      </c>
      <c r="O5" s="46" t="str">
        <f>IF(O2="","",Données!AC9)</f>
        <v/>
      </c>
    </row>
    <row r="6" spans="1:15">
      <c r="A6" s="47" t="s">
        <v>1940</v>
      </c>
      <c r="B6" s="47" t="s">
        <v>1941</v>
      </c>
      <c r="C6" s="48" t="s">
        <v>1825</v>
      </c>
      <c r="D6" s="46">
        <f>Données!$E$9</f>
        <v>8</v>
      </c>
      <c r="E6" s="46">
        <f>Données!$E$9</f>
        <v>8</v>
      </c>
      <c r="F6" s="46">
        <f>Données!$E$9</f>
        <v>8</v>
      </c>
      <c r="G6" s="46">
        <f>Données!$E$9</f>
        <v>8</v>
      </c>
      <c r="H6" s="46">
        <f>Données!$E$9</f>
        <v>8</v>
      </c>
      <c r="I6" s="46">
        <f>Données!$E$9</f>
        <v>8</v>
      </c>
      <c r="J6" s="46">
        <f>Données!$E$9</f>
        <v>8</v>
      </c>
      <c r="K6" s="46">
        <f>Données!$E$9</f>
        <v>8</v>
      </c>
      <c r="L6" s="46">
        <f>Données!$E$9</f>
        <v>8</v>
      </c>
      <c r="M6" s="46">
        <f>Données!$E$9</f>
        <v>8</v>
      </c>
      <c r="N6" s="46">
        <f>Données!$E$9</f>
        <v>8</v>
      </c>
      <c r="O6" s="46">
        <f>Données!$E$9</f>
        <v>8</v>
      </c>
    </row>
    <row r="7" spans="1:15">
      <c r="A7" s="46">
        <f>D6</f>
        <v>8</v>
      </c>
      <c r="B7" s="49">
        <v>100</v>
      </c>
      <c r="C7" s="50" t="str">
        <f>A7&amp;" &lt; "&amp;$C$5&amp;" &lt;= "&amp;B7</f>
        <v>8 &lt; X1 &lt;= 100</v>
      </c>
      <c r="D7" s="51" t="str">
        <f>IF(AND($A7&lt;D$5,D$5&lt;=$B7),D$5," ")</f>
        <v xml:space="preserve"> </v>
      </c>
      <c r="E7" s="51" t="str">
        <f t="shared" ref="E7:O11" si="0">IF(AND($A7&lt;E$5,E$5&lt;=$B7),E$5," ")</f>
        <v xml:space="preserve"> </v>
      </c>
      <c r="F7" s="51" t="str">
        <f t="shared" si="0"/>
        <v xml:space="preserve"> </v>
      </c>
      <c r="G7" s="51" t="str">
        <f t="shared" si="0"/>
        <v xml:space="preserve"> </v>
      </c>
      <c r="H7" s="51" t="str">
        <f t="shared" si="0"/>
        <v xml:space="preserve"> </v>
      </c>
      <c r="I7" s="51" t="str">
        <f t="shared" si="0"/>
        <v xml:space="preserve"> </v>
      </c>
      <c r="J7" s="51" t="str">
        <f t="shared" si="0"/>
        <v xml:space="preserve"> </v>
      </c>
      <c r="K7" s="51" t="str">
        <f t="shared" si="0"/>
        <v xml:space="preserve"> </v>
      </c>
      <c r="L7" s="51" t="str">
        <f t="shared" si="0"/>
        <v xml:space="preserve"> </v>
      </c>
      <c r="M7" s="51" t="str">
        <f t="shared" si="0"/>
        <v xml:space="preserve"> </v>
      </c>
      <c r="N7" s="51" t="str">
        <f t="shared" si="0"/>
        <v xml:space="preserve"> </v>
      </c>
      <c r="O7" s="51" t="str">
        <f t="shared" si="0"/>
        <v xml:space="preserve"> </v>
      </c>
    </row>
    <row r="8" spans="1:15">
      <c r="A8" s="49">
        <f>A7-A$7/4</f>
        <v>6</v>
      </c>
      <c r="B8" s="49">
        <f>A7</f>
        <v>8</v>
      </c>
      <c r="C8" s="52" t="str">
        <f>A8&amp;" &lt; "&amp;$C$5&amp;" &lt;= "&amp;B8</f>
        <v>6 &lt; X1 &lt;= 8</v>
      </c>
      <c r="D8" s="3" t="str">
        <f>IF(AND($A8&lt;D$5,D$5&lt;=$B8),D$5," ")</f>
        <v xml:space="preserve"> </v>
      </c>
      <c r="E8" s="3" t="str">
        <f t="shared" si="0"/>
        <v xml:space="preserve"> </v>
      </c>
      <c r="F8" s="3" t="str">
        <f t="shared" si="0"/>
        <v xml:space="preserve"> </v>
      </c>
      <c r="G8" s="3" t="str">
        <f t="shared" si="0"/>
        <v xml:space="preserve"> </v>
      </c>
      <c r="H8" s="3" t="str">
        <f t="shared" si="0"/>
        <v xml:space="preserve"> </v>
      </c>
      <c r="I8" s="3" t="str">
        <f t="shared" si="0"/>
        <v xml:space="preserve"> </v>
      </c>
      <c r="J8" s="3" t="str">
        <f t="shared" si="0"/>
        <v xml:space="preserve"> </v>
      </c>
      <c r="K8" s="3" t="str">
        <f t="shared" si="0"/>
        <v xml:space="preserve"> </v>
      </c>
      <c r="L8" s="3" t="str">
        <f t="shared" si="0"/>
        <v xml:space="preserve"> </v>
      </c>
      <c r="M8" s="3" t="str">
        <f t="shared" si="0"/>
        <v xml:space="preserve"> </v>
      </c>
      <c r="N8" s="3" t="str">
        <f t="shared" si="0"/>
        <v xml:space="preserve"> </v>
      </c>
      <c r="O8" s="3" t="str">
        <f t="shared" si="0"/>
        <v xml:space="preserve"> </v>
      </c>
    </row>
    <row r="9" spans="1:15">
      <c r="A9" s="49">
        <f>A8-A$7/4</f>
        <v>4</v>
      </c>
      <c r="B9" s="49">
        <f>A8</f>
        <v>6</v>
      </c>
      <c r="C9" s="50" t="str">
        <f>A9&amp;" &lt; "&amp;$C$5&amp;" &lt;= "&amp;B9</f>
        <v>4 &lt; X1 &lt;= 6</v>
      </c>
      <c r="D9" s="51" t="str">
        <f>IF(AND($A9&lt;D$5,D$5&lt;=$B9),D$5," ")</f>
        <v xml:space="preserve"> </v>
      </c>
      <c r="E9" s="51" t="str">
        <f t="shared" si="0"/>
        <v xml:space="preserve"> </v>
      </c>
      <c r="F9" s="51" t="str">
        <f t="shared" si="0"/>
        <v xml:space="preserve"> </v>
      </c>
      <c r="G9" s="51" t="str">
        <f t="shared" si="0"/>
        <v xml:space="preserve"> </v>
      </c>
      <c r="H9" s="51" t="str">
        <f t="shared" si="0"/>
        <v xml:space="preserve"> </v>
      </c>
      <c r="I9" s="51">
        <f t="shared" si="0"/>
        <v>6</v>
      </c>
      <c r="J9" s="51" t="str">
        <f t="shared" si="0"/>
        <v xml:space="preserve"> </v>
      </c>
      <c r="K9" s="51" t="str">
        <f t="shared" si="0"/>
        <v xml:space="preserve"> </v>
      </c>
      <c r="L9" s="51" t="str">
        <f t="shared" si="0"/>
        <v xml:space="preserve"> </v>
      </c>
      <c r="M9" s="51">
        <f t="shared" si="0"/>
        <v>5</v>
      </c>
      <c r="N9" s="51" t="str">
        <f t="shared" si="0"/>
        <v xml:space="preserve"> </v>
      </c>
      <c r="O9" s="51" t="str">
        <f t="shared" si="0"/>
        <v xml:space="preserve"> </v>
      </c>
    </row>
    <row r="10" spans="1:15">
      <c r="A10" s="49">
        <f>A9-A$7/4</f>
        <v>2</v>
      </c>
      <c r="B10" s="49">
        <f>A9</f>
        <v>4</v>
      </c>
      <c r="C10" s="52" t="str">
        <f>A10&amp;" &lt; "&amp;$C$5&amp;" &lt;= "&amp;B10</f>
        <v>2 &lt; X1 &lt;= 4</v>
      </c>
      <c r="D10" s="3">
        <f>IF(AND($A10&lt;D$5,D$5&lt;=$B10),D$5," ")</f>
        <v>3</v>
      </c>
      <c r="E10" s="3">
        <f t="shared" si="0"/>
        <v>3</v>
      </c>
      <c r="F10" s="3">
        <f t="shared" si="0"/>
        <v>4</v>
      </c>
      <c r="G10" s="3" t="str">
        <f t="shared" si="0"/>
        <v xml:space="preserve"> </v>
      </c>
      <c r="H10" s="3" t="str">
        <f t="shared" si="0"/>
        <v xml:space="preserve"> </v>
      </c>
      <c r="I10" s="3" t="str">
        <f t="shared" si="0"/>
        <v xml:space="preserve"> </v>
      </c>
      <c r="J10" s="3" t="str">
        <f t="shared" si="0"/>
        <v xml:space="preserve"> </v>
      </c>
      <c r="K10" s="3" t="str">
        <f t="shared" si="0"/>
        <v xml:space="preserve"> </v>
      </c>
      <c r="L10" s="3" t="str">
        <f t="shared" si="0"/>
        <v xml:space="preserve"> </v>
      </c>
      <c r="M10" s="3" t="str">
        <f t="shared" si="0"/>
        <v xml:space="preserve"> </v>
      </c>
      <c r="N10" s="3" t="str">
        <f t="shared" si="0"/>
        <v xml:space="preserve"> </v>
      </c>
      <c r="O10" s="3" t="str">
        <f t="shared" si="0"/>
        <v xml:space="preserve"> </v>
      </c>
    </row>
    <row r="11" spans="1:15">
      <c r="A11" s="49">
        <v>0</v>
      </c>
      <c r="B11" s="49">
        <f>A10</f>
        <v>2</v>
      </c>
      <c r="C11" s="50" t="str">
        <f>A11&amp;" &lt; "&amp;$C$5&amp;" &lt;= "&amp;B11</f>
        <v>0 &lt; X1 &lt;= 2</v>
      </c>
      <c r="D11" s="51" t="str">
        <f>IF(AND($A11&lt;D$5,D$5&lt;=$B11),D$5," ")</f>
        <v xml:space="preserve"> </v>
      </c>
      <c r="E11" s="51" t="str">
        <f t="shared" si="0"/>
        <v xml:space="preserve"> </v>
      </c>
      <c r="F11" s="51" t="str">
        <f t="shared" si="0"/>
        <v xml:space="preserve"> </v>
      </c>
      <c r="G11" s="51">
        <f t="shared" si="0"/>
        <v>2</v>
      </c>
      <c r="H11" s="51">
        <f t="shared" si="0"/>
        <v>1</v>
      </c>
      <c r="I11" s="51" t="str">
        <f t="shared" si="0"/>
        <v xml:space="preserve"> </v>
      </c>
      <c r="J11" s="51">
        <f t="shared" si="0"/>
        <v>2</v>
      </c>
      <c r="K11" s="51">
        <f t="shared" si="0"/>
        <v>1</v>
      </c>
      <c r="L11" s="51">
        <f t="shared" si="0"/>
        <v>1</v>
      </c>
      <c r="M11" s="51" t="str">
        <f t="shared" si="0"/>
        <v xml:space="preserve"> </v>
      </c>
      <c r="N11" s="51" t="str">
        <f t="shared" si="0"/>
        <v xml:space="preserve"> </v>
      </c>
      <c r="O11" s="51" t="str">
        <f t="shared" si="0"/>
        <v xml:space="preserve"> </v>
      </c>
    </row>
    <row r="16" spans="1:15">
      <c r="C16" s="45" t="str">
        <f>Données!A11</f>
        <v>X2</v>
      </c>
      <c r="D16" s="53">
        <f>Données!R11</f>
        <v>2.75</v>
      </c>
      <c r="E16" s="53">
        <f>Données!S11</f>
        <v>2.6666666666666665</v>
      </c>
      <c r="F16" s="53">
        <f>Données!T11</f>
        <v>2.75</v>
      </c>
      <c r="G16" s="53">
        <f>Données!U11</f>
        <v>2.75</v>
      </c>
      <c r="H16" s="53">
        <f>Données!V11</f>
        <v>2.6666666666666665</v>
      </c>
      <c r="I16" s="53">
        <f>Données!W11</f>
        <v>2.9166666666666665</v>
      </c>
      <c r="J16" s="53">
        <f>Données!X11</f>
        <v>2.4166666666666665</v>
      </c>
      <c r="K16" s="53">
        <f>Données!Y11</f>
        <v>2.4166666666666665</v>
      </c>
      <c r="L16" s="53">
        <f>Données!Z11</f>
        <v>2.5833333333333335</v>
      </c>
      <c r="M16" s="53">
        <f>Données!AA11</f>
        <v>2.75</v>
      </c>
      <c r="N16" s="53" t="str">
        <f>Données!AB11</f>
        <v/>
      </c>
      <c r="O16" s="53" t="str">
        <f>Données!AC11</f>
        <v/>
      </c>
    </row>
    <row r="17" spans="1:15">
      <c r="A17" s="47" t="s">
        <v>1940</v>
      </c>
      <c r="B17" s="47" t="s">
        <v>1941</v>
      </c>
      <c r="C17" s="48" t="s">
        <v>1825</v>
      </c>
      <c r="D17" s="49">
        <f>Données!$E$11</f>
        <v>1.7</v>
      </c>
      <c r="E17" s="49">
        <f>Données!$E$11</f>
        <v>1.7</v>
      </c>
      <c r="F17" s="49">
        <f>Données!$E$11</f>
        <v>1.7</v>
      </c>
      <c r="G17" s="49">
        <f>Données!$E$11</f>
        <v>1.7</v>
      </c>
      <c r="H17" s="49">
        <f>Données!$E$11</f>
        <v>1.7</v>
      </c>
      <c r="I17" s="49">
        <f>Données!$E$11</f>
        <v>1.7</v>
      </c>
      <c r="J17" s="49">
        <f>Données!$E$11</f>
        <v>1.7</v>
      </c>
      <c r="K17" s="49">
        <f>Données!$E$11</f>
        <v>1.7</v>
      </c>
      <c r="L17" s="49">
        <f>Données!$E$11</f>
        <v>1.7</v>
      </c>
      <c r="M17" s="49">
        <f>Données!$E$11</f>
        <v>1.7</v>
      </c>
      <c r="N17" s="49">
        <f>Données!$E$11</f>
        <v>1.7</v>
      </c>
      <c r="O17" s="49">
        <f>Données!$E$11</f>
        <v>1.7</v>
      </c>
    </row>
    <row r="18" spans="1:15">
      <c r="A18" s="54">
        <f>D17</f>
        <v>1.7</v>
      </c>
      <c r="B18" s="54">
        <v>100</v>
      </c>
      <c r="C18" s="50" t="str">
        <f>A18&amp;" &lt; "&amp;$C$16&amp;" &lt;= "&amp;B18</f>
        <v>1,7 &lt; X2 &lt;= 100</v>
      </c>
      <c r="D18" s="55">
        <f>IF(AND($A18&lt;D$16,D$16&lt;=$B18),D$16," ")</f>
        <v>2.75</v>
      </c>
      <c r="E18" s="55">
        <f t="shared" ref="D18:O22" si="1">IF(AND($A18&lt;E$16,E$16&lt;=$B18),E$16," ")</f>
        <v>2.6666666666666665</v>
      </c>
      <c r="F18" s="55">
        <f t="shared" si="1"/>
        <v>2.75</v>
      </c>
      <c r="G18" s="55">
        <f t="shared" si="1"/>
        <v>2.75</v>
      </c>
      <c r="H18" s="55">
        <f t="shared" si="1"/>
        <v>2.6666666666666665</v>
      </c>
      <c r="I18" s="55">
        <f t="shared" si="1"/>
        <v>2.9166666666666665</v>
      </c>
      <c r="J18" s="55">
        <f t="shared" si="1"/>
        <v>2.4166666666666665</v>
      </c>
      <c r="K18" s="55">
        <f t="shared" si="1"/>
        <v>2.4166666666666665</v>
      </c>
      <c r="L18" s="55">
        <f t="shared" si="1"/>
        <v>2.5833333333333335</v>
      </c>
      <c r="M18" s="55">
        <f t="shared" si="1"/>
        <v>2.75</v>
      </c>
      <c r="N18" s="55" t="str">
        <f t="shared" si="1"/>
        <v xml:space="preserve"> </v>
      </c>
      <c r="O18" s="55" t="str">
        <f t="shared" si="1"/>
        <v xml:space="preserve"> </v>
      </c>
    </row>
    <row r="19" spans="1:15">
      <c r="A19" s="54">
        <f>A18-A$18/4</f>
        <v>1.2749999999999999</v>
      </c>
      <c r="B19" s="54">
        <f>A18</f>
        <v>1.7</v>
      </c>
      <c r="C19" s="52" t="str">
        <f>A19&amp;" &lt; "&amp;$C$16&amp;" &lt;= "&amp;B19</f>
        <v>1,275 &lt; X2 &lt;= 1,7</v>
      </c>
      <c r="D19" s="56" t="str">
        <f>IF(AND($A19&lt;D$16,D$16&lt;=$B19),D$16," ")</f>
        <v xml:space="preserve"> </v>
      </c>
      <c r="E19" s="56" t="str">
        <f t="shared" si="1"/>
        <v xml:space="preserve"> </v>
      </c>
      <c r="F19" s="56" t="str">
        <f t="shared" si="1"/>
        <v xml:space="preserve"> </v>
      </c>
      <c r="G19" s="56" t="str">
        <f t="shared" si="1"/>
        <v xml:space="preserve"> </v>
      </c>
      <c r="H19" s="56" t="str">
        <f t="shared" si="1"/>
        <v xml:space="preserve"> </v>
      </c>
      <c r="I19" s="56" t="str">
        <f t="shared" si="1"/>
        <v xml:space="preserve"> </v>
      </c>
      <c r="J19" s="56" t="str">
        <f t="shared" si="1"/>
        <v xml:space="preserve"> </v>
      </c>
      <c r="K19" s="56" t="str">
        <f t="shared" si="1"/>
        <v xml:space="preserve"> </v>
      </c>
      <c r="L19" s="56" t="str">
        <f t="shared" si="1"/>
        <v xml:space="preserve"> </v>
      </c>
      <c r="M19" s="56" t="str">
        <f t="shared" si="1"/>
        <v xml:space="preserve"> </v>
      </c>
      <c r="N19" s="56" t="str">
        <f t="shared" si="1"/>
        <v xml:space="preserve"> </v>
      </c>
      <c r="O19" s="56" t="str">
        <f t="shared" si="1"/>
        <v xml:space="preserve"> </v>
      </c>
    </row>
    <row r="20" spans="1:15">
      <c r="A20" s="54">
        <f>A19-A$18/4</f>
        <v>0.84999999999999987</v>
      </c>
      <c r="B20" s="54">
        <f>A19</f>
        <v>1.2749999999999999</v>
      </c>
      <c r="C20" s="50" t="str">
        <f>A20&amp;" &lt; "&amp;$C$16&amp;" &lt;= "&amp;B20</f>
        <v>0,85 &lt; X2 &lt;= 1,275</v>
      </c>
      <c r="D20" s="55" t="str">
        <f t="shared" si="1"/>
        <v xml:space="preserve"> </v>
      </c>
      <c r="E20" s="55" t="str">
        <f t="shared" si="1"/>
        <v xml:space="preserve"> </v>
      </c>
      <c r="F20" s="55" t="str">
        <f t="shared" si="1"/>
        <v xml:space="preserve"> </v>
      </c>
      <c r="G20" s="55" t="str">
        <f t="shared" si="1"/>
        <v xml:space="preserve"> </v>
      </c>
      <c r="H20" s="55" t="str">
        <f t="shared" si="1"/>
        <v xml:space="preserve"> </v>
      </c>
      <c r="I20" s="55" t="str">
        <f t="shared" si="1"/>
        <v xml:space="preserve"> </v>
      </c>
      <c r="J20" s="55" t="str">
        <f t="shared" si="1"/>
        <v xml:space="preserve"> </v>
      </c>
      <c r="K20" s="55" t="str">
        <f t="shared" si="1"/>
        <v xml:space="preserve"> </v>
      </c>
      <c r="L20" s="55" t="str">
        <f t="shared" si="1"/>
        <v xml:space="preserve"> </v>
      </c>
      <c r="M20" s="55" t="str">
        <f t="shared" si="1"/>
        <v xml:space="preserve"> </v>
      </c>
      <c r="N20" s="55" t="str">
        <f t="shared" si="1"/>
        <v xml:space="preserve"> </v>
      </c>
      <c r="O20" s="55" t="str">
        <f t="shared" si="1"/>
        <v xml:space="preserve"> </v>
      </c>
    </row>
    <row r="21" spans="1:15">
      <c r="A21" s="54">
        <f>A20-A$18/4</f>
        <v>0.42499999999999988</v>
      </c>
      <c r="B21" s="54">
        <f>A20</f>
        <v>0.84999999999999987</v>
      </c>
      <c r="C21" s="52" t="str">
        <f>A21&amp;" &lt; "&amp;$C$16&amp;" &lt;= "&amp;B21</f>
        <v>0,425 &lt; X2 &lt;= 0,85</v>
      </c>
      <c r="D21" s="56" t="str">
        <f t="shared" si="1"/>
        <v xml:space="preserve"> </v>
      </c>
      <c r="E21" s="56" t="str">
        <f t="shared" si="1"/>
        <v xml:space="preserve"> </v>
      </c>
      <c r="F21" s="56" t="str">
        <f t="shared" si="1"/>
        <v xml:space="preserve"> </v>
      </c>
      <c r="G21" s="56" t="str">
        <f t="shared" si="1"/>
        <v xml:space="preserve"> </v>
      </c>
      <c r="H21" s="56" t="str">
        <f t="shared" si="1"/>
        <v xml:space="preserve"> </v>
      </c>
      <c r="I21" s="56" t="str">
        <f t="shared" si="1"/>
        <v xml:space="preserve"> </v>
      </c>
      <c r="J21" s="56" t="str">
        <f t="shared" si="1"/>
        <v xml:space="preserve"> </v>
      </c>
      <c r="K21" s="56" t="str">
        <f t="shared" si="1"/>
        <v xml:space="preserve"> </v>
      </c>
      <c r="L21" s="56" t="str">
        <f t="shared" si="1"/>
        <v xml:space="preserve"> </v>
      </c>
      <c r="M21" s="56" t="str">
        <f t="shared" si="1"/>
        <v xml:space="preserve"> </v>
      </c>
      <c r="N21" s="56" t="str">
        <f t="shared" si="1"/>
        <v xml:space="preserve"> </v>
      </c>
      <c r="O21" s="56" t="str">
        <f t="shared" si="1"/>
        <v xml:space="preserve"> </v>
      </c>
    </row>
    <row r="22" spans="1:15">
      <c r="A22" s="54">
        <v>0</v>
      </c>
      <c r="B22" s="54">
        <f>A21</f>
        <v>0.42499999999999988</v>
      </c>
      <c r="C22" s="50" t="str">
        <f>A22&amp;" &lt; "&amp;$C$16&amp;" &lt;= "&amp;B22</f>
        <v>0 &lt; X2 &lt;= 0,425</v>
      </c>
      <c r="D22" s="55" t="str">
        <f t="shared" si="1"/>
        <v xml:space="preserve"> </v>
      </c>
      <c r="E22" s="55" t="str">
        <f t="shared" si="1"/>
        <v xml:space="preserve"> </v>
      </c>
      <c r="F22" s="55" t="str">
        <f t="shared" si="1"/>
        <v xml:space="preserve"> </v>
      </c>
      <c r="G22" s="55" t="str">
        <f t="shared" si="1"/>
        <v xml:space="preserve"> </v>
      </c>
      <c r="H22" s="55" t="str">
        <f t="shared" si="1"/>
        <v xml:space="preserve"> </v>
      </c>
      <c r="I22" s="55" t="str">
        <f t="shared" si="1"/>
        <v xml:space="preserve"> </v>
      </c>
      <c r="J22" s="55" t="str">
        <f t="shared" si="1"/>
        <v xml:space="preserve"> </v>
      </c>
      <c r="K22" s="55" t="str">
        <f t="shared" si="1"/>
        <v xml:space="preserve"> </v>
      </c>
      <c r="L22" s="55" t="str">
        <f t="shared" si="1"/>
        <v xml:space="preserve"> </v>
      </c>
      <c r="M22" s="55" t="str">
        <f t="shared" si="1"/>
        <v xml:space="preserve"> </v>
      </c>
      <c r="N22" s="55" t="str">
        <f t="shared" si="1"/>
        <v xml:space="preserve"> </v>
      </c>
      <c r="O22" s="55" t="str">
        <f t="shared" si="1"/>
        <v xml:space="preserve"> </v>
      </c>
    </row>
    <row r="27" spans="1:15">
      <c r="C27" s="45" t="str">
        <f>Données!A13</f>
        <v>X3</v>
      </c>
      <c r="D27" s="53">
        <f>Données!R13</f>
        <v>17.25</v>
      </c>
      <c r="E27" s="53">
        <f>Données!S13</f>
        <v>16.166666666666668</v>
      </c>
      <c r="F27" s="53">
        <f>Données!T13</f>
        <v>16.333333333333332</v>
      </c>
      <c r="G27" s="53">
        <f>Données!U13</f>
        <v>15.333333333333334</v>
      </c>
      <c r="H27" s="53">
        <f>Données!V13</f>
        <v>15.083333333333334</v>
      </c>
      <c r="I27" s="53">
        <f>Données!W13</f>
        <v>14.75</v>
      </c>
      <c r="J27" s="53">
        <f>Données!X13</f>
        <v>13.166666666666666</v>
      </c>
      <c r="K27" s="53">
        <f>Données!Y13</f>
        <v>12.833333333333334</v>
      </c>
      <c r="L27" s="53">
        <f>Données!Z13</f>
        <v>12.916666666666666</v>
      </c>
      <c r="M27" s="53">
        <f>Données!AA13</f>
        <v>13.166666666666666</v>
      </c>
      <c r="N27" s="53" t="str">
        <f>Données!AB13</f>
        <v/>
      </c>
      <c r="O27" s="53" t="str">
        <f>Données!AC13</f>
        <v/>
      </c>
    </row>
    <row r="28" spans="1:15">
      <c r="A28" s="47" t="s">
        <v>1940</v>
      </c>
      <c r="B28" s="47" t="s">
        <v>1941</v>
      </c>
      <c r="C28" s="48" t="s">
        <v>1825</v>
      </c>
      <c r="D28" s="49">
        <f>Données!$E$13</f>
        <v>13.8</v>
      </c>
      <c r="E28" s="49">
        <f>Données!$E$13</f>
        <v>13.8</v>
      </c>
      <c r="F28" s="49">
        <f>Données!$E$13</f>
        <v>13.8</v>
      </c>
      <c r="G28" s="49">
        <f>Données!$E$13</f>
        <v>13.8</v>
      </c>
      <c r="H28" s="49">
        <f>Données!$E$13</f>
        <v>13.8</v>
      </c>
      <c r="I28" s="49">
        <f>Données!$E$13</f>
        <v>13.8</v>
      </c>
      <c r="J28" s="49">
        <f>Données!$E$13</f>
        <v>13.8</v>
      </c>
      <c r="K28" s="49">
        <f>Données!$E$13</f>
        <v>13.8</v>
      </c>
      <c r="L28" s="49">
        <f>Données!$E$13</f>
        <v>13.8</v>
      </c>
      <c r="M28" s="49">
        <f>Données!$E$13</f>
        <v>13.8</v>
      </c>
      <c r="N28" s="49">
        <f>Données!$E$13</f>
        <v>13.8</v>
      </c>
      <c r="O28" s="49">
        <f>Données!$E$13</f>
        <v>13.8</v>
      </c>
    </row>
    <row r="29" spans="1:15">
      <c r="A29" s="54">
        <f>D28</f>
        <v>13.8</v>
      </c>
      <c r="B29" s="54">
        <v>100</v>
      </c>
      <c r="C29" s="50" t="str">
        <f>A29&amp;" &lt; "&amp;$C$27&amp;" &lt;= "&amp;B29</f>
        <v>13,8 &lt; X3 &lt;= 100</v>
      </c>
      <c r="D29" s="57">
        <f>IF(AND($A29&lt;D$27,D$27&lt;=$B29),D$27," ")</f>
        <v>17.25</v>
      </c>
      <c r="E29" s="57">
        <f t="shared" ref="E29:O33" si="2">IF(AND($A29&lt;E$27,E$27&lt;=$B29),E$27," ")</f>
        <v>16.166666666666668</v>
      </c>
      <c r="F29" s="57">
        <f t="shared" si="2"/>
        <v>16.333333333333332</v>
      </c>
      <c r="G29" s="57">
        <f t="shared" si="2"/>
        <v>15.333333333333334</v>
      </c>
      <c r="H29" s="57">
        <f t="shared" si="2"/>
        <v>15.083333333333334</v>
      </c>
      <c r="I29" s="57">
        <f t="shared" si="2"/>
        <v>14.75</v>
      </c>
      <c r="J29" s="57" t="str">
        <f t="shared" si="2"/>
        <v xml:space="preserve"> </v>
      </c>
      <c r="K29" s="57" t="str">
        <f t="shared" si="2"/>
        <v xml:space="preserve"> </v>
      </c>
      <c r="L29" s="57" t="str">
        <f t="shared" si="2"/>
        <v xml:space="preserve"> </v>
      </c>
      <c r="M29" s="57" t="str">
        <f t="shared" si="2"/>
        <v xml:space="preserve"> </v>
      </c>
      <c r="N29" s="57" t="str">
        <f t="shared" si="2"/>
        <v xml:space="preserve"> </v>
      </c>
      <c r="O29" s="57" t="str">
        <f t="shared" si="2"/>
        <v xml:space="preserve"> </v>
      </c>
    </row>
    <row r="30" spans="1:15">
      <c r="A30" s="54">
        <f>A29-A$29/4</f>
        <v>10.350000000000001</v>
      </c>
      <c r="B30" s="54">
        <f>A29</f>
        <v>13.8</v>
      </c>
      <c r="C30" s="52" t="str">
        <f>A30&amp;" &lt; "&amp;$C$27&amp;" &lt;= "&amp;B30</f>
        <v>10,35 &lt; X3 &lt;= 13,8</v>
      </c>
      <c r="D30" s="58" t="str">
        <f>IF(AND($A30&lt;D$27,D$27&lt;=$B30),D$27," ")</f>
        <v xml:space="preserve"> </v>
      </c>
      <c r="E30" s="58" t="str">
        <f t="shared" si="2"/>
        <v xml:space="preserve"> </v>
      </c>
      <c r="F30" s="58" t="str">
        <f t="shared" si="2"/>
        <v xml:space="preserve"> </v>
      </c>
      <c r="G30" s="58" t="str">
        <f t="shared" si="2"/>
        <v xml:space="preserve"> </v>
      </c>
      <c r="H30" s="58" t="str">
        <f t="shared" si="2"/>
        <v xml:space="preserve"> </v>
      </c>
      <c r="I30" s="58" t="str">
        <f t="shared" si="2"/>
        <v xml:space="preserve"> </v>
      </c>
      <c r="J30" s="58">
        <f t="shared" si="2"/>
        <v>13.166666666666666</v>
      </c>
      <c r="K30" s="58">
        <f t="shared" si="2"/>
        <v>12.833333333333334</v>
      </c>
      <c r="L30" s="58">
        <f t="shared" si="2"/>
        <v>12.916666666666666</v>
      </c>
      <c r="M30" s="58">
        <f t="shared" si="2"/>
        <v>13.166666666666666</v>
      </c>
      <c r="N30" s="58" t="str">
        <f t="shared" si="2"/>
        <v xml:space="preserve"> </v>
      </c>
      <c r="O30" s="58" t="str">
        <f t="shared" si="2"/>
        <v xml:space="preserve"> </v>
      </c>
    </row>
    <row r="31" spans="1:15">
      <c r="A31" s="54">
        <f>A30-A$29/4</f>
        <v>6.9000000000000012</v>
      </c>
      <c r="B31" s="54">
        <f>A30</f>
        <v>10.350000000000001</v>
      </c>
      <c r="C31" s="50" t="str">
        <f>A31&amp;" &lt; "&amp;$C$27&amp;" &lt;= "&amp;B31</f>
        <v>6,9 &lt; X3 &lt;= 10,35</v>
      </c>
      <c r="D31" s="57" t="str">
        <f>IF(AND($A31&lt;D$27,D$27&lt;=$B31),D$27," ")</f>
        <v xml:space="preserve"> </v>
      </c>
      <c r="E31" s="57" t="str">
        <f t="shared" si="2"/>
        <v xml:space="preserve"> </v>
      </c>
      <c r="F31" s="57" t="str">
        <f t="shared" si="2"/>
        <v xml:space="preserve"> </v>
      </c>
      <c r="G31" s="57" t="str">
        <f t="shared" si="2"/>
        <v xml:space="preserve"> </v>
      </c>
      <c r="H31" s="57" t="str">
        <f t="shared" si="2"/>
        <v xml:space="preserve"> </v>
      </c>
      <c r="I31" s="57" t="str">
        <f t="shared" si="2"/>
        <v xml:space="preserve"> </v>
      </c>
      <c r="J31" s="57" t="str">
        <f t="shared" si="2"/>
        <v xml:space="preserve"> </v>
      </c>
      <c r="K31" s="57" t="str">
        <f t="shared" si="2"/>
        <v xml:space="preserve"> </v>
      </c>
      <c r="L31" s="57" t="str">
        <f t="shared" si="2"/>
        <v xml:space="preserve"> </v>
      </c>
      <c r="M31" s="57" t="str">
        <f t="shared" si="2"/>
        <v xml:space="preserve"> </v>
      </c>
      <c r="N31" s="57" t="str">
        <f t="shared" si="2"/>
        <v xml:space="preserve"> </v>
      </c>
      <c r="O31" s="57" t="str">
        <f t="shared" si="2"/>
        <v xml:space="preserve"> </v>
      </c>
    </row>
    <row r="32" spans="1:15">
      <c r="A32" s="54">
        <f>A31-A$29/4</f>
        <v>3.4500000000000011</v>
      </c>
      <c r="B32" s="54">
        <f>A31</f>
        <v>6.9000000000000012</v>
      </c>
      <c r="C32" s="52" t="str">
        <f>A32&amp;" &lt; "&amp;$C$27&amp;" &lt;= "&amp;B32</f>
        <v>3,45 &lt; X3 &lt;= 6,9</v>
      </c>
      <c r="D32" s="58" t="str">
        <f>IF(AND($A32&lt;D$27,D$27&lt;=$B32),D$27," ")</f>
        <v xml:space="preserve"> </v>
      </c>
      <c r="E32" s="58" t="str">
        <f t="shared" si="2"/>
        <v xml:space="preserve"> </v>
      </c>
      <c r="F32" s="58" t="str">
        <f t="shared" si="2"/>
        <v xml:space="preserve"> </v>
      </c>
      <c r="G32" s="58" t="str">
        <f t="shared" si="2"/>
        <v xml:space="preserve"> </v>
      </c>
      <c r="H32" s="58" t="str">
        <f t="shared" si="2"/>
        <v xml:space="preserve"> </v>
      </c>
      <c r="I32" s="58" t="str">
        <f t="shared" si="2"/>
        <v xml:space="preserve"> </v>
      </c>
      <c r="J32" s="58" t="str">
        <f t="shared" si="2"/>
        <v xml:space="preserve"> </v>
      </c>
      <c r="K32" s="58" t="str">
        <f t="shared" si="2"/>
        <v xml:space="preserve"> </v>
      </c>
      <c r="L32" s="58" t="str">
        <f t="shared" si="2"/>
        <v xml:space="preserve"> </v>
      </c>
      <c r="M32" s="58" t="str">
        <f t="shared" si="2"/>
        <v xml:space="preserve"> </v>
      </c>
      <c r="N32" s="58" t="str">
        <f t="shared" si="2"/>
        <v xml:space="preserve"> </v>
      </c>
      <c r="O32" s="58" t="str">
        <f t="shared" si="2"/>
        <v xml:space="preserve"> </v>
      </c>
    </row>
    <row r="33" spans="1:15">
      <c r="A33" s="54">
        <v>0</v>
      </c>
      <c r="B33" s="54">
        <f>A32</f>
        <v>3.4500000000000011</v>
      </c>
      <c r="C33" s="50" t="str">
        <f>A33&amp;" &lt; "&amp;$C$27&amp;" &lt;= "&amp;B33</f>
        <v>0 &lt; X3 &lt;= 3,45</v>
      </c>
      <c r="D33" s="57" t="str">
        <f>IF(AND($A33&lt;D$27,D$27&lt;=$B33),D$27," ")</f>
        <v xml:space="preserve"> </v>
      </c>
      <c r="E33" s="57" t="str">
        <f t="shared" si="2"/>
        <v xml:space="preserve"> </v>
      </c>
      <c r="F33" s="57" t="str">
        <f t="shared" si="2"/>
        <v xml:space="preserve"> </v>
      </c>
      <c r="G33" s="57" t="str">
        <f t="shared" si="2"/>
        <v xml:space="preserve"> </v>
      </c>
      <c r="H33" s="57" t="str">
        <f t="shared" si="2"/>
        <v xml:space="preserve"> </v>
      </c>
      <c r="I33" s="57" t="str">
        <f t="shared" si="2"/>
        <v xml:space="preserve"> </v>
      </c>
      <c r="J33" s="57" t="str">
        <f t="shared" si="2"/>
        <v xml:space="preserve"> </v>
      </c>
      <c r="K33" s="57" t="str">
        <f t="shared" si="2"/>
        <v xml:space="preserve"> </v>
      </c>
      <c r="L33" s="57" t="str">
        <f t="shared" si="2"/>
        <v xml:space="preserve"> </v>
      </c>
      <c r="M33" s="57" t="str">
        <f t="shared" si="2"/>
        <v xml:space="preserve"> </v>
      </c>
      <c r="N33" s="57" t="str">
        <f t="shared" si="2"/>
        <v xml:space="preserve"> </v>
      </c>
      <c r="O33" s="57" t="str">
        <f t="shared" si="2"/>
        <v xml:space="preserve"> </v>
      </c>
    </row>
    <row r="38" spans="1:15">
      <c r="C38" s="45" t="str">
        <f>Données!A26</f>
        <v>X4</v>
      </c>
      <c r="D38" s="53">
        <f>Données!R26</f>
        <v>35</v>
      </c>
      <c r="E38" s="53">
        <f>Données!S26</f>
        <v>9</v>
      </c>
      <c r="F38" s="53">
        <f>Données!T26</f>
        <v>32</v>
      </c>
      <c r="G38" s="53">
        <f>Données!U26</f>
        <v>40</v>
      </c>
      <c r="H38" s="53">
        <f>Données!V26</f>
        <v>35</v>
      </c>
      <c r="I38" s="53">
        <f>Données!W26</f>
        <v>24</v>
      </c>
      <c r="J38" s="53">
        <f>Données!X26</f>
        <v>9</v>
      </c>
      <c r="K38" s="53">
        <f>Données!Y26</f>
        <v>45</v>
      </c>
      <c r="L38" s="53">
        <f>Données!Z26</f>
        <v>21</v>
      </c>
      <c r="M38" s="53">
        <f>Données!AA26</f>
        <v>22</v>
      </c>
      <c r="N38" s="53">
        <f>Données!AB26</f>
        <v>0</v>
      </c>
      <c r="O38" s="53">
        <f>Données!AC26</f>
        <v>0</v>
      </c>
    </row>
    <row r="39" spans="1:15">
      <c r="A39" s="47" t="s">
        <v>1940</v>
      </c>
      <c r="B39" s="47" t="s">
        <v>1941</v>
      </c>
      <c r="C39" s="48" t="s">
        <v>1825</v>
      </c>
      <c r="D39" s="46">
        <f>Données!$E$26</f>
        <v>17</v>
      </c>
      <c r="E39" s="46">
        <f>Données!$E$26</f>
        <v>17</v>
      </c>
      <c r="F39" s="46">
        <f>Données!$E$26</f>
        <v>17</v>
      </c>
      <c r="G39" s="46">
        <f>Données!$E$26</f>
        <v>17</v>
      </c>
      <c r="H39" s="46">
        <f>Données!$E$26</f>
        <v>17</v>
      </c>
      <c r="I39" s="46">
        <f>Données!$E$26</f>
        <v>17</v>
      </c>
      <c r="J39" s="46">
        <f>Données!$E$26</f>
        <v>17</v>
      </c>
      <c r="K39" s="46">
        <f>Données!$E$26</f>
        <v>17</v>
      </c>
      <c r="L39" s="46">
        <f>Données!$E$26</f>
        <v>17</v>
      </c>
      <c r="M39" s="46">
        <f>Données!$E$26</f>
        <v>17</v>
      </c>
      <c r="N39" s="46">
        <f>Données!$E$26</f>
        <v>17</v>
      </c>
      <c r="O39" s="46">
        <f>Données!$E$26</f>
        <v>17</v>
      </c>
    </row>
    <row r="40" spans="1:15">
      <c r="A40" s="54">
        <f>D39</f>
        <v>17</v>
      </c>
      <c r="B40" s="54">
        <v>100</v>
      </c>
      <c r="C40" s="50" t="str">
        <f>A40&amp;" &lt; "&amp;$C$38&amp;" &lt;= "&amp;B40</f>
        <v>17 &lt; X4 &lt;= 100</v>
      </c>
      <c r="D40" s="57">
        <f>IF(AND($A40&lt;D$38,D$38&lt;=$B40),D$38," ")</f>
        <v>35</v>
      </c>
      <c r="E40" s="57" t="str">
        <f t="shared" ref="E40:O44" si="3">IF(AND($A40&lt;E$38,E$38&lt;=$B40),E$38," ")</f>
        <v xml:space="preserve"> </v>
      </c>
      <c r="F40" s="57">
        <f t="shared" si="3"/>
        <v>32</v>
      </c>
      <c r="G40" s="57">
        <f t="shared" si="3"/>
        <v>40</v>
      </c>
      <c r="H40" s="57">
        <f t="shared" si="3"/>
        <v>35</v>
      </c>
      <c r="I40" s="57">
        <f t="shared" si="3"/>
        <v>24</v>
      </c>
      <c r="J40" s="57" t="str">
        <f t="shared" si="3"/>
        <v xml:space="preserve"> </v>
      </c>
      <c r="K40" s="57">
        <f t="shared" si="3"/>
        <v>45</v>
      </c>
      <c r="L40" s="57">
        <f t="shared" si="3"/>
        <v>21</v>
      </c>
      <c r="M40" s="57">
        <f t="shared" si="3"/>
        <v>22</v>
      </c>
      <c r="N40" s="57" t="str">
        <f t="shared" si="3"/>
        <v xml:space="preserve"> </v>
      </c>
      <c r="O40" s="57" t="str">
        <f t="shared" si="3"/>
        <v xml:space="preserve"> </v>
      </c>
    </row>
    <row r="41" spans="1:15">
      <c r="A41" s="54">
        <f>A40-A$40/4</f>
        <v>12.75</v>
      </c>
      <c r="B41" s="54">
        <f>A40</f>
        <v>17</v>
      </c>
      <c r="C41" s="52" t="str">
        <f>A41&amp;" &lt; "&amp;$C$38&amp;" &lt;= "&amp;B41</f>
        <v>12,75 &lt; X4 &lt;= 17</v>
      </c>
      <c r="D41" s="58" t="str">
        <f>IF(AND($A41&lt;D$38,D$38&lt;=$B41),D$38," ")</f>
        <v xml:space="preserve"> </v>
      </c>
      <c r="E41" s="58" t="str">
        <f t="shared" si="3"/>
        <v xml:space="preserve"> </v>
      </c>
      <c r="F41" s="58" t="str">
        <f t="shared" si="3"/>
        <v xml:space="preserve"> </v>
      </c>
      <c r="G41" s="58" t="str">
        <f t="shared" si="3"/>
        <v xml:space="preserve"> </v>
      </c>
      <c r="H41" s="58" t="str">
        <f t="shared" si="3"/>
        <v xml:space="preserve"> </v>
      </c>
      <c r="I41" s="58" t="str">
        <f t="shared" si="3"/>
        <v xml:space="preserve"> </v>
      </c>
      <c r="J41" s="58" t="str">
        <f t="shared" si="3"/>
        <v xml:space="preserve"> </v>
      </c>
      <c r="K41" s="58" t="str">
        <f t="shared" si="3"/>
        <v xml:space="preserve"> </v>
      </c>
      <c r="L41" s="58" t="str">
        <f t="shared" si="3"/>
        <v xml:space="preserve"> </v>
      </c>
      <c r="M41" s="58" t="str">
        <f t="shared" si="3"/>
        <v xml:space="preserve"> </v>
      </c>
      <c r="N41" s="58" t="str">
        <f t="shared" si="3"/>
        <v xml:space="preserve"> </v>
      </c>
      <c r="O41" s="58" t="str">
        <f t="shared" si="3"/>
        <v xml:space="preserve"> </v>
      </c>
    </row>
    <row r="42" spans="1:15">
      <c r="A42" s="54">
        <f>A41-A$40/4</f>
        <v>8.5</v>
      </c>
      <c r="B42" s="54">
        <f>A41</f>
        <v>12.75</v>
      </c>
      <c r="C42" s="50" t="str">
        <f>A42&amp;" &lt; "&amp;$C$38&amp;" &lt;= "&amp;B42</f>
        <v>8,5 &lt; X4 &lt;= 12,75</v>
      </c>
      <c r="D42" s="57" t="str">
        <f>IF(AND($A42&lt;D$38,D$38&lt;=$B42),D$38," ")</f>
        <v xml:space="preserve"> </v>
      </c>
      <c r="E42" s="57">
        <f t="shared" si="3"/>
        <v>9</v>
      </c>
      <c r="F42" s="57" t="str">
        <f t="shared" si="3"/>
        <v xml:space="preserve"> </v>
      </c>
      <c r="G42" s="57" t="str">
        <f t="shared" si="3"/>
        <v xml:space="preserve"> </v>
      </c>
      <c r="H42" s="57" t="str">
        <f t="shared" si="3"/>
        <v xml:space="preserve"> </v>
      </c>
      <c r="I42" s="57" t="str">
        <f t="shared" si="3"/>
        <v xml:space="preserve"> </v>
      </c>
      <c r="J42" s="57">
        <f t="shared" si="3"/>
        <v>9</v>
      </c>
      <c r="K42" s="57" t="str">
        <f t="shared" si="3"/>
        <v xml:space="preserve"> </v>
      </c>
      <c r="L42" s="57" t="str">
        <f t="shared" si="3"/>
        <v xml:space="preserve"> </v>
      </c>
      <c r="M42" s="57" t="str">
        <f t="shared" si="3"/>
        <v xml:space="preserve"> </v>
      </c>
      <c r="N42" s="57" t="str">
        <f t="shared" si="3"/>
        <v xml:space="preserve"> </v>
      </c>
      <c r="O42" s="57" t="str">
        <f t="shared" si="3"/>
        <v xml:space="preserve"> </v>
      </c>
    </row>
    <row r="43" spans="1:15">
      <c r="A43" s="54">
        <f>A42-A$40/4</f>
        <v>4.25</v>
      </c>
      <c r="B43" s="54">
        <f>A42</f>
        <v>8.5</v>
      </c>
      <c r="C43" s="52" t="str">
        <f>A43&amp;" &lt; "&amp;$C$38&amp;" &lt;= "&amp;B43</f>
        <v>4,25 &lt; X4 &lt;= 8,5</v>
      </c>
      <c r="D43" s="58" t="str">
        <f>IF(AND($A43&lt;D$38,D$38&lt;=$B43),D$38," ")</f>
        <v xml:space="preserve"> </v>
      </c>
      <c r="E43" s="58" t="str">
        <f t="shared" si="3"/>
        <v xml:space="preserve"> </v>
      </c>
      <c r="F43" s="58" t="str">
        <f t="shared" si="3"/>
        <v xml:space="preserve"> </v>
      </c>
      <c r="G43" s="58" t="str">
        <f t="shared" si="3"/>
        <v xml:space="preserve"> </v>
      </c>
      <c r="H43" s="58" t="str">
        <f t="shared" si="3"/>
        <v xml:space="preserve"> </v>
      </c>
      <c r="I43" s="58" t="str">
        <f t="shared" si="3"/>
        <v xml:space="preserve"> </v>
      </c>
      <c r="J43" s="58" t="str">
        <f t="shared" si="3"/>
        <v xml:space="preserve"> </v>
      </c>
      <c r="K43" s="58" t="str">
        <f t="shared" si="3"/>
        <v xml:space="preserve"> </v>
      </c>
      <c r="L43" s="58" t="str">
        <f t="shared" si="3"/>
        <v xml:space="preserve"> </v>
      </c>
      <c r="M43" s="58" t="str">
        <f t="shared" si="3"/>
        <v xml:space="preserve"> </v>
      </c>
      <c r="N43" s="58" t="str">
        <f t="shared" si="3"/>
        <v xml:space="preserve"> </v>
      </c>
      <c r="O43" s="58" t="str">
        <f t="shared" si="3"/>
        <v xml:space="preserve"> </v>
      </c>
    </row>
    <row r="44" spans="1:15">
      <c r="A44" s="54">
        <v>0</v>
      </c>
      <c r="B44" s="54">
        <f>A43</f>
        <v>4.25</v>
      </c>
      <c r="C44" s="50" t="str">
        <f>A44&amp;" &lt; "&amp;$C$38&amp;" &lt;= "&amp;B44</f>
        <v>0 &lt; X4 &lt;= 4,25</v>
      </c>
      <c r="D44" s="57" t="str">
        <f>IF(AND($A44&lt;D$38,D$38&lt;=$B44),D$38," ")</f>
        <v xml:space="preserve"> </v>
      </c>
      <c r="E44" s="57" t="str">
        <f t="shared" si="3"/>
        <v xml:space="preserve"> </v>
      </c>
      <c r="F44" s="57" t="str">
        <f t="shared" si="3"/>
        <v xml:space="preserve"> </v>
      </c>
      <c r="G44" s="57" t="str">
        <f t="shared" si="3"/>
        <v xml:space="preserve"> </v>
      </c>
      <c r="H44" s="57" t="str">
        <f t="shared" si="3"/>
        <v xml:space="preserve"> </v>
      </c>
      <c r="I44" s="57" t="str">
        <f t="shared" si="3"/>
        <v xml:space="preserve"> </v>
      </c>
      <c r="J44" s="57" t="str">
        <f t="shared" si="3"/>
        <v xml:space="preserve"> </v>
      </c>
      <c r="K44" s="57" t="str">
        <f t="shared" si="3"/>
        <v xml:space="preserve"> </v>
      </c>
      <c r="L44" s="57" t="str">
        <f t="shared" si="3"/>
        <v xml:space="preserve"> </v>
      </c>
      <c r="M44" s="57" t="str">
        <f t="shared" si="3"/>
        <v xml:space="preserve"> </v>
      </c>
      <c r="N44" s="57" t="str">
        <f t="shared" si="3"/>
        <v xml:space="preserve"> </v>
      </c>
      <c r="O44" s="57" t="str">
        <f t="shared" si="3"/>
        <v xml:space="preserve"> </v>
      </c>
    </row>
    <row r="49" spans="1:15">
      <c r="C49" s="45" t="str">
        <f>Données!A27</f>
        <v>X5</v>
      </c>
      <c r="D49" s="53">
        <f>Données!R27</f>
        <v>26</v>
      </c>
      <c r="E49" s="53">
        <f>Données!S27</f>
        <v>26</v>
      </c>
      <c r="F49" s="53">
        <f>Données!T27</f>
        <v>35</v>
      </c>
      <c r="G49" s="53">
        <f>Données!U27</f>
        <v>19</v>
      </c>
      <c r="H49" s="53">
        <f>Données!V27</f>
        <v>21</v>
      </c>
      <c r="I49" s="53">
        <f>Données!W27</f>
        <v>24</v>
      </c>
      <c r="J49" s="53">
        <f>Données!X27</f>
        <v>11</v>
      </c>
      <c r="K49" s="53">
        <f>Données!Y27</f>
        <v>23</v>
      </c>
      <c r="L49" s="53">
        <f>Données!Z27</f>
        <v>24</v>
      </c>
      <c r="M49" s="53">
        <f>Données!AA27</f>
        <v>18</v>
      </c>
      <c r="N49" s="53">
        <f>Données!AB27</f>
        <v>0</v>
      </c>
      <c r="O49" s="53">
        <f>Données!AC27</f>
        <v>0</v>
      </c>
    </row>
    <row r="50" spans="1:15">
      <c r="A50" s="47" t="s">
        <v>1940</v>
      </c>
      <c r="B50" s="47" t="s">
        <v>1941</v>
      </c>
      <c r="C50" s="48" t="s">
        <v>1825</v>
      </c>
      <c r="D50" s="46">
        <f>Données!$E$27</f>
        <v>20</v>
      </c>
      <c r="E50" s="46">
        <f>Données!$E$27</f>
        <v>20</v>
      </c>
      <c r="F50" s="46">
        <f>Données!$E$27</f>
        <v>20</v>
      </c>
      <c r="G50" s="46">
        <f>Données!$E$27</f>
        <v>20</v>
      </c>
      <c r="H50" s="46">
        <f>Données!$E$27</f>
        <v>20</v>
      </c>
      <c r="I50" s="46">
        <f>Données!$E$27</f>
        <v>20</v>
      </c>
      <c r="J50" s="46">
        <f>Données!$E$27</f>
        <v>20</v>
      </c>
      <c r="K50" s="46">
        <f>Données!$E$27</f>
        <v>20</v>
      </c>
      <c r="L50" s="46">
        <f>Données!$E$27</f>
        <v>20</v>
      </c>
      <c r="M50" s="46">
        <f>Données!$E$27</f>
        <v>20</v>
      </c>
      <c r="N50" s="46">
        <f>Données!$E$27</f>
        <v>20</v>
      </c>
      <c r="O50" s="46">
        <f>Données!$E$27</f>
        <v>20</v>
      </c>
    </row>
    <row r="51" spans="1:15">
      <c r="A51" s="49">
        <f>D50</f>
        <v>20</v>
      </c>
      <c r="B51" s="49">
        <v>100</v>
      </c>
      <c r="C51" s="50" t="str">
        <f>A51&amp;" &lt; "&amp;C$49&amp;" &lt;= "&amp;B51</f>
        <v>20 &lt; X5 &lt;= 100</v>
      </c>
      <c r="D51" s="57">
        <f>IF(AND($A51&lt;D$49,D$49&lt;=$B51),D$49," ")</f>
        <v>26</v>
      </c>
      <c r="E51" s="57">
        <f t="shared" ref="E51:O55" si="4">IF(AND($A51&lt;E$49,E$49&lt;=$B51),E$49," ")</f>
        <v>26</v>
      </c>
      <c r="F51" s="57">
        <f t="shared" si="4"/>
        <v>35</v>
      </c>
      <c r="G51" s="57" t="str">
        <f t="shared" si="4"/>
        <v xml:space="preserve"> </v>
      </c>
      <c r="H51" s="57">
        <f t="shared" si="4"/>
        <v>21</v>
      </c>
      <c r="I51" s="57">
        <f t="shared" si="4"/>
        <v>24</v>
      </c>
      <c r="J51" s="57" t="str">
        <f t="shared" si="4"/>
        <v xml:space="preserve"> </v>
      </c>
      <c r="K51" s="57">
        <f t="shared" si="4"/>
        <v>23</v>
      </c>
      <c r="L51" s="57">
        <f t="shared" si="4"/>
        <v>24</v>
      </c>
      <c r="M51" s="57" t="str">
        <f t="shared" si="4"/>
        <v xml:space="preserve"> </v>
      </c>
      <c r="N51" s="57" t="str">
        <f t="shared" si="4"/>
        <v xml:space="preserve"> </v>
      </c>
      <c r="O51" s="57" t="str">
        <f t="shared" si="4"/>
        <v xml:space="preserve"> </v>
      </c>
    </row>
    <row r="52" spans="1:15">
      <c r="A52" s="49">
        <f>A51-A$51/4</f>
        <v>15</v>
      </c>
      <c r="B52" s="49">
        <f>A51</f>
        <v>20</v>
      </c>
      <c r="C52" s="52" t="str">
        <f>A52&amp;" &lt; "&amp;C$49&amp;" &lt;= "&amp;B52</f>
        <v>15 &lt; X5 &lt;= 20</v>
      </c>
      <c r="D52" s="58" t="str">
        <f>IF(AND($A52&lt;D$49,D$49&lt;=$B52),D$49," ")</f>
        <v xml:space="preserve"> </v>
      </c>
      <c r="E52" s="58" t="str">
        <f t="shared" si="4"/>
        <v xml:space="preserve"> </v>
      </c>
      <c r="F52" s="58" t="str">
        <f t="shared" si="4"/>
        <v xml:space="preserve"> </v>
      </c>
      <c r="G52" s="58">
        <f t="shared" si="4"/>
        <v>19</v>
      </c>
      <c r="H52" s="58" t="str">
        <f t="shared" si="4"/>
        <v xml:space="preserve"> </v>
      </c>
      <c r="I52" s="58" t="str">
        <f t="shared" si="4"/>
        <v xml:space="preserve"> </v>
      </c>
      <c r="J52" s="58" t="str">
        <f t="shared" si="4"/>
        <v xml:space="preserve"> </v>
      </c>
      <c r="K52" s="58" t="str">
        <f t="shared" si="4"/>
        <v xml:space="preserve"> </v>
      </c>
      <c r="L52" s="58" t="str">
        <f t="shared" si="4"/>
        <v xml:space="preserve"> </v>
      </c>
      <c r="M52" s="58">
        <f t="shared" si="4"/>
        <v>18</v>
      </c>
      <c r="N52" s="58" t="str">
        <f t="shared" si="4"/>
        <v xml:space="preserve"> </v>
      </c>
      <c r="O52" s="58" t="str">
        <f t="shared" si="4"/>
        <v xml:space="preserve"> </v>
      </c>
    </row>
    <row r="53" spans="1:15">
      <c r="A53" s="49">
        <f>A52-A$51/4</f>
        <v>10</v>
      </c>
      <c r="B53" s="49">
        <f>A52</f>
        <v>15</v>
      </c>
      <c r="C53" s="50" t="str">
        <f>A53&amp;" &lt; "&amp;C$49&amp;" &lt;= "&amp;B53</f>
        <v>10 &lt; X5 &lt;= 15</v>
      </c>
      <c r="D53" s="57" t="str">
        <f>IF(AND($A53&lt;D$49,D$49&lt;=$B53),D$49," ")</f>
        <v xml:space="preserve"> </v>
      </c>
      <c r="E53" s="57" t="str">
        <f t="shared" si="4"/>
        <v xml:space="preserve"> </v>
      </c>
      <c r="F53" s="57" t="str">
        <f t="shared" si="4"/>
        <v xml:space="preserve"> </v>
      </c>
      <c r="G53" s="57" t="str">
        <f t="shared" si="4"/>
        <v xml:space="preserve"> </v>
      </c>
      <c r="H53" s="57" t="str">
        <f t="shared" si="4"/>
        <v xml:space="preserve"> </v>
      </c>
      <c r="I53" s="57" t="str">
        <f t="shared" si="4"/>
        <v xml:space="preserve"> </v>
      </c>
      <c r="J53" s="57">
        <f t="shared" si="4"/>
        <v>11</v>
      </c>
      <c r="K53" s="57" t="str">
        <f t="shared" si="4"/>
        <v xml:space="preserve"> </v>
      </c>
      <c r="L53" s="57" t="str">
        <f t="shared" si="4"/>
        <v xml:space="preserve"> </v>
      </c>
      <c r="M53" s="57" t="str">
        <f t="shared" si="4"/>
        <v xml:space="preserve"> </v>
      </c>
      <c r="N53" s="57" t="str">
        <f t="shared" si="4"/>
        <v xml:space="preserve"> </v>
      </c>
      <c r="O53" s="57" t="str">
        <f t="shared" si="4"/>
        <v xml:space="preserve"> </v>
      </c>
    </row>
    <row r="54" spans="1:15">
      <c r="A54" s="49">
        <f>A53-A$51/4</f>
        <v>5</v>
      </c>
      <c r="B54" s="49">
        <f>A53</f>
        <v>10</v>
      </c>
      <c r="C54" s="52" t="str">
        <f>A54&amp;" &lt; "&amp;C$49&amp;" &lt;= "&amp;B54</f>
        <v>5 &lt; X5 &lt;= 10</v>
      </c>
      <c r="D54" s="58" t="str">
        <f>IF(AND($A54&lt;D$49,D$49&lt;=$B54),D$49," ")</f>
        <v xml:space="preserve"> </v>
      </c>
      <c r="E54" s="58" t="str">
        <f t="shared" si="4"/>
        <v xml:space="preserve"> </v>
      </c>
      <c r="F54" s="58" t="str">
        <f t="shared" si="4"/>
        <v xml:space="preserve"> </v>
      </c>
      <c r="G54" s="58" t="str">
        <f t="shared" si="4"/>
        <v xml:space="preserve"> </v>
      </c>
      <c r="H54" s="58" t="str">
        <f t="shared" si="4"/>
        <v xml:space="preserve"> </v>
      </c>
      <c r="I54" s="58" t="str">
        <f t="shared" si="4"/>
        <v xml:space="preserve"> </v>
      </c>
      <c r="J54" s="58" t="str">
        <f t="shared" si="4"/>
        <v xml:space="preserve"> </v>
      </c>
      <c r="K54" s="58" t="str">
        <f t="shared" si="4"/>
        <v xml:space="preserve"> </v>
      </c>
      <c r="L54" s="58" t="str">
        <f t="shared" si="4"/>
        <v xml:space="preserve"> </v>
      </c>
      <c r="M54" s="58" t="str">
        <f t="shared" si="4"/>
        <v xml:space="preserve"> </v>
      </c>
      <c r="N54" s="58" t="str">
        <f t="shared" si="4"/>
        <v xml:space="preserve"> </v>
      </c>
      <c r="O54" s="58" t="str">
        <f t="shared" si="4"/>
        <v xml:space="preserve"> </v>
      </c>
    </row>
    <row r="55" spans="1:15">
      <c r="A55" s="49">
        <v>0</v>
      </c>
      <c r="B55" s="49">
        <f>A54</f>
        <v>5</v>
      </c>
      <c r="C55" s="50" t="str">
        <f>A55&amp;" &lt; "&amp;C$49&amp;" &lt;= "&amp;B55</f>
        <v>0 &lt; X5 &lt;= 5</v>
      </c>
      <c r="D55" s="57" t="str">
        <f>IF(AND($A55&lt;D$49,D$49&lt;=$B55),D$49," ")</f>
        <v xml:space="preserve"> </v>
      </c>
      <c r="E55" s="57" t="str">
        <f t="shared" si="4"/>
        <v xml:space="preserve"> </v>
      </c>
      <c r="F55" s="57" t="str">
        <f t="shared" si="4"/>
        <v xml:space="preserve"> </v>
      </c>
      <c r="G55" s="57" t="str">
        <f t="shared" si="4"/>
        <v xml:space="preserve"> </v>
      </c>
      <c r="H55" s="57" t="str">
        <f t="shared" si="4"/>
        <v xml:space="preserve"> </v>
      </c>
      <c r="I55" s="57" t="str">
        <f t="shared" si="4"/>
        <v xml:space="preserve"> </v>
      </c>
      <c r="J55" s="57" t="str">
        <f t="shared" si="4"/>
        <v xml:space="preserve"> </v>
      </c>
      <c r="K55" s="57" t="str">
        <f t="shared" si="4"/>
        <v xml:space="preserve"> </v>
      </c>
      <c r="L55" s="57" t="str">
        <f t="shared" si="4"/>
        <v xml:space="preserve"> </v>
      </c>
      <c r="M55" s="57" t="str">
        <f t="shared" si="4"/>
        <v xml:space="preserve"> </v>
      </c>
      <c r="N55" s="57" t="str">
        <f t="shared" si="4"/>
        <v xml:space="preserve"> </v>
      </c>
      <c r="O55" s="57" t="str">
        <f t="shared" si="4"/>
        <v xml:space="preserve"> </v>
      </c>
    </row>
    <row r="60" spans="1:15">
      <c r="C60" s="45" t="str">
        <f>Données!A28</f>
        <v>X6</v>
      </c>
      <c r="D60" s="59">
        <f>Données!R28</f>
        <v>0.89</v>
      </c>
      <c r="E60" s="59">
        <f>Données!S28</f>
        <v>0.95</v>
      </c>
      <c r="F60" s="59">
        <f>Données!T28</f>
        <v>0.88</v>
      </c>
      <c r="G60" s="59">
        <f>Données!U28</f>
        <v>0</v>
      </c>
      <c r="H60" s="59">
        <f>Données!V28</f>
        <v>0.9</v>
      </c>
      <c r="I60" s="59">
        <f>Données!W28</f>
        <v>0.54</v>
      </c>
      <c r="J60" s="59">
        <f>Données!X28</f>
        <v>0.86</v>
      </c>
      <c r="K60" s="59">
        <f>Données!Y28</f>
        <v>0.73</v>
      </c>
      <c r="L60" s="59">
        <f>Données!Z28</f>
        <v>0.69</v>
      </c>
      <c r="M60" s="59">
        <f>Données!AA28</f>
        <v>0.75</v>
      </c>
      <c r="N60" s="59">
        <f>Données!AB28</f>
        <v>0</v>
      </c>
      <c r="O60" s="59">
        <f>Données!AC28</f>
        <v>0</v>
      </c>
    </row>
    <row r="61" spans="1:15">
      <c r="A61" s="47" t="s">
        <v>1940</v>
      </c>
      <c r="B61" s="47" t="s">
        <v>1941</v>
      </c>
      <c r="C61" s="48" t="s">
        <v>1825</v>
      </c>
      <c r="D61" s="59">
        <f>Données!$E$28</f>
        <v>0.6</v>
      </c>
      <c r="E61" s="59">
        <f>Données!$E$28</f>
        <v>0.6</v>
      </c>
      <c r="F61" s="59">
        <f>Données!$E$28</f>
        <v>0.6</v>
      </c>
      <c r="G61" s="59">
        <f>Données!$E$28</f>
        <v>0.6</v>
      </c>
      <c r="H61" s="59">
        <f>Données!$E$28</f>
        <v>0.6</v>
      </c>
      <c r="I61" s="59">
        <f>Données!$E$28</f>
        <v>0.6</v>
      </c>
      <c r="J61" s="59">
        <f>Données!$E$28</f>
        <v>0.6</v>
      </c>
      <c r="K61" s="59">
        <f>Données!$E$28</f>
        <v>0.6</v>
      </c>
      <c r="L61" s="59">
        <f>Données!$E$28</f>
        <v>0.6</v>
      </c>
      <c r="M61" s="59">
        <f>Données!$E$28</f>
        <v>0.6</v>
      </c>
      <c r="N61" s="59">
        <f>Données!$E$28</f>
        <v>0.6</v>
      </c>
      <c r="O61" s="59">
        <f>Données!$E$28</f>
        <v>0.6</v>
      </c>
    </row>
    <row r="62" spans="1:15">
      <c r="A62" s="59">
        <f>D61</f>
        <v>0.6</v>
      </c>
      <c r="B62" s="59">
        <v>1</v>
      </c>
      <c r="C62" s="50" t="str">
        <f>A62&amp;" &lt; "&amp;C$60&amp;" &lt;= "&amp;B62</f>
        <v>0,6 &lt; X6 &lt;= 1</v>
      </c>
      <c r="D62" s="60">
        <f>IF(AND($A62&lt;D$60,D$60&lt;=$B62),D$60," ")</f>
        <v>0.89</v>
      </c>
      <c r="E62" s="60">
        <f t="shared" ref="E62:O66" si="5">IF(AND($A62&lt;E$60,E$60&lt;=$B62),E$60," ")</f>
        <v>0.95</v>
      </c>
      <c r="F62" s="60">
        <f t="shared" si="5"/>
        <v>0.88</v>
      </c>
      <c r="G62" s="60" t="str">
        <f t="shared" si="5"/>
        <v xml:space="preserve"> </v>
      </c>
      <c r="H62" s="60">
        <f t="shared" si="5"/>
        <v>0.9</v>
      </c>
      <c r="I62" s="60" t="str">
        <f t="shared" si="5"/>
        <v xml:space="preserve"> </v>
      </c>
      <c r="J62" s="60">
        <f t="shared" si="5"/>
        <v>0.86</v>
      </c>
      <c r="K62" s="60">
        <f t="shared" si="5"/>
        <v>0.73</v>
      </c>
      <c r="L62" s="60">
        <f t="shared" si="5"/>
        <v>0.69</v>
      </c>
      <c r="M62" s="60">
        <f t="shared" si="5"/>
        <v>0.75</v>
      </c>
      <c r="N62" s="60" t="str">
        <f t="shared" si="5"/>
        <v xml:space="preserve"> </v>
      </c>
      <c r="O62" s="60" t="str">
        <f t="shared" si="5"/>
        <v xml:space="preserve"> </v>
      </c>
    </row>
    <row r="63" spans="1:15">
      <c r="A63" s="59">
        <f>A62-A$62/4</f>
        <v>0.44999999999999996</v>
      </c>
      <c r="B63" s="59">
        <f>A62</f>
        <v>0.6</v>
      </c>
      <c r="C63" s="52" t="str">
        <f>A63&amp;" &lt; "&amp;C$60&amp;" &lt;= "&amp;B63</f>
        <v>0,45 &lt; X6 &lt;= 0,6</v>
      </c>
      <c r="D63" s="61" t="str">
        <f>IF(AND($A63&lt;D$60,D$60&lt;=$B63),D$60," ")</f>
        <v xml:space="preserve"> </v>
      </c>
      <c r="E63" s="61" t="str">
        <f t="shared" si="5"/>
        <v xml:space="preserve"> </v>
      </c>
      <c r="F63" s="61" t="str">
        <f t="shared" si="5"/>
        <v xml:space="preserve"> </v>
      </c>
      <c r="G63" s="61" t="str">
        <f t="shared" si="5"/>
        <v xml:space="preserve"> </v>
      </c>
      <c r="H63" s="61" t="str">
        <f t="shared" si="5"/>
        <v xml:space="preserve"> </v>
      </c>
      <c r="I63" s="61">
        <f t="shared" si="5"/>
        <v>0.54</v>
      </c>
      <c r="J63" s="61" t="str">
        <f t="shared" si="5"/>
        <v xml:space="preserve"> </v>
      </c>
      <c r="K63" s="61" t="str">
        <f t="shared" si="5"/>
        <v xml:space="preserve"> </v>
      </c>
      <c r="L63" s="61" t="str">
        <f t="shared" si="5"/>
        <v xml:space="preserve"> </v>
      </c>
      <c r="M63" s="61" t="str">
        <f t="shared" si="5"/>
        <v xml:space="preserve"> </v>
      </c>
      <c r="N63" s="61" t="str">
        <f t="shared" si="5"/>
        <v xml:space="preserve"> </v>
      </c>
      <c r="O63" s="61" t="str">
        <f t="shared" si="5"/>
        <v xml:space="preserve"> </v>
      </c>
    </row>
    <row r="64" spans="1:15">
      <c r="A64" s="59">
        <f>A63-A$62/4</f>
        <v>0.29999999999999993</v>
      </c>
      <c r="B64" s="59">
        <f>A63</f>
        <v>0.44999999999999996</v>
      </c>
      <c r="C64" s="50" t="str">
        <f>A64&amp;" &lt; "&amp;C$60&amp;" &lt;= "&amp;B64</f>
        <v>0,3 &lt; X6 &lt;= 0,45</v>
      </c>
      <c r="D64" s="60" t="str">
        <f>IF(AND($A64&lt;D$60,D$60&lt;=$B64),D$60," ")</f>
        <v xml:space="preserve"> </v>
      </c>
      <c r="E64" s="60" t="str">
        <f t="shared" si="5"/>
        <v xml:space="preserve"> </v>
      </c>
      <c r="F64" s="60" t="str">
        <f t="shared" si="5"/>
        <v xml:space="preserve"> </v>
      </c>
      <c r="G64" s="60" t="str">
        <f t="shared" si="5"/>
        <v xml:space="preserve"> </v>
      </c>
      <c r="H64" s="60" t="str">
        <f t="shared" si="5"/>
        <v xml:space="preserve"> </v>
      </c>
      <c r="I64" s="60" t="str">
        <f t="shared" si="5"/>
        <v xml:space="preserve"> </v>
      </c>
      <c r="J64" s="60" t="str">
        <f t="shared" si="5"/>
        <v xml:space="preserve"> </v>
      </c>
      <c r="K64" s="60" t="str">
        <f t="shared" si="5"/>
        <v xml:space="preserve"> </v>
      </c>
      <c r="L64" s="60" t="str">
        <f t="shared" si="5"/>
        <v xml:space="preserve"> </v>
      </c>
      <c r="M64" s="60" t="str">
        <f t="shared" si="5"/>
        <v xml:space="preserve"> </v>
      </c>
      <c r="N64" s="60" t="str">
        <f t="shared" si="5"/>
        <v xml:space="preserve"> </v>
      </c>
      <c r="O64" s="60" t="str">
        <f t="shared" si="5"/>
        <v xml:space="preserve"> </v>
      </c>
    </row>
    <row r="65" spans="1:15">
      <c r="A65" s="59">
        <f>A64-A$62/4</f>
        <v>0.14999999999999994</v>
      </c>
      <c r="B65" s="59">
        <f>A64</f>
        <v>0.29999999999999993</v>
      </c>
      <c r="C65" s="52" t="str">
        <f>A65&amp;" &lt; "&amp;C$60&amp;" &lt;= "&amp;B65</f>
        <v>0,15 &lt; X6 &lt;= 0,3</v>
      </c>
      <c r="D65" s="61" t="str">
        <f>IF(AND($A65&lt;D$60,D$60&lt;=$B65),D$60," ")</f>
        <v xml:space="preserve"> </v>
      </c>
      <c r="E65" s="61" t="str">
        <f t="shared" si="5"/>
        <v xml:space="preserve"> </v>
      </c>
      <c r="F65" s="61" t="str">
        <f t="shared" si="5"/>
        <v xml:space="preserve"> </v>
      </c>
      <c r="G65" s="61" t="str">
        <f t="shared" si="5"/>
        <v xml:space="preserve"> </v>
      </c>
      <c r="H65" s="61" t="str">
        <f t="shared" si="5"/>
        <v xml:space="preserve"> </v>
      </c>
      <c r="I65" s="61" t="str">
        <f t="shared" si="5"/>
        <v xml:space="preserve"> </v>
      </c>
      <c r="J65" s="61" t="str">
        <f t="shared" si="5"/>
        <v xml:space="preserve"> </v>
      </c>
      <c r="K65" s="61" t="str">
        <f t="shared" si="5"/>
        <v xml:space="preserve"> </v>
      </c>
      <c r="L65" s="61" t="str">
        <f t="shared" si="5"/>
        <v xml:space="preserve"> </v>
      </c>
      <c r="M65" s="61" t="str">
        <f t="shared" si="5"/>
        <v xml:space="preserve"> </v>
      </c>
      <c r="N65" s="61" t="str">
        <f t="shared" si="5"/>
        <v xml:space="preserve"> </v>
      </c>
      <c r="O65" s="61" t="str">
        <f t="shared" si="5"/>
        <v xml:space="preserve"> </v>
      </c>
    </row>
    <row r="66" spans="1:15">
      <c r="A66" s="59">
        <v>0</v>
      </c>
      <c r="B66" s="59">
        <f>A65</f>
        <v>0.14999999999999994</v>
      </c>
      <c r="C66" s="50" t="str">
        <f>A66&amp;" &lt; "&amp;C$60&amp;" &lt;= "&amp;B66</f>
        <v>0 &lt; X6 &lt;= 0,15</v>
      </c>
      <c r="D66" s="60" t="str">
        <f>IF(AND($A66&lt;D$60,D$60&lt;=$B66),D$60," ")</f>
        <v xml:space="preserve"> </v>
      </c>
      <c r="E66" s="60" t="str">
        <f t="shared" si="5"/>
        <v xml:space="preserve"> </v>
      </c>
      <c r="F66" s="60" t="str">
        <f t="shared" si="5"/>
        <v xml:space="preserve"> </v>
      </c>
      <c r="G66" s="60" t="str">
        <f t="shared" si="5"/>
        <v xml:space="preserve"> </v>
      </c>
      <c r="H66" s="60" t="str">
        <f t="shared" si="5"/>
        <v xml:space="preserve"> </v>
      </c>
      <c r="I66" s="60" t="str">
        <f t="shared" si="5"/>
        <v xml:space="preserve"> </v>
      </c>
      <c r="J66" s="60" t="str">
        <f t="shared" si="5"/>
        <v xml:space="preserve"> </v>
      </c>
      <c r="K66" s="60" t="str">
        <f t="shared" si="5"/>
        <v xml:space="preserve"> </v>
      </c>
      <c r="L66" s="60" t="str">
        <f t="shared" si="5"/>
        <v xml:space="preserve"> </v>
      </c>
      <c r="M66" s="60" t="str">
        <f t="shared" si="5"/>
        <v xml:space="preserve"> </v>
      </c>
      <c r="N66" s="60" t="str">
        <f t="shared" si="5"/>
        <v xml:space="preserve"> </v>
      </c>
      <c r="O66" s="60" t="str">
        <f t="shared" si="5"/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9</vt:i4>
      </vt:variant>
      <vt:variant>
        <vt:lpstr>Plages nommées</vt:lpstr>
      </vt:variant>
      <vt:variant>
        <vt:i4>30</vt:i4>
      </vt:variant>
    </vt:vector>
  </HeadingPairs>
  <TitlesOfParts>
    <vt:vector size="44" baseType="lpstr">
      <vt:lpstr>Evolution %qn&gt;30days</vt:lpstr>
      <vt:lpstr>détail nr&gt;30jrs</vt:lpstr>
      <vt:lpstr>liste nr</vt:lpstr>
      <vt:lpstr>Données</vt:lpstr>
      <vt:lpstr>Calc Graphiques</vt:lpstr>
      <vt:lpstr>PSA Demif</vt:lpstr>
      <vt:lpstr>%qn&gt;30days</vt:lpstr>
      <vt:lpstr>X1</vt:lpstr>
      <vt:lpstr>courbes ppm</vt:lpstr>
      <vt:lpstr>X2</vt:lpstr>
      <vt:lpstr>X3</vt:lpstr>
      <vt:lpstr>X4</vt:lpstr>
      <vt:lpstr>X5</vt:lpstr>
      <vt:lpstr>X6</vt:lpstr>
      <vt:lpstr>'liste nr'!_DAT1</vt:lpstr>
      <vt:lpstr>'liste nr'!_DAT10</vt:lpstr>
      <vt:lpstr>'liste nr'!_DAT11</vt:lpstr>
      <vt:lpstr>'liste nr'!_DAT12</vt:lpstr>
      <vt:lpstr>'liste nr'!_DAT13</vt:lpstr>
      <vt:lpstr>'liste nr'!_DAT14</vt:lpstr>
      <vt:lpstr>'liste nr'!_DAT15</vt:lpstr>
      <vt:lpstr>'détail nr&gt;30jrs'!_DAT2</vt:lpstr>
      <vt:lpstr>'liste nr'!_DAT2</vt:lpstr>
      <vt:lpstr>'détail nr&gt;30jrs'!_DAT3</vt:lpstr>
      <vt:lpstr>'liste nr'!_DAT3</vt:lpstr>
      <vt:lpstr>'détail nr&gt;30jrs'!_DAT4</vt:lpstr>
      <vt:lpstr>'liste nr'!_DAT4</vt:lpstr>
      <vt:lpstr>'détail nr&gt;30jrs'!_DAT5</vt:lpstr>
      <vt:lpstr>'liste nr'!_DAT5</vt:lpstr>
      <vt:lpstr>'liste nr'!_DAT6</vt:lpstr>
      <vt:lpstr>'détail nr&gt;30jrs'!_DAT7</vt:lpstr>
      <vt:lpstr>'liste nr'!_DAT7</vt:lpstr>
      <vt:lpstr>'détail nr&gt;30jrs'!_DAT8</vt:lpstr>
      <vt:lpstr>'liste nr'!_DAT8</vt:lpstr>
      <vt:lpstr>'liste nr'!_DAT9</vt:lpstr>
      <vt:lpstr>'détail nr&gt;30jrs'!TEST0</vt:lpstr>
      <vt:lpstr>'liste nr'!TEST0</vt:lpstr>
      <vt:lpstr>'détail nr&gt;30jrs'!TESTHKEY</vt:lpstr>
      <vt:lpstr>'liste nr'!TESTHKEY</vt:lpstr>
      <vt:lpstr>'détail nr&gt;30jrs'!TESTKEYS</vt:lpstr>
      <vt:lpstr>'liste nr'!TESTKEYS</vt:lpstr>
      <vt:lpstr>'détail nr&gt;30jrs'!TESTVKEY</vt:lpstr>
      <vt:lpstr>'liste nr'!TESTVKEY</vt:lpstr>
      <vt:lpstr>Données!Zone_d_impression</vt:lpstr>
    </vt:vector>
  </TitlesOfParts>
  <Company>Siemens Automotive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at2cola1</dc:creator>
  <cp:lastModifiedBy>Boucharel-EXT, Valentin</cp:lastModifiedBy>
  <cp:lastPrinted>2013-01-15T09:42:48Z</cp:lastPrinted>
  <dcterms:created xsi:type="dcterms:W3CDTF">1999-10-26T14:03:07Z</dcterms:created>
  <dcterms:modified xsi:type="dcterms:W3CDTF">2017-11-29T10:24:56Z</dcterms:modified>
</cp:coreProperties>
</file>