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crlairport.dom\vdi\Users_FolderRedirection\srokaf\Desktop\"/>
    </mc:Choice>
  </mc:AlternateContent>
  <xr:revisionPtr revIDLastSave="0" documentId="8_{1917048F-6B51-406B-A67C-92791A626557}" xr6:coauthVersionLast="47" xr6:coauthVersionMax="47" xr10:uidLastSave="{00000000-0000-0000-0000-000000000000}"/>
  <bookViews>
    <workbookView xWindow="-120" yWindow="-120" windowWidth="25440" windowHeight="15390" xr2:uid="{B0C3096C-E069-4167-B556-CCEA62C6821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3" i="1" l="1"/>
  <c r="O23" i="1" s="1"/>
  <c r="P23" i="1" s="1"/>
  <c r="B23" i="1"/>
  <c r="N22" i="1"/>
  <c r="O22" i="1" s="1"/>
  <c r="P22" i="1" s="1"/>
  <c r="B22" i="1"/>
  <c r="N21" i="1"/>
  <c r="O21" i="1" s="1"/>
  <c r="P21" i="1" s="1"/>
  <c r="B21" i="1"/>
  <c r="N20" i="1"/>
  <c r="O20" i="1" s="1"/>
  <c r="P20" i="1" s="1"/>
  <c r="B20" i="1"/>
  <c r="N19" i="1"/>
  <c r="O19" i="1" s="1"/>
  <c r="P19" i="1" s="1"/>
  <c r="B19" i="1"/>
  <c r="N18" i="1"/>
  <c r="O18" i="1" s="1"/>
  <c r="P18" i="1" s="1"/>
  <c r="B18" i="1"/>
  <c r="N17" i="1"/>
  <c r="O17" i="1" s="1"/>
  <c r="P17" i="1" s="1"/>
  <c r="B17" i="1"/>
  <c r="N16" i="1"/>
  <c r="O16" i="1" s="1"/>
  <c r="P16" i="1" s="1"/>
  <c r="B16" i="1"/>
  <c r="N15" i="1"/>
  <c r="O15" i="1" s="1"/>
  <c r="P15" i="1" s="1"/>
  <c r="B15" i="1"/>
  <c r="N14" i="1"/>
  <c r="O14" i="1" s="1"/>
  <c r="P14" i="1" s="1"/>
  <c r="B14" i="1"/>
  <c r="N13" i="1"/>
  <c r="O13" i="1" s="1"/>
  <c r="P13" i="1" s="1"/>
  <c r="B13" i="1"/>
  <c r="N12" i="1"/>
  <c r="O12" i="1" s="1"/>
  <c r="P12" i="1" s="1"/>
  <c r="B12" i="1"/>
  <c r="N11" i="1"/>
  <c r="O11" i="1" s="1"/>
  <c r="P11" i="1" s="1"/>
  <c r="B11" i="1"/>
  <c r="N10" i="1"/>
  <c r="O10" i="1" s="1"/>
  <c r="P10" i="1" s="1"/>
  <c r="B10" i="1"/>
  <c r="N9" i="1"/>
  <c r="O9" i="1" s="1"/>
  <c r="P9" i="1" s="1"/>
  <c r="B9" i="1"/>
  <c r="N8" i="1"/>
  <c r="O8" i="1" s="1"/>
  <c r="P8" i="1" s="1"/>
  <c r="B8" i="1"/>
  <c r="N7" i="1"/>
  <c r="O7" i="1" s="1"/>
  <c r="P7" i="1" s="1"/>
  <c r="B7" i="1"/>
  <c r="O6" i="1"/>
  <c r="N6" i="1"/>
  <c r="B6" i="1"/>
  <c r="P5" i="1"/>
  <c r="O5" i="1"/>
  <c r="N5" i="1"/>
  <c r="B5" i="1"/>
  <c r="O4" i="1"/>
  <c r="P4" i="1" s="1"/>
  <c r="N4" i="1"/>
  <c r="B4" i="1"/>
  <c r="N3" i="1"/>
</calcChain>
</file>

<file path=xl/sharedStrings.xml><?xml version="1.0" encoding="utf-8"?>
<sst xmlns="http://schemas.openxmlformats.org/spreadsheetml/2006/main" count="43" uniqueCount="43">
  <si>
    <t>Savoir Ecrire : Production d'écrits</t>
  </si>
  <si>
    <t>Bonjour</t>
  </si>
  <si>
    <t xml:space="preserve">Dans ma maison il y a </t>
  </si>
  <si>
    <t>Dictée 1</t>
  </si>
  <si>
    <t>Dictée 2</t>
  </si>
  <si>
    <t>Dictée 3</t>
  </si>
  <si>
    <t>Vocabulaire école</t>
  </si>
  <si>
    <t>Dictée 4</t>
  </si>
  <si>
    <t>dictée 5</t>
  </si>
  <si>
    <t>Dictée §</t>
  </si>
  <si>
    <t xml:space="preserve">Graphisme </t>
  </si>
  <si>
    <t>SOUS-TOTAL</t>
  </si>
  <si>
    <t>TOTAL</t>
  </si>
  <si>
    <t>TOTAL ARRONDI</t>
  </si>
  <si>
    <t>tb+: 22,5</t>
  </si>
  <si>
    <t>tb: 20</t>
  </si>
  <si>
    <t>b+: 19</t>
  </si>
  <si>
    <t>b : 17,5</t>
  </si>
  <si>
    <t>s+: 15</t>
  </si>
  <si>
    <t>s: 12,5</t>
  </si>
  <si>
    <t>NOM</t>
  </si>
  <si>
    <t>Prénom</t>
  </si>
  <si>
    <t>Lissandro</t>
  </si>
  <si>
    <t>Zakaria</t>
  </si>
  <si>
    <t>Taïzon</t>
  </si>
  <si>
    <t>Maÿsaa</t>
  </si>
  <si>
    <t xml:space="preserve">La moyenne n'est  pas correcte  quand il y a moins de cotes </t>
  </si>
  <si>
    <t>Gabriel</t>
  </si>
  <si>
    <t>Giovanni</t>
  </si>
  <si>
    <t>Océane</t>
  </si>
  <si>
    <t>Joyce</t>
  </si>
  <si>
    <t>Giuseppe</t>
  </si>
  <si>
    <t>Louise</t>
  </si>
  <si>
    <t>Yassir</t>
  </si>
  <si>
    <t>Gabriella</t>
  </si>
  <si>
    <t>Alice</t>
  </si>
  <si>
    <t>Loukmen</t>
  </si>
  <si>
    <t>Angélina</t>
  </si>
  <si>
    <t>Kadiatou</t>
  </si>
  <si>
    <t>Bilal</t>
  </si>
  <si>
    <t>Malik</t>
  </si>
  <si>
    <t>Hamza</t>
  </si>
  <si>
    <t>Mathéo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</si>
</sst>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5" x14ac:knownFonts="1">
    <font>
      <sz val="11"/>
      <color theme="1"/>
      <name val="Calibri"/>
      <family val="2"/>
      <scheme val="minor"/>
    </font>
    <font>
      <sz val="18"/>
      <color theme="1"/>
      <name val="Gill Sans MT"/>
      <family val="2"/>
    </font>
    <font>
      <sz val="11"/>
      <color theme="1"/>
      <name val="Gill Sans MT"/>
      <family val="2"/>
    </font>
    <font>
      <sz val="11"/>
      <name val="Gill Sans MT"/>
      <family val="2"/>
    </font>
    <font>
      <sz val="11"/>
      <name val="Gill Sans MT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vertical="center" textRotation="45" wrapText="1"/>
    </xf>
    <xf numFmtId="0" fontId="1" fillId="2" borderId="2" xfId="0" applyFont="1" applyFill="1" applyBorder="1" applyAlignment="1">
      <alignment horizontal="center" vertical="center" textRotation="45" wrapText="1"/>
    </xf>
    <xf numFmtId="16" fontId="2" fillId="0" borderId="3" xfId="0" applyNumberFormat="1" applyFont="1" applyBorder="1" applyAlignment="1">
      <alignment horizontal="center" vertical="center" textRotation="90" wrapText="1"/>
    </xf>
    <xf numFmtId="0" fontId="2" fillId="0" borderId="2" xfId="0" applyFont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 textRotation="90" wrapText="1"/>
    </xf>
    <xf numFmtId="0" fontId="2" fillId="0" borderId="3" xfId="0" applyFont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2" fillId="3" borderId="4" xfId="0" applyFont="1" applyFill="1" applyBorder="1" applyAlignment="1">
      <alignment horizontal="center" vertical="center" textRotation="90"/>
    </xf>
    <xf numFmtId="9" fontId="0" fillId="0" borderId="0" xfId="0" applyNumberFormat="1"/>
    <xf numFmtId="0" fontId="1" fillId="2" borderId="5" xfId="0" applyFont="1" applyFill="1" applyBorder="1" applyAlignment="1">
      <alignment horizontal="center" vertical="center" textRotation="45" wrapText="1"/>
    </xf>
    <xf numFmtId="0" fontId="1" fillId="2" borderId="6" xfId="0" applyFont="1" applyFill="1" applyBorder="1" applyAlignment="1">
      <alignment horizontal="center" vertical="center" textRotation="45" wrapText="1"/>
    </xf>
    <xf numFmtId="0" fontId="2" fillId="0" borderId="0" xfId="0" applyFont="1" applyAlignment="1">
      <alignment horizontal="center" vertical="center" textRotation="90" wrapText="1"/>
    </xf>
    <xf numFmtId="0" fontId="2" fillId="0" borderId="6" xfId="0" applyFont="1" applyBorder="1" applyAlignment="1">
      <alignment horizontal="center" vertical="center" textRotation="90" wrapText="1"/>
    </xf>
    <xf numFmtId="0" fontId="2" fillId="0" borderId="5" xfId="0" applyFont="1" applyBorder="1" applyAlignment="1">
      <alignment horizontal="center" vertical="center" textRotation="90" wrapText="1"/>
    </xf>
    <xf numFmtId="0" fontId="2" fillId="0" borderId="7" xfId="0" applyFont="1" applyBorder="1" applyAlignment="1">
      <alignment horizontal="center" vertical="center" textRotation="90" wrapText="1"/>
    </xf>
    <xf numFmtId="0" fontId="2" fillId="0" borderId="8" xfId="0" applyFont="1" applyBorder="1" applyAlignment="1">
      <alignment horizontal="center" vertical="center" textRotation="90"/>
    </xf>
    <xf numFmtId="0" fontId="2" fillId="0" borderId="9" xfId="0" applyFont="1" applyBorder="1" applyAlignment="1">
      <alignment horizontal="center" vertical="center" textRotation="90"/>
    </xf>
    <xf numFmtId="0" fontId="2" fillId="3" borderId="10" xfId="0" applyFont="1" applyFill="1" applyBorder="1" applyAlignment="1">
      <alignment horizontal="center" vertical="center" textRotation="90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5" borderId="0" xfId="0" applyFill="1"/>
    <xf numFmtId="0" fontId="2" fillId="0" borderId="11" xfId="0" applyFont="1" applyBorder="1"/>
    <xf numFmtId="49" fontId="2" fillId="0" borderId="11" xfId="0" applyNumberFormat="1" applyFont="1" applyBorder="1" applyAlignment="1">
      <alignment vertical="center" wrapText="1"/>
    </xf>
    <xf numFmtId="0" fontId="3" fillId="6" borderId="12" xfId="0" applyFont="1" applyFill="1" applyBorder="1"/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2" fontId="2" fillId="0" borderId="14" xfId="0" applyNumberFormat="1" applyFont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0" borderId="15" xfId="0" applyFont="1" applyBorder="1"/>
    <xf numFmtId="49" fontId="2" fillId="0" borderId="15" xfId="0" applyNumberFormat="1" applyFont="1" applyBorder="1" applyAlignment="1">
      <alignment vertical="center" wrapText="1"/>
    </xf>
    <xf numFmtId="0" fontId="3" fillId="0" borderId="16" xfId="0" applyFont="1" applyBorder="1"/>
    <xf numFmtId="0" fontId="2" fillId="0" borderId="0" xfId="0" applyFont="1" applyAlignment="1">
      <alignment horizontal="center"/>
    </xf>
    <xf numFmtId="0" fontId="2" fillId="0" borderId="9" xfId="0" applyFont="1" applyBorder="1" applyAlignment="1">
      <alignment horizontal="center"/>
    </xf>
    <xf numFmtId="2" fontId="2" fillId="0" borderId="9" xfId="0" applyNumberFormat="1" applyFont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3" fillId="6" borderId="16" xfId="0" applyFont="1" applyFill="1" applyBorder="1"/>
    <xf numFmtId="0" fontId="0" fillId="3" borderId="0" xfId="0" applyFill="1"/>
    <xf numFmtId="0" fontId="2" fillId="0" borderId="0" xfId="0" quotePrefix="1" applyFont="1" applyAlignment="1">
      <alignment horizontal="center"/>
    </xf>
    <xf numFmtId="0" fontId="4" fillId="6" borderId="16" xfId="0" applyFont="1" applyFill="1" applyBorder="1"/>
    <xf numFmtId="0" fontId="2" fillId="0" borderId="17" xfId="0" applyFont="1" applyBorder="1"/>
    <xf numFmtId="49" fontId="2" fillId="0" borderId="17" xfId="0" applyNumberFormat="1" applyFont="1" applyBorder="1" applyAlignment="1">
      <alignment vertical="center" wrapText="1"/>
    </xf>
    <xf numFmtId="0" fontId="4" fillId="0" borderId="18" xfId="0" applyFont="1" applyBorder="1"/>
    <xf numFmtId="0" fontId="2" fillId="0" borderId="19" xfId="0" applyFont="1" applyBorder="1" applyAlignment="1">
      <alignment horizontal="center"/>
    </xf>
    <xf numFmtId="0" fontId="2" fillId="0" borderId="19" xfId="0" quotePrefix="1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2" fontId="2" fillId="0" borderId="20" xfId="0" applyNumberFormat="1" applyFont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0" borderId="0" xfId="0" applyFont="1"/>
    <xf numFmtId="164" fontId="2" fillId="0" borderId="0" xfId="0" applyNumberFormat="1" applyFont="1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lletin%201&#232;re%20p&#233;rio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élèves"/>
      <sheetName val="Savoir lire"/>
      <sheetName val="Ecrire"/>
      <sheetName val="Savoir parler"/>
      <sheetName val="Savoir écouter"/>
      <sheetName val="Expression plastique"/>
      <sheetName val="Solides et figures"/>
      <sheetName val="Mesures"/>
      <sheetName val="Nombres"/>
      <sheetName val="Problèmes"/>
      <sheetName val="Sciences Vivants"/>
      <sheetName val="Histoire"/>
      <sheetName val="Géographie"/>
      <sheetName val="Bullet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DC12B-B745-4EAF-8B0B-FDA48F14418B}">
  <dimension ref="A1:V26"/>
  <sheetViews>
    <sheetView tabSelected="1" zoomScaleNormal="100" workbookViewId="0">
      <selection activeCell="F8" sqref="F8"/>
    </sheetView>
  </sheetViews>
  <sheetFormatPr baseColWidth="10" defaultRowHeight="15" x14ac:dyDescent="0.25"/>
  <sheetData>
    <row r="1" spans="1:22" x14ac:dyDescent="0.25">
      <c r="B1" s="1" t="s">
        <v>0</v>
      </c>
      <c r="C1" s="2"/>
      <c r="D1" s="3" t="s">
        <v>1</v>
      </c>
      <c r="E1" s="3" t="s">
        <v>2</v>
      </c>
      <c r="F1" s="4" t="s">
        <v>3</v>
      </c>
      <c r="G1" s="5" t="s">
        <v>4</v>
      </c>
      <c r="H1" s="3" t="s">
        <v>5</v>
      </c>
      <c r="I1" s="6" t="s">
        <v>6</v>
      </c>
      <c r="J1" s="6" t="s">
        <v>7</v>
      </c>
      <c r="K1" s="6" t="s">
        <v>8</v>
      </c>
      <c r="L1" s="6" t="s">
        <v>9</v>
      </c>
      <c r="M1" s="6" t="s">
        <v>10</v>
      </c>
      <c r="N1" s="7" t="s">
        <v>11</v>
      </c>
      <c r="O1" s="8" t="s">
        <v>12</v>
      </c>
      <c r="P1" s="9" t="s">
        <v>13</v>
      </c>
      <c r="Q1" s="10">
        <v>0.9</v>
      </c>
      <c r="R1" s="10">
        <v>0.8</v>
      </c>
      <c r="S1" s="10">
        <v>0.75</v>
      </c>
      <c r="T1" s="10">
        <v>0.7</v>
      </c>
      <c r="U1" s="10">
        <v>0.6</v>
      </c>
      <c r="V1" s="10">
        <v>0.5</v>
      </c>
    </row>
    <row r="2" spans="1:22" ht="15.75" thickBot="1" x14ac:dyDescent="0.3">
      <c r="B2" s="11"/>
      <c r="C2" s="12"/>
      <c r="D2" s="13"/>
      <c r="E2" s="13"/>
      <c r="F2" s="14"/>
      <c r="G2" s="15"/>
      <c r="H2" s="13"/>
      <c r="I2" s="16"/>
      <c r="J2" s="16"/>
      <c r="K2" s="16"/>
      <c r="L2" s="16"/>
      <c r="M2" s="16"/>
      <c r="N2" s="17"/>
      <c r="O2" s="18"/>
      <c r="P2" s="19"/>
      <c r="Q2" t="s">
        <v>14</v>
      </c>
      <c r="R2" t="s">
        <v>15</v>
      </c>
      <c r="S2" t="s">
        <v>16</v>
      </c>
      <c r="T2" t="s">
        <v>17</v>
      </c>
      <c r="U2" t="s">
        <v>18</v>
      </c>
      <c r="V2" t="s">
        <v>19</v>
      </c>
    </row>
    <row r="3" spans="1:22" ht="17.25" x14ac:dyDescent="0.25">
      <c r="B3" s="20" t="s">
        <v>20</v>
      </c>
      <c r="C3" s="21" t="s">
        <v>21</v>
      </c>
      <c r="D3" s="22">
        <v>10</v>
      </c>
      <c r="E3" s="22">
        <v>5</v>
      </c>
      <c r="F3" s="22">
        <v>5</v>
      </c>
      <c r="G3" s="22">
        <v>5</v>
      </c>
      <c r="H3" s="22">
        <v>5</v>
      </c>
      <c r="I3" s="22">
        <v>15</v>
      </c>
      <c r="J3" s="22">
        <v>5</v>
      </c>
      <c r="K3" s="22">
        <v>5</v>
      </c>
      <c r="L3" s="22">
        <v>5</v>
      </c>
      <c r="M3" s="22">
        <v>10</v>
      </c>
      <c r="N3" s="23">
        <f>SUM(D3:M3)</f>
        <v>70</v>
      </c>
      <c r="O3" s="24">
        <v>25</v>
      </c>
      <c r="P3" s="25">
        <v>25</v>
      </c>
      <c r="Q3" s="26"/>
    </row>
    <row r="4" spans="1:22" ht="17.25" x14ac:dyDescent="0.35">
      <c r="A4" s="27">
        <v>1</v>
      </c>
      <c r="B4" s="28">
        <f>'[1]Liste des élèves'!B3</f>
        <v>0</v>
      </c>
      <c r="C4" s="29" t="s">
        <v>22</v>
      </c>
      <c r="D4" s="30">
        <v>7</v>
      </c>
      <c r="E4" s="30">
        <v>4.5</v>
      </c>
      <c r="F4" s="30">
        <v>4</v>
      </c>
      <c r="G4" s="30">
        <v>5</v>
      </c>
      <c r="H4" s="30">
        <v>6</v>
      </c>
      <c r="I4" s="30">
        <v>15</v>
      </c>
      <c r="J4" s="30">
        <v>5.5</v>
      </c>
      <c r="K4" s="30">
        <v>6</v>
      </c>
      <c r="L4" s="30">
        <v>5</v>
      </c>
      <c r="M4" s="30">
        <v>7</v>
      </c>
      <c r="N4" s="31">
        <f t="shared" ref="N4:N22" si="0">SUM(D4:M4)</f>
        <v>65</v>
      </c>
      <c r="O4" s="32">
        <f>(N4/$N$3)*$O$3</f>
        <v>23.214285714285715</v>
      </c>
      <c r="P4" s="33">
        <f>MROUND(O4,0.5)</f>
        <v>23</v>
      </c>
      <c r="Q4" s="26"/>
    </row>
    <row r="5" spans="1:22" ht="17.25" x14ac:dyDescent="0.35">
      <c r="A5" s="34">
        <v>2</v>
      </c>
      <c r="B5" s="35">
        <f>'[1]Liste des élèves'!B4</f>
        <v>0</v>
      </c>
      <c r="C5" s="36" t="s">
        <v>23</v>
      </c>
      <c r="D5" s="37">
        <v>6</v>
      </c>
      <c r="E5" s="37">
        <v>4.5</v>
      </c>
      <c r="F5" s="37">
        <v>4</v>
      </c>
      <c r="G5" s="37">
        <v>3.5</v>
      </c>
      <c r="H5" s="37">
        <v>5</v>
      </c>
      <c r="I5" s="37">
        <v>15</v>
      </c>
      <c r="J5" s="37">
        <v>5</v>
      </c>
      <c r="K5" s="37">
        <v>4</v>
      </c>
      <c r="L5" s="37">
        <v>2.5</v>
      </c>
      <c r="M5" s="37">
        <v>8</v>
      </c>
      <c r="N5" s="38">
        <f t="shared" si="0"/>
        <v>57.5</v>
      </c>
      <c r="O5" s="39">
        <f>(N5/$N$3)*$O$3</f>
        <v>20.535714285714285</v>
      </c>
      <c r="P5" s="40">
        <f>MROUND(O5,0.5)</f>
        <v>20.5</v>
      </c>
      <c r="Q5" s="26"/>
    </row>
    <row r="6" spans="1:22" ht="17.25" x14ac:dyDescent="0.35">
      <c r="A6" s="34">
        <v>3</v>
      </c>
      <c r="B6" s="35">
        <f>'[1]Liste des élèves'!B5</f>
        <v>0</v>
      </c>
      <c r="C6" s="41" t="s">
        <v>24</v>
      </c>
      <c r="D6" s="37">
        <v>7.5</v>
      </c>
      <c r="E6" s="37">
        <v>4</v>
      </c>
      <c r="F6" s="37">
        <v>4</v>
      </c>
      <c r="G6" s="37">
        <v>5</v>
      </c>
      <c r="H6" s="37">
        <v>4</v>
      </c>
      <c r="I6" s="37">
        <v>14</v>
      </c>
      <c r="J6" s="37">
        <v>0.5</v>
      </c>
      <c r="K6" s="37">
        <v>6</v>
      </c>
      <c r="L6" s="37">
        <v>3</v>
      </c>
      <c r="M6" s="37"/>
      <c r="N6" s="38">
        <f t="shared" si="0"/>
        <v>48</v>
      </c>
      <c r="O6" s="39">
        <f t="shared" ref="O6:O22" si="1">(N6/$N$3)*$O$3</f>
        <v>17.142857142857142</v>
      </c>
      <c r="P6" s="40">
        <v>20</v>
      </c>
      <c r="Q6" s="26"/>
    </row>
    <row r="7" spans="1:22" ht="17.25" x14ac:dyDescent="0.35">
      <c r="A7" s="34">
        <v>4</v>
      </c>
      <c r="B7" s="35">
        <f>'[1]Liste des élèves'!B6</f>
        <v>0</v>
      </c>
      <c r="C7" s="36" t="s">
        <v>25</v>
      </c>
      <c r="D7" s="37">
        <v>9.5</v>
      </c>
      <c r="E7" s="37">
        <v>4.5</v>
      </c>
      <c r="F7" s="37">
        <v>3</v>
      </c>
      <c r="G7" s="37">
        <v>4</v>
      </c>
      <c r="H7" s="37">
        <v>4</v>
      </c>
      <c r="I7" s="37">
        <v>15</v>
      </c>
      <c r="J7" s="37">
        <v>0.5</v>
      </c>
      <c r="K7" s="37">
        <v>5</v>
      </c>
      <c r="L7" s="37">
        <v>2</v>
      </c>
      <c r="M7" s="37">
        <v>6</v>
      </c>
      <c r="N7" s="38">
        <f t="shared" si="0"/>
        <v>53.5</v>
      </c>
      <c r="O7" s="39">
        <f t="shared" si="1"/>
        <v>19.107142857142854</v>
      </c>
      <c r="P7" s="40">
        <f>MROUND(O7,0.5)</f>
        <v>19</v>
      </c>
      <c r="Q7" s="26"/>
      <c r="S7" t="s">
        <v>26</v>
      </c>
    </row>
    <row r="8" spans="1:22" ht="17.25" x14ac:dyDescent="0.35">
      <c r="A8" s="34">
        <v>5</v>
      </c>
      <c r="B8" s="35">
        <f>'[1]Liste des élèves'!B7</f>
        <v>0</v>
      </c>
      <c r="C8" s="41" t="s">
        <v>27</v>
      </c>
      <c r="D8" s="37">
        <v>1</v>
      </c>
      <c r="E8" s="37">
        <v>0</v>
      </c>
      <c r="F8" s="37"/>
      <c r="G8" s="37">
        <v>0</v>
      </c>
      <c r="H8" s="37">
        <v>0</v>
      </c>
      <c r="I8" s="37">
        <v>10</v>
      </c>
      <c r="J8" s="37">
        <v>0</v>
      </c>
      <c r="K8" s="37">
        <v>0</v>
      </c>
      <c r="L8" s="37">
        <v>0</v>
      </c>
      <c r="M8" s="37">
        <v>1</v>
      </c>
      <c r="N8" s="38">
        <f t="shared" si="0"/>
        <v>12</v>
      </c>
      <c r="O8" s="39">
        <f t="shared" si="1"/>
        <v>4.2857142857142856</v>
      </c>
      <c r="P8" s="40">
        <f t="shared" ref="P8:P22" si="2">MROUND(O8,0.5)</f>
        <v>4.5</v>
      </c>
      <c r="Q8" s="26"/>
    </row>
    <row r="9" spans="1:22" ht="17.25" x14ac:dyDescent="0.35">
      <c r="A9" s="34">
        <v>6</v>
      </c>
      <c r="B9" s="35">
        <f>'[1]Liste des élèves'!B8</f>
        <v>0</v>
      </c>
      <c r="C9" s="36" t="s">
        <v>28</v>
      </c>
      <c r="D9" s="37">
        <v>8</v>
      </c>
      <c r="E9" s="37"/>
      <c r="F9" s="37">
        <v>4</v>
      </c>
      <c r="G9" s="37">
        <v>5</v>
      </c>
      <c r="H9" s="37">
        <v>5</v>
      </c>
      <c r="I9" s="37">
        <v>12</v>
      </c>
      <c r="J9" s="37">
        <v>5.5</v>
      </c>
      <c r="K9" s="37"/>
      <c r="L9" s="37">
        <v>4</v>
      </c>
      <c r="M9" s="37">
        <v>7</v>
      </c>
      <c r="N9" s="38">
        <f t="shared" si="0"/>
        <v>50.5</v>
      </c>
      <c r="O9" s="39">
        <f t="shared" si="1"/>
        <v>18.035714285714285</v>
      </c>
      <c r="P9" s="40">
        <f t="shared" si="2"/>
        <v>18</v>
      </c>
      <c r="Q9" s="42">
        <v>21</v>
      </c>
    </row>
    <row r="10" spans="1:22" ht="17.25" x14ac:dyDescent="0.35">
      <c r="A10" s="34">
        <v>7</v>
      </c>
      <c r="B10" s="35">
        <f>'[1]Liste des élèves'!B9</f>
        <v>0</v>
      </c>
      <c r="C10" s="41" t="s">
        <v>29</v>
      </c>
      <c r="D10" s="37">
        <v>7.5</v>
      </c>
      <c r="E10" s="37">
        <v>5</v>
      </c>
      <c r="F10" s="37">
        <v>4</v>
      </c>
      <c r="G10" s="37">
        <v>5</v>
      </c>
      <c r="H10" s="37">
        <v>4</v>
      </c>
      <c r="I10" s="37">
        <v>15</v>
      </c>
      <c r="J10" s="37">
        <v>0.5</v>
      </c>
      <c r="K10" s="37">
        <v>4</v>
      </c>
      <c r="L10" s="37">
        <v>5</v>
      </c>
      <c r="M10" s="37">
        <v>9</v>
      </c>
      <c r="N10" s="38">
        <f t="shared" si="0"/>
        <v>59</v>
      </c>
      <c r="O10" s="39">
        <f t="shared" si="1"/>
        <v>21.071428571428573</v>
      </c>
      <c r="P10" s="40">
        <f t="shared" si="2"/>
        <v>21</v>
      </c>
      <c r="Q10" s="26"/>
    </row>
    <row r="11" spans="1:22" ht="17.25" x14ac:dyDescent="0.35">
      <c r="A11" s="34">
        <v>8</v>
      </c>
      <c r="B11" s="35">
        <f>'[1]Liste des élèves'!B10</f>
        <v>0</v>
      </c>
      <c r="C11" s="36" t="s">
        <v>30</v>
      </c>
      <c r="D11" s="37">
        <v>8.5</v>
      </c>
      <c r="E11" s="37">
        <v>5</v>
      </c>
      <c r="F11" s="37">
        <v>2.5</v>
      </c>
      <c r="G11" s="37">
        <v>5</v>
      </c>
      <c r="H11" s="37">
        <v>4</v>
      </c>
      <c r="I11" s="37">
        <v>14</v>
      </c>
      <c r="J11" s="37">
        <v>3.5</v>
      </c>
      <c r="K11" s="37">
        <v>6</v>
      </c>
      <c r="L11" s="37">
        <v>4.5</v>
      </c>
      <c r="M11" s="37">
        <v>8</v>
      </c>
      <c r="N11" s="38">
        <f t="shared" si="0"/>
        <v>61</v>
      </c>
      <c r="O11" s="39">
        <f t="shared" si="1"/>
        <v>21.785714285714285</v>
      </c>
      <c r="P11" s="40">
        <f t="shared" si="2"/>
        <v>22</v>
      </c>
      <c r="Q11" s="26"/>
    </row>
    <row r="12" spans="1:22" ht="17.25" x14ac:dyDescent="0.35">
      <c r="A12" s="34">
        <v>9</v>
      </c>
      <c r="B12" s="35">
        <f>'[1]Liste des élèves'!B11</f>
        <v>0</v>
      </c>
      <c r="C12" s="41" t="s">
        <v>31</v>
      </c>
      <c r="D12" s="37">
        <v>6.5</v>
      </c>
      <c r="E12" s="37"/>
      <c r="F12" s="37">
        <v>2.5</v>
      </c>
      <c r="G12" s="37"/>
      <c r="H12" s="37">
        <v>3</v>
      </c>
      <c r="I12" s="37">
        <v>14</v>
      </c>
      <c r="J12" s="37">
        <v>3</v>
      </c>
      <c r="K12" s="37">
        <v>5</v>
      </c>
      <c r="L12" s="37">
        <v>4</v>
      </c>
      <c r="M12" s="37">
        <v>5</v>
      </c>
      <c r="N12" s="38">
        <f t="shared" si="0"/>
        <v>43</v>
      </c>
      <c r="O12" s="39">
        <f t="shared" si="1"/>
        <v>15.357142857142858</v>
      </c>
      <c r="P12" s="40">
        <f>MROUND(O12,0.5)</f>
        <v>15.5</v>
      </c>
      <c r="Q12" s="42">
        <v>18</v>
      </c>
    </row>
    <row r="13" spans="1:22" ht="17.25" x14ac:dyDescent="0.35">
      <c r="A13" s="34">
        <v>10</v>
      </c>
      <c r="B13" s="35">
        <f>'[1]Liste des élèves'!B12</f>
        <v>0</v>
      </c>
      <c r="C13" s="36" t="s">
        <v>32</v>
      </c>
      <c r="D13" s="37">
        <v>8.5</v>
      </c>
      <c r="E13" s="37">
        <v>4</v>
      </c>
      <c r="F13" s="37">
        <v>5</v>
      </c>
      <c r="G13" s="37">
        <v>4.5</v>
      </c>
      <c r="H13" s="37">
        <v>4</v>
      </c>
      <c r="I13" s="37">
        <v>13</v>
      </c>
      <c r="J13" s="37">
        <v>5</v>
      </c>
      <c r="K13" s="37">
        <v>4</v>
      </c>
      <c r="L13" s="37">
        <v>4.5</v>
      </c>
      <c r="M13" s="37">
        <v>7</v>
      </c>
      <c r="N13" s="38">
        <f t="shared" si="0"/>
        <v>59.5</v>
      </c>
      <c r="O13" s="39">
        <f t="shared" si="1"/>
        <v>21.25</v>
      </c>
      <c r="P13" s="40">
        <f t="shared" si="2"/>
        <v>21.5</v>
      </c>
      <c r="Q13" s="26"/>
    </row>
    <row r="14" spans="1:22" ht="17.25" x14ac:dyDescent="0.35">
      <c r="A14" s="34">
        <v>11</v>
      </c>
      <c r="B14" s="35">
        <f>'[1]Liste des élèves'!B13</f>
        <v>0</v>
      </c>
      <c r="C14" s="41" t="s">
        <v>33</v>
      </c>
      <c r="D14" s="37">
        <v>7</v>
      </c>
      <c r="E14" s="37">
        <v>4</v>
      </c>
      <c r="F14" s="37">
        <v>2</v>
      </c>
      <c r="G14" s="37">
        <v>5</v>
      </c>
      <c r="H14" s="37">
        <v>2</v>
      </c>
      <c r="I14" s="37">
        <v>13</v>
      </c>
      <c r="J14" s="37">
        <v>5</v>
      </c>
      <c r="K14" s="37">
        <v>6</v>
      </c>
      <c r="L14" s="37">
        <v>5</v>
      </c>
      <c r="M14" s="37">
        <v>9</v>
      </c>
      <c r="N14" s="38">
        <f t="shared" si="0"/>
        <v>58</v>
      </c>
      <c r="O14" s="39">
        <f t="shared" si="1"/>
        <v>20.714285714285715</v>
      </c>
      <c r="P14" s="40">
        <f t="shared" si="2"/>
        <v>20.5</v>
      </c>
      <c r="Q14" s="26"/>
    </row>
    <row r="15" spans="1:22" ht="17.25" x14ac:dyDescent="0.35">
      <c r="A15" s="34">
        <v>12</v>
      </c>
      <c r="B15" s="35">
        <f>'[1]Liste des élèves'!B14</f>
        <v>0</v>
      </c>
      <c r="C15" s="36" t="s">
        <v>34</v>
      </c>
      <c r="D15" s="37">
        <v>8.5</v>
      </c>
      <c r="E15" s="37">
        <v>4.5</v>
      </c>
      <c r="F15" s="43">
        <v>5</v>
      </c>
      <c r="G15" s="37">
        <v>5</v>
      </c>
      <c r="H15" s="37">
        <v>5</v>
      </c>
      <c r="I15" s="43">
        <v>12</v>
      </c>
      <c r="J15" s="43">
        <v>0</v>
      </c>
      <c r="K15" s="43">
        <v>6</v>
      </c>
      <c r="L15" s="43">
        <v>4.5</v>
      </c>
      <c r="M15" s="37">
        <v>7.5</v>
      </c>
      <c r="N15" s="38">
        <f t="shared" si="0"/>
        <v>58</v>
      </c>
      <c r="O15" s="39">
        <f t="shared" si="1"/>
        <v>20.714285714285715</v>
      </c>
      <c r="P15" s="40">
        <f t="shared" si="2"/>
        <v>20.5</v>
      </c>
      <c r="Q15" s="26"/>
    </row>
    <row r="16" spans="1:22" ht="17.25" x14ac:dyDescent="0.35">
      <c r="A16" s="34">
        <v>13</v>
      </c>
      <c r="B16" s="35">
        <f>'[1]Liste des élèves'!B15</f>
        <v>0</v>
      </c>
      <c r="C16" s="41" t="s">
        <v>35</v>
      </c>
      <c r="D16" s="37">
        <v>5</v>
      </c>
      <c r="E16" s="37">
        <v>4</v>
      </c>
      <c r="F16" s="37">
        <v>3</v>
      </c>
      <c r="G16" s="37">
        <v>5</v>
      </c>
      <c r="H16" s="37">
        <v>4</v>
      </c>
      <c r="I16" s="37">
        <v>15</v>
      </c>
      <c r="J16" s="37">
        <v>2</v>
      </c>
      <c r="K16" s="37">
        <v>5</v>
      </c>
      <c r="L16" s="37">
        <v>4.5</v>
      </c>
      <c r="M16" s="37">
        <v>6</v>
      </c>
      <c r="N16" s="38">
        <f t="shared" si="0"/>
        <v>53.5</v>
      </c>
      <c r="O16" s="39">
        <f t="shared" si="1"/>
        <v>19.107142857142854</v>
      </c>
      <c r="P16" s="40">
        <f t="shared" si="2"/>
        <v>19</v>
      </c>
      <c r="Q16" s="26"/>
    </row>
    <row r="17" spans="1:17" ht="17.25" x14ac:dyDescent="0.35">
      <c r="A17" s="34">
        <v>14</v>
      </c>
      <c r="B17" s="35">
        <f>'[1]Liste des élèves'!B16</f>
        <v>0</v>
      </c>
      <c r="C17" s="36" t="s">
        <v>36</v>
      </c>
      <c r="D17" s="37">
        <v>1</v>
      </c>
      <c r="E17" s="37">
        <v>0</v>
      </c>
      <c r="F17" s="43">
        <v>1</v>
      </c>
      <c r="G17" s="37">
        <v>1</v>
      </c>
      <c r="H17" s="37"/>
      <c r="I17" s="43">
        <v>14</v>
      </c>
      <c r="J17" s="43">
        <v>0</v>
      </c>
      <c r="K17" s="43">
        <v>1.5</v>
      </c>
      <c r="L17" s="43">
        <v>0</v>
      </c>
      <c r="M17" s="37">
        <v>3</v>
      </c>
      <c r="N17" s="38">
        <f t="shared" si="0"/>
        <v>21.5</v>
      </c>
      <c r="O17" s="39">
        <f t="shared" si="1"/>
        <v>7.6785714285714288</v>
      </c>
      <c r="P17" s="40">
        <f t="shared" si="2"/>
        <v>7.5</v>
      </c>
      <c r="Q17" s="26"/>
    </row>
    <row r="18" spans="1:17" ht="17.25" x14ac:dyDescent="0.35">
      <c r="A18" s="34">
        <v>15</v>
      </c>
      <c r="B18" s="35">
        <f>'[1]Liste des élèves'!B18</f>
        <v>0</v>
      </c>
      <c r="C18" s="41" t="s">
        <v>37</v>
      </c>
      <c r="D18" s="37">
        <v>6</v>
      </c>
      <c r="E18" s="37">
        <v>4</v>
      </c>
      <c r="F18" s="43">
        <v>3</v>
      </c>
      <c r="G18" s="37">
        <v>2.5</v>
      </c>
      <c r="H18" s="37"/>
      <c r="I18" s="43">
        <v>7</v>
      </c>
      <c r="J18" s="43"/>
      <c r="K18" s="43"/>
      <c r="L18" s="43">
        <v>2.5</v>
      </c>
      <c r="M18" s="37">
        <v>7</v>
      </c>
      <c r="N18" s="38">
        <f t="shared" si="0"/>
        <v>32</v>
      </c>
      <c r="O18" s="39">
        <f t="shared" si="1"/>
        <v>11.428571428571429</v>
      </c>
      <c r="P18" s="40">
        <f t="shared" si="2"/>
        <v>11.5</v>
      </c>
      <c r="Q18" s="26"/>
    </row>
    <row r="19" spans="1:17" ht="17.25" x14ac:dyDescent="0.35">
      <c r="A19" s="34">
        <v>16</v>
      </c>
      <c r="B19" s="35">
        <f>'[1]Liste des élèves'!B19</f>
        <v>0</v>
      </c>
      <c r="C19" s="36" t="s">
        <v>38</v>
      </c>
      <c r="D19" s="37">
        <v>4.5</v>
      </c>
      <c r="E19" s="37">
        <v>4</v>
      </c>
      <c r="F19" s="43">
        <v>3.5</v>
      </c>
      <c r="G19" s="43">
        <v>5</v>
      </c>
      <c r="H19" s="43">
        <v>6</v>
      </c>
      <c r="I19" s="43">
        <v>13</v>
      </c>
      <c r="J19" s="43">
        <v>5</v>
      </c>
      <c r="K19" s="43">
        <v>5</v>
      </c>
      <c r="L19" s="43">
        <v>3</v>
      </c>
      <c r="M19" s="37">
        <v>8</v>
      </c>
      <c r="N19" s="38">
        <f t="shared" si="0"/>
        <v>57</v>
      </c>
      <c r="O19" s="39">
        <f t="shared" si="1"/>
        <v>20.357142857142858</v>
      </c>
      <c r="P19" s="40">
        <f t="shared" si="2"/>
        <v>20.5</v>
      </c>
      <c r="Q19" s="26"/>
    </row>
    <row r="20" spans="1:17" ht="17.25" x14ac:dyDescent="0.35">
      <c r="A20" s="34">
        <v>17</v>
      </c>
      <c r="B20" s="35">
        <f>'[1]Liste des élèves'!B20</f>
        <v>0</v>
      </c>
      <c r="C20" s="41" t="s">
        <v>39</v>
      </c>
      <c r="D20" s="37">
        <v>8</v>
      </c>
      <c r="E20" s="37">
        <v>4.5</v>
      </c>
      <c r="F20" s="43">
        <v>5</v>
      </c>
      <c r="G20" s="43">
        <v>5</v>
      </c>
      <c r="H20" s="43">
        <v>6</v>
      </c>
      <c r="I20" s="43">
        <v>14</v>
      </c>
      <c r="J20" s="43">
        <v>5.5</v>
      </c>
      <c r="K20" s="43">
        <v>6</v>
      </c>
      <c r="L20" s="43">
        <v>3</v>
      </c>
      <c r="M20" s="37">
        <v>7</v>
      </c>
      <c r="N20" s="38">
        <f t="shared" si="0"/>
        <v>64</v>
      </c>
      <c r="O20" s="39">
        <f t="shared" si="1"/>
        <v>22.857142857142858</v>
      </c>
      <c r="P20" s="40">
        <f t="shared" si="2"/>
        <v>23</v>
      </c>
      <c r="Q20" s="26"/>
    </row>
    <row r="21" spans="1:17" ht="17.25" x14ac:dyDescent="0.35">
      <c r="A21" s="34">
        <v>18</v>
      </c>
      <c r="B21" s="35">
        <f>'[1]Liste des élèves'!B21</f>
        <v>0</v>
      </c>
      <c r="C21" s="36" t="s">
        <v>40</v>
      </c>
      <c r="D21" s="37">
        <v>6</v>
      </c>
      <c r="E21" s="37">
        <v>4</v>
      </c>
      <c r="F21" s="43">
        <v>4.5</v>
      </c>
      <c r="G21" s="43">
        <v>5</v>
      </c>
      <c r="H21" s="43">
        <v>6</v>
      </c>
      <c r="I21" s="43">
        <v>15</v>
      </c>
      <c r="J21" s="43">
        <v>5.5</v>
      </c>
      <c r="K21" s="43">
        <v>6</v>
      </c>
      <c r="L21" s="43">
        <v>5</v>
      </c>
      <c r="M21" s="37">
        <v>7</v>
      </c>
      <c r="N21" s="38">
        <f t="shared" si="0"/>
        <v>64</v>
      </c>
      <c r="O21" s="39">
        <f t="shared" si="1"/>
        <v>22.857142857142858</v>
      </c>
      <c r="P21" s="40">
        <f t="shared" si="2"/>
        <v>23</v>
      </c>
      <c r="Q21" s="26"/>
    </row>
    <row r="22" spans="1:17" ht="17.25" x14ac:dyDescent="0.35">
      <c r="A22" s="34">
        <v>19</v>
      </c>
      <c r="B22" s="35">
        <f>'[1]Liste des élèves'!B22</f>
        <v>0</v>
      </c>
      <c r="C22" s="44" t="s">
        <v>41</v>
      </c>
      <c r="D22" s="37">
        <v>9.5</v>
      </c>
      <c r="E22" s="37">
        <v>5</v>
      </c>
      <c r="F22" s="43">
        <v>4</v>
      </c>
      <c r="G22" s="43">
        <v>3.5</v>
      </c>
      <c r="H22" s="43">
        <v>5</v>
      </c>
      <c r="I22" s="43">
        <v>14</v>
      </c>
      <c r="J22" s="43">
        <v>4.5</v>
      </c>
      <c r="K22" s="43">
        <v>6</v>
      </c>
      <c r="L22" s="43">
        <v>5</v>
      </c>
      <c r="M22" s="37">
        <v>9</v>
      </c>
      <c r="N22" s="38">
        <f t="shared" si="0"/>
        <v>65.5</v>
      </c>
      <c r="O22" s="39">
        <f t="shared" si="1"/>
        <v>23.392857142857142</v>
      </c>
      <c r="P22" s="40">
        <f t="shared" si="2"/>
        <v>23.5</v>
      </c>
      <c r="Q22" s="26"/>
    </row>
    <row r="23" spans="1:17" ht="17.25" x14ac:dyDescent="0.35">
      <c r="A23" s="45">
        <v>20</v>
      </c>
      <c r="B23" s="46">
        <f>'[1]Liste des élèves'!B23</f>
        <v>0</v>
      </c>
      <c r="C23" s="47" t="s">
        <v>42</v>
      </c>
      <c r="D23" s="48">
        <v>6</v>
      </c>
      <c r="E23" s="48">
        <v>4.5</v>
      </c>
      <c r="F23" s="49">
        <v>4</v>
      </c>
      <c r="G23" s="49">
        <v>3.5</v>
      </c>
      <c r="H23" s="49">
        <v>4</v>
      </c>
      <c r="I23" s="49">
        <v>15</v>
      </c>
      <c r="J23" s="49">
        <v>3.5</v>
      </c>
      <c r="K23" s="49">
        <v>6</v>
      </c>
      <c r="L23" s="49"/>
      <c r="M23" s="48">
        <v>7</v>
      </c>
      <c r="N23" s="50">
        <f>SUM(D23:M23)</f>
        <v>53.5</v>
      </c>
      <c r="O23" s="51">
        <f>(N23/$N$3)*$O$3</f>
        <v>19.107142857142854</v>
      </c>
      <c r="P23" s="52">
        <f>MROUND(O23,0.5)</f>
        <v>19</v>
      </c>
      <c r="Q23" s="26"/>
    </row>
    <row r="24" spans="1:17" ht="17.25" x14ac:dyDescent="0.35">
      <c r="A24" s="53"/>
      <c r="B24" s="53"/>
      <c r="C24" s="53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54"/>
    </row>
    <row r="25" spans="1:17" ht="17.25" x14ac:dyDescent="0.35">
      <c r="B25" s="53"/>
      <c r="C25" s="53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54"/>
    </row>
    <row r="26" spans="1:17" ht="17.25" x14ac:dyDescent="0.35">
      <c r="B26" s="53"/>
      <c r="C26" s="53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54"/>
    </row>
  </sheetData>
  <mergeCells count="14">
    <mergeCell ref="O1:O2"/>
    <mergeCell ref="P1:P2"/>
    <mergeCell ref="I1:I2"/>
    <mergeCell ref="J1:J2"/>
    <mergeCell ref="K1:K2"/>
    <mergeCell ref="L1:L2"/>
    <mergeCell ref="M1:M2"/>
    <mergeCell ref="N1:N2"/>
    <mergeCell ref="B1:C2"/>
    <mergeCell ref="D1:D2"/>
    <mergeCell ref="E1:E2"/>
    <mergeCell ref="F1:F2"/>
    <mergeCell ref="G1:G2"/>
    <mergeCell ref="H1:H2"/>
  </mergeCells>
  <conditionalFormatting sqref="D4:D23">
    <cfRule type="cellIs" dxfId="7" priority="7" operator="lessThan">
      <formula>$D$3/2</formula>
    </cfRule>
    <cfRule type="cellIs" dxfId="6" priority="8" operator="lessThan">
      <formula>$D$3/2</formula>
    </cfRule>
  </conditionalFormatting>
  <conditionalFormatting sqref="E4:E23">
    <cfRule type="cellIs" dxfId="5" priority="6" operator="lessThan">
      <formula>$E$3/2</formula>
    </cfRule>
  </conditionalFormatting>
  <conditionalFormatting sqref="M4:M23">
    <cfRule type="cellIs" dxfId="4" priority="5" operator="lessThan">
      <formula>$M$3/2</formula>
    </cfRule>
  </conditionalFormatting>
  <conditionalFormatting sqref="F4:F18 I4:L18 F19:L23">
    <cfRule type="cellIs" dxfId="3" priority="4" operator="lessThan">
      <formula>$D$3/2</formula>
    </cfRule>
  </conditionalFormatting>
  <conditionalFormatting sqref="G4:G18">
    <cfRule type="cellIs" dxfId="2" priority="2" operator="lessThan">
      <formula>$D$3/2</formula>
    </cfRule>
    <cfRule type="cellIs" dxfId="1" priority="3" operator="lessThan">
      <formula>$D$3/2</formula>
    </cfRule>
  </conditionalFormatting>
  <conditionalFormatting sqref="H4:H18">
    <cfRule type="cellIs" dxfId="0" priority="1" operator="lessThan">
      <formula>$E$3/2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Sroka</dc:creator>
  <cp:lastModifiedBy>Francois Sroka</cp:lastModifiedBy>
  <dcterms:created xsi:type="dcterms:W3CDTF">2022-11-27T13:58:16Z</dcterms:created>
  <dcterms:modified xsi:type="dcterms:W3CDTF">2022-11-27T15:12:36Z</dcterms:modified>
</cp:coreProperties>
</file>