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C3D" lockStructure="1"/>
  <bookViews>
    <workbookView xWindow="240" yWindow="240" windowWidth="15315" windowHeight="4560"/>
  </bookViews>
  <sheets>
    <sheet name="Fiche synthetique" sheetId="3" r:id="rId1"/>
    <sheet name="Details des dossiers encours" sheetId="1" r:id="rId2"/>
  </sheets>
  <externalReferences>
    <externalReference r:id="rId3"/>
  </externalReferences>
  <definedNames>
    <definedName name="_xlnm._FilterDatabase" localSheetId="1" hidden="1">'Details des dossiers encours'!$B$3:$I$3</definedName>
  </definedNames>
  <calcPr calcId="145621"/>
</workbook>
</file>

<file path=xl/calcChain.xml><?xml version="1.0" encoding="utf-8"?>
<calcChain xmlns="http://schemas.openxmlformats.org/spreadsheetml/2006/main">
  <c r="I56" i="1" l="1"/>
  <c r="I57" i="1"/>
  <c r="AA7" i="3"/>
  <c r="AA5" i="3"/>
  <c r="V21" i="3"/>
  <c r="V13" i="3"/>
  <c r="V5" i="3"/>
  <c r="N5" i="3"/>
  <c r="F6" i="3"/>
  <c r="N13" i="3"/>
  <c r="N21" i="3"/>
  <c r="AA21" i="3" l="1"/>
  <c r="Z19" i="3" s="1"/>
  <c r="AA23" i="3"/>
  <c r="Z3" i="3"/>
  <c r="I54" i="1" l="1"/>
  <c r="I31" i="1"/>
  <c r="I5" i="1" l="1"/>
  <c r="I6" i="1"/>
  <c r="I7" i="1"/>
  <c r="I8" i="1"/>
  <c r="I9" i="1"/>
  <c r="I10" i="1"/>
  <c r="I11" i="1"/>
  <c r="I12" i="1"/>
  <c r="I13" i="1"/>
  <c r="I14" i="1"/>
  <c r="I15" i="1"/>
  <c r="I16" i="1"/>
  <c r="I17" i="1"/>
  <c r="I18" i="1"/>
  <c r="I19" i="1"/>
  <c r="I20" i="1"/>
  <c r="I21" i="1"/>
  <c r="I22" i="1"/>
  <c r="I23" i="1"/>
  <c r="I24" i="1"/>
  <c r="I25" i="1"/>
  <c r="I26" i="1"/>
  <c r="I27" i="1"/>
  <c r="I28" i="1"/>
  <c r="I29" i="1"/>
  <c r="I30" i="1"/>
  <c r="I32" i="1"/>
  <c r="I33" i="1"/>
  <c r="I34" i="1"/>
  <c r="I35" i="1"/>
  <c r="I36" i="1"/>
  <c r="I37" i="1"/>
  <c r="I38" i="1"/>
  <c r="I39" i="1"/>
  <c r="I40" i="1"/>
  <c r="I41" i="1"/>
  <c r="I42" i="1"/>
  <c r="I43" i="1"/>
  <c r="I44" i="1"/>
  <c r="I45" i="1"/>
  <c r="I46" i="1"/>
  <c r="I47" i="1"/>
  <c r="I48" i="1"/>
  <c r="I49" i="1"/>
  <c r="I50" i="1"/>
  <c r="I51" i="1"/>
  <c r="I52" i="1"/>
  <c r="I53" i="1"/>
  <c r="I55" i="1"/>
  <c r="I4" i="1"/>
  <c r="AA13" i="3" l="1"/>
  <c r="Z11" i="3" s="1"/>
  <c r="AA15" i="3"/>
  <c r="S15" i="3"/>
  <c r="S13" i="3"/>
  <c r="R11" i="3" s="1"/>
  <c r="S21" i="3"/>
  <c r="R19" i="3" s="1"/>
  <c r="S23" i="3"/>
  <c r="S7" i="3"/>
  <c r="S5" i="3"/>
  <c r="F9" i="3" l="1"/>
  <c r="R3" i="3"/>
  <c r="F8" i="3"/>
</calcChain>
</file>

<file path=xl/sharedStrings.xml><?xml version="1.0" encoding="utf-8"?>
<sst xmlns="http://schemas.openxmlformats.org/spreadsheetml/2006/main" count="219" uniqueCount="104">
  <si>
    <t>N° d’ordre</t>
  </si>
  <si>
    <t>Recommandations/Engagements</t>
  </si>
  <si>
    <t>Respect de delai</t>
  </si>
  <si>
    <t>Personne en Charge</t>
  </si>
  <si>
    <t>Departement</t>
  </si>
  <si>
    <t>Finances</t>
  </si>
  <si>
    <t>Suivi et Evaluation</t>
  </si>
  <si>
    <t>Passation de Marché</t>
  </si>
  <si>
    <t>Executif/Management</t>
  </si>
  <si>
    <t>Tous</t>
  </si>
  <si>
    <t>MABOLIA YENGA</t>
  </si>
  <si>
    <t>MUKADI KALALA</t>
  </si>
  <si>
    <t>MBUYI WA MPOYI</t>
  </si>
  <si>
    <t>UNGI KIABOLUA</t>
  </si>
  <si>
    <t>LUZAYADIO</t>
  </si>
  <si>
    <t>MPEMBE ISAKO</t>
  </si>
  <si>
    <t xml:space="preserve">NKULANI </t>
  </si>
  <si>
    <t>KANKOLONGO DITUTU</t>
  </si>
  <si>
    <t>Christelle MAYANGI</t>
  </si>
  <si>
    <t>SAPIDI  BADIBANGA</t>
  </si>
  <si>
    <t>Jacques MAKAKA</t>
  </si>
  <si>
    <t>Ambroisine KIERE</t>
  </si>
  <si>
    <t>VIMINDE MBUELA</t>
  </si>
  <si>
    <t>EPANGALA DAO</t>
  </si>
  <si>
    <t>N/A</t>
  </si>
  <si>
    <t>Nouvelle Echeance</t>
  </si>
  <si>
    <r>
      <rPr>
        <b/>
        <u/>
        <sz val="10"/>
        <color theme="1"/>
        <rFont val="Segoe UI"/>
        <family val="2"/>
      </rPr>
      <t>Avenant Contrat Grpt IGS/PGW/NRG</t>
    </r>
    <r>
      <rPr>
        <sz val="10"/>
        <color theme="1"/>
        <rFont val="Segoe UI"/>
        <family val="2"/>
      </rPr>
      <t xml:space="preserve">
Le Directeur des Opérations a demandé au RPM de recevoir Mr Laurent demain mercredi 04/10/2017 à 9h00 et d’associer Mr Sephorien de la BM et le RSE à cette réunion, et lui parler aussi de l’accord de confidentialité.
Le Directeur des Opérations a demandé au RPM de relancer le mail sur l’accord de confidentialité à Mr Lanssina de la BM afin qu’il se prononce clairement sur ce dossier.
Le RSE entre en contact avec le Grpt IGS pour avoir le nouveau chronogramme de leurs activités</t>
    </r>
  </si>
  <si>
    <t>Date de realisation</t>
  </si>
  <si>
    <t xml:space="preserve">Date buttoire </t>
  </si>
  <si>
    <t>Rapport de FMS
Le Directeur des Opérations a demandé au RAF &amp; à la Trésorière de présenter au consultant de Tomate, Ranto, les documents demandés par le FMS pour avis. Et tous ces documents doivent être prêts au plutard le 12/10/2017 et les envoyer au FMS
Non Réalisé pcq le Comptable doit faire les analyses des comptes et finir ce samedi 15/10/2017
Le D.O a demandé à la PM d’annexer les documents probants au tableau de suivi des recommandations audit externe 2016</t>
  </si>
  <si>
    <t>Accord de Confidentialité
Le Directeur des Opérations a demandé au RPM de faire un mail de relance à Mr Lanssina de la BM.
Le D.O a demandé au RPM de prendre en compte la réponse de GAF et lui écrire avec attache de nos observations.</t>
  </si>
  <si>
    <t>Contrat 041.004/2017 &amp; 041.005/2017 FEKETE &amp; Pablo AMADO
Le D.O a demandé au RAF de rappeler aux consultants de nous envoyer leurs factures</t>
  </si>
  <si>
    <t xml:space="preserve">CS 04.53/2016 BRGM
le D.O a demandé à IT &amp; RSE de transmettre les informations au RAF ;
Le D.O a demandé au RAF de réclamer la facture au consultant.
</t>
  </si>
  <si>
    <t>CS 041.006/2017 Marc Munschy
Le D.O a demandé au RAF de réclamer la facture auprès du consultant</t>
  </si>
  <si>
    <t>CS 04.061/2016 Grpt BEAK &amp; BRGM
Le D.O a demandé au RPM de transmettre le contrat aux Finances</t>
  </si>
  <si>
    <t>Protocole SAEMAPE
Le D.O a demandé au RPM &amp; RSE de finaliser le travail et de le partager à tous avant de relancer la DNO</t>
  </si>
  <si>
    <t>AMI 79 Audit SOKIMO par deux évaluateurs André Lambert et Vitor Correia
Le D.O a demandé au RPM d’écrire un mail aux deux évaluateurs pour nous donner des éclaircissements sur leur travail par rapport à nos attentes.</t>
  </si>
  <si>
    <t>Publication PPA
Le D.O a demandé au RSE d’écrire à Mr Alvarez lui expliquer le processus de publication du PPA et de copier tous les interlocuteurs</t>
  </si>
  <si>
    <t>Les Factures en souffrance : Grpt BRGM-GAF-Grpt IGS
Le D.O a demandé à la Trésorière de les remettre au RSE pour suivi livrables &amp; approbations des livrables</t>
  </si>
  <si>
    <t>NIVEAU DE REALISATION GLOBAL</t>
  </si>
  <si>
    <t>Nombre des dossier encours</t>
  </si>
  <si>
    <t>Respect des delais</t>
  </si>
  <si>
    <t>Non Respect des delais</t>
  </si>
  <si>
    <t>Nbre de dossier</t>
  </si>
  <si>
    <t>SUIVI EVALUATION</t>
  </si>
  <si>
    <t>FINANCES</t>
  </si>
  <si>
    <t>PMD</t>
  </si>
  <si>
    <t>Nombre de dossiers</t>
  </si>
  <si>
    <t xml:space="preserve">Realisation </t>
  </si>
  <si>
    <t>Mécanisme de gestion des Plaintes
Le RSE a promis de finaliser ce dossier et l’envoyer à la BM le 10/10/2017
Réalisé et envoyé à l’équipe de sauvegarde de la BM, qui n’a pas encore réagi.
RSE a promis de leur demander un RDV pour en discuter.</t>
  </si>
  <si>
    <t>Publication PPA
17/10/2017/ Le D.E a demandé au RSE d’écrire à Mr Alvarez lui expliquer le processus de publication du PPA et de copier tous les interlocuteurs
Réalisé le PPA est déjà publié dans le site Promines depuis le 18/10/2017.
Le D.E a rappelé au RSE qu’il faudrait commencer la phase d’exécution envie de prérequis du financement additionnel. Sur ce, le RSE a promis d’entrer en contact avec Mme Lucienne de la BM.</t>
  </si>
  <si>
    <t>Suivi 2ème contrat World Vision 
Le RSE a pris l’engagement de faire une mission de supervision à Kolwezi avant la conférence de Renafem/Lubumbashi. Il le fera avec Mme Rachel/BM
Attendre mission Renafem à Lubumbashi pour confirmer leur rapport. Il le fera avec Mme Rachel.</t>
  </si>
  <si>
    <t>Les Factures en attente : 
Le D.E a demandé à la Trésorière de les remettre au RSE pour suivi livrables &amp; approbations des livrables(Realisé)
Sur ce, la Trésorière a remis au RSE en date du 18/10/2017 les 6 factures ci-après : André Lambert-Vitor Correia-Grpt BRGM.IGS.GEOCOFF-Deloitte-Grpt GAF et Grpt IGS.PGW.NRG. Et toutes ces factures sont au 25/10/2017 auprès du RSE.
Commentaires RSE : Pas de livrable pour la facture IGS et pas de validation du contrôleur qualité M. Munschy. Aussi pas d’harmonie entre les deux contrats consultant et contrôle qualité. Et les autres factures non traitées.
Et le D.E a demandé au RSE de préparer une note justificative, un projet d’avenant pour les deux contrats IGS et Contrôle qualité, le lui soumettre pour lecture &amp; validation avant de le transmettre au TTL. (RSE)
Le D.E a aussi demandé aux Finances de resoumettre toutes ces factures au RSE</t>
  </si>
  <si>
    <t>Formation continue du Min. des Mines 2017-2018.
Le D.E a réagi au mail du RSE du 24/10/2017 sur le budget de supervision de formation continue par CSMORA. Le D.E a rappelé au RSE que tous les supports de formation sont imprimés ici à Promines qui prend en charge les coûts de la reproduction et reliure. Les perdiems des participants sont payés par la Trésorière et la caissière, suivant les listes des présences. Et si on confie cette formation à CSMORA qui n’a pas qualité, à quoi servirait le Comité de Formation Continue ? Sur ce, le D.E a demandé au RSE de reprendre le dossier et d’organiser le comité de formation continue.
Faire le préliminaire demain 26/10/2017 avec Mr Garry SAKATA</t>
  </si>
  <si>
    <t>Dossier ancien contrat Grpt Path
Le RSE a confirmé avoir envoyé un mail le 19/10/2017 à Path c/° Mr Nkulu  pour que Promines puisse récupérer le véhicule mis à la disposition de ITRI et jusqu’au 25/10/2017, Mr Nkulu n’a pas réagi.
Le RSE n’a pas remis au RAF tous les éléments afin de lui permettre de faire une lettre officielle à Path et lui demande de transformer son mail du 19/10/2017 en lettre pour déposer chez Path.
Le RSE a promis de faire un mail de relance à Path aujourd’hui même après la réunion</t>
  </si>
  <si>
    <t>Comité de Pilotage (CoPil)
Le D.E a rappelé au RSE que quand les membres de CoPil partent en mission, le RSE est censé savoir l’objet de leur mission et avoir leur rapport de mission. 
Le RSE a confirmé que les membres de CoPil lui envoient les CR de leurs réunions en électronique.
Le RSE a confirmé qu’il a tous les CR des réunions de CoPil en électronique.
Le D.E a demandé au RSE de mettre en place dans son bureau un classeur CoPil.
Le D.E a demandé au RSE de lui faire un calendrier prévisionnel de CoPil qui n’est pas un organe indépendant mais dépend de Promines. Ce calendrier va comporter des dates qui sont en lien avec les dates de réception des livrables que le CoPil devra suivre</t>
  </si>
  <si>
    <t>Rapport général d’avancement des activités Volet A
Le D.E a demandé au RSE de lui faire un rapport d’avancement des activités Volet A avec les membres du CoPil et lui faire une restitution le 15/11/2017
Le D.E a demandé au RSE de lui faire un rapport d’avancement des activités Volet A avec les membres du CoPil et lui faire une restitution le 15/11/2017</t>
  </si>
  <si>
    <t>Budget Formation Homologues et Mission d’encadrement
Le D.E a demandé au RSE de voir si toutes ces formations sont justifiées par rapport aux indicateurs du Projet Promines et de lui faire un état sur ces formations.
Sur ce le D.E a demandé au RSE de s’approcher de Mr Kampata et Mr Mupande car ils ont un fichier excel pour ces formations.
Le RSE a proposé d’avoir une réunion avec tous les Homologues</t>
  </si>
  <si>
    <t>Dossier Travail des Enfants dans les Mines
Le D.E a informé au RSE qu’il le fera travailler sur la demande du Min. des Mines sur le recrutement d’un consultant pour mettre en place un système de lutte contre le travail des enfants dans les mines, afin de proposer au Promines un angle qui soit en lien avec les objectifs du Projet Promines.</t>
  </si>
  <si>
    <t xml:space="preserve">Groupe de travail Mines-Hydrocarbures-Electricité.
Le D.E a informé au RSE que le TTL prévoit dans le cadre du Financement Additionnel quelques activités avec les hydrocarbures et l’environnement.
</t>
  </si>
  <si>
    <t>RSE &amp; PRAP
Le Directeur des Opérations a demandé au RSE de se rapprocher de PRAP pour voir comment ils ont mis en œuvre le départ en retraite dans les autres ministères.
Mais le Directeur des Opérations demande au RSE de s’approcher de Mr Fundi pour ce sujet.
Le RSE confirme avoir contacté Mr Fundi et il organisera une séance de travail avec lui.
Le RSE a confirmé n’avoir pas contacté le Coordonnateur de PRAP parce qu’il n’a pas son numéro de téléphone. ok
Le RSE confirme avoir pu récolter les éléments : recruter un spécialiste en prévoyance social, qui va calculer le montant total à payer pour le départ en retrait.OK
Sur ce le D.E a insisté pour que le RSE contacte le coordonnateur de PRAP qui a déjà le dossier aboutit avec le montant.
26/10/2017: Le RSE a promis de le voir dans son bureau à la Fonction Publique;</t>
  </si>
  <si>
    <t xml:space="preserve">Avenant Contrat Grpt IGS/PGW/NRG
Le D.E a demandé au RSE d’entrer en contact avec le Grpt IGS pour avoir le nouveau chronogramme de leurs activités.
</t>
  </si>
  <si>
    <t>Dossier RAMO
Le RSE a promis de finaliser cette semaine le RAMO envoyé par Mme Rachel/BM et le lundi 09/10/2017 le transmettre officiellement au Président du CTS.
Le Directeur des Opérations a demandé au RAF de planifier la Réunion du CTS</t>
  </si>
  <si>
    <t>TVA payée sur Facture Hôtel Memling/Sept. 2017
Le RAF a promis d’écrire à la Cellule Fiscale pour leur demander de prendre en charge la TVA payée sur la facture de l’hôtel Memling lors de l’atelier sur le Business Model au mois de sept. 2017</t>
  </si>
  <si>
    <t>Conférence RENAFEM
Le RSE a confirmé que la liste des participants a été clôturée.
Conférence RENAFEM du 01 AU 03/11/2017
Délégation « STRATEGIES » : Selon la page 44 du contrat Stratégies, Hormis les honoraires et autres frais logistiques, les frais d’hébergement, perdiems, billets d’avion et transport sont à charge de Promines. 
Le D.E a rappelé au RSE que les frais d’hébergement de l’équipe Stratégies sont dans le perdiem taux DSA.
1. Le RSE a confirmé que la liste des participants a été clôturée.
2. Question des billets d’avion pour les participants de Bukavu-Goma-Bunia-Kindu-Kisangani qui risquent d’arriver en retard à la conférence de Renafem/Lubumbashi prévue du 01 au 03/11/2017.
Le RSE a confirmé que les billets de ceux de Bunia et Kindu étaient très compliqués.
Le D.E a demandé au RSE et à l’IT d’aller demain 26/10/2017 à 8h chez Africa Travel faire la réservation des billets pour les participants de Bukavu et Kisangani, de demander un devis et de contacter Havas à ce sujet avant toute confirmation chez Africa Travel.</t>
  </si>
  <si>
    <t xml:space="preserve">Contrat Pro Invest
L’APM a confirmé que la PM va faire un nouveau contrat de 4 mois durée d’exécution car le 1er n’a jamais démarré et ce projet de contrat est fait, sera envoyé au RSE pour vérifier les chronogrammes
</t>
  </si>
  <si>
    <t>Contrat 04.076 CIDE
L’APM a confirmé n’avoir pas trouvé ce contrat qui est déjà signé seulement par le prestataire et non Promines. Il ne retrouve pas non plus la notification de ce contrat au consultant. Il a fait un mail au RPM en congé pour avoir des plus amples informations à ce sujet.
Le D.E a demandé à l’APM de faire une DNO demain 26/10/2017.</t>
  </si>
  <si>
    <t>Contrat 04.073 CIDE
Ce contrat donne un délai d’exécution jusqu’en février 2019 et D.E a demandé à la PM de faire un avant sans incidence financière pour régulariser le délai d’exécution.
Le D.E a demandé à la PM de faire un avant sans incidence financière pour régulariser le délai d’exécution.</t>
  </si>
  <si>
    <t xml:space="preserve">Les Factures en souffrance : André Lambert-Vitor et CIDE et Deloitte
Le D.O a demandé à la Trésorière de les remettre au RPM pour remettre aux finances les contrats
Le 18/10/2017 le RPM a remis aux Finances les deux contrats André Lambert &amp; Vitor Correia.
Au 25/10/2017 le contrat CIDE n’est pas encore remis aux Finances ni le livrable du nouveau contrat Deloitte.
Le RPM avait confirmé aux Finances de disposer du livrable Deloitte.
Le RSE a confirmé n’avoir pas vu ce livrable.
</t>
  </si>
  <si>
    <t xml:space="preserve">Suivi recommandations audit externe « ERUDIT »
Le D.E a demandé à la PM d’annexer les documents probants au tableau de suivi des recommandations  de l’audit externe.
</t>
  </si>
  <si>
    <t>Accord de Confidentialité
Le D.E a demandé au RPM de faire un mail de relance à Mr Lanssina de la BM.
Le D.E a demandé au RPM de prendre en compte la réponse de GAF et lui écrire avec attache de nos observations.
La PM a reçu les observations de GAF qui a retravaillé le document. Les autres consultants surtout ceux de contrôle
qualité ont signé et d’autres non.
Sur ce le D.E a demandé à l’APM de lui faire un retour le lundi 30/10/2017 sur ce dossier.</t>
  </si>
  <si>
    <t>Contrat 04-072/2017 CAUDITEC
Le Coordonnateur a reçu les injonctions du Min. des Mines, ce contrat ne doit pas être appliqué, il faudrait réfléchir sur une solution intermédiaire. Avec la circulaire signée par le 1er Ministre, Cauditec aura de difficulté pour voir les compagnies minières.
Le D.E a demandé à la PM de trouver la circulaire signée par le 1er ministre suspendant tous les contrôles et s’appuyer là-dessus même si CAUDITEC n’est fait pas de l’inspection mais un travail d’études pour évaluer les pertes fiscales. 
Le D.E a rappelé que nous n’avons pas d’arguments pour faire une DNO de canceller ce contrat.
Le D.E a demandé au RSE d’avoir des échanges informels par téléphone avec le Consultant et à l’APM de partager le contrat Cauditec à tous les participants présents à la réunion du 25/10/2017.</t>
  </si>
  <si>
    <t>Le D.E a demandé au RSE d’avoir des échanges informels par téléphone avec le Consultant et à l’APM de partager le contrat Cauditec à tous les participants présents à la réunion du 25/10/2017.
Le D.E a demandé à la PM de trouver la circulaire signée par le 1er ministre suspendant tous les contrôles et s’appuyer là-dessus même si CAUDITEC n’est fait pas de l’inspection mais un travail d’études pour évaluer les pertes fiscales. 
Le D.E a rappelé que nous n’avons pas d’arguments pour faire une DNO de canceller ce contrat.
Le D.E a demandé au RSE d’avoir des échanges informels par téléphone avec le Consultant et à l’APM de partager le contrat Cauditec à tous les participants présents à la réunion du 25/10/2017.</t>
  </si>
  <si>
    <t>Contrat HAVAS
L’APM a confirmé que Mme Rachel a donné la NO sur le contrat Havas, paraphé et signé par Havas, à condition de réduire la durée du contrat de 30 jours à 10 jours.
L’APM a modifié la durée d’exécution et a renvoyé le contrat modifié à Mme Rachel pour DNO. Mais Celle-ci n’a pas encore donné la NO.
Le D.E a demandé à l’APM de relancer le mail pour avoir la NO de Mme Rachel.
Aussi l’APM a confirmé avoir partagé le projet de contrat Havas au RAF et au RSE.
Le RSE confirme n’avoir pas vu ce projet de contrat.
Le D.E a demandé à la PM de préparer une annexe au contrat Havas précisant que les différentes rubriques du budget telles que ventilées dans le contrat seront justifiées avec des factures de montants correspondants et les fonds non utilisés seront restitués au projet dans un délai de 72 heures.</t>
  </si>
  <si>
    <t>Loyer Promines
Le Directeur des Opérations a demandé au RSE, à l’APM et à la Trésorerie de lui faire la situation du loyer.
Réalisé le 18/10/2017 la PM a envoyé la DNO le 19/10/2017.
Au 25/10/2017 le TTL n’a pas accordé la NO ;
Le D.E a demandé à l’APM  de relancer le TTL sur base du mail de Mr Alvarez du 25/10/2017</t>
  </si>
  <si>
    <t>CS 04.52/2016 Alexandre Soubrie
Le D.O a demandé à la PM, Trésorière,  RSE et IT de finaliser ce dossier et de lui faire rapport
Réalisé et CR envoyé au D.E par mail le 24/10/2017
Le D.E a demandé à l’IT de lui faire une note explicative confirmant qu’il n’y a pas de lien entre l’hébergement &amp; les matériels à acheter.
Le D.E a également demandé à l’IT et l’APM de lui proposer les noms des évaluateurs pour validation.</t>
  </si>
  <si>
    <t>Recrutement du RAPM
Le Directeur des Opérations a demandé au RPM et au RAF de travailler ensemble pour rédiger les TDRs pour le recrutement d’un Responsable Adjoint de la Passation des Marchés et les lui soumettre au plutard le 18/10/2017.
Le D.E a insisté que le RPM &amp; le RAF lui transmettre le projet des TDRs le 18/10/2017
Réalisé
Le RPM a transmis au D.E le projet des TDRs le 18/10/2017.</t>
  </si>
  <si>
    <r>
      <rPr>
        <b/>
        <u/>
        <sz val="10"/>
        <color theme="1"/>
        <rFont val="Segoe UI"/>
        <family val="2"/>
      </rPr>
      <t>Dossier Auditeur Interne</t>
    </r>
    <r>
      <rPr>
        <sz val="10"/>
        <color theme="1"/>
        <rFont val="Segoe UI"/>
        <family val="2"/>
      </rPr>
      <t xml:space="preserve">
Le Directeur des Opérations a demandé à la PM d’inviter Mr Paul Mataka, 1er après le test écrit &amp; interview, pour négociation du montant des ses honoraires. Il a demandé aux 3 chefs de service d’assister à ces négociations.
16/10/2017 pour faire un PV de non conciliation
PV de non conciliation signé entre Promines et Mr Mataka le 11/10/2017
PV envoyé au TTL le 20/10/2017 pour DNO de poursuivre le processus, passer au 2ème candidat.
La NO du TTL reçue le 20/10/2017 pour poursuivre le processus de recrutement.
Le 2ème candidat Mr Max Makunga est convoqué ce lundi 30/10/2017 pour négociation honoraires.</t>
    </r>
  </si>
  <si>
    <t xml:space="preserve">Avenant Contrat Grpt IGS/PGW/NRG
Le D.E a demandé au RPM de recevoir Mr Laurent demain mercredi 04/10/2017 à 9h00 et d’associer Mr Sephorien de la BM et le RSE à cette réunion, et lui parler aussi de l’accord de confidentialité.
</t>
  </si>
  <si>
    <t>Mail Mr Lushima du 21/10/2017 sur l’Assistance Cabinet Emery Mukendi dans la défense du projet de code minier devant les commissions parlementaires 
Le D.E a demandé à l’APM de lui faire un état de lieu sur tous les contrats déjà signés entre Promines et le Cabinet Emery Mukendi.</t>
  </si>
  <si>
    <t>Dossier Traçabilité
Le D.E a demandé à l’APM de le voir le Mardi 07/11/2017 avec la liste des Evaluateurs.</t>
  </si>
  <si>
    <t>Rapport de FMS
Le D.E a demandé au RAF &amp; à la Trésorière de présenter au consultant de Tomate, Ranto, les documents demandés par le FMS pour avis. Et tous ces documents doivent être prêts au plutard le 12/10/2017 et les envoyer au FMS
Réalisé Le 15/10/2017 par le RAF et le Comptable.
Tous les documents envoyés au FMS le 15/10/2017 par le RAF</t>
  </si>
  <si>
    <t xml:space="preserve">Révision &amp; Mis à jour PTBA 2017 
Le D.E a demandé au RAF &amp; à la Trésorière de faire la mise à jour du PTBA, faire la réallocation des Economies et intégrer les nouveaux éléments.
23/10/2017 Le D.E au RAF de  retravailler avec la Trésorière et  le lui resoumettre.
Réalisé
Le travail a été réalisé le 20/10/2017
</t>
  </si>
  <si>
    <t xml:space="preserve">Réunion CTS du Projet Promines
Le D.E a demandé au RAF de planifier la Réunion du CTS
</t>
  </si>
  <si>
    <t>Révision &amp; Mis à jour PTBA 2017 &amp; PPM 2017-30.06.2018
Le Directeur des Opérations a demandé au RAF &amp; à la Trésorière de faire la mise à jour du PTBA, faire la réallocation des Economies et intégrer les nouveaux éléments.
Il a demandé aussi à la PM faire la mise à jour du PPM et d’associer le RSE pour voir par rapport à notre PPM 2017-2018 quelles sont les activités qui restent à faire
Lundi 23/10/2017 pour retravailler avec la Trésorière et  le resoumettre au D.O
Creer une notification pour les intervenant avec une date precise</t>
  </si>
  <si>
    <t>World Vision 2ème Contrat
Le RPM a promis d’envoyer la F384 à Mme Lucie/BM pour enregistrement de ce contrat dans le site de la BM et Faire un Avenant sans incidence financière.</t>
  </si>
  <si>
    <t>RSF 3ème Trimestre
Le Directeur des Opérations a demandé au RSE et au RPM de transmettre au RAF leurs données au plutard le 20/10/2017
Echéance maintenue 20/10/2017
Echéance maintenue 20/10/2017
Réalisé
Le RPM a transmis les données PM au RAF le 18/10/2017</t>
  </si>
  <si>
    <t>Teleprocedures
Faire attention aux specificités et du code mere du serveur.</t>
  </si>
  <si>
    <t>Code Minier</t>
  </si>
  <si>
    <r>
      <rPr>
        <b/>
        <u/>
        <sz val="10"/>
        <color theme="1"/>
        <rFont val="Segoe UI"/>
        <family val="2"/>
      </rPr>
      <t>Dossier ASE</t>
    </r>
    <r>
      <rPr>
        <sz val="10"/>
        <color theme="1"/>
        <rFont val="Segoe UI"/>
        <family val="2"/>
      </rPr>
      <t xml:space="preserve">
Le RSE a promis de constituer la liste de panel pour les tests écrits et interview de 16 candidats figurant sur la liste restreinte
Transmettre la liste de panel au D.E avant le 20/10/2017
25/10/2017: Non réalisé
Sur ce le D.E a rappelé au RSE que ça fait plus d’un mois qu’il promet de constituer la liste de panel pour le test écrit et interviews ASE et le D.E a demandé au RSE de remettre cette liste à la PM pour faire des lettres d’engagements sous sa validation.</t>
    </r>
  </si>
  <si>
    <t>Budget Mission d’encadrement et Formation Homologues
Le Directeur des Opérations a demandé au RAF de donner le montant déjà dépensé par Promines et de faire un tableau prévisionnel pour l’encadrement &amp; la formation des homologues.
Le Directeur des Opérations a demandé au RPM de partager le budget que le consultant a donné pour cette formation avec le RAF, le RSE, la Trésorière et IT.
Le Directeur des Opérations a demandé au RSE de voir si toutes ces formations sont justifiées par rapport aux indicateurs du Projet Promines et de lui faire un état sur ces formations.</t>
  </si>
  <si>
    <t>World Vision 2ème Contrat
Le RPM a promis d’envoyer la F384 à Mme Lucie/BM pour enregistrement de ce contrat dans le site de la BM  et Faire un Avenant sans incidence financière.
Réalisé F384 envoyé.
Non réalisé pour Avenant sans incidence financière
Non réalisé
Echéance à fixer par le RPM</t>
  </si>
  <si>
    <t>Executif</t>
  </si>
  <si>
    <t>Semaine 39</t>
  </si>
  <si>
    <t>Semaine 40</t>
  </si>
  <si>
    <t>Semaine 41</t>
  </si>
  <si>
    <t>Semaine 42</t>
  </si>
  <si>
    <t>Semaine 43</t>
  </si>
  <si>
    <t>Semaine 44</t>
  </si>
  <si>
    <t>Semaine 45</t>
  </si>
  <si>
    <t>Semaine 46</t>
  </si>
  <si>
    <t>Semaine 47</t>
  </si>
  <si>
    <t>Semaine 48</t>
  </si>
  <si>
    <t>Semaine 49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</si>
</sst>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12" x14ac:knownFonts="1">
    <font>
      <sz val="11"/>
      <color theme="1"/>
      <name val="Calibri"/>
      <family val="2"/>
      <scheme val="minor"/>
    </font>
    <font>
      <sz val="11"/>
      <color theme="1"/>
      <name val="Calibri"/>
      <family val="2"/>
      <scheme val="minor"/>
    </font>
    <font>
      <sz val="10"/>
      <color theme="1"/>
      <name val="Segoe UI"/>
      <family val="2"/>
    </font>
    <font>
      <b/>
      <sz val="10"/>
      <color theme="1"/>
      <name val="Segoe UI"/>
      <family val="2"/>
    </font>
    <font>
      <b/>
      <u/>
      <sz val="10"/>
      <color theme="1"/>
      <name val="Segoe UI"/>
      <family val="2"/>
    </font>
    <font>
      <b/>
      <sz val="10"/>
      <color rgb="FFFF0000"/>
      <name val="Segoe UI"/>
      <family val="2"/>
    </font>
    <font>
      <sz val="14"/>
      <color theme="1"/>
      <name val="Khmer UI"/>
      <family val="2"/>
    </font>
    <font>
      <sz val="14"/>
      <color theme="0"/>
      <name val="Khmer UI"/>
      <family val="2"/>
    </font>
    <font>
      <b/>
      <sz val="14"/>
      <color theme="1"/>
      <name val="Khmer UI"/>
      <family val="2"/>
    </font>
    <font>
      <sz val="28"/>
      <color theme="1"/>
      <name val="Khmer UI"/>
      <family val="2"/>
    </font>
    <font>
      <sz val="72"/>
      <color theme="1"/>
      <name val="Khmer UI"/>
      <family val="2"/>
    </font>
    <font>
      <sz val="8"/>
      <color theme="1"/>
      <name val="Khmer UI"/>
      <family val="2"/>
    </font>
  </fonts>
  <fills count="6">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theme="3" tint="0.59999389629810485"/>
        <bgColor indexed="64"/>
      </patternFill>
    </fill>
    <fill>
      <patternFill patternType="solid">
        <fgColor theme="0" tint="-4.9989318521683403E-2"/>
        <bgColor indexed="64"/>
      </patternFill>
    </fill>
  </fills>
  <borders count="48">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hair">
        <color rgb="FF0070C0"/>
      </left>
      <right style="hair">
        <color rgb="FF0070C0"/>
      </right>
      <top style="hair">
        <color rgb="FF0070C0"/>
      </top>
      <bottom style="hair">
        <color rgb="FF0070C0"/>
      </bottom>
      <diagonal/>
    </border>
    <border>
      <left style="thin">
        <color rgb="FF0070C0"/>
      </left>
      <right style="thin">
        <color rgb="FF0070C0"/>
      </right>
      <top style="thin">
        <color rgb="FF0070C0"/>
      </top>
      <bottom/>
      <diagonal/>
    </border>
    <border>
      <left style="hair">
        <color rgb="FF0070C0"/>
      </left>
      <right style="hair">
        <color rgb="FF0070C0"/>
      </right>
      <top/>
      <bottom style="hair">
        <color rgb="FF0070C0"/>
      </bottom>
      <diagonal/>
    </border>
    <border>
      <left style="hair">
        <color rgb="FF0070C0"/>
      </left>
      <right style="hair">
        <color rgb="FF0070C0"/>
      </right>
      <top style="hair">
        <color rgb="FF0070C0"/>
      </top>
      <bottom/>
      <diagonal/>
    </border>
    <border>
      <left style="thin">
        <color rgb="FF0070C0"/>
      </left>
      <right style="thin">
        <color rgb="FF0070C0"/>
      </right>
      <top/>
      <bottom style="thin">
        <color rgb="FF0070C0"/>
      </bottom>
      <diagonal/>
    </border>
    <border>
      <left style="thin">
        <color theme="0"/>
      </left>
      <right/>
      <top style="thin">
        <color theme="0"/>
      </top>
      <bottom style="thin">
        <color rgb="FF0070C0"/>
      </bottom>
      <diagonal/>
    </border>
    <border>
      <left style="thin">
        <color theme="0"/>
      </left>
      <right/>
      <top style="thin">
        <color theme="0"/>
      </top>
      <bottom/>
      <diagonal/>
    </border>
    <border>
      <left style="double">
        <color theme="1"/>
      </left>
      <right style="thin">
        <color theme="0"/>
      </right>
      <top style="double">
        <color theme="1"/>
      </top>
      <bottom style="thin">
        <color theme="0"/>
      </bottom>
      <diagonal/>
    </border>
    <border>
      <left style="thin">
        <color theme="0"/>
      </left>
      <right style="thin">
        <color theme="0"/>
      </right>
      <top style="double">
        <color theme="1"/>
      </top>
      <bottom style="thin">
        <color theme="0"/>
      </bottom>
      <diagonal/>
    </border>
    <border>
      <left style="thin">
        <color theme="0"/>
      </left>
      <right style="double">
        <color theme="1"/>
      </right>
      <top style="double">
        <color theme="1"/>
      </top>
      <bottom style="thin">
        <color theme="0"/>
      </bottom>
      <diagonal/>
    </border>
    <border>
      <left style="double">
        <color theme="1"/>
      </left>
      <right style="thin">
        <color theme="0"/>
      </right>
      <top style="thin">
        <color theme="0"/>
      </top>
      <bottom style="thin">
        <color theme="0"/>
      </bottom>
      <diagonal/>
    </border>
    <border>
      <left style="thin">
        <color theme="0"/>
      </left>
      <right style="double">
        <color theme="1"/>
      </right>
      <top style="thin">
        <color theme="0"/>
      </top>
      <bottom style="thin">
        <color theme="0"/>
      </bottom>
      <diagonal/>
    </border>
    <border>
      <left style="double">
        <color theme="1"/>
      </left>
      <right style="thin">
        <color theme="0"/>
      </right>
      <top style="thin">
        <color theme="0"/>
      </top>
      <bottom style="double">
        <color theme="1"/>
      </bottom>
      <diagonal/>
    </border>
    <border>
      <left style="thin">
        <color theme="0"/>
      </left>
      <right style="thin">
        <color theme="0"/>
      </right>
      <top style="thin">
        <color theme="0"/>
      </top>
      <bottom style="double">
        <color theme="1"/>
      </bottom>
      <diagonal/>
    </border>
    <border>
      <left style="thin">
        <color theme="0"/>
      </left>
      <right style="double">
        <color theme="1"/>
      </right>
      <top style="thin">
        <color theme="0"/>
      </top>
      <bottom style="double">
        <color theme="1"/>
      </bottom>
      <diagonal/>
    </border>
    <border>
      <left/>
      <right style="thin">
        <color theme="0"/>
      </right>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style="double">
        <color theme="1"/>
      </left>
      <right style="thin">
        <color theme="0"/>
      </right>
      <top style="double">
        <color theme="1"/>
      </top>
      <bottom/>
      <diagonal/>
    </border>
    <border>
      <left style="double">
        <color theme="1"/>
      </left>
      <right style="thin">
        <color theme="0"/>
      </right>
      <top/>
      <bottom/>
      <diagonal/>
    </border>
    <border>
      <left style="double">
        <color theme="1"/>
      </left>
      <right style="thin">
        <color theme="0"/>
      </right>
      <top/>
      <bottom style="double">
        <color theme="1"/>
      </bottom>
      <diagonal/>
    </border>
    <border>
      <left style="thin">
        <color theme="0"/>
      </left>
      <right style="thin">
        <color theme="0"/>
      </right>
      <top/>
      <bottom/>
      <diagonal/>
    </border>
    <border>
      <left style="double">
        <color indexed="64"/>
      </left>
      <right style="thin">
        <color theme="0"/>
      </right>
      <top style="double">
        <color indexed="64"/>
      </top>
      <bottom style="thin">
        <color theme="0"/>
      </bottom>
      <diagonal/>
    </border>
    <border>
      <left style="thin">
        <color theme="0"/>
      </left>
      <right style="thin">
        <color theme="0"/>
      </right>
      <top style="double">
        <color indexed="64"/>
      </top>
      <bottom style="thin">
        <color theme="0"/>
      </bottom>
      <diagonal/>
    </border>
    <border>
      <left style="thin">
        <color theme="0"/>
      </left>
      <right style="double">
        <color indexed="64"/>
      </right>
      <top style="double">
        <color indexed="64"/>
      </top>
      <bottom style="thin">
        <color theme="0"/>
      </bottom>
      <diagonal/>
    </border>
    <border>
      <left style="double">
        <color indexed="64"/>
      </left>
      <right style="thin">
        <color theme="0"/>
      </right>
      <top style="thin">
        <color theme="0"/>
      </top>
      <bottom style="thin">
        <color theme="0"/>
      </bottom>
      <diagonal/>
    </border>
    <border>
      <left style="thin">
        <color theme="0"/>
      </left>
      <right style="double">
        <color indexed="64"/>
      </right>
      <top style="thin">
        <color theme="0"/>
      </top>
      <bottom style="thin">
        <color theme="0"/>
      </bottom>
      <diagonal/>
    </border>
    <border>
      <left style="double">
        <color indexed="64"/>
      </left>
      <right style="thin">
        <color theme="0"/>
      </right>
      <top style="thin">
        <color theme="0"/>
      </top>
      <bottom style="double">
        <color indexed="64"/>
      </bottom>
      <diagonal/>
    </border>
    <border>
      <left style="thin">
        <color theme="0"/>
      </left>
      <right style="thin">
        <color theme="0"/>
      </right>
      <top style="thin">
        <color theme="0"/>
      </top>
      <bottom style="double">
        <color indexed="64"/>
      </bottom>
      <diagonal/>
    </border>
    <border>
      <left style="thin">
        <color theme="0"/>
      </left>
      <right style="double">
        <color indexed="64"/>
      </right>
      <top style="thin">
        <color theme="0"/>
      </top>
      <bottom style="double">
        <color indexed="64"/>
      </bottom>
      <diagonal/>
    </border>
    <border>
      <left/>
      <right style="thin">
        <color theme="0"/>
      </right>
      <top style="double">
        <color indexed="64"/>
      </top>
      <bottom style="thin">
        <color theme="0"/>
      </bottom>
      <diagonal/>
    </border>
    <border>
      <left/>
      <right style="thin">
        <color theme="0"/>
      </right>
      <top style="thin">
        <color theme="0"/>
      </top>
      <bottom style="double">
        <color indexed="64"/>
      </bottom>
      <diagonal/>
    </border>
    <border>
      <left style="double">
        <color indexed="64"/>
      </left>
      <right/>
      <top style="double">
        <color indexed="64"/>
      </top>
      <bottom style="thin">
        <color theme="0"/>
      </bottom>
      <diagonal/>
    </border>
    <border>
      <left/>
      <right/>
      <top style="double">
        <color indexed="64"/>
      </top>
      <bottom style="thin">
        <color theme="0"/>
      </bottom>
      <diagonal/>
    </border>
    <border>
      <left/>
      <right style="double">
        <color indexed="64"/>
      </right>
      <top style="double">
        <color indexed="64"/>
      </top>
      <bottom style="thin">
        <color theme="0"/>
      </bottom>
      <diagonal/>
    </border>
    <border>
      <left style="double">
        <color indexed="64"/>
      </left>
      <right style="thin">
        <color theme="0"/>
      </right>
      <top/>
      <bottom style="thin">
        <color theme="0"/>
      </bottom>
      <diagonal/>
    </border>
    <border>
      <left style="thin">
        <color theme="0"/>
      </left>
      <right style="double">
        <color indexed="64"/>
      </right>
      <top/>
      <bottom style="thin">
        <color theme="0"/>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2" fillId="0" borderId="1" xfId="0" applyFont="1" applyBorder="1" applyAlignment="1">
      <alignment horizontal="left"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0" xfId="0" applyFont="1" applyFill="1" applyBorder="1" applyAlignment="1">
      <alignment horizontal="center" vertical="center" wrapText="1"/>
    </xf>
    <xf numFmtId="0" fontId="3" fillId="0" borderId="10" xfId="0" applyFont="1" applyFill="1" applyBorder="1" applyAlignment="1">
      <alignment vertical="center" wrapText="1"/>
    </xf>
    <xf numFmtId="0" fontId="3" fillId="0" borderId="10"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2" fillId="0" borderId="8" xfId="0" applyFont="1" applyFill="1" applyBorder="1" applyAlignment="1">
      <alignment horizontal="left" vertical="center" wrapText="1"/>
    </xf>
    <xf numFmtId="164" fontId="2" fillId="0" borderId="8" xfId="0" applyNumberFormat="1"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6" xfId="0" applyFont="1" applyFill="1" applyBorder="1" applyAlignment="1">
      <alignment horizontal="center" vertical="center" wrapText="1"/>
    </xf>
    <xf numFmtId="164" fontId="2" fillId="0" borderId="6" xfId="0" applyNumberFormat="1" applyFont="1" applyFill="1" applyBorder="1" applyAlignment="1">
      <alignment horizontal="left" vertical="center" wrapText="1"/>
    </xf>
    <xf numFmtId="0" fontId="2" fillId="0" borderId="9" xfId="0" applyFont="1" applyFill="1" applyBorder="1" applyAlignment="1">
      <alignment horizontal="left" vertical="center" wrapText="1"/>
    </xf>
    <xf numFmtId="164" fontId="2" fillId="0" borderId="9" xfId="0" applyNumberFormat="1" applyFont="1" applyFill="1" applyBorder="1" applyAlignment="1">
      <alignment horizontal="left" vertical="center" wrapText="1"/>
    </xf>
    <xf numFmtId="0" fontId="2" fillId="0" borderId="7" xfId="0" applyFont="1" applyFill="1" applyBorder="1" applyAlignment="1">
      <alignment horizontal="left" vertical="center" wrapText="1"/>
    </xf>
    <xf numFmtId="0" fontId="6" fillId="0" borderId="1" xfId="0" applyFont="1" applyBorder="1"/>
    <xf numFmtId="0" fontId="7" fillId="0" borderId="1" xfId="0" applyFont="1" applyBorder="1"/>
    <xf numFmtId="0" fontId="6" fillId="0" borderId="13" xfId="0" applyFont="1" applyBorder="1"/>
    <xf numFmtId="0" fontId="6" fillId="0" borderId="14" xfId="0" applyFont="1" applyBorder="1"/>
    <xf numFmtId="0" fontId="6" fillId="0" borderId="15" xfId="0" applyFont="1" applyBorder="1"/>
    <xf numFmtId="0" fontId="6" fillId="0" borderId="16" xfId="0" applyFont="1" applyBorder="1"/>
    <xf numFmtId="0" fontId="6" fillId="0" borderId="17" xfId="0" applyFont="1" applyBorder="1"/>
    <xf numFmtId="0" fontId="6" fillId="0" borderId="18" xfId="0" applyFont="1" applyBorder="1"/>
    <xf numFmtId="0" fontId="6" fillId="0" borderId="19" xfId="0" applyFont="1" applyBorder="1"/>
    <xf numFmtId="0" fontId="6" fillId="0" borderId="20" xfId="0" applyFont="1" applyBorder="1"/>
    <xf numFmtId="0" fontId="6" fillId="0" borderId="2" xfId="0" applyFont="1" applyBorder="1"/>
    <xf numFmtId="0" fontId="6" fillId="0" borderId="5" xfId="0" applyFont="1" applyBorder="1"/>
    <xf numFmtId="0" fontId="6" fillId="0" borderId="1" xfId="0" applyFont="1" applyBorder="1" applyAlignment="1">
      <alignment vertical="center"/>
    </xf>
    <xf numFmtId="0" fontId="6" fillId="0" borderId="14" xfId="0" applyFont="1" applyBorder="1" applyAlignment="1">
      <alignment vertical="center"/>
    </xf>
    <xf numFmtId="0" fontId="6" fillId="0" borderId="19" xfId="0" applyFont="1" applyBorder="1" applyAlignment="1">
      <alignment vertical="center"/>
    </xf>
    <xf numFmtId="0" fontId="8" fillId="4" borderId="2" xfId="0" applyFont="1" applyFill="1" applyBorder="1" applyAlignment="1">
      <alignment horizontal="center"/>
    </xf>
    <xf numFmtId="0" fontId="8" fillId="4" borderId="22" xfId="0" applyFont="1" applyFill="1" applyBorder="1" applyAlignment="1">
      <alignment horizontal="center"/>
    </xf>
    <xf numFmtId="0" fontId="8" fillId="4" borderId="3" xfId="0" applyFont="1" applyFill="1" applyBorder="1" applyAlignment="1">
      <alignment horizontal="center"/>
    </xf>
    <xf numFmtId="0" fontId="6" fillId="0" borderId="2" xfId="0" applyFont="1" applyBorder="1" applyAlignment="1">
      <alignment horizontal="left"/>
    </xf>
    <xf numFmtId="0" fontId="6" fillId="0" borderId="22" xfId="0" applyFont="1" applyBorder="1" applyAlignment="1">
      <alignment horizontal="left"/>
    </xf>
    <xf numFmtId="0" fontId="6" fillId="0" borderId="3" xfId="0" applyFont="1" applyBorder="1" applyAlignment="1">
      <alignment horizontal="left"/>
    </xf>
    <xf numFmtId="9" fontId="8" fillId="4" borderId="22" xfId="1" applyFont="1" applyFill="1" applyBorder="1" applyAlignment="1">
      <alignment horizontal="center" vertical="center"/>
    </xf>
    <xf numFmtId="9" fontId="8" fillId="4" borderId="3" xfId="1" applyFont="1" applyFill="1" applyBorder="1" applyAlignment="1">
      <alignment horizontal="center" vertical="center"/>
    </xf>
    <xf numFmtId="0" fontId="8" fillId="4" borderId="2" xfId="0" applyFont="1" applyFill="1" applyBorder="1" applyAlignment="1">
      <alignment horizontal="left" vertical="center"/>
    </xf>
    <xf numFmtId="0" fontId="8" fillId="4" borderId="22" xfId="0" applyFont="1" applyFill="1" applyBorder="1" applyAlignment="1">
      <alignment horizontal="left" vertical="center"/>
    </xf>
    <xf numFmtId="0" fontId="8" fillId="0" borderId="29" xfId="0" applyFont="1" applyBorder="1" applyAlignment="1">
      <alignment horizontal="center" vertical="center" textRotation="90"/>
    </xf>
    <xf numFmtId="0" fontId="8" fillId="0" borderId="30" xfId="0" applyFont="1" applyBorder="1" applyAlignment="1">
      <alignment horizontal="center" vertical="center" textRotation="90"/>
    </xf>
    <xf numFmtId="0" fontId="8" fillId="0" borderId="31" xfId="0" applyFont="1" applyBorder="1" applyAlignment="1">
      <alignment horizontal="center" vertical="center" textRotation="90"/>
    </xf>
    <xf numFmtId="0" fontId="10" fillId="5" borderId="12" xfId="0" applyFont="1" applyFill="1" applyBorder="1" applyAlignment="1">
      <alignment horizontal="center" vertical="center"/>
    </xf>
    <xf numFmtId="0" fontId="10" fillId="5" borderId="23" xfId="0" applyFont="1" applyFill="1" applyBorder="1" applyAlignment="1">
      <alignment horizontal="center" vertical="center"/>
    </xf>
    <xf numFmtId="0" fontId="10" fillId="5" borderId="24" xfId="0" applyFont="1" applyFill="1" applyBorder="1" applyAlignment="1">
      <alignment horizontal="center" vertical="center"/>
    </xf>
    <xf numFmtId="0" fontId="10" fillId="5" borderId="25" xfId="0" applyFont="1" applyFill="1" applyBorder="1" applyAlignment="1">
      <alignment horizontal="center" vertical="center"/>
    </xf>
    <xf numFmtId="0" fontId="10" fillId="5" borderId="0" xfId="0" applyFont="1" applyFill="1" applyBorder="1" applyAlignment="1">
      <alignment horizontal="center" vertical="center"/>
    </xf>
    <xf numFmtId="0" fontId="10" fillId="5" borderId="26" xfId="0" applyFont="1" applyFill="1" applyBorder="1" applyAlignment="1">
      <alignment horizontal="center" vertical="center"/>
    </xf>
    <xf numFmtId="0" fontId="10" fillId="5" borderId="27" xfId="0" applyFont="1" applyFill="1" applyBorder="1" applyAlignment="1">
      <alignment horizontal="center" vertical="center"/>
    </xf>
    <xf numFmtId="0" fontId="10" fillId="5" borderId="28" xfId="0" applyFont="1" applyFill="1" applyBorder="1" applyAlignment="1">
      <alignment horizontal="center" vertical="center"/>
    </xf>
    <xf numFmtId="0" fontId="10" fillId="5" borderId="21"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6" fillId="0" borderId="32" xfId="0" applyFont="1" applyBorder="1"/>
    <xf numFmtId="0" fontId="6" fillId="0" borderId="4" xfId="0" applyFont="1" applyBorder="1"/>
    <xf numFmtId="0" fontId="6" fillId="0" borderId="4" xfId="0" applyFont="1" applyBorder="1" applyAlignment="1">
      <alignment vertical="center"/>
    </xf>
    <xf numFmtId="0" fontId="6" fillId="0" borderId="3" xfId="0" applyFont="1" applyBorder="1"/>
    <xf numFmtId="0" fontId="6" fillId="0" borderId="33" xfId="0" applyFont="1" applyBorder="1"/>
    <xf numFmtId="0" fontId="6" fillId="0" borderId="34" xfId="0" applyFont="1" applyBorder="1"/>
    <xf numFmtId="0" fontId="6" fillId="0" borderId="34" xfId="0" applyFont="1" applyBorder="1" applyAlignment="1">
      <alignment vertical="center"/>
    </xf>
    <xf numFmtId="0" fontId="6" fillId="0" borderId="35" xfId="0" applyFont="1" applyBorder="1"/>
    <xf numFmtId="0" fontId="6" fillId="0" borderId="36" xfId="0" applyFont="1" applyBorder="1"/>
    <xf numFmtId="0" fontId="6" fillId="0" borderId="37" xfId="0" applyFont="1" applyBorder="1"/>
    <xf numFmtId="0" fontId="6" fillId="0" borderId="38" xfId="0" applyFont="1" applyBorder="1"/>
    <xf numFmtId="0" fontId="6" fillId="0" borderId="39" xfId="0" applyFont="1" applyBorder="1"/>
    <xf numFmtId="0" fontId="6" fillId="0" borderId="39" xfId="0" applyFont="1" applyBorder="1" applyAlignment="1">
      <alignment vertical="center"/>
    </xf>
    <xf numFmtId="0" fontId="6" fillId="0" borderId="40" xfId="0" applyFont="1" applyBorder="1"/>
    <xf numFmtId="0" fontId="6" fillId="0" borderId="41" xfId="0" applyFont="1" applyBorder="1"/>
    <xf numFmtId="0" fontId="6" fillId="0" borderId="42" xfId="0" applyFont="1" applyBorder="1"/>
    <xf numFmtId="0" fontId="6" fillId="0" borderId="43" xfId="0" applyFont="1" applyBorder="1" applyAlignment="1">
      <alignment horizontal="center"/>
    </xf>
    <xf numFmtId="0" fontId="6" fillId="0" borderId="44" xfId="0" applyFont="1" applyBorder="1" applyAlignment="1">
      <alignment horizontal="center"/>
    </xf>
    <xf numFmtId="0" fontId="6" fillId="0" borderId="45" xfId="0" applyFont="1" applyBorder="1" applyAlignment="1">
      <alignment horizontal="center"/>
    </xf>
    <xf numFmtId="0" fontId="6" fillId="0" borderId="46" xfId="0" applyFont="1" applyBorder="1"/>
    <xf numFmtId="0" fontId="6" fillId="0" borderId="5" xfId="0" applyFont="1" applyBorder="1" applyAlignment="1">
      <alignment vertical="center"/>
    </xf>
    <xf numFmtId="0" fontId="6" fillId="0" borderId="47" xfId="0" applyFont="1" applyBorder="1"/>
    <xf numFmtId="0" fontId="6" fillId="0" borderId="21" xfId="0" applyFont="1" applyBorder="1"/>
    <xf numFmtId="0" fontId="11" fillId="0" borderId="38" xfId="0" applyFont="1" applyBorder="1"/>
    <xf numFmtId="0" fontId="11" fillId="0" borderId="39" xfId="0" applyFont="1" applyBorder="1"/>
    <xf numFmtId="0" fontId="11" fillId="0" borderId="40" xfId="0" applyFont="1" applyBorder="1"/>
  </cellXfs>
  <cellStyles count="2">
    <cellStyle name="Normal" xfId="0" builtinId="0"/>
    <cellStyle name="Percent" xfId="1" builtinId="5"/>
  </cellStyles>
  <dxfs count="16">
    <dxf>
      <fill>
        <patternFill>
          <bgColor rgb="FFFF0000"/>
        </patternFill>
      </fill>
    </dxf>
    <dxf>
      <fill>
        <patternFill>
          <bgColor rgb="FF92D050"/>
        </patternFill>
      </fill>
    </dxf>
    <dxf>
      <font>
        <b val="0"/>
        <i val="0"/>
        <strike val="0"/>
        <condense val="0"/>
        <extend val="0"/>
        <outline val="0"/>
        <shadow val="0"/>
        <u val="none"/>
        <vertAlign val="baseline"/>
        <sz val="10"/>
        <color theme="1"/>
        <name val="Segoe UI"/>
        <scheme val="none"/>
      </font>
      <fill>
        <patternFill patternType="none">
          <fgColor indexed="64"/>
          <bgColor auto="1"/>
        </patternFill>
      </fill>
      <alignment horizontal="left" vertical="center" textRotation="0" wrapText="1" indent="0" justifyLastLine="0" shrinkToFit="0" readingOrder="0"/>
      <border diagonalUp="0" diagonalDown="0" outline="0">
        <left style="hair">
          <color rgb="FF0070C0"/>
        </left>
        <right style="hair">
          <color rgb="FF0070C0"/>
        </right>
        <top style="hair">
          <color rgb="FF0070C0"/>
        </top>
        <bottom style="hair">
          <color rgb="FF0070C0"/>
        </bottom>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top style="thin">
          <color rgb="FF0070C0"/>
        </top>
        <bottom style="thin">
          <color rgb="FF0070C0"/>
        </bottom>
      </border>
    </dxf>
    <dxf>
      <fill>
        <patternFill patternType="none">
          <fgColor indexed="64"/>
          <bgColor auto="1"/>
        </patternFill>
      </fill>
    </dxf>
    <dxf>
      <border outline="0">
        <bottom style="thin">
          <color rgb="FF0070C0"/>
        </bottom>
      </border>
    </dxf>
    <dxf>
      <font>
        <b/>
        <i val="0"/>
        <strike val="0"/>
        <condense val="0"/>
        <extend val="0"/>
        <outline val="0"/>
        <shadow val="0"/>
        <u val="none"/>
        <vertAlign val="baseline"/>
        <sz val="10"/>
        <color theme="1"/>
        <name val="Segoe UI"/>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70C0"/>
        </left>
        <right style="thin">
          <color rgb="FF0070C0"/>
        </right>
        <top/>
        <bottom/>
      </border>
    </dxf>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rAngAx val="0"/>
      <c:perspective val="30"/>
    </c:view3D>
    <c:floor>
      <c:thickness val="0"/>
    </c:floor>
    <c:sideWall>
      <c:thickness val="0"/>
    </c:sideWall>
    <c:backWall>
      <c:thickness val="0"/>
    </c:backWall>
    <c:plotArea>
      <c:layout>
        <c:manualLayout>
          <c:layoutTarget val="inner"/>
          <c:xMode val="edge"/>
          <c:yMode val="edge"/>
          <c:x val="6.9663547537501775E-5"/>
          <c:y val="1.7109862359323959E-2"/>
          <c:w val="0.99993033645246232"/>
          <c:h val="0.97550671967110836"/>
        </c:manualLayout>
      </c:layout>
      <c:pie3DChart>
        <c:varyColors val="1"/>
        <c:ser>
          <c:idx val="0"/>
          <c:order val="0"/>
          <c:dPt>
            <c:idx val="0"/>
            <c:bubble3D val="0"/>
            <c:explosion val="4"/>
            <c:spPr>
              <a:solidFill>
                <a:srgbClr val="92D050"/>
              </a:solidFill>
            </c:spPr>
          </c:dPt>
          <c:dPt>
            <c:idx val="1"/>
            <c:bubble3D val="0"/>
            <c:explosion val="4"/>
            <c:spPr>
              <a:solidFill>
                <a:srgbClr val="FF0000"/>
              </a:solidFill>
            </c:spPr>
          </c:dPt>
          <c:dLbls>
            <c:dLbl>
              <c:idx val="0"/>
              <c:layout>
                <c:manualLayout>
                  <c:x val="-0.16103655987918994"/>
                  <c:y val="0.11474294105213068"/>
                </c:manualLayout>
              </c:layout>
              <c:showLegendKey val="0"/>
              <c:showVal val="0"/>
              <c:showCatName val="1"/>
              <c:showSerName val="0"/>
              <c:showPercent val="1"/>
              <c:showBubbleSize val="0"/>
            </c:dLbl>
            <c:dLbl>
              <c:idx val="1"/>
              <c:layout>
                <c:manualLayout>
                  <c:x val="0.19034773414714098"/>
                  <c:y val="-0.30124999721889106"/>
                </c:manualLayout>
              </c:layout>
              <c:showLegendKey val="0"/>
              <c:showVal val="0"/>
              <c:showCatName val="1"/>
              <c:showSerName val="0"/>
              <c:showPercent val="1"/>
              <c:showBubbleSize val="0"/>
            </c:dLbl>
            <c:txPr>
              <a:bodyPr/>
              <a:lstStyle/>
              <a:p>
                <a:pPr>
                  <a:defRPr sz="1200" b="1">
                    <a:latin typeface="+mj-lt"/>
                  </a:defRPr>
                </a:pPr>
                <a:endParaRPr lang="fr-FR"/>
              </a:p>
            </c:txPr>
            <c:showLegendKey val="0"/>
            <c:showVal val="0"/>
            <c:showCatName val="1"/>
            <c:showSerName val="0"/>
            <c:showPercent val="1"/>
            <c:showBubbleSize val="0"/>
            <c:showLeaderLines val="1"/>
          </c:dLbls>
          <c:cat>
            <c:strRef>
              <c:f>'Fiche synthetique'!$C$8:$C$9</c:f>
              <c:strCache>
                <c:ptCount val="2"/>
                <c:pt idx="0">
                  <c:v>Respect des delais</c:v>
                </c:pt>
                <c:pt idx="1">
                  <c:v>Non Respect des delais</c:v>
                </c:pt>
              </c:strCache>
            </c:strRef>
          </c:cat>
          <c:val>
            <c:numRef>
              <c:f>'Fiche synthetique'!$F$8:$F$9</c:f>
              <c:numCache>
                <c:formatCode>General</c:formatCode>
                <c:ptCount val="2"/>
                <c:pt idx="0">
                  <c:v>15</c:v>
                </c:pt>
                <c:pt idx="1">
                  <c:v>39</c:v>
                </c:pt>
              </c:numCache>
            </c:numRef>
          </c:val>
        </c:ser>
        <c:dLbls>
          <c:showLegendKey val="0"/>
          <c:showVal val="0"/>
          <c:showCatName val="1"/>
          <c:showSerName val="0"/>
          <c:showPercent val="1"/>
          <c:showBubbleSize val="0"/>
          <c:showLeaderLines val="1"/>
        </c:dLbls>
      </c:pie3DChart>
      <c:spPr>
        <a:noFill/>
      </c:spPr>
    </c:plotArea>
    <c:plotVisOnly val="1"/>
    <c:dispBlanksAs val="gap"/>
    <c:showDLblsOverMax val="0"/>
  </c:chart>
  <c:spPr>
    <a:no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297654</xdr:colOff>
      <xdr:row>9</xdr:row>
      <xdr:rowOff>130969</xdr:rowOff>
    </xdr:from>
    <xdr:to>
      <xdr:col>11</xdr:col>
      <xdr:colOff>11904</xdr:colOff>
      <xdr:row>24</xdr:row>
      <xdr:rowOff>226220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ANMN/Desktop/Suiv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synthetique"/>
      <sheetName val="Details des dossiers encours"/>
    </sheetNames>
    <sheetDataSet>
      <sheetData sheetId="0">
        <row r="8">
          <cell r="C8" t="str">
            <v>Respect des delais</v>
          </cell>
          <cell r="F8">
            <v>0</v>
          </cell>
        </row>
        <row r="9">
          <cell r="C9" t="str">
            <v>Non Respect des delais</v>
          </cell>
          <cell r="F9">
            <v>2</v>
          </cell>
        </row>
      </sheetData>
      <sheetData sheetId="1"/>
    </sheetDataSet>
  </externalBook>
</externalLink>
</file>

<file path=xl/tables/table1.xml><?xml version="1.0" encoding="utf-8"?>
<table xmlns="http://schemas.openxmlformats.org/spreadsheetml/2006/main" id="1" name="Table1" displayName="Table1" ref="B3:I440" totalsRowShown="0" headerRowDxfId="13" dataDxfId="11" headerRowBorderDxfId="12" tableBorderDxfId="10">
  <autoFilter ref="B3:I440"/>
  <tableColumns count="8">
    <tableColumn id="1" name="N° d’ordre" dataDxfId="9"/>
    <tableColumn id="2" name="Recommandations/Engagements" dataDxfId="8"/>
    <tableColumn id="3" name="Departement" dataDxfId="7"/>
    <tableColumn id="4" name="Personne en Charge" dataDxfId="6"/>
    <tableColumn id="5" name="Date buttoire " dataDxfId="5"/>
    <tableColumn id="6" name="Nouvelle Echeance" dataDxfId="4"/>
    <tableColumn id="7" name="Date de realisation" dataDxfId="3"/>
    <tableColumn id="8" name="Respect de delai" dataDxfId="2"/>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44"/>
  <sheetViews>
    <sheetView tabSelected="1" zoomScaleNormal="100" workbookViewId="0">
      <selection activeCell="F5" sqref="F5"/>
    </sheetView>
  </sheetViews>
  <sheetFormatPr defaultRowHeight="18" x14ac:dyDescent="0.25"/>
  <cols>
    <col min="1" max="1" width="3.85546875" style="20" customWidth="1"/>
    <col min="2" max="3" width="9.140625" style="20"/>
    <col min="4" max="4" width="9.5703125" style="20" customWidth="1"/>
    <col min="5" max="5" width="9.7109375" style="20" customWidth="1"/>
    <col min="6" max="6" width="8.5703125" style="20" customWidth="1"/>
    <col min="7" max="17" width="9.140625" style="20"/>
    <col min="18" max="18" width="9.140625" style="32"/>
    <col min="19" max="16384" width="9.140625" style="20"/>
  </cols>
  <sheetData>
    <row r="1" spans="2:28" ht="18.75" thickBot="1" x14ac:dyDescent="0.3"/>
    <row r="2" spans="2:28" ht="18.75" customHeight="1" thickTop="1" x14ac:dyDescent="0.25">
      <c r="B2" s="22"/>
      <c r="C2" s="23"/>
      <c r="D2" s="23"/>
      <c r="E2" s="23"/>
      <c r="F2" s="23"/>
      <c r="G2" s="23"/>
      <c r="H2" s="23"/>
      <c r="I2" s="23"/>
      <c r="J2" s="23"/>
      <c r="K2" s="23"/>
      <c r="L2" s="24"/>
      <c r="M2" s="45" t="s">
        <v>45</v>
      </c>
      <c r="N2" s="23"/>
      <c r="O2" s="23"/>
      <c r="P2" s="23"/>
      <c r="Q2" s="23"/>
      <c r="R2" s="33" t="s">
        <v>48</v>
      </c>
      <c r="S2" s="23"/>
      <c r="T2" s="24"/>
      <c r="U2" s="45" t="s">
        <v>92</v>
      </c>
      <c r="V2" s="23"/>
      <c r="W2" s="23"/>
      <c r="X2" s="23"/>
      <c r="Y2" s="23"/>
      <c r="Z2" s="33" t="s">
        <v>48</v>
      </c>
      <c r="AA2" s="23"/>
      <c r="AB2" s="24"/>
    </row>
    <row r="3" spans="2:28" ht="20.25" x14ac:dyDescent="0.35">
      <c r="B3" s="25"/>
      <c r="C3" s="35" t="s">
        <v>39</v>
      </c>
      <c r="D3" s="36"/>
      <c r="E3" s="36"/>
      <c r="F3" s="36"/>
      <c r="G3" s="36"/>
      <c r="H3" s="36"/>
      <c r="I3" s="36"/>
      <c r="J3" s="36"/>
      <c r="K3" s="37"/>
      <c r="L3" s="26"/>
      <c r="M3" s="46"/>
      <c r="N3" s="43" t="s">
        <v>43</v>
      </c>
      <c r="O3" s="44"/>
      <c r="P3" s="44"/>
      <c r="Q3" s="44"/>
      <c r="R3" s="41">
        <f ca="1">S5/N5</f>
        <v>0.5714285714285714</v>
      </c>
      <c r="S3" s="42"/>
      <c r="T3" s="26"/>
      <c r="U3" s="46"/>
      <c r="V3" s="43" t="s">
        <v>43</v>
      </c>
      <c r="W3" s="44"/>
      <c r="X3" s="44"/>
      <c r="Y3" s="44"/>
      <c r="Z3" s="41" t="e">
        <f>AA5/V5</f>
        <v>#DIV/0!</v>
      </c>
      <c r="AA3" s="42"/>
      <c r="AB3" s="26"/>
    </row>
    <row r="4" spans="2:28" x14ac:dyDescent="0.25">
      <c r="B4" s="25"/>
      <c r="L4" s="26"/>
      <c r="M4" s="46"/>
      <c r="T4" s="26"/>
      <c r="U4" s="46"/>
      <c r="Z4" s="32"/>
      <c r="AB4" s="26"/>
    </row>
    <row r="5" spans="2:28" ht="18" customHeight="1" x14ac:dyDescent="0.25">
      <c r="B5" s="25"/>
      <c r="L5" s="26"/>
      <c r="M5" s="46"/>
      <c r="N5" s="48">
        <f>COUNTIF('Details des dossiers encours'!D4:D439,"Finances")</f>
        <v>7</v>
      </c>
      <c r="O5" s="49"/>
      <c r="P5" s="49"/>
      <c r="Q5" s="50"/>
      <c r="S5" s="57">
        <f ca="1">COUNTIFS('Details des dossiers encours'!D4:D440,"Finances",'Details des dossiers encours'!I4:I440,"CONTINUE")</f>
        <v>4</v>
      </c>
      <c r="T5" s="26"/>
      <c r="U5" s="46"/>
      <c r="V5" s="48">
        <f>COUNTIF('Details des dossiers encours'!D4:D439,"Executif/Management")</f>
        <v>0</v>
      </c>
      <c r="W5" s="49"/>
      <c r="X5" s="49"/>
      <c r="Y5" s="50"/>
      <c r="Z5" s="32"/>
      <c r="AA5" s="57">
        <f>COUNTIFS('Details des dossiers encours'!D4:D440,"Executif/Management",'Details des dossiers encours'!I4:I440,"CONTINUE")</f>
        <v>0</v>
      </c>
      <c r="AB5" s="26"/>
    </row>
    <row r="6" spans="2:28" ht="18" customHeight="1" x14ac:dyDescent="0.25">
      <c r="B6" s="25"/>
      <c r="C6" s="38" t="s">
        <v>40</v>
      </c>
      <c r="D6" s="39"/>
      <c r="E6" s="40"/>
      <c r="F6" s="20">
        <f>COUNTA('Details des dossiers encours'!C4:C439)</f>
        <v>54</v>
      </c>
      <c r="L6" s="26"/>
      <c r="M6" s="46"/>
      <c r="N6" s="51"/>
      <c r="O6" s="52"/>
      <c r="P6" s="52"/>
      <c r="Q6" s="53"/>
      <c r="S6" s="58"/>
      <c r="T6" s="26"/>
      <c r="U6" s="46"/>
      <c r="V6" s="51"/>
      <c r="W6" s="52"/>
      <c r="X6" s="52"/>
      <c r="Y6" s="53"/>
      <c r="Z6" s="32"/>
      <c r="AA6" s="58"/>
      <c r="AB6" s="26"/>
    </row>
    <row r="7" spans="2:28" ht="20.25" customHeight="1" x14ac:dyDescent="0.25">
      <c r="B7" s="25"/>
      <c r="L7" s="26"/>
      <c r="M7" s="46"/>
      <c r="N7" s="51"/>
      <c r="O7" s="52"/>
      <c r="P7" s="52"/>
      <c r="Q7" s="53"/>
      <c r="S7" s="59">
        <f ca="1">COUNTIFS('Details des dossiers encours'!D4:D440,"Finances",'Details des dossiers encours'!I4:I440,"ALERTE")</f>
        <v>3</v>
      </c>
      <c r="T7" s="26"/>
      <c r="U7" s="46"/>
      <c r="V7" s="51"/>
      <c r="W7" s="52"/>
      <c r="X7" s="52"/>
      <c r="Y7" s="53"/>
      <c r="Z7" s="32"/>
      <c r="AA7" s="59">
        <f>COUNTIFS('Details des dossiers encours'!D4:D440,"Executif/Management",'Details des dossiers encours'!I4:I440,"ALERTE")</f>
        <v>0</v>
      </c>
      <c r="AB7" s="26"/>
    </row>
    <row r="8" spans="2:28" ht="20.25" customHeight="1" x14ac:dyDescent="0.25">
      <c r="B8" s="25"/>
      <c r="C8" s="20" t="s">
        <v>41</v>
      </c>
      <c r="D8" s="21"/>
      <c r="F8" s="20">
        <f ca="1">S5+S13+S21+AA5+AA13+AA21</f>
        <v>15</v>
      </c>
      <c r="L8" s="26"/>
      <c r="M8" s="46"/>
      <c r="N8" s="54"/>
      <c r="O8" s="55"/>
      <c r="P8" s="55"/>
      <c r="Q8" s="56"/>
      <c r="S8" s="60"/>
      <c r="T8" s="26"/>
      <c r="U8" s="46"/>
      <c r="V8" s="54"/>
      <c r="W8" s="55"/>
      <c r="X8" s="55"/>
      <c r="Y8" s="56"/>
      <c r="Z8" s="32"/>
      <c r="AA8" s="60"/>
      <c r="AB8" s="26"/>
    </row>
    <row r="9" spans="2:28" ht="18.75" thickBot="1" x14ac:dyDescent="0.3">
      <c r="B9" s="25"/>
      <c r="C9" s="20" t="s">
        <v>42</v>
      </c>
      <c r="D9" s="21"/>
      <c r="F9" s="20">
        <f ca="1">S7+S15+S23+AA7+AA15+AA23</f>
        <v>39</v>
      </c>
      <c r="L9" s="26"/>
      <c r="M9" s="47"/>
      <c r="N9" s="28"/>
      <c r="O9" s="28"/>
      <c r="P9" s="28"/>
      <c r="Q9" s="28"/>
      <c r="R9" s="34"/>
      <c r="S9" s="28"/>
      <c r="T9" s="29"/>
      <c r="U9" s="47"/>
      <c r="V9" s="28"/>
      <c r="W9" s="28"/>
      <c r="X9" s="28"/>
      <c r="Y9" s="28"/>
      <c r="Z9" s="34"/>
      <c r="AA9" s="28"/>
      <c r="AB9" s="29"/>
    </row>
    <row r="10" spans="2:28" ht="18.75" customHeight="1" thickTop="1" x14ac:dyDescent="0.25">
      <c r="B10" s="25"/>
      <c r="L10" s="26"/>
      <c r="M10" s="45" t="s">
        <v>44</v>
      </c>
      <c r="N10" s="23"/>
      <c r="O10" s="23"/>
      <c r="P10" s="23"/>
      <c r="Q10" s="23"/>
      <c r="R10" s="33" t="s">
        <v>48</v>
      </c>
      <c r="S10" s="23"/>
      <c r="T10" s="24"/>
      <c r="U10" s="45" t="s">
        <v>9</v>
      </c>
      <c r="V10" s="23"/>
      <c r="W10" s="23"/>
      <c r="X10" s="23"/>
      <c r="Y10" s="23"/>
      <c r="Z10" s="33" t="s">
        <v>48</v>
      </c>
      <c r="AA10" s="23"/>
      <c r="AB10" s="24"/>
    </row>
    <row r="11" spans="2:28" ht="20.25" x14ac:dyDescent="0.25">
      <c r="B11" s="25"/>
      <c r="L11" s="26"/>
      <c r="M11" s="46"/>
      <c r="N11" s="43" t="s">
        <v>47</v>
      </c>
      <c r="O11" s="44"/>
      <c r="P11" s="44"/>
      <c r="Q11" s="44"/>
      <c r="R11" s="41">
        <f ca="1">S13/N13</f>
        <v>0.27777777777777779</v>
      </c>
      <c r="S11" s="42"/>
      <c r="T11" s="26"/>
      <c r="U11" s="46"/>
      <c r="V11" s="43" t="s">
        <v>47</v>
      </c>
      <c r="W11" s="44"/>
      <c r="X11" s="44"/>
      <c r="Y11" s="44"/>
      <c r="Z11" s="41">
        <f ca="1">AA13/V13</f>
        <v>0.2</v>
      </c>
      <c r="AA11" s="42"/>
      <c r="AB11" s="26"/>
    </row>
    <row r="12" spans="2:28" x14ac:dyDescent="0.25">
      <c r="B12" s="25"/>
      <c r="L12" s="26"/>
      <c r="M12" s="46"/>
      <c r="T12" s="26"/>
      <c r="U12" s="46"/>
      <c r="Z12" s="32"/>
      <c r="AB12" s="26"/>
    </row>
    <row r="13" spans="2:28" ht="18" customHeight="1" x14ac:dyDescent="0.25">
      <c r="B13" s="25"/>
      <c r="L13" s="26"/>
      <c r="M13" s="46"/>
      <c r="N13" s="48">
        <f>COUNTIF('Details des dossiers encours'!D4:D440,"Suivi et Evaluation")</f>
        <v>18</v>
      </c>
      <c r="O13" s="49"/>
      <c r="P13" s="49"/>
      <c r="Q13" s="50"/>
      <c r="S13" s="57">
        <f ca="1">COUNTIFS('Details des dossiers encours'!D4:D440,"Suivi et Evaluation",'Details des dossiers encours'!I4:I440,"CONTINUE")</f>
        <v>5</v>
      </c>
      <c r="T13" s="26"/>
      <c r="U13" s="46"/>
      <c r="V13" s="48">
        <f>COUNTIF('Details des dossiers encours'!D4:D440,"Tous")</f>
        <v>10</v>
      </c>
      <c r="W13" s="49"/>
      <c r="X13" s="49"/>
      <c r="Y13" s="50"/>
      <c r="Z13" s="32"/>
      <c r="AA13" s="57">
        <f ca="1">COUNTIFS('Details des dossiers encours'!D4:D440,"Tous",'Details des dossiers encours'!I4:I440,"CONTINUE")</f>
        <v>2</v>
      </c>
      <c r="AB13" s="26"/>
    </row>
    <row r="14" spans="2:28" ht="18" customHeight="1" x14ac:dyDescent="0.25">
      <c r="B14" s="25"/>
      <c r="L14" s="26"/>
      <c r="M14" s="46"/>
      <c r="N14" s="51"/>
      <c r="O14" s="52"/>
      <c r="P14" s="52"/>
      <c r="Q14" s="53"/>
      <c r="S14" s="58"/>
      <c r="T14" s="26"/>
      <c r="U14" s="46"/>
      <c r="V14" s="51"/>
      <c r="W14" s="52"/>
      <c r="X14" s="52"/>
      <c r="Y14" s="53"/>
      <c r="Z14" s="32"/>
      <c r="AA14" s="58"/>
      <c r="AB14" s="26"/>
    </row>
    <row r="15" spans="2:28" ht="18" customHeight="1" x14ac:dyDescent="0.25">
      <c r="B15" s="25"/>
      <c r="L15" s="26"/>
      <c r="M15" s="46"/>
      <c r="N15" s="51"/>
      <c r="O15" s="52"/>
      <c r="P15" s="52"/>
      <c r="Q15" s="53"/>
      <c r="S15" s="59">
        <f ca="1">COUNTIFS('Details des dossiers encours'!D4:D440,"Suivi et Evaluation",'Details des dossiers encours'!I4:I440,"Alerte")</f>
        <v>13</v>
      </c>
      <c r="T15" s="26"/>
      <c r="U15" s="46"/>
      <c r="V15" s="51"/>
      <c r="W15" s="52"/>
      <c r="X15" s="52"/>
      <c r="Y15" s="53"/>
      <c r="Z15" s="32"/>
      <c r="AA15" s="59">
        <f ca="1">COUNTIFS('Details des dossiers encours'!D4:D440,"Tous",'Details des dossiers encours'!I4:I440,"Alerte")</f>
        <v>8</v>
      </c>
      <c r="AB15" s="26"/>
    </row>
    <row r="16" spans="2:28" ht="18" customHeight="1" x14ac:dyDescent="0.25">
      <c r="B16" s="25"/>
      <c r="L16" s="26"/>
      <c r="M16" s="46"/>
      <c r="N16" s="54"/>
      <c r="O16" s="55"/>
      <c r="P16" s="55"/>
      <c r="Q16" s="56"/>
      <c r="S16" s="60"/>
      <c r="T16" s="26"/>
      <c r="U16" s="46"/>
      <c r="V16" s="54"/>
      <c r="W16" s="55"/>
      <c r="X16" s="55"/>
      <c r="Y16" s="56"/>
      <c r="Z16" s="32"/>
      <c r="AA16" s="60"/>
      <c r="AB16" s="26"/>
    </row>
    <row r="17" spans="1:29" ht="18.75" thickBot="1" x14ac:dyDescent="0.3">
      <c r="B17" s="25"/>
      <c r="L17" s="26"/>
      <c r="M17" s="47"/>
      <c r="T17" s="26"/>
      <c r="U17" s="47"/>
      <c r="Z17" s="32"/>
      <c r="AB17" s="26"/>
    </row>
    <row r="18" spans="1:29" ht="18.75" customHeight="1" thickTop="1" x14ac:dyDescent="0.25">
      <c r="B18" s="25"/>
      <c r="L18" s="26"/>
      <c r="M18" s="45" t="s">
        <v>46</v>
      </c>
      <c r="N18" s="23"/>
      <c r="O18" s="23"/>
      <c r="P18" s="23"/>
      <c r="Q18" s="23"/>
      <c r="R18" s="33" t="s">
        <v>48</v>
      </c>
      <c r="S18" s="23"/>
      <c r="T18" s="24"/>
      <c r="U18" s="45" t="s">
        <v>24</v>
      </c>
      <c r="V18" s="23"/>
      <c r="W18" s="23"/>
      <c r="X18" s="23"/>
      <c r="Y18" s="23"/>
      <c r="Z18" s="33" t="s">
        <v>48</v>
      </c>
      <c r="AA18" s="23"/>
      <c r="AB18" s="24"/>
    </row>
    <row r="19" spans="1:29" ht="20.25" x14ac:dyDescent="0.25">
      <c r="B19" s="25"/>
      <c r="L19" s="26"/>
      <c r="M19" s="46"/>
      <c r="N19" s="43" t="s">
        <v>47</v>
      </c>
      <c r="O19" s="44"/>
      <c r="P19" s="44"/>
      <c r="Q19" s="44"/>
      <c r="R19" s="41">
        <f ca="1">S21/N21</f>
        <v>0.23529411764705882</v>
      </c>
      <c r="S19" s="42"/>
      <c r="T19" s="26"/>
      <c r="U19" s="46"/>
      <c r="V19" s="43" t="s">
        <v>47</v>
      </c>
      <c r="W19" s="44"/>
      <c r="X19" s="44"/>
      <c r="Y19" s="44"/>
      <c r="Z19" s="41">
        <f ca="1">AA21/V21</f>
        <v>0</v>
      </c>
      <c r="AA19" s="42"/>
      <c r="AB19" s="26"/>
    </row>
    <row r="20" spans="1:29" x14ac:dyDescent="0.25">
      <c r="B20" s="25"/>
      <c r="L20" s="26"/>
      <c r="M20" s="46"/>
      <c r="T20" s="26"/>
      <c r="U20" s="46"/>
      <c r="Z20" s="32"/>
      <c r="AB20" s="26"/>
    </row>
    <row r="21" spans="1:29" ht="18" customHeight="1" x14ac:dyDescent="0.25">
      <c r="B21" s="25"/>
      <c r="L21" s="26"/>
      <c r="M21" s="46"/>
      <c r="N21" s="48">
        <f>COUNTIF('Details des dossiers encours'!D4:D440,"Passation de Marché")</f>
        <v>17</v>
      </c>
      <c r="O21" s="49"/>
      <c r="P21" s="49"/>
      <c r="Q21" s="50"/>
      <c r="S21" s="57">
        <f ca="1">COUNTIFS('Details des dossiers encours'!D4:D440,"Passation de Marché",'Details des dossiers encours'!I4:I440,"CONTINUE")</f>
        <v>4</v>
      </c>
      <c r="T21" s="26"/>
      <c r="U21" s="46"/>
      <c r="V21" s="48">
        <f>COUNTIF('Details des dossiers encours'!D4:D440,"N/A")</f>
        <v>2</v>
      </c>
      <c r="W21" s="49"/>
      <c r="X21" s="49"/>
      <c r="Y21" s="50"/>
      <c r="Z21" s="32"/>
      <c r="AA21" s="57">
        <f ca="1">COUNTIFS('Details des dossiers encours'!D4:D440,"N/A",'Details des dossiers encours'!I4:I440,"CONTINUE")</f>
        <v>0</v>
      </c>
      <c r="AB21" s="26"/>
    </row>
    <row r="22" spans="1:29" ht="18" customHeight="1" x14ac:dyDescent="0.25">
      <c r="B22" s="25"/>
      <c r="L22" s="26"/>
      <c r="M22" s="46"/>
      <c r="N22" s="51"/>
      <c r="O22" s="52"/>
      <c r="P22" s="52"/>
      <c r="Q22" s="53"/>
      <c r="S22" s="58"/>
      <c r="T22" s="26"/>
      <c r="U22" s="46"/>
      <c r="V22" s="51"/>
      <c r="W22" s="52"/>
      <c r="X22" s="52"/>
      <c r="Y22" s="53"/>
      <c r="Z22" s="32"/>
      <c r="AA22" s="58"/>
      <c r="AB22" s="26"/>
    </row>
    <row r="23" spans="1:29" ht="18" customHeight="1" x14ac:dyDescent="0.25">
      <c r="A23" s="30"/>
      <c r="B23" s="25"/>
      <c r="L23" s="26"/>
      <c r="M23" s="46"/>
      <c r="N23" s="51"/>
      <c r="O23" s="52"/>
      <c r="P23" s="52"/>
      <c r="Q23" s="53"/>
      <c r="S23" s="59">
        <f ca="1">COUNTIFS('Details des dossiers encours'!D4:D440,"Passation de Marché",'Details des dossiers encours'!I4:I440,"Alerte")</f>
        <v>13</v>
      </c>
      <c r="T23" s="26"/>
      <c r="U23" s="46"/>
      <c r="V23" s="51"/>
      <c r="W23" s="52"/>
      <c r="X23" s="52"/>
      <c r="Y23" s="53"/>
      <c r="Z23" s="32"/>
      <c r="AA23" s="59">
        <f ca="1">COUNTIFS('Details des dossiers encours'!D4:D440,"N/A",'Details des dossiers encours'!I4:I440,"Alerte")</f>
        <v>2</v>
      </c>
      <c r="AB23" s="26"/>
    </row>
    <row r="24" spans="1:29" ht="18" customHeight="1" x14ac:dyDescent="0.25">
      <c r="A24" s="30"/>
      <c r="B24" s="25"/>
      <c r="L24" s="26"/>
      <c r="M24" s="46"/>
      <c r="N24" s="54"/>
      <c r="O24" s="55"/>
      <c r="P24" s="55"/>
      <c r="Q24" s="56"/>
      <c r="S24" s="60"/>
      <c r="T24" s="26"/>
      <c r="U24" s="46"/>
      <c r="V24" s="54"/>
      <c r="W24" s="55"/>
      <c r="X24" s="55"/>
      <c r="Y24" s="56"/>
      <c r="Z24" s="32"/>
      <c r="AA24" s="60"/>
      <c r="AB24" s="26"/>
    </row>
    <row r="25" spans="1:29" ht="18.75" thickBot="1" x14ac:dyDescent="0.3">
      <c r="A25" s="30"/>
      <c r="B25" s="27"/>
      <c r="C25" s="28"/>
      <c r="D25" s="28"/>
      <c r="E25" s="28"/>
      <c r="F25" s="28"/>
      <c r="G25" s="28"/>
      <c r="H25" s="28"/>
      <c r="I25" s="28"/>
      <c r="J25" s="28"/>
      <c r="K25" s="28"/>
      <c r="L25" s="29"/>
      <c r="M25" s="47"/>
      <c r="N25" s="28"/>
      <c r="O25" s="28"/>
      <c r="P25" s="28"/>
      <c r="Q25" s="28"/>
      <c r="R25" s="34"/>
      <c r="S25" s="28"/>
      <c r="T25" s="29"/>
      <c r="U25" s="47"/>
      <c r="V25" s="28"/>
      <c r="W25" s="28"/>
      <c r="X25" s="28"/>
      <c r="Y25" s="28"/>
      <c r="Z25" s="34"/>
      <c r="AA25" s="28"/>
      <c r="AB25" s="29"/>
    </row>
    <row r="26" spans="1:29" ht="19.5" thickTop="1" thickBot="1" x14ac:dyDescent="0.3">
      <c r="B26" s="61"/>
      <c r="C26" s="61"/>
      <c r="D26" s="61"/>
      <c r="E26" s="61"/>
      <c r="F26" s="61"/>
      <c r="G26" s="61"/>
      <c r="H26" s="61"/>
      <c r="I26" s="61"/>
      <c r="J26" s="61"/>
      <c r="K26" s="61"/>
      <c r="L26" s="61"/>
      <c r="M26" s="62"/>
      <c r="N26" s="62"/>
      <c r="O26" s="62"/>
      <c r="P26" s="62"/>
      <c r="Q26" s="62"/>
      <c r="R26" s="63"/>
      <c r="S26" s="62"/>
      <c r="T26" s="62"/>
      <c r="U26" s="62"/>
      <c r="V26" s="62"/>
      <c r="W26" s="62"/>
      <c r="X26" s="62"/>
      <c r="Y26" s="62"/>
      <c r="Z26" s="62"/>
      <c r="AA26" s="62"/>
      <c r="AB26" s="62"/>
    </row>
    <row r="27" spans="1:29" ht="18.75" thickTop="1" x14ac:dyDescent="0.25">
      <c r="A27" s="30"/>
      <c r="B27" s="77"/>
      <c r="C27" s="78"/>
      <c r="D27" s="78"/>
      <c r="E27" s="78"/>
      <c r="F27" s="78"/>
      <c r="G27" s="78"/>
      <c r="H27" s="78"/>
      <c r="I27" s="78"/>
      <c r="J27" s="78"/>
      <c r="K27" s="78"/>
      <c r="L27" s="79"/>
      <c r="M27" s="65"/>
      <c r="N27" s="66"/>
      <c r="O27" s="66"/>
      <c r="P27" s="66"/>
      <c r="Q27" s="66"/>
      <c r="R27" s="67"/>
      <c r="S27" s="66"/>
      <c r="T27" s="68"/>
      <c r="U27" s="75"/>
      <c r="V27" s="66"/>
      <c r="W27" s="66"/>
      <c r="X27" s="66"/>
      <c r="Y27" s="66"/>
      <c r="Z27" s="66"/>
      <c r="AA27" s="66"/>
      <c r="AB27" s="68"/>
      <c r="AC27" s="64"/>
    </row>
    <row r="28" spans="1:29" x14ac:dyDescent="0.25">
      <c r="A28" s="30"/>
      <c r="B28" s="69"/>
      <c r="L28" s="70"/>
      <c r="M28" s="69"/>
      <c r="T28" s="70"/>
      <c r="U28" s="64"/>
      <c r="AB28" s="70"/>
      <c r="AC28" s="64"/>
    </row>
    <row r="29" spans="1:29" x14ac:dyDescent="0.25">
      <c r="A29" s="30"/>
      <c r="B29" s="69"/>
      <c r="L29" s="70"/>
      <c r="M29" s="69"/>
      <c r="T29" s="70"/>
      <c r="U29" s="64"/>
      <c r="AB29" s="70"/>
      <c r="AC29" s="64"/>
    </row>
    <row r="30" spans="1:29" x14ac:dyDescent="0.25">
      <c r="A30" s="30"/>
      <c r="B30" s="69"/>
      <c r="L30" s="70"/>
      <c r="M30" s="69"/>
      <c r="T30" s="70"/>
      <c r="U30" s="64"/>
      <c r="AB30" s="70"/>
      <c r="AC30" s="64"/>
    </row>
    <row r="31" spans="1:29" x14ac:dyDescent="0.25">
      <c r="A31" s="30"/>
      <c r="B31" s="69"/>
      <c r="L31" s="70"/>
      <c r="M31" s="69"/>
      <c r="T31" s="70"/>
      <c r="U31" s="64"/>
      <c r="AB31" s="70"/>
      <c r="AC31" s="64"/>
    </row>
    <row r="32" spans="1:29" x14ac:dyDescent="0.25">
      <c r="A32" s="30"/>
      <c r="B32" s="69"/>
      <c r="L32" s="70"/>
      <c r="M32" s="69"/>
      <c r="T32" s="70"/>
      <c r="U32" s="64"/>
      <c r="AB32" s="70"/>
      <c r="AC32" s="64"/>
    </row>
    <row r="33" spans="1:29" x14ac:dyDescent="0.25">
      <c r="A33" s="30"/>
      <c r="B33" s="69"/>
      <c r="L33" s="70"/>
      <c r="M33" s="69"/>
      <c r="T33" s="70"/>
      <c r="U33" s="64"/>
      <c r="AB33" s="70"/>
      <c r="AC33" s="64"/>
    </row>
    <row r="34" spans="1:29" x14ac:dyDescent="0.25">
      <c r="A34" s="30"/>
      <c r="B34" s="69"/>
      <c r="L34" s="70"/>
      <c r="M34" s="69"/>
      <c r="T34" s="70"/>
      <c r="U34" s="64"/>
      <c r="AB34" s="70"/>
      <c r="AC34" s="64"/>
    </row>
    <row r="35" spans="1:29" ht="18.75" thickBot="1" x14ac:dyDescent="0.3">
      <c r="A35" s="30"/>
      <c r="B35" s="69"/>
      <c r="L35" s="70"/>
      <c r="M35" s="71"/>
      <c r="N35" s="72"/>
      <c r="O35" s="72"/>
      <c r="P35" s="72"/>
      <c r="Q35" s="72"/>
      <c r="R35" s="73"/>
      <c r="S35" s="72"/>
      <c r="T35" s="74"/>
      <c r="U35" s="76"/>
      <c r="V35" s="72"/>
      <c r="W35" s="72"/>
      <c r="X35" s="72"/>
      <c r="Y35" s="72"/>
      <c r="Z35" s="72"/>
      <c r="AA35" s="72"/>
      <c r="AB35" s="74"/>
      <c r="AC35" s="64"/>
    </row>
    <row r="36" spans="1:29" ht="18.75" thickTop="1" x14ac:dyDescent="0.25">
      <c r="A36" s="30"/>
      <c r="B36" s="69"/>
      <c r="L36" s="70"/>
      <c r="M36" s="80"/>
      <c r="N36" s="31"/>
      <c r="O36" s="31"/>
      <c r="P36" s="31"/>
      <c r="Q36" s="31"/>
      <c r="R36" s="81"/>
      <c r="S36" s="31"/>
      <c r="T36" s="82"/>
      <c r="U36" s="83"/>
      <c r="V36" s="31"/>
      <c r="W36" s="31"/>
      <c r="X36" s="31"/>
      <c r="Y36" s="31"/>
      <c r="Z36" s="31"/>
      <c r="AA36" s="31"/>
      <c r="AB36" s="82"/>
      <c r="AC36" s="64"/>
    </row>
    <row r="37" spans="1:29" x14ac:dyDescent="0.25">
      <c r="A37" s="30"/>
      <c r="B37" s="69"/>
      <c r="L37" s="70"/>
      <c r="M37" s="69"/>
      <c r="T37" s="70"/>
      <c r="U37" s="64"/>
      <c r="AB37" s="70"/>
      <c r="AC37" s="64"/>
    </row>
    <row r="38" spans="1:29" x14ac:dyDescent="0.25">
      <c r="A38" s="30"/>
      <c r="B38" s="69"/>
      <c r="L38" s="70"/>
      <c r="M38" s="69"/>
      <c r="T38" s="70"/>
      <c r="U38" s="64"/>
      <c r="AB38" s="70"/>
      <c r="AC38" s="64"/>
    </row>
    <row r="39" spans="1:29" x14ac:dyDescent="0.25">
      <c r="A39" s="30"/>
      <c r="B39" s="69"/>
      <c r="L39" s="70"/>
      <c r="M39" s="69"/>
      <c r="T39" s="70"/>
      <c r="U39" s="64"/>
      <c r="AB39" s="70"/>
      <c r="AC39" s="64"/>
    </row>
    <row r="40" spans="1:29" x14ac:dyDescent="0.25">
      <c r="A40" s="30"/>
      <c r="B40" s="69"/>
      <c r="L40" s="70"/>
      <c r="M40" s="69"/>
      <c r="T40" s="70"/>
      <c r="U40" s="64"/>
      <c r="AB40" s="70"/>
      <c r="AC40" s="64"/>
    </row>
    <row r="41" spans="1:29" x14ac:dyDescent="0.25">
      <c r="A41" s="30"/>
      <c r="B41" s="69"/>
      <c r="L41" s="70"/>
      <c r="M41" s="69"/>
      <c r="T41" s="70"/>
      <c r="U41" s="64"/>
      <c r="AB41" s="70"/>
      <c r="AC41" s="64"/>
    </row>
    <row r="42" spans="1:29" x14ac:dyDescent="0.25">
      <c r="A42" s="30"/>
      <c r="B42" s="69"/>
      <c r="L42" s="70"/>
      <c r="M42" s="69"/>
      <c r="T42" s="70"/>
      <c r="U42" s="64"/>
      <c r="AB42" s="70"/>
      <c r="AC42" s="64"/>
    </row>
    <row r="43" spans="1:29" ht="19.5" thickBot="1" x14ac:dyDescent="0.35">
      <c r="A43" s="30"/>
      <c r="B43" s="84" t="s">
        <v>93</v>
      </c>
      <c r="C43" s="85" t="s">
        <v>94</v>
      </c>
      <c r="D43" s="85" t="s">
        <v>95</v>
      </c>
      <c r="E43" s="85" t="s">
        <v>96</v>
      </c>
      <c r="F43" s="85" t="s">
        <v>97</v>
      </c>
      <c r="G43" s="85" t="s">
        <v>98</v>
      </c>
      <c r="H43" s="85" t="s">
        <v>99</v>
      </c>
      <c r="I43" s="85" t="s">
        <v>100</v>
      </c>
      <c r="J43" s="85" t="s">
        <v>101</v>
      </c>
      <c r="K43" s="85" t="s">
        <v>102</v>
      </c>
      <c r="L43" s="86" t="s">
        <v>103</v>
      </c>
      <c r="M43" s="71"/>
      <c r="N43" s="72"/>
      <c r="O43" s="72"/>
      <c r="P43" s="72"/>
      <c r="Q43" s="72"/>
      <c r="R43" s="73"/>
      <c r="S43" s="72"/>
      <c r="T43" s="74"/>
      <c r="U43" s="76"/>
      <c r="V43" s="72"/>
      <c r="W43" s="72"/>
      <c r="X43" s="72"/>
      <c r="Y43" s="72"/>
      <c r="Z43" s="72"/>
      <c r="AA43" s="72"/>
      <c r="AB43" s="74"/>
      <c r="AC43" s="64"/>
    </row>
    <row r="44" spans="1:29" ht="18.75" thickTop="1" x14ac:dyDescent="0.25">
      <c r="B44" s="31"/>
      <c r="C44" s="31"/>
      <c r="D44" s="31"/>
      <c r="E44" s="31"/>
      <c r="F44" s="31"/>
      <c r="G44" s="31"/>
      <c r="H44" s="31"/>
      <c r="I44" s="31"/>
      <c r="J44" s="31"/>
      <c r="K44" s="31"/>
      <c r="L44" s="31"/>
    </row>
  </sheetData>
  <sheetProtection selectLockedCells="1" selectUnlockedCells="1"/>
  <mergeCells count="39">
    <mergeCell ref="B27:L27"/>
    <mergeCell ref="U18:U25"/>
    <mergeCell ref="V19:Y19"/>
    <mergeCell ref="Z19:AA19"/>
    <mergeCell ref="V21:Y24"/>
    <mergeCell ref="AA21:AA22"/>
    <mergeCell ref="AA23:AA24"/>
    <mergeCell ref="U10:U17"/>
    <mergeCell ref="V11:Y11"/>
    <mergeCell ref="Z11:AA11"/>
    <mergeCell ref="V13:Y16"/>
    <mergeCell ref="AA13:AA14"/>
    <mergeCell ref="AA15:AA16"/>
    <mergeCell ref="U2:U9"/>
    <mergeCell ref="V3:Y3"/>
    <mergeCell ref="Z3:AA3"/>
    <mergeCell ref="V5:Y8"/>
    <mergeCell ref="AA5:AA6"/>
    <mergeCell ref="AA7:AA8"/>
    <mergeCell ref="M10:M17"/>
    <mergeCell ref="M18:M25"/>
    <mergeCell ref="N5:Q8"/>
    <mergeCell ref="S5:S6"/>
    <mergeCell ref="S7:S8"/>
    <mergeCell ref="N13:Q16"/>
    <mergeCell ref="S13:S14"/>
    <mergeCell ref="S15:S16"/>
    <mergeCell ref="N11:Q11"/>
    <mergeCell ref="R11:S11"/>
    <mergeCell ref="N19:Q19"/>
    <mergeCell ref="R19:S19"/>
    <mergeCell ref="N21:Q24"/>
    <mergeCell ref="S21:S22"/>
    <mergeCell ref="S23:S24"/>
    <mergeCell ref="C3:K3"/>
    <mergeCell ref="C6:E6"/>
    <mergeCell ref="R3:S3"/>
    <mergeCell ref="N3:Q3"/>
    <mergeCell ref="M2:M9"/>
  </mergeCells>
  <conditionalFormatting sqref="F8">
    <cfRule type="iconSet" priority="1">
      <iconSet iconSet="3Signs">
        <cfvo type="percent" val="0"/>
        <cfvo type="formula" val="$F$9"/>
        <cfvo type="formula" val="$F$9"/>
      </iconSet>
    </cfRule>
  </conditionalFormatting>
  <pageMargins left="0.25" right="0.25" top="0.75" bottom="0.75" header="0.3" footer="0.3"/>
  <pageSetup paperSize="9" scale="77"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97"/>
  <sheetViews>
    <sheetView zoomScale="90" zoomScaleNormal="90" workbookViewId="0">
      <selection activeCell="K55" sqref="K55"/>
    </sheetView>
  </sheetViews>
  <sheetFormatPr defaultRowHeight="14.25" x14ac:dyDescent="0.25"/>
  <cols>
    <col min="1" max="1" width="1.5703125" style="1" customWidth="1"/>
    <col min="2" max="2" width="13.5703125" style="6" customWidth="1"/>
    <col min="3" max="3" width="69.5703125" style="1" customWidth="1"/>
    <col min="4" max="4" width="19.28515625" style="1" bestFit="1" customWidth="1"/>
    <col min="5" max="5" width="23.140625" style="1" customWidth="1"/>
    <col min="6" max="6" width="18.42578125" style="1" customWidth="1"/>
    <col min="7" max="7" width="19.5703125" style="1" customWidth="1"/>
    <col min="8" max="8" width="19.85546875" style="1" customWidth="1"/>
    <col min="9" max="9" width="22.140625" style="1" customWidth="1"/>
    <col min="10" max="10" width="13.85546875" style="1" customWidth="1"/>
    <col min="11" max="11" width="9.85546875" style="1" bestFit="1" customWidth="1"/>
    <col min="12" max="16384" width="9.140625" style="1"/>
  </cols>
  <sheetData>
    <row r="2" spans="1:10" x14ac:dyDescent="0.25">
      <c r="B2" s="2"/>
      <c r="C2" s="3"/>
      <c r="D2" s="3"/>
      <c r="E2" s="3"/>
      <c r="F2" s="3"/>
      <c r="G2" s="3"/>
      <c r="H2" s="3"/>
      <c r="I2" s="7"/>
    </row>
    <row r="3" spans="1:10" x14ac:dyDescent="0.25">
      <c r="A3" s="4"/>
      <c r="B3" s="8" t="s">
        <v>0</v>
      </c>
      <c r="C3" s="9" t="s">
        <v>1</v>
      </c>
      <c r="D3" s="9" t="s">
        <v>4</v>
      </c>
      <c r="E3" s="9" t="s">
        <v>3</v>
      </c>
      <c r="F3" s="9" t="s">
        <v>28</v>
      </c>
      <c r="G3" s="9" t="s">
        <v>25</v>
      </c>
      <c r="H3" s="9" t="s">
        <v>27</v>
      </c>
      <c r="I3" s="10" t="s">
        <v>2</v>
      </c>
      <c r="J3" s="5"/>
    </row>
    <row r="4" spans="1:10" ht="171" x14ac:dyDescent="0.25">
      <c r="A4" s="4"/>
      <c r="B4" s="11">
        <v>1</v>
      </c>
      <c r="C4" s="12" t="s">
        <v>77</v>
      </c>
      <c r="D4" s="12" t="s">
        <v>9</v>
      </c>
      <c r="E4" s="12" t="s">
        <v>24</v>
      </c>
      <c r="F4" s="13">
        <v>43024</v>
      </c>
      <c r="G4" s="13">
        <v>43038</v>
      </c>
      <c r="H4" s="13"/>
      <c r="I4" s="14" t="str">
        <f ca="1">IF(H4&gt;=G4,"CONTINUE",IF(TODAY()&lt;=G4,"CONTINUE","ALERTE"))</f>
        <v>ALERTE</v>
      </c>
      <c r="J4" s="5"/>
    </row>
    <row r="5" spans="1:10" ht="128.25" x14ac:dyDescent="0.25">
      <c r="A5" s="4"/>
      <c r="B5" s="15">
        <v>2</v>
      </c>
      <c r="C5" s="14" t="s">
        <v>26</v>
      </c>
      <c r="D5" s="14" t="s">
        <v>9</v>
      </c>
      <c r="E5" s="14" t="s">
        <v>24</v>
      </c>
      <c r="F5" s="16">
        <v>43032</v>
      </c>
      <c r="G5" s="16">
        <v>43026</v>
      </c>
      <c r="H5" s="16"/>
      <c r="I5" s="14" t="str">
        <f t="shared" ref="I5:I57" ca="1" si="0">IF(H5&gt;=G5,"CONTINUE",IF(TODAY()&lt;=G5,"CONTINUE","ALERTE"))</f>
        <v>ALERTE</v>
      </c>
      <c r="J5" s="5"/>
    </row>
    <row r="6" spans="1:10" ht="128.25" x14ac:dyDescent="0.25">
      <c r="A6" s="4"/>
      <c r="B6" s="15">
        <v>3</v>
      </c>
      <c r="C6" s="14" t="s">
        <v>89</v>
      </c>
      <c r="D6" s="14" t="s">
        <v>6</v>
      </c>
      <c r="E6" s="14" t="s">
        <v>13</v>
      </c>
      <c r="F6" s="16">
        <v>43024</v>
      </c>
      <c r="G6" s="16">
        <v>43049</v>
      </c>
      <c r="H6" s="16"/>
      <c r="I6" s="14" t="str">
        <f t="shared" ca="1" si="0"/>
        <v>ALERTE</v>
      </c>
      <c r="J6" s="5"/>
    </row>
    <row r="7" spans="1:10" ht="128.25" x14ac:dyDescent="0.25">
      <c r="A7" s="4"/>
      <c r="B7" s="11">
        <v>4</v>
      </c>
      <c r="C7" s="14" t="s">
        <v>29</v>
      </c>
      <c r="D7" s="14" t="s">
        <v>5</v>
      </c>
      <c r="E7" s="14" t="s">
        <v>11</v>
      </c>
      <c r="F7" s="16">
        <v>43023</v>
      </c>
      <c r="G7" s="16">
        <v>43027</v>
      </c>
      <c r="H7" s="16"/>
      <c r="I7" s="14" t="str">
        <f t="shared" ca="1" si="0"/>
        <v>ALERTE</v>
      </c>
      <c r="J7" s="5"/>
    </row>
    <row r="8" spans="1:10" ht="71.25" x14ac:dyDescent="0.25">
      <c r="A8" s="4"/>
      <c r="B8" s="15">
        <v>5</v>
      </c>
      <c r="C8" s="14" t="s">
        <v>62</v>
      </c>
      <c r="D8" s="14" t="s">
        <v>6</v>
      </c>
      <c r="E8" s="14" t="s">
        <v>13</v>
      </c>
      <c r="F8" s="16">
        <v>43024</v>
      </c>
      <c r="G8" s="16">
        <v>43028</v>
      </c>
      <c r="H8" s="16"/>
      <c r="I8" s="14" t="str">
        <f t="shared" ca="1" si="0"/>
        <v>ALERTE</v>
      </c>
      <c r="J8" s="5"/>
    </row>
    <row r="9" spans="1:10" ht="114" x14ac:dyDescent="0.25">
      <c r="A9" s="4"/>
      <c r="B9" s="15">
        <v>6</v>
      </c>
      <c r="C9" s="14" t="s">
        <v>76</v>
      </c>
      <c r="D9" s="14" t="s">
        <v>7</v>
      </c>
      <c r="E9" s="14" t="s">
        <v>12</v>
      </c>
      <c r="F9" s="16">
        <v>43026</v>
      </c>
      <c r="G9" s="16">
        <v>43026</v>
      </c>
      <c r="H9" s="16">
        <v>43026</v>
      </c>
      <c r="I9" s="14" t="str">
        <f t="shared" ca="1" si="0"/>
        <v>CONTINUE</v>
      </c>
      <c r="J9" s="5"/>
    </row>
    <row r="10" spans="1:10" ht="57" x14ac:dyDescent="0.25">
      <c r="A10" s="4"/>
      <c r="B10" s="11">
        <v>7</v>
      </c>
      <c r="C10" s="14" t="s">
        <v>49</v>
      </c>
      <c r="D10" s="14" t="s">
        <v>6</v>
      </c>
      <c r="E10" s="14" t="s">
        <v>13</v>
      </c>
      <c r="F10" s="16">
        <v>43024</v>
      </c>
      <c r="G10" s="16">
        <v>43025</v>
      </c>
      <c r="H10" s="16">
        <v>43033</v>
      </c>
      <c r="I10" s="14" t="str">
        <f t="shared" ca="1" si="0"/>
        <v>CONTINUE</v>
      </c>
      <c r="J10" s="5"/>
    </row>
    <row r="11" spans="1:10" ht="42.75" x14ac:dyDescent="0.25">
      <c r="A11" s="4"/>
      <c r="B11" s="15">
        <v>8</v>
      </c>
      <c r="C11" s="14" t="s">
        <v>85</v>
      </c>
      <c r="D11" s="14" t="s">
        <v>7</v>
      </c>
      <c r="E11" s="14" t="s">
        <v>12</v>
      </c>
      <c r="F11" s="16">
        <v>43025</v>
      </c>
      <c r="G11" s="16">
        <v>43025</v>
      </c>
      <c r="H11" s="16"/>
      <c r="I11" s="14" t="str">
        <f t="shared" ca="1" si="0"/>
        <v>ALERTE</v>
      </c>
      <c r="J11" s="5"/>
    </row>
    <row r="12" spans="1:10" ht="99.75" x14ac:dyDescent="0.25">
      <c r="A12" s="4"/>
      <c r="B12" s="15">
        <v>9</v>
      </c>
      <c r="C12" s="14" t="s">
        <v>86</v>
      </c>
      <c r="D12" s="14" t="s">
        <v>9</v>
      </c>
      <c r="E12" s="14" t="s">
        <v>13</v>
      </c>
      <c r="F12" s="16">
        <v>43028</v>
      </c>
      <c r="G12" s="16">
        <v>43048</v>
      </c>
      <c r="H12" s="16"/>
      <c r="I12" s="14" t="str">
        <f t="shared" ca="1" si="0"/>
        <v>ALERTE</v>
      </c>
      <c r="J12" s="5"/>
    </row>
    <row r="13" spans="1:10" ht="57" x14ac:dyDescent="0.25">
      <c r="A13" s="4"/>
      <c r="B13" s="11">
        <v>10</v>
      </c>
      <c r="C13" s="14" t="s">
        <v>63</v>
      </c>
      <c r="D13" s="14" t="s">
        <v>5</v>
      </c>
      <c r="E13" s="14" t="s">
        <v>11</v>
      </c>
      <c r="F13" s="16"/>
      <c r="G13" s="16"/>
      <c r="H13" s="16">
        <v>43022</v>
      </c>
      <c r="I13" s="14" t="str">
        <f t="shared" ca="1" si="0"/>
        <v>CONTINUE</v>
      </c>
      <c r="J13" s="5"/>
    </row>
    <row r="14" spans="1:10" ht="99.75" x14ac:dyDescent="0.25">
      <c r="A14" s="4"/>
      <c r="B14" s="15">
        <v>11</v>
      </c>
      <c r="C14" s="14" t="s">
        <v>74</v>
      </c>
      <c r="D14" s="14" t="s">
        <v>9</v>
      </c>
      <c r="E14" s="14" t="s">
        <v>13</v>
      </c>
      <c r="F14" s="16">
        <v>43026</v>
      </c>
      <c r="G14" s="16">
        <v>43048</v>
      </c>
      <c r="H14" s="16"/>
      <c r="I14" s="14" t="str">
        <f t="shared" ca="1" si="0"/>
        <v>ALERTE</v>
      </c>
      <c r="J14" s="5"/>
    </row>
    <row r="15" spans="1:10" ht="142.5" x14ac:dyDescent="0.25">
      <c r="A15" s="4"/>
      <c r="B15" s="15">
        <v>12</v>
      </c>
      <c r="C15" s="14" t="s">
        <v>90</v>
      </c>
      <c r="D15" s="14" t="s">
        <v>9</v>
      </c>
      <c r="E15" s="14" t="s">
        <v>11</v>
      </c>
      <c r="F15" s="16">
        <v>43026</v>
      </c>
      <c r="G15" s="16">
        <v>43027</v>
      </c>
      <c r="H15" s="16">
        <v>43027</v>
      </c>
      <c r="I15" s="14" t="str">
        <f t="shared" ca="1" si="0"/>
        <v>CONTINUE</v>
      </c>
      <c r="J15" s="5"/>
    </row>
    <row r="16" spans="1:10" ht="156.75" x14ac:dyDescent="0.25">
      <c r="A16" s="4"/>
      <c r="B16" s="11">
        <v>13</v>
      </c>
      <c r="C16" s="14" t="s">
        <v>84</v>
      </c>
      <c r="D16" s="14" t="s">
        <v>9</v>
      </c>
      <c r="E16" s="14" t="s">
        <v>11</v>
      </c>
      <c r="F16" s="16">
        <v>43025</v>
      </c>
      <c r="G16" s="16">
        <v>43042</v>
      </c>
      <c r="H16" s="16"/>
      <c r="I16" s="14" t="str">
        <f t="shared" ca="1" si="0"/>
        <v>ALERTE</v>
      </c>
      <c r="J16" s="5"/>
    </row>
    <row r="17" spans="1:10" ht="71.25" x14ac:dyDescent="0.25">
      <c r="A17" s="4"/>
      <c r="B17" s="15">
        <v>14</v>
      </c>
      <c r="C17" s="14" t="s">
        <v>30</v>
      </c>
      <c r="D17" s="14" t="s">
        <v>7</v>
      </c>
      <c r="E17" s="14" t="s">
        <v>12</v>
      </c>
      <c r="F17" s="16">
        <v>43026</v>
      </c>
      <c r="G17" s="16">
        <v>43026</v>
      </c>
      <c r="H17" s="16"/>
      <c r="I17" s="14" t="str">
        <f t="shared" ca="1" si="0"/>
        <v>ALERTE</v>
      </c>
      <c r="J17" s="5"/>
    </row>
    <row r="18" spans="1:10" ht="256.5" x14ac:dyDescent="0.25">
      <c r="A18" s="4"/>
      <c r="B18" s="15">
        <v>15</v>
      </c>
      <c r="C18" s="14" t="s">
        <v>64</v>
      </c>
      <c r="D18" s="14" t="s">
        <v>6</v>
      </c>
      <c r="E18" s="14" t="s">
        <v>13</v>
      </c>
      <c r="F18" s="16"/>
      <c r="G18" s="16"/>
      <c r="H18" s="16">
        <v>43024</v>
      </c>
      <c r="I18" s="14" t="str">
        <f t="shared" ca="1" si="0"/>
        <v>CONTINUE</v>
      </c>
      <c r="J18" s="5"/>
    </row>
    <row r="19" spans="1:10" ht="242.25" x14ac:dyDescent="0.25">
      <c r="A19" s="4"/>
      <c r="B19" s="11">
        <v>16</v>
      </c>
      <c r="C19" s="14" t="s">
        <v>60</v>
      </c>
      <c r="D19" s="14" t="s">
        <v>6</v>
      </c>
      <c r="E19" s="14" t="s">
        <v>13</v>
      </c>
      <c r="F19" s="16">
        <v>43027</v>
      </c>
      <c r="G19" s="16">
        <v>43034</v>
      </c>
      <c r="H19" s="16">
        <v>43033</v>
      </c>
      <c r="I19" s="14" t="str">
        <f t="shared" ca="1" si="0"/>
        <v>ALERTE</v>
      </c>
      <c r="J19" s="5"/>
    </row>
    <row r="20" spans="1:10" ht="42.75" x14ac:dyDescent="0.25">
      <c r="A20" s="4"/>
      <c r="B20" s="15">
        <v>17</v>
      </c>
      <c r="C20" s="14" t="s">
        <v>31</v>
      </c>
      <c r="D20" s="14" t="s">
        <v>5</v>
      </c>
      <c r="E20" s="14" t="s">
        <v>11</v>
      </c>
      <c r="F20" s="16">
        <v>43027</v>
      </c>
      <c r="G20" s="16">
        <v>43027</v>
      </c>
      <c r="H20" s="16"/>
      <c r="I20" s="14" t="str">
        <f t="shared" ca="1" si="0"/>
        <v>ALERTE</v>
      </c>
      <c r="J20" s="5"/>
    </row>
    <row r="21" spans="1:10" ht="71.25" x14ac:dyDescent="0.25">
      <c r="A21" s="4"/>
      <c r="B21" s="15">
        <v>18</v>
      </c>
      <c r="C21" s="14" t="s">
        <v>51</v>
      </c>
      <c r="D21" s="14" t="s">
        <v>6</v>
      </c>
      <c r="E21" s="14" t="s">
        <v>13</v>
      </c>
      <c r="F21" s="16">
        <v>43025</v>
      </c>
      <c r="G21" s="16">
        <v>43033</v>
      </c>
      <c r="H21" s="16"/>
      <c r="I21" s="14" t="str">
        <f t="shared" ca="1" si="0"/>
        <v>ALERTE</v>
      </c>
      <c r="J21" s="5"/>
    </row>
    <row r="22" spans="1:10" ht="57" x14ac:dyDescent="0.25">
      <c r="A22" s="4"/>
      <c r="B22" s="11">
        <v>19</v>
      </c>
      <c r="C22" s="14" t="s">
        <v>32</v>
      </c>
      <c r="D22" s="14" t="s">
        <v>9</v>
      </c>
      <c r="E22" s="14" t="s">
        <v>16</v>
      </c>
      <c r="F22" s="16">
        <v>43027</v>
      </c>
      <c r="G22" s="16">
        <v>43028</v>
      </c>
      <c r="H22" s="16"/>
      <c r="I22" s="14" t="str">
        <f t="shared" ca="1" si="0"/>
        <v>ALERTE</v>
      </c>
      <c r="J22" s="5"/>
    </row>
    <row r="23" spans="1:10" ht="28.5" x14ac:dyDescent="0.25">
      <c r="A23" s="4"/>
      <c r="B23" s="15">
        <v>20</v>
      </c>
      <c r="C23" s="14" t="s">
        <v>33</v>
      </c>
      <c r="D23" s="14" t="s">
        <v>5</v>
      </c>
      <c r="E23" s="14" t="s">
        <v>11</v>
      </c>
      <c r="F23" s="16">
        <v>43027</v>
      </c>
      <c r="G23" s="16">
        <v>43027</v>
      </c>
      <c r="H23" s="16"/>
      <c r="I23" s="14" t="str">
        <f t="shared" ca="1" si="0"/>
        <v>ALERTE</v>
      </c>
      <c r="J23" s="5"/>
    </row>
    <row r="24" spans="1:10" ht="28.5" x14ac:dyDescent="0.25">
      <c r="A24" s="4"/>
      <c r="B24" s="15">
        <v>21</v>
      </c>
      <c r="C24" s="14" t="s">
        <v>34</v>
      </c>
      <c r="D24" s="14" t="s">
        <v>7</v>
      </c>
      <c r="E24" s="14" t="s">
        <v>12</v>
      </c>
      <c r="F24" s="16">
        <v>43027</v>
      </c>
      <c r="G24" s="16">
        <v>43027</v>
      </c>
      <c r="H24" s="16"/>
      <c r="I24" s="14" t="str">
        <f t="shared" ca="1" si="0"/>
        <v>ALERTE</v>
      </c>
      <c r="J24" s="5"/>
    </row>
    <row r="25" spans="1:10" ht="42.75" x14ac:dyDescent="0.25">
      <c r="A25" s="4"/>
      <c r="B25" s="11">
        <v>22</v>
      </c>
      <c r="C25" s="14" t="s">
        <v>35</v>
      </c>
      <c r="D25" s="14" t="s">
        <v>9</v>
      </c>
      <c r="E25" s="14" t="s">
        <v>12</v>
      </c>
      <c r="F25" s="16">
        <v>43026</v>
      </c>
      <c r="G25" s="16">
        <v>43033</v>
      </c>
      <c r="H25" s="16">
        <v>43033</v>
      </c>
      <c r="I25" s="14" t="str">
        <f t="shared" ca="1" si="0"/>
        <v>CONTINUE</v>
      </c>
      <c r="J25" s="5"/>
    </row>
    <row r="26" spans="1:10" ht="114" x14ac:dyDescent="0.25">
      <c r="A26" s="4"/>
      <c r="B26" s="15">
        <v>23</v>
      </c>
      <c r="C26" s="14" t="s">
        <v>75</v>
      </c>
      <c r="D26" s="14" t="s">
        <v>9</v>
      </c>
      <c r="E26" s="14" t="s">
        <v>13</v>
      </c>
      <c r="F26" s="16">
        <v>43032</v>
      </c>
      <c r="G26" s="16">
        <v>43034</v>
      </c>
      <c r="H26" s="16"/>
      <c r="I26" s="14" t="str">
        <f t="shared" ca="1" si="0"/>
        <v>ALERTE</v>
      </c>
      <c r="J26" s="5"/>
    </row>
    <row r="27" spans="1:10" ht="42.75" x14ac:dyDescent="0.25">
      <c r="A27" s="4"/>
      <c r="B27" s="15">
        <v>24</v>
      </c>
      <c r="C27" s="14" t="s">
        <v>36</v>
      </c>
      <c r="D27" s="14" t="s">
        <v>7</v>
      </c>
      <c r="E27" s="14" t="s">
        <v>12</v>
      </c>
      <c r="F27" s="16">
        <v>43026</v>
      </c>
      <c r="G27" s="16">
        <v>43035</v>
      </c>
      <c r="H27" s="16"/>
      <c r="I27" s="14" t="str">
        <f t="shared" ca="1" si="0"/>
        <v>ALERTE</v>
      </c>
      <c r="J27" s="5"/>
    </row>
    <row r="28" spans="1:10" ht="42.75" x14ac:dyDescent="0.25">
      <c r="A28" s="4"/>
      <c r="B28" s="11">
        <v>25</v>
      </c>
      <c r="C28" s="14" t="s">
        <v>37</v>
      </c>
      <c r="D28" s="14" t="s">
        <v>6</v>
      </c>
      <c r="E28" s="14" t="s">
        <v>13</v>
      </c>
      <c r="F28" s="16">
        <v>43027</v>
      </c>
      <c r="G28" s="16">
        <v>43027</v>
      </c>
      <c r="H28" s="16"/>
      <c r="I28" s="14" t="str">
        <f t="shared" ca="1" si="0"/>
        <v>ALERTE</v>
      </c>
      <c r="J28" s="5"/>
    </row>
    <row r="29" spans="1:10" ht="42.75" x14ac:dyDescent="0.25">
      <c r="A29" s="4"/>
      <c r="B29" s="15">
        <v>26</v>
      </c>
      <c r="C29" s="14" t="s">
        <v>38</v>
      </c>
      <c r="D29" s="14" t="s">
        <v>6</v>
      </c>
      <c r="E29" s="14" t="s">
        <v>13</v>
      </c>
      <c r="F29" s="16">
        <v>43026</v>
      </c>
      <c r="G29" s="16">
        <v>43026</v>
      </c>
      <c r="H29" s="16"/>
      <c r="I29" s="14" t="str">
        <f t="shared" ca="1" si="0"/>
        <v>ALERTE</v>
      </c>
      <c r="J29" s="5"/>
    </row>
    <row r="30" spans="1:10" ht="142.5" x14ac:dyDescent="0.25">
      <c r="A30" s="4"/>
      <c r="B30" s="15">
        <v>27</v>
      </c>
      <c r="C30" s="14" t="s">
        <v>68</v>
      </c>
      <c r="D30" s="14" t="s">
        <v>7</v>
      </c>
      <c r="E30" s="14" t="s">
        <v>12</v>
      </c>
      <c r="F30" s="16">
        <v>43026</v>
      </c>
      <c r="G30" s="16">
        <v>43033</v>
      </c>
      <c r="H30" s="16"/>
      <c r="I30" s="14" t="str">
        <f t="shared" ca="1" si="0"/>
        <v>ALERTE</v>
      </c>
      <c r="J30" s="5"/>
    </row>
    <row r="31" spans="1:10" ht="114" x14ac:dyDescent="0.25">
      <c r="A31" s="4"/>
      <c r="B31" s="11">
        <v>28</v>
      </c>
      <c r="C31" s="14" t="s">
        <v>50</v>
      </c>
      <c r="D31" s="14" t="s">
        <v>6</v>
      </c>
      <c r="E31" s="14" t="s">
        <v>13</v>
      </c>
      <c r="F31" s="16">
        <v>43025</v>
      </c>
      <c r="G31" s="16">
        <v>43034</v>
      </c>
      <c r="H31" s="16"/>
      <c r="I31" s="14" t="str">
        <f ca="1">IF(H31&gt;=G31,"CONTINUE",IF(TODAY()&lt;=G31,"CONTINUE","ALERTE"))</f>
        <v>ALERTE</v>
      </c>
      <c r="J31" s="5"/>
    </row>
    <row r="32" spans="1:10" ht="213.75" x14ac:dyDescent="0.25">
      <c r="A32" s="4"/>
      <c r="B32" s="15">
        <v>29</v>
      </c>
      <c r="C32" s="14" t="s">
        <v>52</v>
      </c>
      <c r="D32" s="14" t="s">
        <v>6</v>
      </c>
      <c r="E32" s="14" t="s">
        <v>13</v>
      </c>
      <c r="F32" s="16">
        <v>43025</v>
      </c>
      <c r="G32" s="16">
        <v>43034</v>
      </c>
      <c r="H32" s="16">
        <v>43033</v>
      </c>
      <c r="I32" s="14" t="str">
        <f t="shared" ca="1" si="0"/>
        <v>ALERTE</v>
      </c>
      <c r="J32" s="5"/>
    </row>
    <row r="33" spans="1:10" ht="142.5" x14ac:dyDescent="0.25">
      <c r="A33" s="4"/>
      <c r="B33" s="15">
        <v>30</v>
      </c>
      <c r="C33" s="14" t="s">
        <v>53</v>
      </c>
      <c r="D33" s="14" t="s">
        <v>9</v>
      </c>
      <c r="E33" s="14" t="s">
        <v>24</v>
      </c>
      <c r="F33" s="16">
        <v>43033</v>
      </c>
      <c r="G33" s="16">
        <v>43041</v>
      </c>
      <c r="H33" s="16"/>
      <c r="I33" s="14" t="str">
        <f t="shared" ca="1" si="0"/>
        <v>ALERTE</v>
      </c>
      <c r="J33" s="5"/>
    </row>
    <row r="34" spans="1:10" ht="128.25" x14ac:dyDescent="0.25">
      <c r="A34" s="4"/>
      <c r="B34" s="11">
        <v>31</v>
      </c>
      <c r="C34" s="14" t="s">
        <v>54</v>
      </c>
      <c r="D34" s="14" t="s">
        <v>6</v>
      </c>
      <c r="E34" s="14" t="s">
        <v>13</v>
      </c>
      <c r="F34" s="16">
        <v>43033</v>
      </c>
      <c r="G34" s="16">
        <v>43033</v>
      </c>
      <c r="H34" s="16"/>
      <c r="I34" s="14" t="str">
        <f t="shared" ca="1" si="0"/>
        <v>ALERTE</v>
      </c>
      <c r="J34" s="5"/>
    </row>
    <row r="35" spans="1:10" ht="171" x14ac:dyDescent="0.25">
      <c r="A35" s="4"/>
      <c r="B35" s="15">
        <v>32</v>
      </c>
      <c r="C35" s="14" t="s">
        <v>55</v>
      </c>
      <c r="D35" s="14" t="s">
        <v>6</v>
      </c>
      <c r="E35" s="14" t="s">
        <v>13</v>
      </c>
      <c r="F35" s="16">
        <v>43033</v>
      </c>
      <c r="G35" s="16">
        <v>43034</v>
      </c>
      <c r="H35" s="16"/>
      <c r="I35" s="14" t="str">
        <f t="shared" ca="1" si="0"/>
        <v>ALERTE</v>
      </c>
      <c r="J35" s="5"/>
    </row>
    <row r="36" spans="1:10" ht="71.25" x14ac:dyDescent="0.25">
      <c r="A36" s="4"/>
      <c r="B36" s="15">
        <v>33</v>
      </c>
      <c r="C36" s="14" t="s">
        <v>56</v>
      </c>
      <c r="D36" s="14" t="s">
        <v>6</v>
      </c>
      <c r="E36" s="14" t="s">
        <v>13</v>
      </c>
      <c r="F36" s="16">
        <v>43033</v>
      </c>
      <c r="G36" s="16">
        <v>43054</v>
      </c>
      <c r="H36" s="16"/>
      <c r="I36" s="14" t="str">
        <f t="shared" ca="1" si="0"/>
        <v>CONTINUE</v>
      </c>
      <c r="J36" s="5"/>
    </row>
    <row r="37" spans="1:10" ht="99.75" x14ac:dyDescent="0.25">
      <c r="A37" s="4"/>
      <c r="B37" s="11">
        <v>34</v>
      </c>
      <c r="C37" s="14" t="s">
        <v>57</v>
      </c>
      <c r="D37" s="14" t="s">
        <v>6</v>
      </c>
      <c r="E37" s="14" t="s">
        <v>13</v>
      </c>
      <c r="F37" s="16">
        <v>43027</v>
      </c>
      <c r="G37" s="16">
        <v>43049</v>
      </c>
      <c r="H37" s="16"/>
      <c r="I37" s="14" t="str">
        <f t="shared" ca="1" si="0"/>
        <v>ALERTE</v>
      </c>
      <c r="J37" s="5"/>
    </row>
    <row r="38" spans="1:10" ht="71.25" x14ac:dyDescent="0.25">
      <c r="A38" s="4"/>
      <c r="B38" s="15">
        <v>35</v>
      </c>
      <c r="C38" s="14" t="s">
        <v>58</v>
      </c>
      <c r="D38" s="14" t="s">
        <v>6</v>
      </c>
      <c r="E38" s="14" t="s">
        <v>13</v>
      </c>
      <c r="F38" s="16">
        <v>43033</v>
      </c>
      <c r="G38" s="16">
        <v>43042</v>
      </c>
      <c r="H38" s="16"/>
      <c r="I38" s="14" t="str">
        <f t="shared" ca="1" si="0"/>
        <v>ALERTE</v>
      </c>
      <c r="J38" s="5"/>
    </row>
    <row r="39" spans="1:10" ht="57" x14ac:dyDescent="0.25">
      <c r="A39" s="4"/>
      <c r="B39" s="15">
        <v>36</v>
      </c>
      <c r="C39" s="14" t="s">
        <v>59</v>
      </c>
      <c r="D39" s="14" t="s">
        <v>6</v>
      </c>
      <c r="E39" s="14" t="s">
        <v>13</v>
      </c>
      <c r="F39" s="16"/>
      <c r="G39" s="16"/>
      <c r="H39" s="16"/>
      <c r="I39" s="14" t="str">
        <f t="shared" ca="1" si="0"/>
        <v>CONTINUE</v>
      </c>
      <c r="J39" s="5"/>
    </row>
    <row r="40" spans="1:10" ht="57" x14ac:dyDescent="0.25">
      <c r="A40" s="4"/>
      <c r="B40" s="11">
        <v>37</v>
      </c>
      <c r="C40" s="14" t="s">
        <v>61</v>
      </c>
      <c r="D40" s="14" t="s">
        <v>6</v>
      </c>
      <c r="E40" s="14" t="s">
        <v>13</v>
      </c>
      <c r="F40" s="16">
        <v>43025</v>
      </c>
      <c r="G40" s="16">
        <v>43032</v>
      </c>
      <c r="H40" s="16"/>
      <c r="I40" s="14" t="str">
        <f t="shared" ca="1" si="0"/>
        <v>ALERTE</v>
      </c>
      <c r="J40" s="5"/>
    </row>
    <row r="41" spans="1:10" ht="71.25" x14ac:dyDescent="0.25">
      <c r="A41" s="4"/>
      <c r="B41" s="15">
        <v>38</v>
      </c>
      <c r="C41" s="14" t="s">
        <v>65</v>
      </c>
      <c r="D41" s="14" t="s">
        <v>7</v>
      </c>
      <c r="E41" s="14" t="s">
        <v>12</v>
      </c>
      <c r="F41" s="16">
        <v>43033</v>
      </c>
      <c r="G41" s="16">
        <v>43034</v>
      </c>
      <c r="H41" s="16"/>
      <c r="I41" s="14" t="str">
        <f t="shared" ca="1" si="0"/>
        <v>ALERTE</v>
      </c>
      <c r="J41" s="5"/>
    </row>
    <row r="42" spans="1:10" ht="85.5" x14ac:dyDescent="0.25">
      <c r="A42" s="4"/>
      <c r="B42" s="15">
        <v>39</v>
      </c>
      <c r="C42" s="14" t="s">
        <v>66</v>
      </c>
      <c r="D42" s="14" t="s">
        <v>7</v>
      </c>
      <c r="E42" s="14" t="s">
        <v>12</v>
      </c>
      <c r="F42" s="16">
        <v>43033</v>
      </c>
      <c r="G42" s="16">
        <v>43034</v>
      </c>
      <c r="H42" s="16"/>
      <c r="I42" s="14" t="str">
        <f t="shared" ca="1" si="0"/>
        <v>ALERTE</v>
      </c>
      <c r="J42" s="5"/>
    </row>
    <row r="43" spans="1:10" ht="85.5" x14ac:dyDescent="0.25">
      <c r="A43" s="4"/>
      <c r="B43" s="11">
        <v>40</v>
      </c>
      <c r="C43" s="14" t="s">
        <v>67</v>
      </c>
      <c r="D43" s="14" t="s">
        <v>7</v>
      </c>
      <c r="E43" s="14" t="s">
        <v>12</v>
      </c>
      <c r="F43" s="16"/>
      <c r="G43" s="16"/>
      <c r="H43" s="16"/>
      <c r="I43" s="14" t="str">
        <f t="shared" ca="1" si="0"/>
        <v>CONTINUE</v>
      </c>
      <c r="J43" s="5"/>
    </row>
    <row r="44" spans="1:10" ht="57" x14ac:dyDescent="0.25">
      <c r="A44" s="4"/>
      <c r="B44" s="15">
        <v>41</v>
      </c>
      <c r="C44" s="14" t="s">
        <v>69</v>
      </c>
      <c r="D44" s="14" t="s">
        <v>7</v>
      </c>
      <c r="E44" s="14" t="s">
        <v>12</v>
      </c>
      <c r="F44" s="16">
        <v>43027</v>
      </c>
      <c r="G44" s="16">
        <v>43054</v>
      </c>
      <c r="H44" s="16"/>
      <c r="I44" s="14" t="str">
        <f t="shared" ca="1" si="0"/>
        <v>CONTINUE</v>
      </c>
      <c r="J44" s="5"/>
    </row>
    <row r="45" spans="1:10" ht="128.25" x14ac:dyDescent="0.25">
      <c r="A45" s="4"/>
      <c r="B45" s="15">
        <v>42</v>
      </c>
      <c r="C45" s="14" t="s">
        <v>70</v>
      </c>
      <c r="D45" s="14" t="s">
        <v>7</v>
      </c>
      <c r="E45" s="14" t="s">
        <v>12</v>
      </c>
      <c r="F45" s="16">
        <v>43026</v>
      </c>
      <c r="G45" s="16">
        <v>43038</v>
      </c>
      <c r="H45" s="16"/>
      <c r="I45" s="14" t="str">
        <f t="shared" ca="1" si="0"/>
        <v>ALERTE</v>
      </c>
      <c r="J45" s="5"/>
    </row>
    <row r="46" spans="1:10" ht="185.25" x14ac:dyDescent="0.25">
      <c r="A46" s="4"/>
      <c r="B46" s="11">
        <v>43</v>
      </c>
      <c r="C46" s="14" t="s">
        <v>71</v>
      </c>
      <c r="D46" s="14" t="s">
        <v>7</v>
      </c>
      <c r="E46" s="14" t="s">
        <v>14</v>
      </c>
      <c r="F46" s="16">
        <v>43033</v>
      </c>
      <c r="G46" s="16">
        <v>43034</v>
      </c>
      <c r="H46" s="16"/>
      <c r="I46" s="14" t="str">
        <f t="shared" ca="1" si="0"/>
        <v>ALERTE</v>
      </c>
      <c r="J46" s="5"/>
    </row>
    <row r="47" spans="1:10" ht="156.75" x14ac:dyDescent="0.25">
      <c r="A47" s="4"/>
      <c r="B47" s="15">
        <v>44</v>
      </c>
      <c r="C47" s="14" t="s">
        <v>72</v>
      </c>
      <c r="D47" s="14" t="s">
        <v>7</v>
      </c>
      <c r="E47" s="14" t="s">
        <v>14</v>
      </c>
      <c r="F47" s="16">
        <v>43033</v>
      </c>
      <c r="G47" s="16">
        <v>43034</v>
      </c>
      <c r="H47" s="16"/>
      <c r="I47" s="14" t="str">
        <f t="shared" ca="1" si="0"/>
        <v>ALERTE</v>
      </c>
      <c r="J47" s="5"/>
    </row>
    <row r="48" spans="1:10" ht="213.75" x14ac:dyDescent="0.25">
      <c r="A48" s="4"/>
      <c r="B48" s="15">
        <v>45</v>
      </c>
      <c r="C48" s="14" t="s">
        <v>73</v>
      </c>
      <c r="D48" s="14" t="s">
        <v>7</v>
      </c>
      <c r="E48" s="14" t="s">
        <v>14</v>
      </c>
      <c r="F48" s="16">
        <v>43033</v>
      </c>
      <c r="G48" s="16">
        <v>43056</v>
      </c>
      <c r="H48" s="16"/>
      <c r="I48" s="14" t="str">
        <f t="shared" ca="1" si="0"/>
        <v>CONTINUE</v>
      </c>
      <c r="J48" s="5"/>
    </row>
    <row r="49" spans="1:10" ht="99.75" x14ac:dyDescent="0.25">
      <c r="A49" s="4"/>
      <c r="B49" s="11">
        <v>46</v>
      </c>
      <c r="C49" s="14" t="s">
        <v>91</v>
      </c>
      <c r="D49" s="14" t="s">
        <v>7</v>
      </c>
      <c r="E49" s="14" t="s">
        <v>14</v>
      </c>
      <c r="F49" s="16">
        <v>43025</v>
      </c>
      <c r="G49" s="16">
        <v>43033</v>
      </c>
      <c r="H49" s="16"/>
      <c r="I49" s="14" t="str">
        <f t="shared" ca="1" si="0"/>
        <v>ALERTE</v>
      </c>
      <c r="J49" s="5"/>
    </row>
    <row r="50" spans="1:10" ht="71.25" x14ac:dyDescent="0.25">
      <c r="A50" s="4"/>
      <c r="B50" s="15">
        <v>47</v>
      </c>
      <c r="C50" s="14" t="s">
        <v>78</v>
      </c>
      <c r="D50" s="14" t="s">
        <v>6</v>
      </c>
      <c r="E50" s="14" t="s">
        <v>13</v>
      </c>
      <c r="F50" s="16">
        <v>43012</v>
      </c>
      <c r="G50" s="16">
        <v>43012</v>
      </c>
      <c r="H50" s="16">
        <v>43012</v>
      </c>
      <c r="I50" s="14" t="str">
        <f t="shared" ca="1" si="0"/>
        <v>CONTINUE</v>
      </c>
      <c r="J50" s="5"/>
    </row>
    <row r="51" spans="1:10" ht="57" x14ac:dyDescent="0.25">
      <c r="A51" s="4"/>
      <c r="B51" s="15">
        <v>48</v>
      </c>
      <c r="C51" s="14" t="s">
        <v>79</v>
      </c>
      <c r="D51" s="14" t="s">
        <v>7</v>
      </c>
      <c r="E51" s="14" t="s">
        <v>14</v>
      </c>
      <c r="F51" s="16">
        <v>43033</v>
      </c>
      <c r="G51" s="16">
        <v>43046</v>
      </c>
      <c r="H51" s="16"/>
      <c r="I51" s="14" t="str">
        <f t="shared" ca="1" si="0"/>
        <v>ALERTE</v>
      </c>
      <c r="J51" s="5"/>
    </row>
    <row r="52" spans="1:10" ht="42.75" x14ac:dyDescent="0.25">
      <c r="A52" s="4"/>
      <c r="B52" s="11">
        <v>49</v>
      </c>
      <c r="C52" s="14" t="s">
        <v>80</v>
      </c>
      <c r="D52" s="14" t="s">
        <v>7</v>
      </c>
      <c r="E52" s="14" t="s">
        <v>14</v>
      </c>
      <c r="F52" s="16">
        <v>43033</v>
      </c>
      <c r="G52" s="16">
        <v>43046</v>
      </c>
      <c r="H52" s="16"/>
      <c r="I52" s="14" t="str">
        <f t="shared" ca="1" si="0"/>
        <v>ALERTE</v>
      </c>
      <c r="J52" s="5"/>
    </row>
    <row r="53" spans="1:10" ht="85.5" x14ac:dyDescent="0.25">
      <c r="A53" s="4"/>
      <c r="B53" s="15"/>
      <c r="C53" s="14" t="s">
        <v>81</v>
      </c>
      <c r="D53" s="14" t="s">
        <v>5</v>
      </c>
      <c r="E53" s="14"/>
      <c r="F53" s="16">
        <v>43020</v>
      </c>
      <c r="G53" s="16">
        <v>43023</v>
      </c>
      <c r="H53" s="16">
        <v>43023</v>
      </c>
      <c r="I53" s="14" t="str">
        <f t="shared" ca="1" si="0"/>
        <v>CONTINUE</v>
      </c>
      <c r="J53" s="5"/>
    </row>
    <row r="54" spans="1:10" ht="114" x14ac:dyDescent="0.25">
      <c r="A54" s="4"/>
      <c r="B54" s="15"/>
      <c r="C54" s="14" t="s">
        <v>82</v>
      </c>
      <c r="D54" s="14" t="s">
        <v>5</v>
      </c>
      <c r="E54" s="14"/>
      <c r="F54" s="16">
        <v>43025</v>
      </c>
      <c r="G54" s="16">
        <v>43031</v>
      </c>
      <c r="H54" s="16">
        <v>43031</v>
      </c>
      <c r="I54" s="14" t="str">
        <f ca="1">IF(H54&gt;=G54,"CONTINUE",IF(TODAY()&lt;=G54,"CONTINUE","ALERTE"))</f>
        <v>CONTINUE</v>
      </c>
      <c r="J54" s="5"/>
    </row>
    <row r="55" spans="1:10" ht="42.75" x14ac:dyDescent="0.25">
      <c r="A55" s="4"/>
      <c r="B55" s="11"/>
      <c r="C55" s="14" t="s">
        <v>83</v>
      </c>
      <c r="D55" s="14" t="s">
        <v>5</v>
      </c>
      <c r="E55" s="14"/>
      <c r="F55" s="16">
        <v>43033</v>
      </c>
      <c r="G55" s="16">
        <v>43035</v>
      </c>
      <c r="H55" s="16">
        <v>43035</v>
      </c>
      <c r="I55" s="14" t="str">
        <f t="shared" ca="1" si="0"/>
        <v>CONTINUE</v>
      </c>
      <c r="J55" s="5"/>
    </row>
    <row r="56" spans="1:10" ht="28.5" x14ac:dyDescent="0.25">
      <c r="A56" s="4"/>
      <c r="B56" s="15"/>
      <c r="C56" s="14" t="s">
        <v>87</v>
      </c>
      <c r="D56" s="12" t="s">
        <v>24</v>
      </c>
      <c r="E56" s="14"/>
      <c r="F56" s="16">
        <v>43034</v>
      </c>
      <c r="G56" s="16">
        <v>43036</v>
      </c>
      <c r="H56" s="16"/>
      <c r="I56" s="14" t="str">
        <f t="shared" ca="1" si="0"/>
        <v>ALERTE</v>
      </c>
      <c r="J56" s="5"/>
    </row>
    <row r="57" spans="1:10" x14ac:dyDescent="0.25">
      <c r="A57" s="4"/>
      <c r="B57" s="15"/>
      <c r="C57" s="14" t="s">
        <v>88</v>
      </c>
      <c r="D57" s="12" t="s">
        <v>24</v>
      </c>
      <c r="E57" s="14"/>
      <c r="F57" s="16">
        <v>43035</v>
      </c>
      <c r="G57" s="16">
        <v>43037</v>
      </c>
      <c r="H57" s="16"/>
      <c r="I57" s="14" t="str">
        <f t="shared" ca="1" si="0"/>
        <v>ALERTE</v>
      </c>
      <c r="J57" s="5"/>
    </row>
    <row r="58" spans="1:10" x14ac:dyDescent="0.25">
      <c r="A58" s="4"/>
      <c r="B58" s="11"/>
      <c r="C58" s="14"/>
      <c r="D58" s="14"/>
      <c r="E58" s="14"/>
      <c r="F58" s="16"/>
      <c r="G58" s="16"/>
      <c r="H58" s="16"/>
      <c r="I58" s="14"/>
      <c r="J58" s="5"/>
    </row>
    <row r="59" spans="1:10" x14ac:dyDescent="0.25">
      <c r="A59" s="4"/>
      <c r="B59" s="15"/>
      <c r="C59" s="14"/>
      <c r="D59" s="14"/>
      <c r="E59" s="14"/>
      <c r="F59" s="16"/>
      <c r="G59" s="16"/>
      <c r="H59" s="16"/>
      <c r="I59" s="14"/>
      <c r="J59" s="5"/>
    </row>
    <row r="60" spans="1:10" x14ac:dyDescent="0.25">
      <c r="A60" s="4"/>
      <c r="B60" s="15"/>
      <c r="C60" s="14"/>
      <c r="D60" s="14"/>
      <c r="E60" s="14"/>
      <c r="F60" s="16"/>
      <c r="G60" s="16"/>
      <c r="H60" s="16"/>
      <c r="I60" s="14"/>
      <c r="J60" s="5"/>
    </row>
    <row r="61" spans="1:10" x14ac:dyDescent="0.25">
      <c r="A61" s="4"/>
      <c r="B61" s="11"/>
      <c r="C61" s="14"/>
      <c r="D61" s="14"/>
      <c r="E61" s="14"/>
      <c r="F61" s="16"/>
      <c r="G61" s="16"/>
      <c r="H61" s="16"/>
      <c r="I61" s="14"/>
      <c r="J61" s="5"/>
    </row>
    <row r="62" spans="1:10" x14ac:dyDescent="0.25">
      <c r="A62" s="4"/>
      <c r="B62" s="15"/>
      <c r="C62" s="14"/>
      <c r="D62" s="14"/>
      <c r="E62" s="14"/>
      <c r="F62" s="16"/>
      <c r="G62" s="16"/>
      <c r="H62" s="16"/>
      <c r="I62" s="14"/>
      <c r="J62" s="5"/>
    </row>
    <row r="63" spans="1:10" x14ac:dyDescent="0.25">
      <c r="A63" s="4"/>
      <c r="B63" s="15"/>
      <c r="C63" s="14"/>
      <c r="D63" s="14"/>
      <c r="E63" s="14"/>
      <c r="F63" s="16"/>
      <c r="G63" s="16"/>
      <c r="H63" s="16"/>
      <c r="I63" s="14"/>
      <c r="J63" s="5"/>
    </row>
    <row r="64" spans="1:10" x14ac:dyDescent="0.25">
      <c r="A64" s="4"/>
      <c r="B64" s="11"/>
      <c r="C64" s="14"/>
      <c r="D64" s="14"/>
      <c r="E64" s="14"/>
      <c r="F64" s="16"/>
      <c r="G64" s="16"/>
      <c r="H64" s="16"/>
      <c r="I64" s="14"/>
      <c r="J64" s="5"/>
    </row>
    <row r="65" spans="1:10" x14ac:dyDescent="0.25">
      <c r="A65" s="4"/>
      <c r="B65" s="15"/>
      <c r="C65" s="14"/>
      <c r="D65" s="14"/>
      <c r="E65" s="14"/>
      <c r="F65" s="16"/>
      <c r="G65" s="16"/>
      <c r="H65" s="16"/>
      <c r="I65" s="14"/>
      <c r="J65" s="5"/>
    </row>
    <row r="66" spans="1:10" x14ac:dyDescent="0.25">
      <c r="A66" s="4"/>
      <c r="B66" s="15"/>
      <c r="C66" s="14"/>
      <c r="D66" s="14"/>
      <c r="E66" s="14"/>
      <c r="F66" s="16"/>
      <c r="G66" s="16"/>
      <c r="H66" s="16"/>
      <c r="I66" s="14"/>
      <c r="J66" s="5"/>
    </row>
    <row r="67" spans="1:10" x14ac:dyDescent="0.25">
      <c r="A67" s="4"/>
      <c r="B67" s="11"/>
      <c r="C67" s="14"/>
      <c r="D67" s="14"/>
      <c r="E67" s="14"/>
      <c r="F67" s="16"/>
      <c r="G67" s="16"/>
      <c r="H67" s="16"/>
      <c r="I67" s="14"/>
      <c r="J67" s="5"/>
    </row>
    <row r="68" spans="1:10" x14ac:dyDescent="0.25">
      <c r="A68" s="4"/>
      <c r="B68" s="15"/>
      <c r="C68" s="14"/>
      <c r="D68" s="14"/>
      <c r="E68" s="14"/>
      <c r="F68" s="16"/>
      <c r="G68" s="16"/>
      <c r="H68" s="16"/>
      <c r="I68" s="14"/>
      <c r="J68" s="5"/>
    </row>
    <row r="69" spans="1:10" x14ac:dyDescent="0.25">
      <c r="A69" s="4"/>
      <c r="B69" s="15"/>
      <c r="C69" s="14"/>
      <c r="D69" s="14"/>
      <c r="E69" s="14"/>
      <c r="F69" s="16"/>
      <c r="G69" s="16"/>
      <c r="H69" s="16"/>
      <c r="I69" s="14"/>
      <c r="J69" s="5"/>
    </row>
    <row r="70" spans="1:10" x14ac:dyDescent="0.25">
      <c r="A70" s="4"/>
      <c r="B70" s="11"/>
      <c r="C70" s="14"/>
      <c r="D70" s="14"/>
      <c r="E70" s="14"/>
      <c r="F70" s="16"/>
      <c r="G70" s="16"/>
      <c r="H70" s="16"/>
      <c r="I70" s="14"/>
      <c r="J70" s="5"/>
    </row>
    <row r="71" spans="1:10" x14ac:dyDescent="0.25">
      <c r="A71" s="4"/>
      <c r="B71" s="15"/>
      <c r="C71" s="14"/>
      <c r="D71" s="14"/>
      <c r="E71" s="14"/>
      <c r="F71" s="16"/>
      <c r="G71" s="16"/>
      <c r="H71" s="16"/>
      <c r="I71" s="14"/>
      <c r="J71" s="5"/>
    </row>
    <row r="72" spans="1:10" x14ac:dyDescent="0.25">
      <c r="A72" s="4"/>
      <c r="B72" s="15"/>
      <c r="C72" s="14"/>
      <c r="D72" s="14"/>
      <c r="E72" s="14"/>
      <c r="F72" s="16"/>
      <c r="G72" s="16"/>
      <c r="H72" s="16"/>
      <c r="I72" s="14"/>
      <c r="J72" s="5"/>
    </row>
    <row r="73" spans="1:10" x14ac:dyDescent="0.25">
      <c r="A73" s="4"/>
      <c r="B73" s="11"/>
      <c r="C73" s="14"/>
      <c r="D73" s="14"/>
      <c r="E73" s="14"/>
      <c r="F73" s="16"/>
      <c r="G73" s="16"/>
      <c r="H73" s="16"/>
      <c r="I73" s="14"/>
      <c r="J73" s="5"/>
    </row>
    <row r="74" spans="1:10" x14ac:dyDescent="0.25">
      <c r="A74" s="4"/>
      <c r="B74" s="15"/>
      <c r="C74" s="14"/>
      <c r="D74" s="14"/>
      <c r="E74" s="14"/>
      <c r="F74" s="16"/>
      <c r="G74" s="16"/>
      <c r="H74" s="16"/>
      <c r="I74" s="14"/>
      <c r="J74" s="5"/>
    </row>
    <row r="75" spans="1:10" x14ac:dyDescent="0.25">
      <c r="A75" s="4"/>
      <c r="B75" s="15"/>
      <c r="C75" s="14"/>
      <c r="D75" s="14"/>
      <c r="E75" s="14"/>
      <c r="F75" s="16"/>
      <c r="G75" s="16"/>
      <c r="H75" s="16"/>
      <c r="I75" s="14"/>
      <c r="J75" s="5"/>
    </row>
    <row r="76" spans="1:10" x14ac:dyDescent="0.25">
      <c r="A76" s="4"/>
      <c r="B76" s="11"/>
      <c r="C76" s="14"/>
      <c r="D76" s="14"/>
      <c r="E76" s="14"/>
      <c r="F76" s="16"/>
      <c r="G76" s="16"/>
      <c r="H76" s="16"/>
      <c r="I76" s="14"/>
      <c r="J76" s="5"/>
    </row>
    <row r="77" spans="1:10" x14ac:dyDescent="0.25">
      <c r="A77" s="4"/>
      <c r="B77" s="15"/>
      <c r="C77" s="14"/>
      <c r="D77" s="14"/>
      <c r="E77" s="14"/>
      <c r="F77" s="16"/>
      <c r="G77" s="16"/>
      <c r="H77" s="16"/>
      <c r="I77" s="14"/>
      <c r="J77" s="5"/>
    </row>
    <row r="78" spans="1:10" x14ac:dyDescent="0.25">
      <c r="A78" s="4"/>
      <c r="B78" s="15"/>
      <c r="C78" s="14"/>
      <c r="D78" s="14"/>
      <c r="E78" s="14"/>
      <c r="F78" s="16"/>
      <c r="G78" s="16"/>
      <c r="H78" s="16"/>
      <c r="I78" s="14"/>
      <c r="J78" s="5"/>
    </row>
    <row r="79" spans="1:10" x14ac:dyDescent="0.25">
      <c r="A79" s="4"/>
      <c r="B79" s="11"/>
      <c r="C79" s="14"/>
      <c r="D79" s="14"/>
      <c r="E79" s="14"/>
      <c r="F79" s="16"/>
      <c r="G79" s="16"/>
      <c r="H79" s="16"/>
      <c r="I79" s="14"/>
      <c r="J79" s="5"/>
    </row>
    <row r="80" spans="1:10" x14ac:dyDescent="0.25">
      <c r="A80" s="4"/>
      <c r="B80" s="15"/>
      <c r="C80" s="14"/>
      <c r="D80" s="14"/>
      <c r="E80" s="14"/>
      <c r="F80" s="16"/>
      <c r="G80" s="16"/>
      <c r="H80" s="16"/>
      <c r="I80" s="14"/>
      <c r="J80" s="5"/>
    </row>
    <row r="81" spans="1:10" x14ac:dyDescent="0.25">
      <c r="A81" s="4"/>
      <c r="B81" s="15"/>
      <c r="C81" s="14"/>
      <c r="D81" s="14"/>
      <c r="E81" s="14"/>
      <c r="F81" s="16"/>
      <c r="G81" s="16"/>
      <c r="H81" s="16"/>
      <c r="I81" s="14"/>
      <c r="J81" s="5"/>
    </row>
    <row r="82" spans="1:10" x14ac:dyDescent="0.25">
      <c r="A82" s="4"/>
      <c r="B82" s="11"/>
      <c r="C82" s="14"/>
      <c r="D82" s="14"/>
      <c r="E82" s="14"/>
      <c r="F82" s="16"/>
      <c r="G82" s="16"/>
      <c r="H82" s="16"/>
      <c r="I82" s="14"/>
      <c r="J82" s="5"/>
    </row>
    <row r="83" spans="1:10" x14ac:dyDescent="0.25">
      <c r="A83" s="4"/>
      <c r="B83" s="15"/>
      <c r="C83" s="14"/>
      <c r="D83" s="14"/>
      <c r="E83" s="14"/>
      <c r="F83" s="16"/>
      <c r="G83" s="16"/>
      <c r="H83" s="16"/>
      <c r="I83" s="14"/>
      <c r="J83" s="5"/>
    </row>
    <row r="84" spans="1:10" x14ac:dyDescent="0.25">
      <c r="A84" s="4"/>
      <c r="B84" s="15"/>
      <c r="C84" s="14"/>
      <c r="D84" s="14"/>
      <c r="E84" s="14"/>
      <c r="F84" s="16"/>
      <c r="G84" s="16"/>
      <c r="H84" s="16"/>
      <c r="I84" s="14"/>
      <c r="J84" s="5"/>
    </row>
    <row r="85" spans="1:10" x14ac:dyDescent="0.25">
      <c r="A85" s="4"/>
      <c r="B85" s="11"/>
      <c r="C85" s="14"/>
      <c r="D85" s="14"/>
      <c r="E85" s="14"/>
      <c r="F85" s="16"/>
      <c r="G85" s="16"/>
      <c r="H85" s="16"/>
      <c r="I85" s="14"/>
      <c r="J85" s="5"/>
    </row>
    <row r="86" spans="1:10" x14ac:dyDescent="0.25">
      <c r="A86" s="4"/>
      <c r="B86" s="15"/>
      <c r="C86" s="14"/>
      <c r="D86" s="14"/>
      <c r="E86" s="14"/>
      <c r="F86" s="16"/>
      <c r="G86" s="16"/>
      <c r="H86" s="16"/>
      <c r="I86" s="14"/>
      <c r="J86" s="5"/>
    </row>
    <row r="87" spans="1:10" x14ac:dyDescent="0.25">
      <c r="A87" s="4"/>
      <c r="B87" s="15"/>
      <c r="C87" s="14"/>
      <c r="D87" s="14"/>
      <c r="E87" s="14"/>
      <c r="F87" s="16"/>
      <c r="G87" s="16"/>
      <c r="H87" s="16"/>
      <c r="I87" s="14"/>
      <c r="J87" s="5"/>
    </row>
    <row r="88" spans="1:10" x14ac:dyDescent="0.25">
      <c r="A88" s="4"/>
      <c r="B88" s="11"/>
      <c r="C88" s="14"/>
      <c r="D88" s="14"/>
      <c r="E88" s="14"/>
      <c r="F88" s="16"/>
      <c r="G88" s="16"/>
      <c r="H88" s="16"/>
      <c r="I88" s="14"/>
      <c r="J88" s="5"/>
    </row>
    <row r="89" spans="1:10" x14ac:dyDescent="0.25">
      <c r="A89" s="4"/>
      <c r="B89" s="15"/>
      <c r="C89" s="14"/>
      <c r="D89" s="14"/>
      <c r="E89" s="14"/>
      <c r="F89" s="16"/>
      <c r="G89" s="16"/>
      <c r="H89" s="16"/>
      <c r="I89" s="14"/>
      <c r="J89" s="5"/>
    </row>
    <row r="90" spans="1:10" x14ac:dyDescent="0.25">
      <c r="A90" s="4"/>
      <c r="B90" s="15"/>
      <c r="C90" s="14"/>
      <c r="D90" s="14"/>
      <c r="E90" s="14"/>
      <c r="F90" s="16"/>
      <c r="G90" s="16"/>
      <c r="H90" s="16"/>
      <c r="I90" s="14"/>
      <c r="J90" s="5"/>
    </row>
    <row r="91" spans="1:10" x14ac:dyDescent="0.25">
      <c r="A91" s="4"/>
      <c r="B91" s="11"/>
      <c r="C91" s="14"/>
      <c r="D91" s="14"/>
      <c r="E91" s="14"/>
      <c r="F91" s="16"/>
      <c r="G91" s="16"/>
      <c r="H91" s="16"/>
      <c r="I91" s="14"/>
      <c r="J91" s="5"/>
    </row>
    <row r="92" spans="1:10" x14ac:dyDescent="0.25">
      <c r="A92" s="4"/>
      <c r="B92" s="15"/>
      <c r="C92" s="14"/>
      <c r="D92" s="14"/>
      <c r="E92" s="14"/>
      <c r="F92" s="16"/>
      <c r="G92" s="16"/>
      <c r="H92" s="16"/>
      <c r="I92" s="14"/>
      <c r="J92" s="5"/>
    </row>
    <row r="93" spans="1:10" x14ac:dyDescent="0.25">
      <c r="A93" s="4"/>
      <c r="B93" s="15"/>
      <c r="C93" s="14"/>
      <c r="D93" s="14"/>
      <c r="E93" s="14"/>
      <c r="F93" s="16"/>
      <c r="G93" s="16"/>
      <c r="H93" s="16"/>
      <c r="I93" s="14"/>
      <c r="J93" s="5"/>
    </row>
    <row r="94" spans="1:10" x14ac:dyDescent="0.25">
      <c r="A94" s="4"/>
      <c r="B94" s="11"/>
      <c r="C94" s="14"/>
      <c r="D94" s="14"/>
      <c r="E94" s="14"/>
      <c r="F94" s="16"/>
      <c r="G94" s="16"/>
      <c r="H94" s="16"/>
      <c r="I94" s="14"/>
      <c r="J94" s="5"/>
    </row>
    <row r="95" spans="1:10" x14ac:dyDescent="0.25">
      <c r="A95" s="4"/>
      <c r="B95" s="15"/>
      <c r="C95" s="14"/>
      <c r="D95" s="14"/>
      <c r="E95" s="14"/>
      <c r="F95" s="16"/>
      <c r="G95" s="16"/>
      <c r="H95" s="16"/>
      <c r="I95" s="14"/>
      <c r="J95" s="5"/>
    </row>
    <row r="96" spans="1:10" x14ac:dyDescent="0.25">
      <c r="A96" s="4"/>
      <c r="B96" s="15"/>
      <c r="C96" s="14"/>
      <c r="D96" s="14"/>
      <c r="E96" s="14"/>
      <c r="F96" s="16"/>
      <c r="G96" s="16"/>
      <c r="H96" s="16"/>
      <c r="I96" s="14"/>
      <c r="J96" s="5"/>
    </row>
    <row r="97" spans="1:10" x14ac:dyDescent="0.25">
      <c r="A97" s="4"/>
      <c r="B97" s="11"/>
      <c r="C97" s="14"/>
      <c r="D97" s="14"/>
      <c r="E97" s="14"/>
      <c r="F97" s="16"/>
      <c r="G97" s="16"/>
      <c r="H97" s="16"/>
      <c r="I97" s="14"/>
      <c r="J97" s="5"/>
    </row>
    <row r="98" spans="1:10" x14ac:dyDescent="0.25">
      <c r="A98" s="4"/>
      <c r="B98" s="15"/>
      <c r="C98" s="14"/>
      <c r="D98" s="14"/>
      <c r="E98" s="14"/>
      <c r="F98" s="16"/>
      <c r="G98" s="16"/>
      <c r="H98" s="16"/>
      <c r="I98" s="14"/>
      <c r="J98" s="5"/>
    </row>
    <row r="99" spans="1:10" x14ac:dyDescent="0.25">
      <c r="A99" s="4"/>
      <c r="B99" s="15"/>
      <c r="C99" s="14"/>
      <c r="D99" s="14"/>
      <c r="E99" s="14"/>
      <c r="F99" s="16"/>
      <c r="G99" s="16"/>
      <c r="H99" s="16"/>
      <c r="I99" s="14"/>
      <c r="J99" s="5"/>
    </row>
    <row r="100" spans="1:10" x14ac:dyDescent="0.25">
      <c r="A100" s="4"/>
      <c r="B100" s="11"/>
      <c r="C100" s="14"/>
      <c r="D100" s="14"/>
      <c r="E100" s="14"/>
      <c r="F100" s="16"/>
      <c r="G100" s="16"/>
      <c r="H100" s="16"/>
      <c r="I100" s="14"/>
      <c r="J100" s="5"/>
    </row>
    <row r="101" spans="1:10" x14ac:dyDescent="0.25">
      <c r="A101" s="4"/>
      <c r="B101" s="15"/>
      <c r="C101" s="14"/>
      <c r="D101" s="14"/>
      <c r="E101" s="14"/>
      <c r="F101" s="16"/>
      <c r="G101" s="16"/>
      <c r="H101" s="16"/>
      <c r="I101" s="14"/>
      <c r="J101" s="5"/>
    </row>
    <row r="102" spans="1:10" x14ac:dyDescent="0.25">
      <c r="A102" s="4"/>
      <c r="B102" s="15"/>
      <c r="C102" s="14"/>
      <c r="D102" s="14"/>
      <c r="E102" s="14"/>
      <c r="F102" s="16"/>
      <c r="G102" s="16"/>
      <c r="H102" s="16"/>
      <c r="I102" s="14"/>
      <c r="J102" s="5"/>
    </row>
    <row r="103" spans="1:10" x14ac:dyDescent="0.25">
      <c r="A103" s="4"/>
      <c r="B103" s="11"/>
      <c r="C103" s="14"/>
      <c r="D103" s="14"/>
      <c r="E103" s="14"/>
      <c r="F103" s="16"/>
      <c r="G103" s="16"/>
      <c r="H103" s="16"/>
      <c r="I103" s="14"/>
      <c r="J103" s="5"/>
    </row>
    <row r="104" spans="1:10" x14ac:dyDescent="0.25">
      <c r="A104" s="4"/>
      <c r="B104" s="15"/>
      <c r="C104" s="14"/>
      <c r="D104" s="14"/>
      <c r="E104" s="14"/>
      <c r="F104" s="16"/>
      <c r="G104" s="16"/>
      <c r="H104" s="16"/>
      <c r="I104" s="14"/>
      <c r="J104" s="5"/>
    </row>
    <row r="105" spans="1:10" x14ac:dyDescent="0.25">
      <c r="A105" s="4"/>
      <c r="B105" s="15"/>
      <c r="C105" s="14"/>
      <c r="D105" s="14"/>
      <c r="E105" s="14"/>
      <c r="F105" s="16"/>
      <c r="G105" s="16"/>
      <c r="H105" s="16"/>
      <c r="I105" s="14"/>
      <c r="J105" s="5"/>
    </row>
    <row r="106" spans="1:10" x14ac:dyDescent="0.25">
      <c r="A106" s="4"/>
      <c r="B106" s="11"/>
      <c r="C106" s="14"/>
      <c r="D106" s="14"/>
      <c r="E106" s="14"/>
      <c r="F106" s="16"/>
      <c r="G106" s="16"/>
      <c r="H106" s="16"/>
      <c r="I106" s="14"/>
      <c r="J106" s="5"/>
    </row>
    <row r="107" spans="1:10" x14ac:dyDescent="0.25">
      <c r="A107" s="4"/>
      <c r="B107" s="15"/>
      <c r="C107" s="14"/>
      <c r="D107" s="14"/>
      <c r="E107" s="14"/>
      <c r="F107" s="16"/>
      <c r="G107" s="16"/>
      <c r="H107" s="16"/>
      <c r="I107" s="14"/>
      <c r="J107" s="5"/>
    </row>
    <row r="108" spans="1:10" x14ac:dyDescent="0.25">
      <c r="A108" s="4"/>
      <c r="B108" s="15"/>
      <c r="C108" s="14"/>
      <c r="D108" s="14"/>
      <c r="E108" s="14"/>
      <c r="F108" s="16"/>
      <c r="G108" s="16"/>
      <c r="H108" s="16"/>
      <c r="I108" s="14"/>
      <c r="J108" s="5"/>
    </row>
    <row r="109" spans="1:10" x14ac:dyDescent="0.25">
      <c r="A109" s="4"/>
      <c r="B109" s="11"/>
      <c r="C109" s="14"/>
      <c r="D109" s="14"/>
      <c r="E109" s="14"/>
      <c r="F109" s="16"/>
      <c r="G109" s="16"/>
      <c r="H109" s="16"/>
      <c r="I109" s="14"/>
      <c r="J109" s="5"/>
    </row>
    <row r="110" spans="1:10" x14ac:dyDescent="0.25">
      <c r="A110" s="4"/>
      <c r="B110" s="15"/>
      <c r="C110" s="14"/>
      <c r="D110" s="14"/>
      <c r="E110" s="14"/>
      <c r="F110" s="16"/>
      <c r="G110" s="16"/>
      <c r="H110" s="16"/>
      <c r="I110" s="14"/>
      <c r="J110" s="5"/>
    </row>
    <row r="111" spans="1:10" x14ac:dyDescent="0.25">
      <c r="A111" s="4"/>
      <c r="B111" s="15"/>
      <c r="C111" s="14"/>
      <c r="D111" s="14"/>
      <c r="E111" s="14"/>
      <c r="F111" s="16"/>
      <c r="G111" s="16"/>
      <c r="H111" s="16"/>
      <c r="I111" s="14"/>
      <c r="J111" s="5"/>
    </row>
    <row r="112" spans="1:10" x14ac:dyDescent="0.25">
      <c r="A112" s="4"/>
      <c r="B112" s="11"/>
      <c r="C112" s="14"/>
      <c r="D112" s="14"/>
      <c r="E112" s="14"/>
      <c r="F112" s="16"/>
      <c r="G112" s="16"/>
      <c r="H112" s="16"/>
      <c r="I112" s="14"/>
      <c r="J112" s="5"/>
    </row>
    <row r="113" spans="1:10" x14ac:dyDescent="0.25">
      <c r="A113" s="4"/>
      <c r="B113" s="15"/>
      <c r="C113" s="14"/>
      <c r="D113" s="14"/>
      <c r="E113" s="14"/>
      <c r="F113" s="16"/>
      <c r="G113" s="16"/>
      <c r="H113" s="16"/>
      <c r="I113" s="14"/>
      <c r="J113" s="5"/>
    </row>
    <row r="114" spans="1:10" x14ac:dyDescent="0.25">
      <c r="A114" s="4"/>
      <c r="B114" s="15"/>
      <c r="C114" s="14"/>
      <c r="D114" s="14"/>
      <c r="E114" s="14"/>
      <c r="F114" s="16"/>
      <c r="G114" s="16"/>
      <c r="H114" s="16"/>
      <c r="I114" s="14"/>
      <c r="J114" s="5"/>
    </row>
    <row r="115" spans="1:10" x14ac:dyDescent="0.25">
      <c r="A115" s="4"/>
      <c r="B115" s="11"/>
      <c r="C115" s="14"/>
      <c r="D115" s="14"/>
      <c r="E115" s="14"/>
      <c r="F115" s="16"/>
      <c r="G115" s="16"/>
      <c r="H115" s="16"/>
      <c r="I115" s="14"/>
      <c r="J115" s="5"/>
    </row>
    <row r="116" spans="1:10" x14ac:dyDescent="0.25">
      <c r="A116" s="4"/>
      <c r="B116" s="15"/>
      <c r="C116" s="14"/>
      <c r="D116" s="14"/>
      <c r="E116" s="14"/>
      <c r="F116" s="16"/>
      <c r="G116" s="16"/>
      <c r="H116" s="16"/>
      <c r="I116" s="14"/>
      <c r="J116" s="5"/>
    </row>
    <row r="117" spans="1:10" x14ac:dyDescent="0.25">
      <c r="A117" s="4"/>
      <c r="B117" s="15"/>
      <c r="C117" s="14"/>
      <c r="D117" s="14"/>
      <c r="E117" s="14"/>
      <c r="F117" s="16"/>
      <c r="G117" s="16"/>
      <c r="H117" s="16"/>
      <c r="I117" s="14"/>
      <c r="J117" s="5"/>
    </row>
    <row r="118" spans="1:10" x14ac:dyDescent="0.25">
      <c r="A118" s="4"/>
      <c r="B118" s="11"/>
      <c r="C118" s="14"/>
      <c r="D118" s="14"/>
      <c r="E118" s="14"/>
      <c r="F118" s="16"/>
      <c r="G118" s="16"/>
      <c r="H118" s="16"/>
      <c r="I118" s="14"/>
      <c r="J118" s="5"/>
    </row>
    <row r="119" spans="1:10" x14ac:dyDescent="0.25">
      <c r="A119" s="4"/>
      <c r="B119" s="15"/>
      <c r="C119" s="14"/>
      <c r="D119" s="14"/>
      <c r="E119" s="14"/>
      <c r="F119" s="16"/>
      <c r="G119" s="16"/>
      <c r="H119" s="16"/>
      <c r="I119" s="14"/>
      <c r="J119" s="5"/>
    </row>
    <row r="120" spans="1:10" x14ac:dyDescent="0.25">
      <c r="A120" s="4"/>
      <c r="B120" s="15"/>
      <c r="C120" s="14"/>
      <c r="D120" s="14"/>
      <c r="E120" s="14"/>
      <c r="F120" s="16"/>
      <c r="G120" s="16"/>
      <c r="H120" s="16"/>
      <c r="I120" s="14"/>
      <c r="J120" s="5"/>
    </row>
    <row r="121" spans="1:10" x14ac:dyDescent="0.25">
      <c r="A121" s="4"/>
      <c r="B121" s="11"/>
      <c r="C121" s="14"/>
      <c r="D121" s="14"/>
      <c r="E121" s="14"/>
      <c r="F121" s="16"/>
      <c r="G121" s="16"/>
      <c r="H121" s="16"/>
      <c r="I121" s="14"/>
      <c r="J121" s="5"/>
    </row>
    <row r="122" spans="1:10" x14ac:dyDescent="0.25">
      <c r="A122" s="4"/>
      <c r="B122" s="15"/>
      <c r="C122" s="14"/>
      <c r="D122" s="14"/>
      <c r="E122" s="14"/>
      <c r="F122" s="16"/>
      <c r="G122" s="16"/>
      <c r="H122" s="16"/>
      <c r="I122" s="14"/>
      <c r="J122" s="5"/>
    </row>
    <row r="123" spans="1:10" x14ac:dyDescent="0.25">
      <c r="A123" s="4"/>
      <c r="B123" s="15"/>
      <c r="C123" s="14"/>
      <c r="D123" s="14"/>
      <c r="E123" s="14"/>
      <c r="F123" s="16"/>
      <c r="G123" s="16"/>
      <c r="H123" s="16"/>
      <c r="I123" s="14"/>
      <c r="J123" s="5"/>
    </row>
    <row r="124" spans="1:10" x14ac:dyDescent="0.25">
      <c r="A124" s="4"/>
      <c r="B124" s="11"/>
      <c r="C124" s="14"/>
      <c r="D124" s="14"/>
      <c r="E124" s="14"/>
      <c r="F124" s="16"/>
      <c r="G124" s="16"/>
      <c r="H124" s="16"/>
      <c r="I124" s="14"/>
      <c r="J124" s="5"/>
    </row>
    <row r="125" spans="1:10" x14ac:dyDescent="0.25">
      <c r="A125" s="4"/>
      <c r="B125" s="15"/>
      <c r="C125" s="14"/>
      <c r="D125" s="14"/>
      <c r="E125" s="14"/>
      <c r="F125" s="16"/>
      <c r="G125" s="16"/>
      <c r="H125" s="16"/>
      <c r="I125" s="14"/>
      <c r="J125" s="5"/>
    </row>
    <row r="126" spans="1:10" x14ac:dyDescent="0.25">
      <c r="A126" s="4"/>
      <c r="B126" s="15"/>
      <c r="C126" s="14"/>
      <c r="D126" s="14"/>
      <c r="E126" s="14"/>
      <c r="F126" s="16"/>
      <c r="G126" s="16"/>
      <c r="H126" s="16"/>
      <c r="I126" s="14"/>
      <c r="J126" s="5"/>
    </row>
    <row r="127" spans="1:10" x14ac:dyDescent="0.25">
      <c r="A127" s="4"/>
      <c r="B127" s="11"/>
      <c r="C127" s="14"/>
      <c r="D127" s="14"/>
      <c r="E127" s="14"/>
      <c r="F127" s="16"/>
      <c r="G127" s="16"/>
      <c r="H127" s="16"/>
      <c r="I127" s="14"/>
      <c r="J127" s="5"/>
    </row>
    <row r="128" spans="1:10" x14ac:dyDescent="0.25">
      <c r="A128" s="4"/>
      <c r="B128" s="15"/>
      <c r="C128" s="14"/>
      <c r="D128" s="14"/>
      <c r="E128" s="14"/>
      <c r="F128" s="16"/>
      <c r="G128" s="16"/>
      <c r="H128" s="16"/>
      <c r="I128" s="14"/>
      <c r="J128" s="5"/>
    </row>
    <row r="129" spans="1:10" x14ac:dyDescent="0.25">
      <c r="A129" s="4"/>
      <c r="B129" s="15"/>
      <c r="C129" s="14"/>
      <c r="D129" s="14"/>
      <c r="E129" s="14"/>
      <c r="F129" s="16"/>
      <c r="G129" s="16"/>
      <c r="H129" s="16"/>
      <c r="I129" s="14"/>
      <c r="J129" s="5"/>
    </row>
    <row r="130" spans="1:10" x14ac:dyDescent="0.25">
      <c r="A130" s="4"/>
      <c r="B130" s="11"/>
      <c r="C130" s="14"/>
      <c r="D130" s="14"/>
      <c r="E130" s="14"/>
      <c r="F130" s="16"/>
      <c r="G130" s="16"/>
      <c r="H130" s="16"/>
      <c r="I130" s="14"/>
      <c r="J130" s="5"/>
    </row>
    <row r="131" spans="1:10" x14ac:dyDescent="0.25">
      <c r="A131" s="4"/>
      <c r="B131" s="15"/>
      <c r="C131" s="14"/>
      <c r="D131" s="14"/>
      <c r="E131" s="14"/>
      <c r="F131" s="16"/>
      <c r="G131" s="16"/>
      <c r="H131" s="16"/>
      <c r="I131" s="14"/>
      <c r="J131" s="5"/>
    </row>
    <row r="132" spans="1:10" x14ac:dyDescent="0.25">
      <c r="A132" s="4"/>
      <c r="B132" s="15"/>
      <c r="C132" s="14"/>
      <c r="D132" s="14"/>
      <c r="E132" s="14"/>
      <c r="F132" s="16"/>
      <c r="G132" s="16"/>
      <c r="H132" s="16"/>
      <c r="I132" s="14"/>
      <c r="J132" s="5"/>
    </row>
    <row r="133" spans="1:10" x14ac:dyDescent="0.25">
      <c r="A133" s="4"/>
      <c r="B133" s="11"/>
      <c r="C133" s="14"/>
      <c r="D133" s="14"/>
      <c r="E133" s="14"/>
      <c r="F133" s="16"/>
      <c r="G133" s="16"/>
      <c r="H133" s="16"/>
      <c r="I133" s="14"/>
      <c r="J133" s="5"/>
    </row>
    <row r="134" spans="1:10" x14ac:dyDescent="0.25">
      <c r="A134" s="4"/>
      <c r="B134" s="15"/>
      <c r="C134" s="14"/>
      <c r="D134" s="14"/>
      <c r="E134" s="14"/>
      <c r="F134" s="16"/>
      <c r="G134" s="16"/>
      <c r="H134" s="16"/>
      <c r="I134" s="14"/>
      <c r="J134" s="5"/>
    </row>
    <row r="135" spans="1:10" x14ac:dyDescent="0.25">
      <c r="A135" s="4"/>
      <c r="B135" s="15"/>
      <c r="C135" s="14"/>
      <c r="D135" s="14"/>
      <c r="E135" s="14"/>
      <c r="F135" s="16"/>
      <c r="G135" s="16"/>
      <c r="H135" s="16"/>
      <c r="I135" s="14"/>
      <c r="J135" s="5"/>
    </row>
    <row r="136" spans="1:10" x14ac:dyDescent="0.25">
      <c r="A136" s="4"/>
      <c r="B136" s="11"/>
      <c r="C136" s="14"/>
      <c r="D136" s="14"/>
      <c r="E136" s="14"/>
      <c r="F136" s="16"/>
      <c r="G136" s="16"/>
      <c r="H136" s="16"/>
      <c r="I136" s="14"/>
      <c r="J136" s="5"/>
    </row>
    <row r="137" spans="1:10" x14ac:dyDescent="0.25">
      <c r="A137" s="4"/>
      <c r="B137" s="15"/>
      <c r="C137" s="14"/>
      <c r="D137" s="14"/>
      <c r="E137" s="14"/>
      <c r="F137" s="16"/>
      <c r="G137" s="16"/>
      <c r="H137" s="16"/>
      <c r="I137" s="14"/>
      <c r="J137" s="5"/>
    </row>
    <row r="138" spans="1:10" x14ac:dyDescent="0.25">
      <c r="A138" s="4"/>
      <c r="B138" s="15"/>
      <c r="C138" s="14"/>
      <c r="D138" s="14"/>
      <c r="E138" s="14"/>
      <c r="F138" s="16"/>
      <c r="G138" s="16"/>
      <c r="H138" s="16"/>
      <c r="I138" s="14"/>
      <c r="J138" s="5"/>
    </row>
    <row r="139" spans="1:10" x14ac:dyDescent="0.25">
      <c r="A139" s="4"/>
      <c r="B139" s="11"/>
      <c r="C139" s="14"/>
      <c r="D139" s="14"/>
      <c r="E139" s="14"/>
      <c r="F139" s="16"/>
      <c r="G139" s="16"/>
      <c r="H139" s="16"/>
      <c r="I139" s="14"/>
      <c r="J139" s="5"/>
    </row>
    <row r="140" spans="1:10" x14ac:dyDescent="0.25">
      <c r="A140" s="4"/>
      <c r="B140" s="15"/>
      <c r="C140" s="14"/>
      <c r="D140" s="14"/>
      <c r="E140" s="14"/>
      <c r="F140" s="16"/>
      <c r="G140" s="16"/>
      <c r="H140" s="16"/>
      <c r="I140" s="14"/>
      <c r="J140" s="5"/>
    </row>
    <row r="141" spans="1:10" x14ac:dyDescent="0.25">
      <c r="A141" s="4"/>
      <c r="B141" s="15"/>
      <c r="C141" s="14"/>
      <c r="D141" s="14"/>
      <c r="E141" s="14"/>
      <c r="F141" s="16"/>
      <c r="G141" s="16"/>
      <c r="H141" s="16"/>
      <c r="I141" s="14"/>
      <c r="J141" s="5"/>
    </row>
    <row r="142" spans="1:10" x14ac:dyDescent="0.25">
      <c r="A142" s="4"/>
      <c r="B142" s="11"/>
      <c r="C142" s="14"/>
      <c r="D142" s="14"/>
      <c r="E142" s="14"/>
      <c r="F142" s="16"/>
      <c r="G142" s="16"/>
      <c r="H142" s="16"/>
      <c r="I142" s="14"/>
      <c r="J142" s="5"/>
    </row>
    <row r="143" spans="1:10" x14ac:dyDescent="0.25">
      <c r="A143" s="4"/>
      <c r="B143" s="15"/>
      <c r="C143" s="14"/>
      <c r="D143" s="14"/>
      <c r="E143" s="14"/>
      <c r="F143" s="16"/>
      <c r="G143" s="16"/>
      <c r="H143" s="16"/>
      <c r="I143" s="14"/>
      <c r="J143" s="5"/>
    </row>
    <row r="144" spans="1:10" x14ac:dyDescent="0.25">
      <c r="A144" s="4"/>
      <c r="B144" s="15"/>
      <c r="C144" s="14"/>
      <c r="D144" s="14"/>
      <c r="E144" s="14"/>
      <c r="F144" s="16"/>
      <c r="G144" s="16"/>
      <c r="H144" s="16"/>
      <c r="I144" s="14"/>
      <c r="J144" s="5"/>
    </row>
    <row r="145" spans="1:10" x14ac:dyDescent="0.25">
      <c r="A145" s="4"/>
      <c r="B145" s="11"/>
      <c r="C145" s="14"/>
      <c r="D145" s="14"/>
      <c r="E145" s="14"/>
      <c r="F145" s="16"/>
      <c r="G145" s="16"/>
      <c r="H145" s="16"/>
      <c r="I145" s="14"/>
      <c r="J145" s="5"/>
    </row>
    <row r="146" spans="1:10" x14ac:dyDescent="0.25">
      <c r="A146" s="4"/>
      <c r="B146" s="15"/>
      <c r="C146" s="14"/>
      <c r="D146" s="14"/>
      <c r="E146" s="14"/>
      <c r="F146" s="16"/>
      <c r="G146" s="16"/>
      <c r="H146" s="16"/>
      <c r="I146" s="14"/>
      <c r="J146" s="5"/>
    </row>
    <row r="147" spans="1:10" x14ac:dyDescent="0.25">
      <c r="A147" s="4"/>
      <c r="B147" s="15"/>
      <c r="C147" s="14"/>
      <c r="D147" s="14"/>
      <c r="E147" s="14"/>
      <c r="F147" s="16"/>
      <c r="G147" s="16"/>
      <c r="H147" s="16"/>
      <c r="I147" s="14"/>
      <c r="J147" s="5"/>
    </row>
    <row r="148" spans="1:10" x14ac:dyDescent="0.25">
      <c r="A148" s="4"/>
      <c r="B148" s="11"/>
      <c r="C148" s="14"/>
      <c r="D148" s="14"/>
      <c r="E148" s="14"/>
      <c r="F148" s="16"/>
      <c r="G148" s="16"/>
      <c r="H148" s="16"/>
      <c r="I148" s="14"/>
      <c r="J148" s="5"/>
    </row>
    <row r="149" spans="1:10" x14ac:dyDescent="0.25">
      <c r="A149" s="4"/>
      <c r="B149" s="15"/>
      <c r="C149" s="14"/>
      <c r="D149" s="14"/>
      <c r="E149" s="14"/>
      <c r="F149" s="16"/>
      <c r="G149" s="16"/>
      <c r="H149" s="16"/>
      <c r="I149" s="14"/>
      <c r="J149" s="5"/>
    </row>
    <row r="150" spans="1:10" x14ac:dyDescent="0.25">
      <c r="A150" s="4"/>
      <c r="B150" s="15"/>
      <c r="C150" s="14"/>
      <c r="D150" s="14"/>
      <c r="E150" s="14"/>
      <c r="F150" s="16"/>
      <c r="G150" s="16"/>
      <c r="H150" s="16"/>
      <c r="I150" s="14"/>
      <c r="J150" s="5"/>
    </row>
    <row r="151" spans="1:10" x14ac:dyDescent="0.25">
      <c r="A151" s="4"/>
      <c r="B151" s="11"/>
      <c r="C151" s="14"/>
      <c r="D151" s="14"/>
      <c r="E151" s="14"/>
      <c r="F151" s="16"/>
      <c r="G151" s="16"/>
      <c r="H151" s="16"/>
      <c r="I151" s="14"/>
      <c r="J151" s="5"/>
    </row>
    <row r="152" spans="1:10" x14ac:dyDescent="0.25">
      <c r="A152" s="4"/>
      <c r="B152" s="15"/>
      <c r="C152" s="14"/>
      <c r="D152" s="14"/>
      <c r="E152" s="14"/>
      <c r="F152" s="16"/>
      <c r="G152" s="16"/>
      <c r="H152" s="16"/>
      <c r="I152" s="14"/>
      <c r="J152" s="5"/>
    </row>
    <row r="153" spans="1:10" x14ac:dyDescent="0.25">
      <c r="A153" s="4"/>
      <c r="B153" s="15"/>
      <c r="C153" s="14"/>
      <c r="D153" s="14"/>
      <c r="E153" s="14"/>
      <c r="F153" s="16"/>
      <c r="G153" s="16"/>
      <c r="H153" s="16"/>
      <c r="I153" s="14"/>
      <c r="J153" s="5"/>
    </row>
    <row r="154" spans="1:10" x14ac:dyDescent="0.25">
      <c r="A154" s="4"/>
      <c r="B154" s="11"/>
      <c r="C154" s="14"/>
      <c r="D154" s="14"/>
      <c r="E154" s="14"/>
      <c r="F154" s="16"/>
      <c r="G154" s="16"/>
      <c r="H154" s="16"/>
      <c r="I154" s="14"/>
      <c r="J154" s="5"/>
    </row>
    <row r="155" spans="1:10" x14ac:dyDescent="0.25">
      <c r="A155" s="4"/>
      <c r="B155" s="15"/>
      <c r="C155" s="14"/>
      <c r="D155" s="14"/>
      <c r="E155" s="14"/>
      <c r="F155" s="16"/>
      <c r="G155" s="16"/>
      <c r="H155" s="16"/>
      <c r="I155" s="14"/>
      <c r="J155" s="5"/>
    </row>
    <row r="156" spans="1:10" x14ac:dyDescent="0.25">
      <c r="A156" s="4"/>
      <c r="B156" s="15"/>
      <c r="C156" s="14"/>
      <c r="D156" s="14"/>
      <c r="E156" s="14"/>
      <c r="F156" s="16"/>
      <c r="G156" s="16"/>
      <c r="H156" s="16"/>
      <c r="I156" s="14"/>
      <c r="J156" s="5"/>
    </row>
    <row r="157" spans="1:10" x14ac:dyDescent="0.25">
      <c r="A157" s="4"/>
      <c r="B157" s="11"/>
      <c r="C157" s="14"/>
      <c r="D157" s="14"/>
      <c r="E157" s="14"/>
      <c r="F157" s="16"/>
      <c r="G157" s="16"/>
      <c r="H157" s="16"/>
      <c r="I157" s="14"/>
      <c r="J157" s="5"/>
    </row>
    <row r="158" spans="1:10" x14ac:dyDescent="0.25">
      <c r="A158" s="4"/>
      <c r="B158" s="15"/>
      <c r="C158" s="14"/>
      <c r="D158" s="14"/>
      <c r="E158" s="14"/>
      <c r="F158" s="16"/>
      <c r="G158" s="16"/>
      <c r="H158" s="16"/>
      <c r="I158" s="14"/>
      <c r="J158" s="5"/>
    </row>
    <row r="159" spans="1:10" x14ac:dyDescent="0.25">
      <c r="A159" s="4"/>
      <c r="B159" s="15"/>
      <c r="C159" s="14"/>
      <c r="D159" s="14"/>
      <c r="E159" s="14"/>
      <c r="F159" s="16"/>
      <c r="G159" s="16"/>
      <c r="H159" s="16"/>
      <c r="I159" s="14"/>
      <c r="J159" s="5"/>
    </row>
    <row r="160" spans="1:10" x14ac:dyDescent="0.25">
      <c r="A160" s="4"/>
      <c r="B160" s="11"/>
      <c r="C160" s="14"/>
      <c r="D160" s="14"/>
      <c r="E160" s="14"/>
      <c r="F160" s="16"/>
      <c r="G160" s="16"/>
      <c r="H160" s="16"/>
      <c r="I160" s="14"/>
      <c r="J160" s="5"/>
    </row>
    <row r="161" spans="1:10" x14ac:dyDescent="0.25">
      <c r="A161" s="4"/>
      <c r="B161" s="15"/>
      <c r="C161" s="14"/>
      <c r="D161" s="14"/>
      <c r="E161" s="14"/>
      <c r="F161" s="16"/>
      <c r="G161" s="16"/>
      <c r="H161" s="16"/>
      <c r="I161" s="14"/>
      <c r="J161" s="5"/>
    </row>
    <row r="162" spans="1:10" x14ac:dyDescent="0.25">
      <c r="A162" s="4"/>
      <c r="B162" s="15"/>
      <c r="C162" s="14"/>
      <c r="D162" s="14"/>
      <c r="E162" s="14"/>
      <c r="F162" s="16"/>
      <c r="G162" s="16"/>
      <c r="H162" s="16"/>
      <c r="I162" s="14"/>
      <c r="J162" s="5"/>
    </row>
    <row r="163" spans="1:10" x14ac:dyDescent="0.25">
      <c r="A163" s="4"/>
      <c r="B163" s="11"/>
      <c r="C163" s="14"/>
      <c r="D163" s="14"/>
      <c r="E163" s="14"/>
      <c r="F163" s="16"/>
      <c r="G163" s="16"/>
      <c r="H163" s="16"/>
      <c r="I163" s="14"/>
      <c r="J163" s="5"/>
    </row>
    <row r="164" spans="1:10" x14ac:dyDescent="0.25">
      <c r="A164" s="4"/>
      <c r="B164" s="15"/>
      <c r="C164" s="14"/>
      <c r="D164" s="14"/>
      <c r="E164" s="14"/>
      <c r="F164" s="16"/>
      <c r="G164" s="16"/>
      <c r="H164" s="16"/>
      <c r="I164" s="14"/>
      <c r="J164" s="5"/>
    </row>
    <row r="165" spans="1:10" x14ac:dyDescent="0.25">
      <c r="A165" s="4"/>
      <c r="B165" s="15"/>
      <c r="C165" s="14"/>
      <c r="D165" s="14"/>
      <c r="E165" s="14"/>
      <c r="F165" s="16"/>
      <c r="G165" s="16"/>
      <c r="H165" s="16"/>
      <c r="I165" s="14"/>
      <c r="J165" s="5"/>
    </row>
    <row r="166" spans="1:10" x14ac:dyDescent="0.25">
      <c r="A166" s="4"/>
      <c r="B166" s="11"/>
      <c r="C166" s="14"/>
      <c r="D166" s="14"/>
      <c r="E166" s="14"/>
      <c r="F166" s="16"/>
      <c r="G166" s="16"/>
      <c r="H166" s="16"/>
      <c r="I166" s="14"/>
      <c r="J166" s="5"/>
    </row>
    <row r="167" spans="1:10" x14ac:dyDescent="0.25">
      <c r="A167" s="4"/>
      <c r="B167" s="15"/>
      <c r="C167" s="14"/>
      <c r="D167" s="14"/>
      <c r="E167" s="14"/>
      <c r="F167" s="16"/>
      <c r="G167" s="16"/>
      <c r="H167" s="16"/>
      <c r="I167" s="14"/>
      <c r="J167" s="5"/>
    </row>
    <row r="168" spans="1:10" x14ac:dyDescent="0.25">
      <c r="A168" s="4"/>
      <c r="B168" s="15"/>
      <c r="C168" s="14"/>
      <c r="D168" s="14"/>
      <c r="E168" s="14"/>
      <c r="F168" s="16"/>
      <c r="G168" s="16"/>
      <c r="H168" s="16"/>
      <c r="I168" s="14"/>
      <c r="J168" s="5"/>
    </row>
    <row r="169" spans="1:10" x14ac:dyDescent="0.25">
      <c r="A169" s="4"/>
      <c r="B169" s="11"/>
      <c r="C169" s="14"/>
      <c r="D169" s="14"/>
      <c r="E169" s="14"/>
      <c r="F169" s="16"/>
      <c r="G169" s="16"/>
      <c r="H169" s="16"/>
      <c r="I169" s="14"/>
      <c r="J169" s="5"/>
    </row>
    <row r="170" spans="1:10" x14ac:dyDescent="0.25">
      <c r="A170" s="4"/>
      <c r="B170" s="15"/>
      <c r="C170" s="14"/>
      <c r="D170" s="14"/>
      <c r="E170" s="14"/>
      <c r="F170" s="16"/>
      <c r="G170" s="16"/>
      <c r="H170" s="16"/>
      <c r="I170" s="14"/>
      <c r="J170" s="5"/>
    </row>
    <row r="171" spans="1:10" x14ac:dyDescent="0.25">
      <c r="A171" s="4"/>
      <c r="B171" s="15"/>
      <c r="C171" s="14"/>
      <c r="D171" s="14"/>
      <c r="E171" s="14"/>
      <c r="F171" s="16"/>
      <c r="G171" s="16"/>
      <c r="H171" s="16"/>
      <c r="I171" s="14"/>
      <c r="J171" s="5"/>
    </row>
    <row r="172" spans="1:10" x14ac:dyDescent="0.25">
      <c r="A172" s="4"/>
      <c r="B172" s="11"/>
      <c r="C172" s="14"/>
      <c r="D172" s="14"/>
      <c r="E172" s="14"/>
      <c r="F172" s="16"/>
      <c r="G172" s="16"/>
      <c r="H172" s="16"/>
      <c r="I172" s="14"/>
      <c r="J172" s="5"/>
    </row>
    <row r="173" spans="1:10" x14ac:dyDescent="0.25">
      <c r="A173" s="4"/>
      <c r="B173" s="15"/>
      <c r="C173" s="14"/>
      <c r="D173" s="14"/>
      <c r="E173" s="14"/>
      <c r="F173" s="16"/>
      <c r="G173" s="16"/>
      <c r="H173" s="16"/>
      <c r="I173" s="14"/>
      <c r="J173" s="5"/>
    </row>
    <row r="174" spans="1:10" x14ac:dyDescent="0.25">
      <c r="A174" s="4"/>
      <c r="B174" s="15"/>
      <c r="C174" s="14"/>
      <c r="D174" s="14"/>
      <c r="E174" s="14"/>
      <c r="F174" s="16"/>
      <c r="G174" s="16"/>
      <c r="H174" s="16"/>
      <c r="I174" s="14"/>
      <c r="J174" s="5"/>
    </row>
    <row r="175" spans="1:10" x14ac:dyDescent="0.25">
      <c r="A175" s="4"/>
      <c r="B175" s="11"/>
      <c r="C175" s="14"/>
      <c r="D175" s="14"/>
      <c r="E175" s="14"/>
      <c r="F175" s="16"/>
      <c r="G175" s="16"/>
      <c r="H175" s="16"/>
      <c r="I175" s="14"/>
      <c r="J175" s="5"/>
    </row>
    <row r="176" spans="1:10" x14ac:dyDescent="0.25">
      <c r="A176" s="4"/>
      <c r="B176" s="15"/>
      <c r="C176" s="14"/>
      <c r="D176" s="14"/>
      <c r="E176" s="14"/>
      <c r="F176" s="16"/>
      <c r="G176" s="16"/>
      <c r="H176" s="16"/>
      <c r="I176" s="14"/>
      <c r="J176" s="5"/>
    </row>
    <row r="177" spans="1:10" x14ac:dyDescent="0.25">
      <c r="A177" s="4"/>
      <c r="B177" s="15"/>
      <c r="C177" s="14"/>
      <c r="D177" s="14"/>
      <c r="E177" s="14"/>
      <c r="F177" s="16"/>
      <c r="G177" s="16"/>
      <c r="H177" s="16"/>
      <c r="I177" s="14"/>
      <c r="J177" s="5"/>
    </row>
    <row r="178" spans="1:10" x14ac:dyDescent="0.25">
      <c r="A178" s="4"/>
      <c r="B178" s="11"/>
      <c r="C178" s="14"/>
      <c r="D178" s="14"/>
      <c r="E178" s="14"/>
      <c r="F178" s="16"/>
      <c r="G178" s="16"/>
      <c r="H178" s="16"/>
      <c r="I178" s="14"/>
      <c r="J178" s="5"/>
    </row>
    <row r="179" spans="1:10" x14ac:dyDescent="0.25">
      <c r="A179" s="4"/>
      <c r="B179" s="15"/>
      <c r="C179" s="14"/>
      <c r="D179" s="14"/>
      <c r="E179" s="14"/>
      <c r="F179" s="16"/>
      <c r="G179" s="16"/>
      <c r="H179" s="16"/>
      <c r="I179" s="14"/>
      <c r="J179" s="5"/>
    </row>
    <row r="180" spans="1:10" x14ac:dyDescent="0.25">
      <c r="A180" s="4"/>
      <c r="B180" s="15"/>
      <c r="C180" s="14"/>
      <c r="D180" s="14"/>
      <c r="E180" s="14"/>
      <c r="F180" s="16"/>
      <c r="G180" s="16"/>
      <c r="H180" s="16"/>
      <c r="I180" s="14"/>
      <c r="J180" s="5"/>
    </row>
    <row r="181" spans="1:10" x14ac:dyDescent="0.25">
      <c r="A181" s="4"/>
      <c r="B181" s="11"/>
      <c r="C181" s="14"/>
      <c r="D181" s="14"/>
      <c r="E181" s="14"/>
      <c r="F181" s="16"/>
      <c r="G181" s="16"/>
      <c r="H181" s="16"/>
      <c r="I181" s="14"/>
      <c r="J181" s="5"/>
    </row>
    <row r="182" spans="1:10" x14ac:dyDescent="0.25">
      <c r="A182" s="4"/>
      <c r="B182" s="15"/>
      <c r="C182" s="14"/>
      <c r="D182" s="14"/>
      <c r="E182" s="14"/>
      <c r="F182" s="16"/>
      <c r="G182" s="16"/>
      <c r="H182" s="16"/>
      <c r="I182" s="14"/>
      <c r="J182" s="5"/>
    </row>
    <row r="183" spans="1:10" x14ac:dyDescent="0.25">
      <c r="A183" s="4"/>
      <c r="B183" s="15"/>
      <c r="C183" s="14"/>
      <c r="D183" s="14"/>
      <c r="E183" s="14"/>
      <c r="F183" s="16"/>
      <c r="G183" s="16"/>
      <c r="H183" s="16"/>
      <c r="I183" s="14"/>
      <c r="J183" s="5"/>
    </row>
    <row r="184" spans="1:10" x14ac:dyDescent="0.25">
      <c r="A184" s="4"/>
      <c r="B184" s="11"/>
      <c r="C184" s="14"/>
      <c r="D184" s="14"/>
      <c r="E184" s="14"/>
      <c r="F184" s="16"/>
      <c r="G184" s="16"/>
      <c r="H184" s="16"/>
      <c r="I184" s="14"/>
      <c r="J184" s="5"/>
    </row>
    <row r="185" spans="1:10" x14ac:dyDescent="0.25">
      <c r="A185" s="4"/>
      <c r="B185" s="15"/>
      <c r="C185" s="14"/>
      <c r="D185" s="14"/>
      <c r="E185" s="14"/>
      <c r="F185" s="16"/>
      <c r="G185" s="16"/>
      <c r="H185" s="16"/>
      <c r="I185" s="14"/>
      <c r="J185" s="5"/>
    </row>
    <row r="186" spans="1:10" x14ac:dyDescent="0.25">
      <c r="A186" s="4"/>
      <c r="B186" s="15"/>
      <c r="C186" s="14"/>
      <c r="D186" s="14"/>
      <c r="E186" s="14"/>
      <c r="F186" s="16"/>
      <c r="G186" s="16"/>
      <c r="H186" s="16"/>
      <c r="I186" s="14"/>
      <c r="J186" s="5"/>
    </row>
    <row r="187" spans="1:10" x14ac:dyDescent="0.25">
      <c r="A187" s="4"/>
      <c r="B187" s="11"/>
      <c r="C187" s="14"/>
      <c r="D187" s="14"/>
      <c r="E187" s="14"/>
      <c r="F187" s="16"/>
      <c r="G187" s="16"/>
      <c r="H187" s="16"/>
      <c r="I187" s="14"/>
      <c r="J187" s="5"/>
    </row>
    <row r="188" spans="1:10" x14ac:dyDescent="0.25">
      <c r="A188" s="4"/>
      <c r="B188" s="15"/>
      <c r="C188" s="14"/>
      <c r="D188" s="14"/>
      <c r="E188" s="14"/>
      <c r="F188" s="16"/>
      <c r="G188" s="16"/>
      <c r="H188" s="16"/>
      <c r="I188" s="14"/>
      <c r="J188" s="5"/>
    </row>
    <row r="189" spans="1:10" x14ac:dyDescent="0.25">
      <c r="A189" s="4"/>
      <c r="B189" s="15"/>
      <c r="C189" s="14"/>
      <c r="D189" s="14"/>
      <c r="E189" s="14"/>
      <c r="F189" s="16"/>
      <c r="G189" s="16"/>
      <c r="H189" s="16"/>
      <c r="I189" s="14"/>
      <c r="J189" s="5"/>
    </row>
    <row r="190" spans="1:10" x14ac:dyDescent="0.25">
      <c r="A190" s="4"/>
      <c r="B190" s="11"/>
      <c r="C190" s="14"/>
      <c r="D190" s="14"/>
      <c r="E190" s="14"/>
      <c r="F190" s="16"/>
      <c r="G190" s="16"/>
      <c r="H190" s="16"/>
      <c r="I190" s="14"/>
      <c r="J190" s="5"/>
    </row>
    <row r="191" spans="1:10" x14ac:dyDescent="0.25">
      <c r="A191" s="4"/>
      <c r="B191" s="15"/>
      <c r="C191" s="14"/>
      <c r="D191" s="14"/>
      <c r="E191" s="14"/>
      <c r="F191" s="16"/>
      <c r="G191" s="16"/>
      <c r="H191" s="16"/>
      <c r="I191" s="14"/>
      <c r="J191" s="5"/>
    </row>
    <row r="192" spans="1:10" x14ac:dyDescent="0.25">
      <c r="A192" s="4"/>
      <c r="B192" s="15"/>
      <c r="C192" s="14"/>
      <c r="D192" s="14"/>
      <c r="E192" s="14"/>
      <c r="F192" s="16"/>
      <c r="G192" s="16"/>
      <c r="H192" s="16"/>
      <c r="I192" s="14"/>
      <c r="J192" s="5"/>
    </row>
    <row r="193" spans="1:10" x14ac:dyDescent="0.25">
      <c r="A193" s="4"/>
      <c r="B193" s="11"/>
      <c r="C193" s="14"/>
      <c r="D193" s="14"/>
      <c r="E193" s="14"/>
      <c r="F193" s="16"/>
      <c r="G193" s="16"/>
      <c r="H193" s="16"/>
      <c r="I193" s="14"/>
      <c r="J193" s="5"/>
    </row>
    <row r="194" spans="1:10" x14ac:dyDescent="0.25">
      <c r="A194" s="4"/>
      <c r="B194" s="15"/>
      <c r="C194" s="14"/>
      <c r="D194" s="14"/>
      <c r="E194" s="14"/>
      <c r="F194" s="16"/>
      <c r="G194" s="16"/>
      <c r="H194" s="16"/>
      <c r="I194" s="14"/>
      <c r="J194" s="5"/>
    </row>
    <row r="195" spans="1:10" x14ac:dyDescent="0.25">
      <c r="A195" s="4"/>
      <c r="B195" s="15"/>
      <c r="C195" s="14"/>
      <c r="D195" s="14"/>
      <c r="E195" s="14"/>
      <c r="F195" s="16"/>
      <c r="G195" s="16"/>
      <c r="H195" s="16"/>
      <c r="I195" s="14"/>
      <c r="J195" s="5"/>
    </row>
    <row r="196" spans="1:10" x14ac:dyDescent="0.25">
      <c r="A196" s="4"/>
      <c r="B196" s="11"/>
      <c r="C196" s="14"/>
      <c r="D196" s="14"/>
      <c r="E196" s="14"/>
      <c r="F196" s="16"/>
      <c r="G196" s="16"/>
      <c r="H196" s="16"/>
      <c r="I196" s="14"/>
      <c r="J196" s="5"/>
    </row>
    <row r="197" spans="1:10" x14ac:dyDescent="0.25">
      <c r="A197" s="4"/>
      <c r="B197" s="15"/>
      <c r="C197" s="14"/>
      <c r="D197" s="14"/>
      <c r="E197" s="14"/>
      <c r="F197" s="16"/>
      <c r="G197" s="16"/>
      <c r="H197" s="16"/>
      <c r="I197" s="14"/>
      <c r="J197" s="5"/>
    </row>
    <row r="198" spans="1:10" x14ac:dyDescent="0.25">
      <c r="A198" s="4"/>
      <c r="B198" s="15"/>
      <c r="C198" s="14"/>
      <c r="D198" s="14"/>
      <c r="E198" s="14"/>
      <c r="F198" s="16"/>
      <c r="G198" s="16"/>
      <c r="H198" s="16"/>
      <c r="I198" s="14"/>
      <c r="J198" s="5"/>
    </row>
    <row r="199" spans="1:10" x14ac:dyDescent="0.25">
      <c r="A199" s="4"/>
      <c r="B199" s="11"/>
      <c r="C199" s="14"/>
      <c r="D199" s="14"/>
      <c r="E199" s="14"/>
      <c r="F199" s="16"/>
      <c r="G199" s="16"/>
      <c r="H199" s="16"/>
      <c r="I199" s="14"/>
      <c r="J199" s="5"/>
    </row>
    <row r="200" spans="1:10" x14ac:dyDescent="0.25">
      <c r="A200" s="4"/>
      <c r="B200" s="15"/>
      <c r="C200" s="14"/>
      <c r="D200" s="14"/>
      <c r="E200" s="14"/>
      <c r="F200" s="16"/>
      <c r="G200" s="16"/>
      <c r="H200" s="16"/>
      <c r="I200" s="14"/>
      <c r="J200" s="5"/>
    </row>
    <row r="201" spans="1:10" x14ac:dyDescent="0.25">
      <c r="A201" s="4"/>
      <c r="B201" s="15"/>
      <c r="C201" s="14"/>
      <c r="D201" s="14"/>
      <c r="E201" s="14"/>
      <c r="F201" s="16"/>
      <c r="G201" s="16"/>
      <c r="H201" s="16"/>
      <c r="I201" s="14"/>
      <c r="J201" s="5"/>
    </row>
    <row r="202" spans="1:10" x14ac:dyDescent="0.25">
      <c r="A202" s="4"/>
      <c r="B202" s="11"/>
      <c r="C202" s="14"/>
      <c r="D202" s="14"/>
      <c r="E202" s="14"/>
      <c r="F202" s="16"/>
      <c r="G202" s="16"/>
      <c r="H202" s="16"/>
      <c r="I202" s="14"/>
      <c r="J202" s="5"/>
    </row>
    <row r="203" spans="1:10" x14ac:dyDescent="0.25">
      <c r="A203" s="4"/>
      <c r="B203" s="15"/>
      <c r="C203" s="14"/>
      <c r="D203" s="14"/>
      <c r="E203" s="14"/>
      <c r="F203" s="16"/>
      <c r="G203" s="16"/>
      <c r="H203" s="16"/>
      <c r="I203" s="14"/>
      <c r="J203" s="5"/>
    </row>
    <row r="204" spans="1:10" x14ac:dyDescent="0.25">
      <c r="A204" s="4"/>
      <c r="B204" s="15"/>
      <c r="C204" s="14"/>
      <c r="D204" s="14"/>
      <c r="E204" s="14"/>
      <c r="F204" s="16"/>
      <c r="G204" s="16"/>
      <c r="H204" s="16"/>
      <c r="I204" s="14"/>
      <c r="J204" s="5"/>
    </row>
    <row r="205" spans="1:10" x14ac:dyDescent="0.25">
      <c r="A205" s="4"/>
      <c r="B205" s="11"/>
      <c r="C205" s="14"/>
      <c r="D205" s="14"/>
      <c r="E205" s="14"/>
      <c r="F205" s="16"/>
      <c r="G205" s="16"/>
      <c r="H205" s="16"/>
      <c r="I205" s="14"/>
      <c r="J205" s="5"/>
    </row>
    <row r="206" spans="1:10" x14ac:dyDescent="0.25">
      <c r="A206" s="4"/>
      <c r="B206" s="15"/>
      <c r="C206" s="14"/>
      <c r="D206" s="14"/>
      <c r="E206" s="14"/>
      <c r="F206" s="16"/>
      <c r="G206" s="16"/>
      <c r="H206" s="16"/>
      <c r="I206" s="14"/>
      <c r="J206" s="5"/>
    </row>
    <row r="207" spans="1:10" x14ac:dyDescent="0.25">
      <c r="A207" s="4"/>
      <c r="B207" s="15"/>
      <c r="C207" s="14"/>
      <c r="D207" s="14"/>
      <c r="E207" s="14"/>
      <c r="F207" s="16"/>
      <c r="G207" s="16"/>
      <c r="H207" s="16"/>
      <c r="I207" s="14"/>
      <c r="J207" s="5"/>
    </row>
    <row r="208" spans="1:10" x14ac:dyDescent="0.25">
      <c r="A208" s="4"/>
      <c r="B208" s="11"/>
      <c r="C208" s="14"/>
      <c r="D208" s="14"/>
      <c r="E208" s="14"/>
      <c r="F208" s="16"/>
      <c r="G208" s="16"/>
      <c r="H208" s="16"/>
      <c r="I208" s="14"/>
      <c r="J208" s="5"/>
    </row>
    <row r="209" spans="1:10" x14ac:dyDescent="0.25">
      <c r="A209" s="4"/>
      <c r="B209" s="15"/>
      <c r="C209" s="14"/>
      <c r="D209" s="14"/>
      <c r="E209" s="14"/>
      <c r="F209" s="16"/>
      <c r="G209" s="16"/>
      <c r="H209" s="16"/>
      <c r="I209" s="14"/>
      <c r="J209" s="5"/>
    </row>
    <row r="210" spans="1:10" x14ac:dyDescent="0.25">
      <c r="A210" s="4"/>
      <c r="B210" s="15"/>
      <c r="C210" s="14"/>
      <c r="D210" s="14"/>
      <c r="E210" s="14"/>
      <c r="F210" s="16"/>
      <c r="G210" s="16"/>
      <c r="H210" s="16"/>
      <c r="I210" s="14"/>
      <c r="J210" s="5"/>
    </row>
    <row r="211" spans="1:10" x14ac:dyDescent="0.25">
      <c r="A211" s="4"/>
      <c r="B211" s="11"/>
      <c r="C211" s="14"/>
      <c r="D211" s="14"/>
      <c r="E211" s="14"/>
      <c r="F211" s="16"/>
      <c r="G211" s="16"/>
      <c r="H211" s="16"/>
      <c r="I211" s="14"/>
      <c r="J211" s="5"/>
    </row>
    <row r="212" spans="1:10" x14ac:dyDescent="0.25">
      <c r="A212" s="4"/>
      <c r="B212" s="15"/>
      <c r="C212" s="14"/>
      <c r="D212" s="14"/>
      <c r="E212" s="14"/>
      <c r="F212" s="16"/>
      <c r="G212" s="16"/>
      <c r="H212" s="16"/>
      <c r="I212" s="14"/>
      <c r="J212" s="5"/>
    </row>
    <row r="213" spans="1:10" x14ac:dyDescent="0.25">
      <c r="A213" s="4"/>
      <c r="B213" s="15"/>
      <c r="C213" s="14"/>
      <c r="D213" s="14"/>
      <c r="E213" s="14"/>
      <c r="F213" s="16"/>
      <c r="G213" s="16"/>
      <c r="H213" s="16"/>
      <c r="I213" s="14"/>
      <c r="J213" s="5"/>
    </row>
    <row r="214" spans="1:10" x14ac:dyDescent="0.25">
      <c r="A214" s="4"/>
      <c r="B214" s="11"/>
      <c r="C214" s="14"/>
      <c r="D214" s="14"/>
      <c r="E214" s="14"/>
      <c r="F214" s="16"/>
      <c r="G214" s="16"/>
      <c r="H214" s="16"/>
      <c r="I214" s="14"/>
      <c r="J214" s="5"/>
    </row>
    <row r="215" spans="1:10" x14ac:dyDescent="0.25">
      <c r="A215" s="4"/>
      <c r="B215" s="15"/>
      <c r="C215" s="14"/>
      <c r="D215" s="14"/>
      <c r="E215" s="14"/>
      <c r="F215" s="16"/>
      <c r="G215" s="16"/>
      <c r="H215" s="16"/>
      <c r="I215" s="14"/>
      <c r="J215" s="5"/>
    </row>
    <row r="216" spans="1:10" x14ac:dyDescent="0.25">
      <c r="A216" s="4"/>
      <c r="B216" s="15"/>
      <c r="C216" s="14"/>
      <c r="D216" s="14"/>
      <c r="E216" s="14"/>
      <c r="F216" s="16"/>
      <c r="G216" s="16"/>
      <c r="H216" s="16"/>
      <c r="I216" s="14"/>
      <c r="J216" s="5"/>
    </row>
    <row r="217" spans="1:10" x14ac:dyDescent="0.25">
      <c r="A217" s="4"/>
      <c r="B217" s="11"/>
      <c r="C217" s="14"/>
      <c r="D217" s="14"/>
      <c r="E217" s="14"/>
      <c r="F217" s="16"/>
      <c r="G217" s="16"/>
      <c r="H217" s="16"/>
      <c r="I217" s="14"/>
      <c r="J217" s="5"/>
    </row>
    <row r="218" spans="1:10" x14ac:dyDescent="0.25">
      <c r="A218" s="4"/>
      <c r="B218" s="15"/>
      <c r="C218" s="14"/>
      <c r="D218" s="14"/>
      <c r="E218" s="14"/>
      <c r="F218" s="16"/>
      <c r="G218" s="16"/>
      <c r="H218" s="16"/>
      <c r="I218" s="14"/>
      <c r="J218" s="5"/>
    </row>
    <row r="219" spans="1:10" x14ac:dyDescent="0.25">
      <c r="A219" s="4"/>
      <c r="B219" s="15"/>
      <c r="C219" s="14"/>
      <c r="D219" s="14"/>
      <c r="E219" s="14"/>
      <c r="F219" s="16"/>
      <c r="G219" s="16"/>
      <c r="H219" s="16"/>
      <c r="I219" s="14"/>
      <c r="J219" s="5"/>
    </row>
    <row r="220" spans="1:10" x14ac:dyDescent="0.25">
      <c r="A220" s="4"/>
      <c r="B220" s="11"/>
      <c r="C220" s="14"/>
      <c r="D220" s="14"/>
      <c r="E220" s="14"/>
      <c r="F220" s="16"/>
      <c r="G220" s="16"/>
      <c r="H220" s="16"/>
      <c r="I220" s="14"/>
      <c r="J220" s="5"/>
    </row>
    <row r="221" spans="1:10" x14ac:dyDescent="0.25">
      <c r="A221" s="4"/>
      <c r="B221" s="15"/>
      <c r="C221" s="14"/>
      <c r="D221" s="14"/>
      <c r="E221" s="14"/>
      <c r="F221" s="16"/>
      <c r="G221" s="16"/>
      <c r="H221" s="16"/>
      <c r="I221" s="14"/>
      <c r="J221" s="5"/>
    </row>
    <row r="222" spans="1:10" x14ac:dyDescent="0.25">
      <c r="A222" s="4"/>
      <c r="B222" s="15"/>
      <c r="C222" s="14"/>
      <c r="D222" s="14"/>
      <c r="E222" s="14"/>
      <c r="F222" s="16"/>
      <c r="G222" s="16"/>
      <c r="H222" s="16"/>
      <c r="I222" s="14"/>
      <c r="J222" s="5"/>
    </row>
    <row r="223" spans="1:10" x14ac:dyDescent="0.25">
      <c r="A223" s="4"/>
      <c r="B223" s="11"/>
      <c r="C223" s="14"/>
      <c r="D223" s="14"/>
      <c r="E223" s="14"/>
      <c r="F223" s="16"/>
      <c r="G223" s="16"/>
      <c r="H223" s="16"/>
      <c r="I223" s="14"/>
      <c r="J223" s="5"/>
    </row>
    <row r="224" spans="1:10" x14ac:dyDescent="0.25">
      <c r="A224" s="4"/>
      <c r="B224" s="15"/>
      <c r="C224" s="14"/>
      <c r="D224" s="14"/>
      <c r="E224" s="14"/>
      <c r="F224" s="16"/>
      <c r="G224" s="16"/>
      <c r="H224" s="16"/>
      <c r="I224" s="14"/>
      <c r="J224" s="5"/>
    </row>
    <row r="225" spans="1:10" x14ac:dyDescent="0.25">
      <c r="A225" s="4"/>
      <c r="B225" s="15"/>
      <c r="C225" s="14"/>
      <c r="D225" s="14"/>
      <c r="E225" s="14"/>
      <c r="F225" s="16"/>
      <c r="G225" s="16"/>
      <c r="H225" s="16"/>
      <c r="I225" s="14"/>
      <c r="J225" s="5"/>
    </row>
    <row r="226" spans="1:10" x14ac:dyDescent="0.25">
      <c r="A226" s="4"/>
      <c r="B226" s="11"/>
      <c r="C226" s="14"/>
      <c r="D226" s="14"/>
      <c r="E226" s="14"/>
      <c r="F226" s="16"/>
      <c r="G226" s="16"/>
      <c r="H226" s="16"/>
      <c r="I226" s="14"/>
      <c r="J226" s="5"/>
    </row>
    <row r="227" spans="1:10" x14ac:dyDescent="0.25">
      <c r="A227" s="4"/>
      <c r="B227" s="15"/>
      <c r="C227" s="14"/>
      <c r="D227" s="14"/>
      <c r="E227" s="14"/>
      <c r="F227" s="16"/>
      <c r="G227" s="16"/>
      <c r="H227" s="16"/>
      <c r="I227" s="14"/>
      <c r="J227" s="5"/>
    </row>
    <row r="228" spans="1:10" x14ac:dyDescent="0.25">
      <c r="A228" s="4"/>
      <c r="B228" s="15"/>
      <c r="C228" s="14"/>
      <c r="D228" s="14"/>
      <c r="E228" s="14"/>
      <c r="F228" s="16"/>
      <c r="G228" s="16"/>
      <c r="H228" s="16"/>
      <c r="I228" s="14"/>
      <c r="J228" s="5"/>
    </row>
    <row r="229" spans="1:10" x14ac:dyDescent="0.25">
      <c r="A229" s="4"/>
      <c r="B229" s="11"/>
      <c r="C229" s="14"/>
      <c r="D229" s="14"/>
      <c r="E229" s="14"/>
      <c r="F229" s="16"/>
      <c r="G229" s="16"/>
      <c r="H229" s="16"/>
      <c r="I229" s="14"/>
      <c r="J229" s="5"/>
    </row>
    <row r="230" spans="1:10" x14ac:dyDescent="0.25">
      <c r="A230" s="4"/>
      <c r="B230" s="15"/>
      <c r="C230" s="14"/>
      <c r="D230" s="14"/>
      <c r="E230" s="14"/>
      <c r="F230" s="16"/>
      <c r="G230" s="16"/>
      <c r="H230" s="16"/>
      <c r="I230" s="14"/>
      <c r="J230" s="5"/>
    </row>
    <row r="231" spans="1:10" x14ac:dyDescent="0.25">
      <c r="A231" s="4"/>
      <c r="B231" s="15"/>
      <c r="C231" s="14"/>
      <c r="D231" s="14"/>
      <c r="E231" s="14"/>
      <c r="F231" s="16"/>
      <c r="G231" s="16"/>
      <c r="H231" s="16"/>
      <c r="I231" s="14"/>
      <c r="J231" s="5"/>
    </row>
    <row r="232" spans="1:10" x14ac:dyDescent="0.25">
      <c r="A232" s="4"/>
      <c r="B232" s="11"/>
      <c r="C232" s="14"/>
      <c r="D232" s="14"/>
      <c r="E232" s="14"/>
      <c r="F232" s="16"/>
      <c r="G232" s="16"/>
      <c r="H232" s="16"/>
      <c r="I232" s="14"/>
      <c r="J232" s="5"/>
    </row>
    <row r="233" spans="1:10" x14ac:dyDescent="0.25">
      <c r="A233" s="4"/>
      <c r="B233" s="15"/>
      <c r="C233" s="14"/>
      <c r="D233" s="14"/>
      <c r="E233" s="14"/>
      <c r="F233" s="16"/>
      <c r="G233" s="16"/>
      <c r="H233" s="16"/>
      <c r="I233" s="14"/>
      <c r="J233" s="5"/>
    </row>
    <row r="234" spans="1:10" x14ac:dyDescent="0.25">
      <c r="A234" s="4"/>
      <c r="B234" s="15"/>
      <c r="C234" s="14"/>
      <c r="D234" s="14"/>
      <c r="E234" s="14"/>
      <c r="F234" s="16"/>
      <c r="G234" s="16"/>
      <c r="H234" s="16"/>
      <c r="I234" s="14"/>
      <c r="J234" s="5"/>
    </row>
    <row r="235" spans="1:10" x14ac:dyDescent="0.25">
      <c r="A235" s="4"/>
      <c r="B235" s="11"/>
      <c r="C235" s="14"/>
      <c r="D235" s="14"/>
      <c r="E235" s="14"/>
      <c r="F235" s="16"/>
      <c r="G235" s="16"/>
      <c r="H235" s="16"/>
      <c r="I235" s="14"/>
      <c r="J235" s="5"/>
    </row>
    <row r="236" spans="1:10" x14ac:dyDescent="0.25">
      <c r="A236" s="4"/>
      <c r="B236" s="15"/>
      <c r="C236" s="14"/>
      <c r="D236" s="14"/>
      <c r="E236" s="14"/>
      <c r="F236" s="16"/>
      <c r="G236" s="16"/>
      <c r="H236" s="16"/>
      <c r="I236" s="14"/>
      <c r="J236" s="5"/>
    </row>
    <row r="237" spans="1:10" x14ac:dyDescent="0.25">
      <c r="A237" s="4"/>
      <c r="B237" s="15"/>
      <c r="C237" s="14"/>
      <c r="D237" s="14"/>
      <c r="E237" s="14"/>
      <c r="F237" s="16"/>
      <c r="G237" s="16"/>
      <c r="H237" s="16"/>
      <c r="I237" s="14"/>
      <c r="J237" s="5"/>
    </row>
    <row r="238" spans="1:10" x14ac:dyDescent="0.25">
      <c r="A238" s="4"/>
      <c r="B238" s="11"/>
      <c r="C238" s="14"/>
      <c r="D238" s="14"/>
      <c r="E238" s="14"/>
      <c r="F238" s="16"/>
      <c r="G238" s="16"/>
      <c r="H238" s="16"/>
      <c r="I238" s="14"/>
      <c r="J238" s="5"/>
    </row>
    <row r="239" spans="1:10" x14ac:dyDescent="0.25">
      <c r="A239" s="4"/>
      <c r="B239" s="15"/>
      <c r="C239" s="14"/>
      <c r="D239" s="14"/>
      <c r="E239" s="14"/>
      <c r="F239" s="16"/>
      <c r="G239" s="16"/>
      <c r="H239" s="16"/>
      <c r="I239" s="14"/>
      <c r="J239" s="5"/>
    </row>
    <row r="240" spans="1:10" x14ac:dyDescent="0.25">
      <c r="A240" s="4"/>
      <c r="B240" s="15"/>
      <c r="C240" s="14"/>
      <c r="D240" s="14"/>
      <c r="E240" s="14"/>
      <c r="F240" s="16"/>
      <c r="G240" s="16"/>
      <c r="H240" s="16"/>
      <c r="I240" s="14"/>
      <c r="J240" s="5"/>
    </row>
    <row r="241" spans="1:10" x14ac:dyDescent="0.25">
      <c r="A241" s="4"/>
      <c r="B241" s="11"/>
      <c r="C241" s="14"/>
      <c r="D241" s="14"/>
      <c r="E241" s="14"/>
      <c r="F241" s="16"/>
      <c r="G241" s="16"/>
      <c r="H241" s="16"/>
      <c r="I241" s="14"/>
      <c r="J241" s="5"/>
    </row>
    <row r="242" spans="1:10" x14ac:dyDescent="0.25">
      <c r="A242" s="4"/>
      <c r="B242" s="15"/>
      <c r="C242" s="14"/>
      <c r="D242" s="14"/>
      <c r="E242" s="14"/>
      <c r="F242" s="16"/>
      <c r="G242" s="16"/>
      <c r="H242" s="16"/>
      <c r="I242" s="14"/>
      <c r="J242" s="5"/>
    </row>
    <row r="243" spans="1:10" x14ac:dyDescent="0.25">
      <c r="A243" s="4"/>
      <c r="B243" s="15"/>
      <c r="C243" s="14"/>
      <c r="D243" s="14"/>
      <c r="E243" s="14"/>
      <c r="F243" s="16"/>
      <c r="G243" s="16"/>
      <c r="H243" s="16"/>
      <c r="I243" s="14"/>
      <c r="J243" s="5"/>
    </row>
    <row r="244" spans="1:10" x14ac:dyDescent="0.25">
      <c r="A244" s="4"/>
      <c r="B244" s="11"/>
      <c r="C244" s="14"/>
      <c r="D244" s="14"/>
      <c r="E244" s="14"/>
      <c r="F244" s="16"/>
      <c r="G244" s="16"/>
      <c r="H244" s="16"/>
      <c r="I244" s="14"/>
      <c r="J244" s="5"/>
    </row>
    <row r="245" spans="1:10" x14ac:dyDescent="0.25">
      <c r="A245" s="4"/>
      <c r="B245" s="15"/>
      <c r="C245" s="14"/>
      <c r="D245" s="14"/>
      <c r="E245" s="14"/>
      <c r="F245" s="16"/>
      <c r="G245" s="16"/>
      <c r="H245" s="16"/>
      <c r="I245" s="14"/>
      <c r="J245" s="5"/>
    </row>
    <row r="246" spans="1:10" x14ac:dyDescent="0.25">
      <c r="A246" s="4"/>
      <c r="B246" s="15"/>
      <c r="C246" s="14"/>
      <c r="D246" s="14"/>
      <c r="E246" s="14"/>
      <c r="F246" s="16"/>
      <c r="G246" s="16"/>
      <c r="H246" s="16"/>
      <c r="I246" s="14"/>
      <c r="J246" s="5"/>
    </row>
    <row r="247" spans="1:10" x14ac:dyDescent="0.25">
      <c r="A247" s="4"/>
      <c r="B247" s="11"/>
      <c r="C247" s="14"/>
      <c r="D247" s="14"/>
      <c r="E247" s="14"/>
      <c r="F247" s="16"/>
      <c r="G247" s="16"/>
      <c r="H247" s="16"/>
      <c r="I247" s="14"/>
      <c r="J247" s="5"/>
    </row>
    <row r="248" spans="1:10" x14ac:dyDescent="0.25">
      <c r="A248" s="4"/>
      <c r="B248" s="15"/>
      <c r="C248" s="14"/>
      <c r="D248" s="14"/>
      <c r="E248" s="14"/>
      <c r="F248" s="16"/>
      <c r="G248" s="16"/>
      <c r="H248" s="16"/>
      <c r="I248" s="14"/>
      <c r="J248" s="5"/>
    </row>
    <row r="249" spans="1:10" x14ac:dyDescent="0.25">
      <c r="A249" s="4"/>
      <c r="B249" s="15"/>
      <c r="C249" s="14"/>
      <c r="D249" s="14"/>
      <c r="E249" s="14"/>
      <c r="F249" s="16"/>
      <c r="G249" s="16"/>
      <c r="H249" s="16"/>
      <c r="I249" s="14"/>
      <c r="J249" s="5"/>
    </row>
    <row r="250" spans="1:10" x14ac:dyDescent="0.25">
      <c r="A250" s="4"/>
      <c r="B250" s="11"/>
      <c r="C250" s="14"/>
      <c r="D250" s="14"/>
      <c r="E250" s="14"/>
      <c r="F250" s="16"/>
      <c r="G250" s="16"/>
      <c r="H250" s="16"/>
      <c r="I250" s="14"/>
      <c r="J250" s="5"/>
    </row>
    <row r="251" spans="1:10" x14ac:dyDescent="0.25">
      <c r="A251" s="4"/>
      <c r="B251" s="15"/>
      <c r="C251" s="14"/>
      <c r="D251" s="14"/>
      <c r="E251" s="14"/>
      <c r="F251" s="16"/>
      <c r="G251" s="16"/>
      <c r="H251" s="16"/>
      <c r="I251" s="14"/>
      <c r="J251" s="5"/>
    </row>
    <row r="252" spans="1:10" x14ac:dyDescent="0.25">
      <c r="A252" s="4"/>
      <c r="B252" s="15"/>
      <c r="C252" s="14"/>
      <c r="D252" s="14"/>
      <c r="E252" s="14"/>
      <c r="F252" s="16"/>
      <c r="G252" s="16"/>
      <c r="H252" s="16"/>
      <c r="I252" s="14"/>
      <c r="J252" s="5"/>
    </row>
    <row r="253" spans="1:10" x14ac:dyDescent="0.25">
      <c r="A253" s="4"/>
      <c r="B253" s="11"/>
      <c r="C253" s="14"/>
      <c r="D253" s="14"/>
      <c r="E253" s="14"/>
      <c r="F253" s="16"/>
      <c r="G253" s="16"/>
      <c r="H253" s="16"/>
      <c r="I253" s="14"/>
      <c r="J253" s="5"/>
    </row>
    <row r="254" spans="1:10" x14ac:dyDescent="0.25">
      <c r="A254" s="4"/>
      <c r="B254" s="15"/>
      <c r="C254" s="14"/>
      <c r="D254" s="14"/>
      <c r="E254" s="14"/>
      <c r="F254" s="16"/>
      <c r="G254" s="16"/>
      <c r="H254" s="16"/>
      <c r="I254" s="14"/>
      <c r="J254" s="5"/>
    </row>
    <row r="255" spans="1:10" x14ac:dyDescent="0.25">
      <c r="A255" s="4"/>
      <c r="B255" s="15"/>
      <c r="C255" s="14"/>
      <c r="D255" s="14"/>
      <c r="E255" s="14"/>
      <c r="F255" s="16"/>
      <c r="G255" s="16"/>
      <c r="H255" s="16"/>
      <c r="I255" s="14"/>
      <c r="J255" s="5"/>
    </row>
    <row r="256" spans="1:10" x14ac:dyDescent="0.25">
      <c r="A256" s="4"/>
      <c r="B256" s="11"/>
      <c r="C256" s="14"/>
      <c r="D256" s="14"/>
      <c r="E256" s="14"/>
      <c r="F256" s="16"/>
      <c r="G256" s="16"/>
      <c r="H256" s="16"/>
      <c r="I256" s="14"/>
      <c r="J256" s="5"/>
    </row>
    <row r="257" spans="1:10" x14ac:dyDescent="0.25">
      <c r="A257" s="4"/>
      <c r="B257" s="15"/>
      <c r="C257" s="14"/>
      <c r="D257" s="14"/>
      <c r="E257" s="14"/>
      <c r="F257" s="16"/>
      <c r="G257" s="16"/>
      <c r="H257" s="16"/>
      <c r="I257" s="14"/>
      <c r="J257" s="5"/>
    </row>
    <row r="258" spans="1:10" x14ac:dyDescent="0.25">
      <c r="A258" s="4"/>
      <c r="B258" s="15"/>
      <c r="C258" s="14"/>
      <c r="D258" s="14"/>
      <c r="E258" s="14"/>
      <c r="F258" s="16"/>
      <c r="G258" s="16"/>
      <c r="H258" s="16"/>
      <c r="I258" s="14"/>
      <c r="J258" s="5"/>
    </row>
    <row r="259" spans="1:10" x14ac:dyDescent="0.25">
      <c r="A259" s="4"/>
      <c r="B259" s="11"/>
      <c r="C259" s="14"/>
      <c r="D259" s="14"/>
      <c r="E259" s="14"/>
      <c r="F259" s="16"/>
      <c r="G259" s="16"/>
      <c r="H259" s="16"/>
      <c r="I259" s="14"/>
      <c r="J259" s="5"/>
    </row>
    <row r="260" spans="1:10" x14ac:dyDescent="0.25">
      <c r="A260" s="4"/>
      <c r="B260" s="15"/>
      <c r="C260" s="14"/>
      <c r="D260" s="14"/>
      <c r="E260" s="14"/>
      <c r="F260" s="16"/>
      <c r="G260" s="16"/>
      <c r="H260" s="16"/>
      <c r="I260" s="14"/>
      <c r="J260" s="5"/>
    </row>
    <row r="261" spans="1:10" x14ac:dyDescent="0.25">
      <c r="A261" s="4"/>
      <c r="B261" s="15"/>
      <c r="C261" s="14"/>
      <c r="D261" s="14"/>
      <c r="E261" s="14"/>
      <c r="F261" s="16"/>
      <c r="G261" s="16"/>
      <c r="H261" s="16"/>
      <c r="I261" s="14"/>
      <c r="J261" s="5"/>
    </row>
    <row r="262" spans="1:10" x14ac:dyDescent="0.25">
      <c r="A262" s="4"/>
      <c r="B262" s="11"/>
      <c r="C262" s="14"/>
      <c r="D262" s="14"/>
      <c r="E262" s="14"/>
      <c r="F262" s="16"/>
      <c r="G262" s="16"/>
      <c r="H262" s="16"/>
      <c r="I262" s="14"/>
      <c r="J262" s="5"/>
    </row>
    <row r="263" spans="1:10" x14ac:dyDescent="0.25">
      <c r="A263" s="4"/>
      <c r="B263" s="15"/>
      <c r="C263" s="14"/>
      <c r="D263" s="14"/>
      <c r="E263" s="14"/>
      <c r="F263" s="16"/>
      <c r="G263" s="16"/>
      <c r="H263" s="16"/>
      <c r="I263" s="14"/>
      <c r="J263" s="5"/>
    </row>
    <row r="264" spans="1:10" x14ac:dyDescent="0.25">
      <c r="A264" s="4"/>
      <c r="B264" s="15"/>
      <c r="C264" s="14"/>
      <c r="D264" s="14"/>
      <c r="E264" s="14"/>
      <c r="F264" s="16"/>
      <c r="G264" s="16"/>
      <c r="H264" s="16"/>
      <c r="I264" s="14"/>
      <c r="J264" s="5"/>
    </row>
    <row r="265" spans="1:10" x14ac:dyDescent="0.25">
      <c r="A265" s="4"/>
      <c r="B265" s="11"/>
      <c r="C265" s="14"/>
      <c r="D265" s="14"/>
      <c r="E265" s="14"/>
      <c r="F265" s="16"/>
      <c r="G265" s="16"/>
      <c r="H265" s="16"/>
      <c r="I265" s="14"/>
      <c r="J265" s="5"/>
    </row>
    <row r="266" spans="1:10" x14ac:dyDescent="0.25">
      <c r="A266" s="4"/>
      <c r="B266" s="15"/>
      <c r="C266" s="14"/>
      <c r="D266" s="14"/>
      <c r="E266" s="14"/>
      <c r="F266" s="16"/>
      <c r="G266" s="16"/>
      <c r="H266" s="16"/>
      <c r="I266" s="14"/>
      <c r="J266" s="5"/>
    </row>
    <row r="267" spans="1:10" x14ac:dyDescent="0.25">
      <c r="A267" s="4"/>
      <c r="B267" s="15"/>
      <c r="C267" s="14"/>
      <c r="D267" s="14"/>
      <c r="E267" s="14"/>
      <c r="F267" s="16"/>
      <c r="G267" s="16"/>
      <c r="H267" s="16"/>
      <c r="I267" s="14"/>
      <c r="J267" s="5"/>
    </row>
    <row r="268" spans="1:10" x14ac:dyDescent="0.25">
      <c r="A268" s="4"/>
      <c r="B268" s="11"/>
      <c r="C268" s="14"/>
      <c r="D268" s="14"/>
      <c r="E268" s="14"/>
      <c r="F268" s="16"/>
      <c r="G268" s="16"/>
      <c r="H268" s="16"/>
      <c r="I268" s="14"/>
      <c r="J268" s="5"/>
    </row>
    <row r="269" spans="1:10" x14ac:dyDescent="0.25">
      <c r="A269" s="4"/>
      <c r="B269" s="15"/>
      <c r="C269" s="14"/>
      <c r="D269" s="14"/>
      <c r="E269" s="14"/>
      <c r="F269" s="16"/>
      <c r="G269" s="16"/>
      <c r="H269" s="16"/>
      <c r="I269" s="14"/>
      <c r="J269" s="5"/>
    </row>
    <row r="270" spans="1:10" x14ac:dyDescent="0.25">
      <c r="A270" s="4"/>
      <c r="B270" s="15"/>
      <c r="C270" s="14"/>
      <c r="D270" s="14"/>
      <c r="E270" s="14"/>
      <c r="F270" s="16"/>
      <c r="G270" s="16"/>
      <c r="H270" s="16"/>
      <c r="I270" s="14"/>
      <c r="J270" s="5"/>
    </row>
    <row r="271" spans="1:10" x14ac:dyDescent="0.25">
      <c r="A271" s="4"/>
      <c r="B271" s="11"/>
      <c r="C271" s="14"/>
      <c r="D271" s="14"/>
      <c r="E271" s="14"/>
      <c r="F271" s="16"/>
      <c r="G271" s="16"/>
      <c r="H271" s="16"/>
      <c r="I271" s="14"/>
      <c r="J271" s="5"/>
    </row>
    <row r="272" spans="1:10" x14ac:dyDescent="0.25">
      <c r="A272" s="4"/>
      <c r="B272" s="15"/>
      <c r="C272" s="14"/>
      <c r="D272" s="14"/>
      <c r="E272" s="14"/>
      <c r="F272" s="16"/>
      <c r="G272" s="16"/>
      <c r="H272" s="16"/>
      <c r="I272" s="14"/>
      <c r="J272" s="5"/>
    </row>
    <row r="273" spans="1:10" x14ac:dyDescent="0.25">
      <c r="A273" s="4"/>
      <c r="B273" s="15"/>
      <c r="C273" s="14"/>
      <c r="D273" s="14"/>
      <c r="E273" s="14"/>
      <c r="F273" s="16"/>
      <c r="G273" s="16"/>
      <c r="H273" s="16"/>
      <c r="I273" s="14"/>
      <c r="J273" s="5"/>
    </row>
    <row r="274" spans="1:10" x14ac:dyDescent="0.25">
      <c r="A274" s="4"/>
      <c r="B274" s="11"/>
      <c r="C274" s="14"/>
      <c r="D274" s="14"/>
      <c r="E274" s="14"/>
      <c r="F274" s="16"/>
      <c r="G274" s="16"/>
      <c r="H274" s="16"/>
      <c r="I274" s="14"/>
      <c r="J274" s="5"/>
    </row>
    <row r="275" spans="1:10" x14ac:dyDescent="0.25">
      <c r="A275" s="4"/>
      <c r="B275" s="15"/>
      <c r="C275" s="14"/>
      <c r="D275" s="14"/>
      <c r="E275" s="14"/>
      <c r="F275" s="16"/>
      <c r="G275" s="16"/>
      <c r="H275" s="16"/>
      <c r="I275" s="14"/>
      <c r="J275" s="5"/>
    </row>
    <row r="276" spans="1:10" x14ac:dyDescent="0.25">
      <c r="A276" s="4"/>
      <c r="B276" s="15"/>
      <c r="C276" s="14"/>
      <c r="D276" s="14"/>
      <c r="E276" s="14"/>
      <c r="F276" s="16"/>
      <c r="G276" s="16"/>
      <c r="H276" s="16"/>
      <c r="I276" s="14"/>
      <c r="J276" s="5"/>
    </row>
    <row r="277" spans="1:10" x14ac:dyDescent="0.25">
      <c r="A277" s="4"/>
      <c r="B277" s="11"/>
      <c r="C277" s="14"/>
      <c r="D277" s="14"/>
      <c r="E277" s="14"/>
      <c r="F277" s="16"/>
      <c r="G277" s="16"/>
      <c r="H277" s="16"/>
      <c r="I277" s="14"/>
      <c r="J277" s="5"/>
    </row>
    <row r="278" spans="1:10" x14ac:dyDescent="0.25">
      <c r="A278" s="4"/>
      <c r="B278" s="15"/>
      <c r="C278" s="14"/>
      <c r="D278" s="14"/>
      <c r="E278" s="14"/>
      <c r="F278" s="16"/>
      <c r="G278" s="16"/>
      <c r="H278" s="16"/>
      <c r="I278" s="14"/>
      <c r="J278" s="5"/>
    </row>
    <row r="279" spans="1:10" x14ac:dyDescent="0.25">
      <c r="A279" s="4"/>
      <c r="B279" s="15"/>
      <c r="C279" s="14"/>
      <c r="D279" s="14"/>
      <c r="E279" s="14"/>
      <c r="F279" s="16"/>
      <c r="G279" s="16"/>
      <c r="H279" s="16"/>
      <c r="I279" s="14"/>
      <c r="J279" s="5"/>
    </row>
    <row r="280" spans="1:10" x14ac:dyDescent="0.25">
      <c r="A280" s="4"/>
      <c r="B280" s="11"/>
      <c r="C280" s="14"/>
      <c r="D280" s="14"/>
      <c r="E280" s="14"/>
      <c r="F280" s="16"/>
      <c r="G280" s="16"/>
      <c r="H280" s="16"/>
      <c r="I280" s="14"/>
      <c r="J280" s="5"/>
    </row>
    <row r="281" spans="1:10" x14ac:dyDescent="0.25">
      <c r="A281" s="4"/>
      <c r="B281" s="15"/>
      <c r="C281" s="14"/>
      <c r="D281" s="14"/>
      <c r="E281" s="14"/>
      <c r="F281" s="16"/>
      <c r="G281" s="16"/>
      <c r="H281" s="16"/>
      <c r="I281" s="14"/>
      <c r="J281" s="5"/>
    </row>
    <row r="282" spans="1:10" x14ac:dyDescent="0.25">
      <c r="A282" s="4"/>
      <c r="B282" s="15"/>
      <c r="C282" s="14"/>
      <c r="D282" s="14"/>
      <c r="E282" s="14"/>
      <c r="F282" s="16"/>
      <c r="G282" s="16"/>
      <c r="H282" s="16"/>
      <c r="I282" s="14"/>
      <c r="J282" s="5"/>
    </row>
    <row r="283" spans="1:10" x14ac:dyDescent="0.25">
      <c r="A283" s="4"/>
      <c r="B283" s="11"/>
      <c r="C283" s="14"/>
      <c r="D283" s="14"/>
      <c r="E283" s="14"/>
      <c r="F283" s="16"/>
      <c r="G283" s="16"/>
      <c r="H283" s="16"/>
      <c r="I283" s="14"/>
      <c r="J283" s="5"/>
    </row>
    <row r="284" spans="1:10" x14ac:dyDescent="0.25">
      <c r="A284" s="4"/>
      <c r="B284" s="15"/>
      <c r="C284" s="14"/>
      <c r="D284" s="14"/>
      <c r="E284" s="14"/>
      <c r="F284" s="16"/>
      <c r="G284" s="16"/>
      <c r="H284" s="16"/>
      <c r="I284" s="14"/>
      <c r="J284" s="5"/>
    </row>
    <row r="285" spans="1:10" x14ac:dyDescent="0.25">
      <c r="A285" s="4"/>
      <c r="B285" s="15"/>
      <c r="C285" s="14"/>
      <c r="D285" s="14"/>
      <c r="E285" s="14"/>
      <c r="F285" s="16"/>
      <c r="G285" s="16"/>
      <c r="H285" s="16"/>
      <c r="I285" s="14"/>
      <c r="J285" s="5"/>
    </row>
    <row r="286" spans="1:10" x14ac:dyDescent="0.25">
      <c r="A286" s="4"/>
      <c r="B286" s="11"/>
      <c r="C286" s="14"/>
      <c r="D286" s="14"/>
      <c r="E286" s="14"/>
      <c r="F286" s="16"/>
      <c r="G286" s="16"/>
      <c r="H286" s="16"/>
      <c r="I286" s="14"/>
      <c r="J286" s="5"/>
    </row>
    <row r="287" spans="1:10" x14ac:dyDescent="0.25">
      <c r="A287" s="4"/>
      <c r="B287" s="15"/>
      <c r="C287" s="14"/>
      <c r="D287" s="14"/>
      <c r="E287" s="14"/>
      <c r="F287" s="16"/>
      <c r="G287" s="16"/>
      <c r="H287" s="16"/>
      <c r="I287" s="14"/>
      <c r="J287" s="5"/>
    </row>
    <row r="288" spans="1:10" x14ac:dyDescent="0.25">
      <c r="A288" s="4"/>
      <c r="B288" s="15"/>
      <c r="C288" s="14"/>
      <c r="D288" s="14"/>
      <c r="E288" s="14"/>
      <c r="F288" s="16"/>
      <c r="G288" s="16"/>
      <c r="H288" s="16"/>
      <c r="I288" s="14"/>
      <c r="J288" s="5"/>
    </row>
    <row r="289" spans="1:10" x14ac:dyDescent="0.25">
      <c r="A289" s="4"/>
      <c r="B289" s="11"/>
      <c r="C289" s="14"/>
      <c r="D289" s="14"/>
      <c r="E289" s="14"/>
      <c r="F289" s="16"/>
      <c r="G289" s="16"/>
      <c r="H289" s="16"/>
      <c r="I289" s="14"/>
      <c r="J289" s="5"/>
    </row>
    <row r="290" spans="1:10" x14ac:dyDescent="0.25">
      <c r="A290" s="4"/>
      <c r="B290" s="15"/>
      <c r="C290" s="14"/>
      <c r="D290" s="14"/>
      <c r="E290" s="14"/>
      <c r="F290" s="16"/>
      <c r="G290" s="16"/>
      <c r="H290" s="16"/>
      <c r="I290" s="14"/>
      <c r="J290" s="5"/>
    </row>
    <row r="291" spans="1:10" x14ac:dyDescent="0.25">
      <c r="A291" s="4"/>
      <c r="B291" s="15"/>
      <c r="C291" s="14"/>
      <c r="D291" s="14"/>
      <c r="E291" s="14"/>
      <c r="F291" s="16"/>
      <c r="G291" s="16"/>
      <c r="H291" s="16"/>
      <c r="I291" s="14"/>
      <c r="J291" s="5"/>
    </row>
    <row r="292" spans="1:10" x14ac:dyDescent="0.25">
      <c r="A292" s="4"/>
      <c r="B292" s="11"/>
      <c r="C292" s="14"/>
      <c r="D292" s="14"/>
      <c r="E292" s="14"/>
      <c r="F292" s="16"/>
      <c r="G292" s="16"/>
      <c r="H292" s="16"/>
      <c r="I292" s="14"/>
      <c r="J292" s="5"/>
    </row>
    <row r="293" spans="1:10" x14ac:dyDescent="0.25">
      <c r="A293" s="4"/>
      <c r="B293" s="15"/>
      <c r="C293" s="14"/>
      <c r="D293" s="14"/>
      <c r="E293" s="14"/>
      <c r="F293" s="16"/>
      <c r="G293" s="16"/>
      <c r="H293" s="16"/>
      <c r="I293" s="14"/>
      <c r="J293" s="5"/>
    </row>
    <row r="294" spans="1:10" x14ac:dyDescent="0.25">
      <c r="A294" s="4"/>
      <c r="B294" s="15"/>
      <c r="C294" s="14"/>
      <c r="D294" s="14"/>
      <c r="E294" s="14"/>
      <c r="F294" s="16"/>
      <c r="G294" s="16"/>
      <c r="H294" s="16"/>
      <c r="I294" s="14"/>
      <c r="J294" s="5"/>
    </row>
    <row r="295" spans="1:10" x14ac:dyDescent="0.25">
      <c r="A295" s="4"/>
      <c r="B295" s="11"/>
      <c r="C295" s="14"/>
      <c r="D295" s="14"/>
      <c r="E295" s="14"/>
      <c r="F295" s="16"/>
      <c r="G295" s="16"/>
      <c r="H295" s="16"/>
      <c r="I295" s="14"/>
      <c r="J295" s="5"/>
    </row>
    <row r="296" spans="1:10" x14ac:dyDescent="0.25">
      <c r="A296" s="4"/>
      <c r="B296" s="15"/>
      <c r="C296" s="14"/>
      <c r="D296" s="14"/>
      <c r="E296" s="14"/>
      <c r="F296" s="16"/>
      <c r="G296" s="16"/>
      <c r="H296" s="16"/>
      <c r="I296" s="14"/>
      <c r="J296" s="5"/>
    </row>
    <row r="297" spans="1:10" x14ac:dyDescent="0.25">
      <c r="A297" s="4"/>
      <c r="B297" s="15"/>
      <c r="C297" s="14"/>
      <c r="D297" s="14"/>
      <c r="E297" s="14"/>
      <c r="F297" s="16"/>
      <c r="G297" s="16"/>
      <c r="H297" s="16"/>
      <c r="I297" s="14"/>
      <c r="J297" s="5"/>
    </row>
    <row r="298" spans="1:10" x14ac:dyDescent="0.25">
      <c r="A298" s="4"/>
      <c r="B298" s="11"/>
      <c r="C298" s="14"/>
      <c r="D298" s="14"/>
      <c r="E298" s="14"/>
      <c r="F298" s="16"/>
      <c r="G298" s="16"/>
      <c r="H298" s="16"/>
      <c r="I298" s="14"/>
      <c r="J298" s="5"/>
    </row>
    <row r="299" spans="1:10" x14ac:dyDescent="0.25">
      <c r="A299" s="4"/>
      <c r="B299" s="15"/>
      <c r="C299" s="14"/>
      <c r="D299" s="14"/>
      <c r="E299" s="14"/>
      <c r="F299" s="16"/>
      <c r="G299" s="16"/>
      <c r="H299" s="16"/>
      <c r="I299" s="14"/>
      <c r="J299" s="5"/>
    </row>
    <row r="300" spans="1:10" x14ac:dyDescent="0.25">
      <c r="A300" s="4"/>
      <c r="B300" s="15"/>
      <c r="C300" s="14"/>
      <c r="D300" s="14"/>
      <c r="E300" s="14"/>
      <c r="F300" s="16"/>
      <c r="G300" s="16"/>
      <c r="H300" s="16"/>
      <c r="I300" s="14"/>
      <c r="J300" s="5"/>
    </row>
    <row r="301" spans="1:10" x14ac:dyDescent="0.25">
      <c r="A301" s="4"/>
      <c r="B301" s="11"/>
      <c r="C301" s="14"/>
      <c r="D301" s="14"/>
      <c r="E301" s="14"/>
      <c r="F301" s="16"/>
      <c r="G301" s="16"/>
      <c r="H301" s="16"/>
      <c r="I301" s="14"/>
      <c r="J301" s="5"/>
    </row>
    <row r="302" spans="1:10" x14ac:dyDescent="0.25">
      <c r="A302" s="4"/>
      <c r="B302" s="15"/>
      <c r="C302" s="14"/>
      <c r="D302" s="14"/>
      <c r="E302" s="14"/>
      <c r="F302" s="16"/>
      <c r="G302" s="16"/>
      <c r="H302" s="16"/>
      <c r="I302" s="14"/>
      <c r="J302" s="5"/>
    </row>
    <row r="303" spans="1:10" x14ac:dyDescent="0.25">
      <c r="A303" s="4"/>
      <c r="B303" s="15"/>
      <c r="C303" s="14"/>
      <c r="D303" s="14"/>
      <c r="E303" s="14"/>
      <c r="F303" s="16"/>
      <c r="G303" s="16"/>
      <c r="H303" s="16"/>
      <c r="I303" s="14"/>
      <c r="J303" s="5"/>
    </row>
    <row r="304" spans="1:10" x14ac:dyDescent="0.25">
      <c r="A304" s="4"/>
      <c r="B304" s="11"/>
      <c r="C304" s="14"/>
      <c r="D304" s="14"/>
      <c r="E304" s="14"/>
      <c r="F304" s="16"/>
      <c r="G304" s="16"/>
      <c r="H304" s="16"/>
      <c r="I304" s="14"/>
      <c r="J304" s="5"/>
    </row>
    <row r="305" spans="1:10" x14ac:dyDescent="0.25">
      <c r="A305" s="4"/>
      <c r="B305" s="15"/>
      <c r="C305" s="14"/>
      <c r="D305" s="14"/>
      <c r="E305" s="14"/>
      <c r="F305" s="16"/>
      <c r="G305" s="16"/>
      <c r="H305" s="16"/>
      <c r="I305" s="14"/>
      <c r="J305" s="5"/>
    </row>
    <row r="306" spans="1:10" x14ac:dyDescent="0.25">
      <c r="A306" s="4"/>
      <c r="B306" s="15"/>
      <c r="C306" s="14"/>
      <c r="D306" s="14"/>
      <c r="E306" s="14"/>
      <c r="F306" s="16"/>
      <c r="G306" s="16"/>
      <c r="H306" s="16"/>
      <c r="I306" s="14"/>
      <c r="J306" s="5"/>
    </row>
    <row r="307" spans="1:10" x14ac:dyDescent="0.25">
      <c r="A307" s="4"/>
      <c r="B307" s="11"/>
      <c r="C307" s="14"/>
      <c r="D307" s="14"/>
      <c r="E307" s="14"/>
      <c r="F307" s="16"/>
      <c r="G307" s="16"/>
      <c r="H307" s="16"/>
      <c r="I307" s="14"/>
      <c r="J307" s="5"/>
    </row>
    <row r="308" spans="1:10" x14ac:dyDescent="0.25">
      <c r="A308" s="4"/>
      <c r="B308" s="15"/>
      <c r="C308" s="14"/>
      <c r="D308" s="14"/>
      <c r="E308" s="14"/>
      <c r="F308" s="16"/>
      <c r="G308" s="16"/>
      <c r="H308" s="16"/>
      <c r="I308" s="14"/>
      <c r="J308" s="5"/>
    </row>
    <row r="309" spans="1:10" x14ac:dyDescent="0.25">
      <c r="A309" s="4"/>
      <c r="B309" s="15"/>
      <c r="C309" s="14"/>
      <c r="D309" s="14"/>
      <c r="E309" s="14"/>
      <c r="F309" s="16"/>
      <c r="G309" s="16"/>
      <c r="H309" s="16"/>
      <c r="I309" s="14"/>
      <c r="J309" s="5"/>
    </row>
    <row r="310" spans="1:10" x14ac:dyDescent="0.25">
      <c r="A310" s="4"/>
      <c r="B310" s="11"/>
      <c r="C310" s="14"/>
      <c r="D310" s="14"/>
      <c r="E310" s="14"/>
      <c r="F310" s="16"/>
      <c r="G310" s="16"/>
      <c r="H310" s="16"/>
      <c r="I310" s="14"/>
      <c r="J310" s="5"/>
    </row>
    <row r="311" spans="1:10" x14ac:dyDescent="0.25">
      <c r="A311" s="4"/>
      <c r="B311" s="15"/>
      <c r="C311" s="14"/>
      <c r="D311" s="14"/>
      <c r="E311" s="14"/>
      <c r="F311" s="16"/>
      <c r="G311" s="16"/>
      <c r="H311" s="16"/>
      <c r="I311" s="14"/>
      <c r="J311" s="5"/>
    </row>
    <row r="312" spans="1:10" x14ac:dyDescent="0.25">
      <c r="A312" s="4"/>
      <c r="B312" s="15"/>
      <c r="C312" s="14"/>
      <c r="D312" s="14"/>
      <c r="E312" s="14"/>
      <c r="F312" s="16"/>
      <c r="G312" s="16"/>
      <c r="H312" s="16"/>
      <c r="I312" s="14"/>
      <c r="J312" s="5"/>
    </row>
    <row r="313" spans="1:10" x14ac:dyDescent="0.25">
      <c r="A313" s="4"/>
      <c r="B313" s="11"/>
      <c r="C313" s="14"/>
      <c r="D313" s="14"/>
      <c r="E313" s="14"/>
      <c r="F313" s="16"/>
      <c r="G313" s="16"/>
      <c r="H313" s="16"/>
      <c r="I313" s="14"/>
      <c r="J313" s="5"/>
    </row>
    <row r="314" spans="1:10" x14ac:dyDescent="0.25">
      <c r="A314" s="4"/>
      <c r="B314" s="15"/>
      <c r="C314" s="14"/>
      <c r="D314" s="14"/>
      <c r="E314" s="14"/>
      <c r="F314" s="16"/>
      <c r="G314" s="16"/>
      <c r="H314" s="16"/>
      <c r="I314" s="14"/>
      <c r="J314" s="5"/>
    </row>
    <row r="315" spans="1:10" x14ac:dyDescent="0.25">
      <c r="A315" s="4"/>
      <c r="B315" s="15"/>
      <c r="C315" s="14"/>
      <c r="D315" s="14"/>
      <c r="E315" s="14"/>
      <c r="F315" s="16"/>
      <c r="G315" s="16"/>
      <c r="H315" s="16"/>
      <c r="I315" s="14"/>
      <c r="J315" s="5"/>
    </row>
    <row r="316" spans="1:10" x14ac:dyDescent="0.25">
      <c r="A316" s="4"/>
      <c r="B316" s="11"/>
      <c r="C316" s="14"/>
      <c r="D316" s="14"/>
      <c r="E316" s="14"/>
      <c r="F316" s="16"/>
      <c r="G316" s="16"/>
      <c r="H316" s="16"/>
      <c r="I316" s="14"/>
      <c r="J316" s="5"/>
    </row>
    <row r="317" spans="1:10" x14ac:dyDescent="0.25">
      <c r="A317" s="4"/>
      <c r="B317" s="15"/>
      <c r="C317" s="14"/>
      <c r="D317" s="14"/>
      <c r="E317" s="14"/>
      <c r="F317" s="16"/>
      <c r="G317" s="16"/>
      <c r="H317" s="16"/>
      <c r="I317" s="14"/>
      <c r="J317" s="5"/>
    </row>
    <row r="318" spans="1:10" x14ac:dyDescent="0.25">
      <c r="A318" s="4"/>
      <c r="B318" s="15"/>
      <c r="C318" s="14"/>
      <c r="D318" s="14"/>
      <c r="E318" s="14"/>
      <c r="F318" s="16"/>
      <c r="G318" s="16"/>
      <c r="H318" s="16"/>
      <c r="I318" s="14"/>
      <c r="J318" s="5"/>
    </row>
    <row r="319" spans="1:10" x14ac:dyDescent="0.25">
      <c r="A319" s="4"/>
      <c r="B319" s="11"/>
      <c r="C319" s="14"/>
      <c r="D319" s="14"/>
      <c r="E319" s="14"/>
      <c r="F319" s="16"/>
      <c r="G319" s="16"/>
      <c r="H319" s="16"/>
      <c r="I319" s="14"/>
      <c r="J319" s="5"/>
    </row>
    <row r="320" spans="1:10" x14ac:dyDescent="0.25">
      <c r="A320" s="4"/>
      <c r="B320" s="15"/>
      <c r="C320" s="14"/>
      <c r="D320" s="14"/>
      <c r="E320" s="14"/>
      <c r="F320" s="16"/>
      <c r="G320" s="16"/>
      <c r="H320" s="16"/>
      <c r="I320" s="14"/>
      <c r="J320" s="5"/>
    </row>
    <row r="321" spans="1:10" x14ac:dyDescent="0.25">
      <c r="A321" s="4"/>
      <c r="B321" s="15"/>
      <c r="C321" s="14"/>
      <c r="D321" s="14"/>
      <c r="E321" s="14"/>
      <c r="F321" s="16"/>
      <c r="G321" s="16"/>
      <c r="H321" s="16"/>
      <c r="I321" s="14"/>
      <c r="J321" s="5"/>
    </row>
    <row r="322" spans="1:10" x14ac:dyDescent="0.25">
      <c r="A322" s="4"/>
      <c r="B322" s="11"/>
      <c r="C322" s="14"/>
      <c r="D322" s="14"/>
      <c r="E322" s="14"/>
      <c r="F322" s="16"/>
      <c r="G322" s="16"/>
      <c r="H322" s="16"/>
      <c r="I322" s="14"/>
      <c r="J322" s="5"/>
    </row>
    <row r="323" spans="1:10" x14ac:dyDescent="0.25">
      <c r="A323" s="4"/>
      <c r="B323" s="15"/>
      <c r="C323" s="14"/>
      <c r="D323" s="14"/>
      <c r="E323" s="14"/>
      <c r="F323" s="16"/>
      <c r="G323" s="16"/>
      <c r="H323" s="16"/>
      <c r="I323" s="14"/>
      <c r="J323" s="5"/>
    </row>
    <row r="324" spans="1:10" x14ac:dyDescent="0.25">
      <c r="A324" s="4"/>
      <c r="B324" s="15"/>
      <c r="C324" s="14"/>
      <c r="D324" s="14"/>
      <c r="E324" s="14"/>
      <c r="F324" s="16"/>
      <c r="G324" s="16"/>
      <c r="H324" s="16"/>
      <c r="I324" s="14"/>
      <c r="J324" s="5"/>
    </row>
    <row r="325" spans="1:10" x14ac:dyDescent="0.25">
      <c r="A325" s="4"/>
      <c r="B325" s="11"/>
      <c r="C325" s="14"/>
      <c r="D325" s="14"/>
      <c r="E325" s="14"/>
      <c r="F325" s="16"/>
      <c r="G325" s="16"/>
      <c r="H325" s="16"/>
      <c r="I325" s="14"/>
      <c r="J325" s="5"/>
    </row>
    <row r="326" spans="1:10" x14ac:dyDescent="0.25">
      <c r="A326" s="4"/>
      <c r="B326" s="15"/>
      <c r="C326" s="14"/>
      <c r="D326" s="14"/>
      <c r="E326" s="14"/>
      <c r="F326" s="16"/>
      <c r="G326" s="16"/>
      <c r="H326" s="16"/>
      <c r="I326" s="14"/>
      <c r="J326" s="5"/>
    </row>
    <row r="327" spans="1:10" x14ac:dyDescent="0.25">
      <c r="A327" s="4"/>
      <c r="B327" s="15"/>
      <c r="C327" s="14"/>
      <c r="D327" s="14"/>
      <c r="E327" s="14"/>
      <c r="F327" s="16"/>
      <c r="G327" s="16"/>
      <c r="H327" s="16"/>
      <c r="I327" s="14"/>
      <c r="J327" s="5"/>
    </row>
    <row r="328" spans="1:10" x14ac:dyDescent="0.25">
      <c r="A328" s="4"/>
      <c r="B328" s="11"/>
      <c r="C328" s="14"/>
      <c r="D328" s="14"/>
      <c r="E328" s="14"/>
      <c r="F328" s="16"/>
      <c r="G328" s="16"/>
      <c r="H328" s="16"/>
      <c r="I328" s="14"/>
      <c r="J328" s="5"/>
    </row>
    <row r="329" spans="1:10" x14ac:dyDescent="0.25">
      <c r="A329" s="4"/>
      <c r="B329" s="15"/>
      <c r="C329" s="14"/>
      <c r="D329" s="14"/>
      <c r="E329" s="14"/>
      <c r="F329" s="16"/>
      <c r="G329" s="16"/>
      <c r="H329" s="16"/>
      <c r="I329" s="14"/>
      <c r="J329" s="5"/>
    </row>
    <row r="330" spans="1:10" x14ac:dyDescent="0.25">
      <c r="A330" s="4"/>
      <c r="B330" s="15"/>
      <c r="C330" s="14"/>
      <c r="D330" s="14"/>
      <c r="E330" s="14"/>
      <c r="F330" s="16"/>
      <c r="G330" s="16"/>
      <c r="H330" s="16"/>
      <c r="I330" s="14"/>
      <c r="J330" s="5"/>
    </row>
    <row r="331" spans="1:10" x14ac:dyDescent="0.25">
      <c r="A331" s="4"/>
      <c r="B331" s="11"/>
      <c r="C331" s="14"/>
      <c r="D331" s="14"/>
      <c r="E331" s="14"/>
      <c r="F331" s="16"/>
      <c r="G331" s="16"/>
      <c r="H331" s="16"/>
      <c r="I331" s="14"/>
      <c r="J331" s="5"/>
    </row>
    <row r="332" spans="1:10" x14ac:dyDescent="0.25">
      <c r="A332" s="4"/>
      <c r="B332" s="15"/>
      <c r="C332" s="14"/>
      <c r="D332" s="14"/>
      <c r="E332" s="14"/>
      <c r="F332" s="16"/>
      <c r="G332" s="16"/>
      <c r="H332" s="16"/>
      <c r="I332" s="14"/>
      <c r="J332" s="5"/>
    </row>
    <row r="333" spans="1:10" x14ac:dyDescent="0.25">
      <c r="A333" s="4"/>
      <c r="B333" s="15"/>
      <c r="C333" s="14"/>
      <c r="D333" s="14"/>
      <c r="E333" s="14"/>
      <c r="F333" s="16"/>
      <c r="G333" s="16"/>
      <c r="H333" s="16"/>
      <c r="I333" s="14"/>
      <c r="J333" s="5"/>
    </row>
    <row r="334" spans="1:10" x14ac:dyDescent="0.25">
      <c r="A334" s="4"/>
      <c r="B334" s="11"/>
      <c r="C334" s="14"/>
      <c r="D334" s="14"/>
      <c r="E334" s="14"/>
      <c r="F334" s="16"/>
      <c r="G334" s="16"/>
      <c r="H334" s="16"/>
      <c r="I334" s="14"/>
      <c r="J334" s="5"/>
    </row>
    <row r="335" spans="1:10" x14ac:dyDescent="0.25">
      <c r="A335" s="4"/>
      <c r="B335" s="15"/>
      <c r="C335" s="14"/>
      <c r="D335" s="14"/>
      <c r="E335" s="14"/>
      <c r="F335" s="16"/>
      <c r="G335" s="16"/>
      <c r="H335" s="16"/>
      <c r="I335" s="14"/>
      <c r="J335" s="5"/>
    </row>
    <row r="336" spans="1:10" x14ac:dyDescent="0.25">
      <c r="A336" s="4"/>
      <c r="B336" s="15"/>
      <c r="C336" s="14"/>
      <c r="D336" s="14"/>
      <c r="E336" s="14"/>
      <c r="F336" s="16"/>
      <c r="G336" s="16"/>
      <c r="H336" s="16"/>
      <c r="I336" s="14"/>
      <c r="J336" s="5"/>
    </row>
    <row r="337" spans="1:10" x14ac:dyDescent="0.25">
      <c r="A337" s="4"/>
      <c r="B337" s="11"/>
      <c r="C337" s="14"/>
      <c r="D337" s="14"/>
      <c r="E337" s="14"/>
      <c r="F337" s="16"/>
      <c r="G337" s="16"/>
      <c r="H337" s="16"/>
      <c r="I337" s="14"/>
      <c r="J337" s="5"/>
    </row>
    <row r="338" spans="1:10" x14ac:dyDescent="0.25">
      <c r="A338" s="4"/>
      <c r="B338" s="15"/>
      <c r="C338" s="14"/>
      <c r="D338" s="14"/>
      <c r="E338" s="14"/>
      <c r="F338" s="16"/>
      <c r="G338" s="16"/>
      <c r="H338" s="16"/>
      <c r="I338" s="14"/>
      <c r="J338" s="5"/>
    </row>
    <row r="339" spans="1:10" x14ac:dyDescent="0.25">
      <c r="A339" s="4"/>
      <c r="B339" s="15"/>
      <c r="C339" s="14"/>
      <c r="D339" s="14"/>
      <c r="E339" s="14"/>
      <c r="F339" s="16"/>
      <c r="G339" s="16"/>
      <c r="H339" s="16"/>
      <c r="I339" s="14"/>
      <c r="J339" s="5"/>
    </row>
    <row r="340" spans="1:10" x14ac:dyDescent="0.25">
      <c r="A340" s="4"/>
      <c r="B340" s="11"/>
      <c r="C340" s="14"/>
      <c r="D340" s="14"/>
      <c r="E340" s="14"/>
      <c r="F340" s="16"/>
      <c r="G340" s="16"/>
      <c r="H340" s="16"/>
      <c r="I340" s="14"/>
      <c r="J340" s="5"/>
    </row>
    <row r="341" spans="1:10" x14ac:dyDescent="0.25">
      <c r="A341" s="4"/>
      <c r="B341" s="15"/>
      <c r="C341" s="14"/>
      <c r="D341" s="14"/>
      <c r="E341" s="14"/>
      <c r="F341" s="16"/>
      <c r="G341" s="16"/>
      <c r="H341" s="16"/>
      <c r="I341" s="14"/>
      <c r="J341" s="5"/>
    </row>
    <row r="342" spans="1:10" x14ac:dyDescent="0.25">
      <c r="A342" s="4"/>
      <c r="B342" s="15"/>
      <c r="C342" s="14"/>
      <c r="D342" s="14"/>
      <c r="E342" s="14"/>
      <c r="F342" s="16"/>
      <c r="G342" s="16"/>
      <c r="H342" s="16"/>
      <c r="I342" s="14"/>
      <c r="J342" s="5"/>
    </row>
    <row r="343" spans="1:10" x14ac:dyDescent="0.25">
      <c r="A343" s="4"/>
      <c r="B343" s="11"/>
      <c r="C343" s="14"/>
      <c r="D343" s="14"/>
      <c r="E343" s="14"/>
      <c r="F343" s="16"/>
      <c r="G343" s="16"/>
      <c r="H343" s="16"/>
      <c r="I343" s="14"/>
      <c r="J343" s="5"/>
    </row>
    <row r="344" spans="1:10" x14ac:dyDescent="0.25">
      <c r="A344" s="4"/>
      <c r="B344" s="15"/>
      <c r="C344" s="14"/>
      <c r="D344" s="14"/>
      <c r="E344" s="14"/>
      <c r="F344" s="16"/>
      <c r="G344" s="16"/>
      <c r="H344" s="16"/>
      <c r="I344" s="14"/>
      <c r="J344" s="5"/>
    </row>
    <row r="345" spans="1:10" x14ac:dyDescent="0.25">
      <c r="A345" s="4"/>
      <c r="B345" s="15"/>
      <c r="C345" s="14"/>
      <c r="D345" s="14"/>
      <c r="E345" s="14"/>
      <c r="F345" s="16"/>
      <c r="G345" s="16"/>
      <c r="H345" s="16"/>
      <c r="I345" s="14"/>
      <c r="J345" s="5"/>
    </row>
    <row r="346" spans="1:10" x14ac:dyDescent="0.25">
      <c r="A346" s="4"/>
      <c r="B346" s="11"/>
      <c r="C346" s="14"/>
      <c r="D346" s="14"/>
      <c r="E346" s="14"/>
      <c r="F346" s="16"/>
      <c r="G346" s="16"/>
      <c r="H346" s="16"/>
      <c r="I346" s="14"/>
      <c r="J346" s="5"/>
    </row>
    <row r="347" spans="1:10" x14ac:dyDescent="0.25">
      <c r="A347" s="4"/>
      <c r="B347" s="15"/>
      <c r="C347" s="14"/>
      <c r="D347" s="14"/>
      <c r="E347" s="14"/>
      <c r="F347" s="16"/>
      <c r="G347" s="16"/>
      <c r="H347" s="16"/>
      <c r="I347" s="14"/>
      <c r="J347" s="5"/>
    </row>
    <row r="348" spans="1:10" x14ac:dyDescent="0.25">
      <c r="A348" s="4"/>
      <c r="B348" s="15"/>
      <c r="C348" s="14"/>
      <c r="D348" s="14"/>
      <c r="E348" s="14"/>
      <c r="F348" s="16"/>
      <c r="G348" s="16"/>
      <c r="H348" s="16"/>
      <c r="I348" s="14"/>
      <c r="J348" s="5"/>
    </row>
    <row r="349" spans="1:10" x14ac:dyDescent="0.25">
      <c r="A349" s="4"/>
      <c r="B349" s="11"/>
      <c r="C349" s="14"/>
      <c r="D349" s="14"/>
      <c r="E349" s="14"/>
      <c r="F349" s="16"/>
      <c r="G349" s="16"/>
      <c r="H349" s="16"/>
      <c r="I349" s="14"/>
      <c r="J349" s="5"/>
    </row>
    <row r="350" spans="1:10" x14ac:dyDescent="0.25">
      <c r="A350" s="4"/>
      <c r="B350" s="15"/>
      <c r="C350" s="14"/>
      <c r="D350" s="14"/>
      <c r="E350" s="14"/>
      <c r="F350" s="16"/>
      <c r="G350" s="16"/>
      <c r="H350" s="16"/>
      <c r="I350" s="14"/>
      <c r="J350" s="5"/>
    </row>
    <row r="351" spans="1:10" x14ac:dyDescent="0.25">
      <c r="A351" s="4"/>
      <c r="B351" s="15"/>
      <c r="C351" s="14"/>
      <c r="D351" s="14"/>
      <c r="E351" s="14"/>
      <c r="F351" s="16"/>
      <c r="G351" s="16"/>
      <c r="H351" s="16"/>
      <c r="I351" s="14"/>
      <c r="J351" s="5"/>
    </row>
    <row r="352" spans="1:10" x14ac:dyDescent="0.25">
      <c r="A352" s="4"/>
      <c r="B352" s="11"/>
      <c r="C352" s="14"/>
      <c r="D352" s="14"/>
      <c r="E352" s="14"/>
      <c r="F352" s="16"/>
      <c r="G352" s="16"/>
      <c r="H352" s="16"/>
      <c r="I352" s="14"/>
      <c r="J352" s="5"/>
    </row>
    <row r="353" spans="1:10" x14ac:dyDescent="0.25">
      <c r="A353" s="4"/>
      <c r="B353" s="15"/>
      <c r="C353" s="14"/>
      <c r="D353" s="14"/>
      <c r="E353" s="14"/>
      <c r="F353" s="16"/>
      <c r="G353" s="16"/>
      <c r="H353" s="16"/>
      <c r="I353" s="14"/>
      <c r="J353" s="5"/>
    </row>
    <row r="354" spans="1:10" x14ac:dyDescent="0.25">
      <c r="A354" s="4"/>
      <c r="B354" s="15"/>
      <c r="C354" s="14"/>
      <c r="D354" s="14"/>
      <c r="E354" s="14"/>
      <c r="F354" s="16"/>
      <c r="G354" s="16"/>
      <c r="H354" s="16"/>
      <c r="I354" s="14"/>
      <c r="J354" s="5"/>
    </row>
    <row r="355" spans="1:10" x14ac:dyDescent="0.25">
      <c r="A355" s="4"/>
      <c r="B355" s="11"/>
      <c r="C355" s="14"/>
      <c r="D355" s="14"/>
      <c r="E355" s="14"/>
      <c r="F355" s="16"/>
      <c r="G355" s="16"/>
      <c r="H355" s="16"/>
      <c r="I355" s="14"/>
      <c r="J355" s="5"/>
    </row>
    <row r="356" spans="1:10" x14ac:dyDescent="0.25">
      <c r="A356" s="4"/>
      <c r="B356" s="15"/>
      <c r="C356" s="14"/>
      <c r="D356" s="14"/>
      <c r="E356" s="14"/>
      <c r="F356" s="16"/>
      <c r="G356" s="16"/>
      <c r="H356" s="16"/>
      <c r="I356" s="14"/>
      <c r="J356" s="5"/>
    </row>
    <row r="357" spans="1:10" x14ac:dyDescent="0.25">
      <c r="A357" s="4"/>
      <c r="B357" s="15"/>
      <c r="C357" s="14"/>
      <c r="D357" s="14"/>
      <c r="E357" s="14"/>
      <c r="F357" s="16"/>
      <c r="G357" s="16"/>
      <c r="H357" s="16"/>
      <c r="I357" s="14"/>
      <c r="J357" s="5"/>
    </row>
    <row r="358" spans="1:10" x14ac:dyDescent="0.25">
      <c r="A358" s="4"/>
      <c r="B358" s="11"/>
      <c r="C358" s="14"/>
      <c r="D358" s="14"/>
      <c r="E358" s="14"/>
      <c r="F358" s="16"/>
      <c r="G358" s="16"/>
      <c r="H358" s="16"/>
      <c r="I358" s="14"/>
      <c r="J358" s="5"/>
    </row>
    <row r="359" spans="1:10" x14ac:dyDescent="0.25">
      <c r="A359" s="4"/>
      <c r="B359" s="15"/>
      <c r="C359" s="14"/>
      <c r="D359" s="14"/>
      <c r="E359" s="14"/>
      <c r="F359" s="16"/>
      <c r="G359" s="16"/>
      <c r="H359" s="16"/>
      <c r="I359" s="14"/>
      <c r="J359" s="5"/>
    </row>
    <row r="360" spans="1:10" x14ac:dyDescent="0.25">
      <c r="A360" s="4"/>
      <c r="B360" s="15"/>
      <c r="C360" s="14"/>
      <c r="D360" s="14"/>
      <c r="E360" s="14"/>
      <c r="F360" s="16"/>
      <c r="G360" s="16"/>
      <c r="H360" s="16"/>
      <c r="I360" s="14"/>
      <c r="J360" s="5"/>
    </row>
    <row r="361" spans="1:10" x14ac:dyDescent="0.25">
      <c r="A361" s="4"/>
      <c r="B361" s="11"/>
      <c r="C361" s="14"/>
      <c r="D361" s="14"/>
      <c r="E361" s="14"/>
      <c r="F361" s="16"/>
      <c r="G361" s="16"/>
      <c r="H361" s="16"/>
      <c r="I361" s="14"/>
      <c r="J361" s="5"/>
    </row>
    <row r="362" spans="1:10" x14ac:dyDescent="0.25">
      <c r="A362" s="4"/>
      <c r="B362" s="15"/>
      <c r="C362" s="14"/>
      <c r="D362" s="14"/>
      <c r="E362" s="14"/>
      <c r="F362" s="16"/>
      <c r="G362" s="16"/>
      <c r="H362" s="16"/>
      <c r="I362" s="14"/>
      <c r="J362" s="5"/>
    </row>
    <row r="363" spans="1:10" x14ac:dyDescent="0.25">
      <c r="A363" s="4"/>
      <c r="B363" s="15"/>
      <c r="C363" s="14"/>
      <c r="D363" s="14"/>
      <c r="E363" s="14"/>
      <c r="F363" s="16"/>
      <c r="G363" s="16"/>
      <c r="H363" s="16"/>
      <c r="I363" s="14"/>
      <c r="J363" s="5"/>
    </row>
    <row r="364" spans="1:10" x14ac:dyDescent="0.25">
      <c r="A364" s="4"/>
      <c r="B364" s="11"/>
      <c r="C364" s="14"/>
      <c r="D364" s="14"/>
      <c r="E364" s="14"/>
      <c r="F364" s="16"/>
      <c r="G364" s="16"/>
      <c r="H364" s="16"/>
      <c r="I364" s="14"/>
      <c r="J364" s="5"/>
    </row>
    <row r="365" spans="1:10" x14ac:dyDescent="0.25">
      <c r="A365" s="4"/>
      <c r="B365" s="15"/>
      <c r="C365" s="14"/>
      <c r="D365" s="14"/>
      <c r="E365" s="14"/>
      <c r="F365" s="16"/>
      <c r="G365" s="16"/>
      <c r="H365" s="16"/>
      <c r="I365" s="14"/>
      <c r="J365" s="5"/>
    </row>
    <row r="366" spans="1:10" x14ac:dyDescent="0.25">
      <c r="A366" s="4"/>
      <c r="B366" s="15"/>
      <c r="C366" s="14"/>
      <c r="D366" s="14"/>
      <c r="E366" s="14"/>
      <c r="F366" s="16"/>
      <c r="G366" s="16"/>
      <c r="H366" s="16"/>
      <c r="I366" s="14"/>
      <c r="J366" s="5"/>
    </row>
    <row r="367" spans="1:10" x14ac:dyDescent="0.25">
      <c r="A367" s="4"/>
      <c r="B367" s="11"/>
      <c r="C367" s="14"/>
      <c r="D367" s="14"/>
      <c r="E367" s="14"/>
      <c r="F367" s="16"/>
      <c r="G367" s="16"/>
      <c r="H367" s="16"/>
      <c r="I367" s="14"/>
      <c r="J367" s="5"/>
    </row>
    <row r="368" spans="1:10" x14ac:dyDescent="0.25">
      <c r="A368" s="4"/>
      <c r="B368" s="15"/>
      <c r="C368" s="14"/>
      <c r="D368" s="14"/>
      <c r="E368" s="14"/>
      <c r="F368" s="16"/>
      <c r="G368" s="16"/>
      <c r="H368" s="16"/>
      <c r="I368" s="14"/>
      <c r="J368" s="5"/>
    </row>
    <row r="369" spans="1:10" x14ac:dyDescent="0.25">
      <c r="A369" s="4"/>
      <c r="B369" s="15"/>
      <c r="C369" s="14"/>
      <c r="D369" s="14"/>
      <c r="E369" s="14"/>
      <c r="F369" s="16"/>
      <c r="G369" s="16"/>
      <c r="H369" s="16"/>
      <c r="I369" s="14"/>
      <c r="J369" s="5"/>
    </row>
    <row r="370" spans="1:10" x14ac:dyDescent="0.25">
      <c r="A370" s="4"/>
      <c r="B370" s="11"/>
      <c r="C370" s="14"/>
      <c r="D370" s="14"/>
      <c r="E370" s="14"/>
      <c r="F370" s="16"/>
      <c r="G370" s="16"/>
      <c r="H370" s="16"/>
      <c r="I370" s="14"/>
      <c r="J370" s="5"/>
    </row>
    <row r="371" spans="1:10" x14ac:dyDescent="0.25">
      <c r="A371" s="4"/>
      <c r="B371" s="15"/>
      <c r="C371" s="14"/>
      <c r="D371" s="14"/>
      <c r="E371" s="14"/>
      <c r="F371" s="16"/>
      <c r="G371" s="16"/>
      <c r="H371" s="16"/>
      <c r="I371" s="14"/>
      <c r="J371" s="5"/>
    </row>
    <row r="372" spans="1:10" x14ac:dyDescent="0.25">
      <c r="A372" s="4"/>
      <c r="B372" s="15"/>
      <c r="C372" s="14"/>
      <c r="D372" s="14"/>
      <c r="E372" s="14"/>
      <c r="F372" s="16"/>
      <c r="G372" s="16"/>
      <c r="H372" s="16"/>
      <c r="I372" s="14"/>
      <c r="J372" s="5"/>
    </row>
    <row r="373" spans="1:10" x14ac:dyDescent="0.25">
      <c r="A373" s="4"/>
      <c r="B373" s="11"/>
      <c r="C373" s="14"/>
      <c r="D373" s="14"/>
      <c r="E373" s="14"/>
      <c r="F373" s="16"/>
      <c r="G373" s="16"/>
      <c r="H373" s="16"/>
      <c r="I373" s="14"/>
      <c r="J373" s="5"/>
    </row>
    <row r="374" spans="1:10" x14ac:dyDescent="0.25">
      <c r="A374" s="4"/>
      <c r="B374" s="15"/>
      <c r="C374" s="14"/>
      <c r="D374" s="14"/>
      <c r="E374" s="14"/>
      <c r="F374" s="16"/>
      <c r="G374" s="16"/>
      <c r="H374" s="16"/>
      <c r="I374" s="14"/>
      <c r="J374" s="5"/>
    </row>
    <row r="375" spans="1:10" x14ac:dyDescent="0.25">
      <c r="A375" s="4"/>
      <c r="B375" s="15"/>
      <c r="C375" s="14"/>
      <c r="D375" s="14"/>
      <c r="E375" s="14"/>
      <c r="F375" s="16"/>
      <c r="G375" s="16"/>
      <c r="H375" s="16"/>
      <c r="I375" s="14"/>
      <c r="J375" s="5"/>
    </row>
    <row r="376" spans="1:10" x14ac:dyDescent="0.25">
      <c r="A376" s="4"/>
      <c r="B376" s="11"/>
      <c r="C376" s="14"/>
      <c r="D376" s="14"/>
      <c r="E376" s="14"/>
      <c r="F376" s="16"/>
      <c r="G376" s="16"/>
      <c r="H376" s="16"/>
      <c r="I376" s="14"/>
      <c r="J376" s="5"/>
    </row>
    <row r="377" spans="1:10" x14ac:dyDescent="0.25">
      <c r="A377" s="4"/>
      <c r="B377" s="15"/>
      <c r="C377" s="14"/>
      <c r="D377" s="14"/>
      <c r="E377" s="14"/>
      <c r="F377" s="16"/>
      <c r="G377" s="16"/>
      <c r="H377" s="16"/>
      <c r="I377" s="14"/>
      <c r="J377" s="5"/>
    </row>
    <row r="378" spans="1:10" x14ac:dyDescent="0.25">
      <c r="A378" s="4"/>
      <c r="B378" s="15"/>
      <c r="C378" s="14"/>
      <c r="D378" s="14"/>
      <c r="E378" s="14"/>
      <c r="F378" s="16"/>
      <c r="G378" s="16"/>
      <c r="H378" s="16"/>
      <c r="I378" s="14"/>
      <c r="J378" s="5"/>
    </row>
    <row r="379" spans="1:10" x14ac:dyDescent="0.25">
      <c r="A379" s="4"/>
      <c r="B379" s="11"/>
      <c r="C379" s="14"/>
      <c r="D379" s="14"/>
      <c r="E379" s="14"/>
      <c r="F379" s="16"/>
      <c r="G379" s="16"/>
      <c r="H379" s="16"/>
      <c r="I379" s="14"/>
      <c r="J379" s="5"/>
    </row>
    <row r="380" spans="1:10" x14ac:dyDescent="0.25">
      <c r="A380" s="4"/>
      <c r="B380" s="15"/>
      <c r="C380" s="14"/>
      <c r="D380" s="14"/>
      <c r="E380" s="14"/>
      <c r="F380" s="16"/>
      <c r="G380" s="16"/>
      <c r="H380" s="16"/>
      <c r="I380" s="14"/>
      <c r="J380" s="5"/>
    </row>
    <row r="381" spans="1:10" x14ac:dyDescent="0.25">
      <c r="A381" s="4"/>
      <c r="B381" s="15"/>
      <c r="C381" s="14"/>
      <c r="D381" s="14"/>
      <c r="E381" s="14"/>
      <c r="F381" s="16"/>
      <c r="G381" s="16"/>
      <c r="H381" s="16"/>
      <c r="I381" s="14"/>
      <c r="J381" s="5"/>
    </row>
    <row r="382" spans="1:10" x14ac:dyDescent="0.25">
      <c r="A382" s="4"/>
      <c r="B382" s="11"/>
      <c r="C382" s="14"/>
      <c r="D382" s="14"/>
      <c r="E382" s="14"/>
      <c r="F382" s="16"/>
      <c r="G382" s="16"/>
      <c r="H382" s="16"/>
      <c r="I382" s="14"/>
      <c r="J382" s="5"/>
    </row>
    <row r="383" spans="1:10" x14ac:dyDescent="0.25">
      <c r="A383" s="4"/>
      <c r="B383" s="15"/>
      <c r="C383" s="14"/>
      <c r="D383" s="14"/>
      <c r="E383" s="14"/>
      <c r="F383" s="16"/>
      <c r="G383" s="16"/>
      <c r="H383" s="16"/>
      <c r="I383" s="14"/>
      <c r="J383" s="5"/>
    </row>
    <row r="384" spans="1:10" x14ac:dyDescent="0.25">
      <c r="A384" s="4"/>
      <c r="B384" s="15"/>
      <c r="C384" s="14"/>
      <c r="D384" s="14"/>
      <c r="E384" s="14"/>
      <c r="F384" s="16"/>
      <c r="G384" s="16"/>
      <c r="H384" s="16"/>
      <c r="I384" s="14"/>
      <c r="J384" s="5"/>
    </row>
    <row r="385" spans="1:10" x14ac:dyDescent="0.25">
      <c r="A385" s="4"/>
      <c r="B385" s="11"/>
      <c r="C385" s="14"/>
      <c r="D385" s="14"/>
      <c r="E385" s="14"/>
      <c r="F385" s="16"/>
      <c r="G385" s="16"/>
      <c r="H385" s="16"/>
      <c r="I385" s="14"/>
      <c r="J385" s="5"/>
    </row>
    <row r="386" spans="1:10" x14ac:dyDescent="0.25">
      <c r="A386" s="4"/>
      <c r="B386" s="15"/>
      <c r="C386" s="14"/>
      <c r="D386" s="14"/>
      <c r="E386" s="14"/>
      <c r="F386" s="16"/>
      <c r="G386" s="16"/>
      <c r="H386" s="16"/>
      <c r="I386" s="14"/>
      <c r="J386" s="5"/>
    </row>
    <row r="387" spans="1:10" x14ac:dyDescent="0.25">
      <c r="A387" s="4"/>
      <c r="B387" s="15"/>
      <c r="C387" s="14"/>
      <c r="D387" s="14"/>
      <c r="E387" s="14"/>
      <c r="F387" s="16"/>
      <c r="G387" s="16"/>
      <c r="H387" s="16"/>
      <c r="I387" s="14"/>
      <c r="J387" s="5"/>
    </row>
    <row r="388" spans="1:10" x14ac:dyDescent="0.25">
      <c r="A388" s="4"/>
      <c r="B388" s="11"/>
      <c r="C388" s="14"/>
      <c r="D388" s="14"/>
      <c r="E388" s="14"/>
      <c r="F388" s="16"/>
      <c r="G388" s="16"/>
      <c r="H388" s="16"/>
      <c r="I388" s="14"/>
      <c r="J388" s="5"/>
    </row>
    <row r="389" spans="1:10" x14ac:dyDescent="0.25">
      <c r="A389" s="4"/>
      <c r="B389" s="15"/>
      <c r="C389" s="14"/>
      <c r="D389" s="14"/>
      <c r="E389" s="14"/>
      <c r="F389" s="16"/>
      <c r="G389" s="16"/>
      <c r="H389" s="16"/>
      <c r="I389" s="14"/>
      <c r="J389" s="5"/>
    </row>
    <row r="390" spans="1:10" x14ac:dyDescent="0.25">
      <c r="A390" s="4"/>
      <c r="B390" s="15"/>
      <c r="C390" s="14"/>
      <c r="D390" s="14"/>
      <c r="E390" s="14"/>
      <c r="F390" s="16"/>
      <c r="G390" s="16"/>
      <c r="H390" s="16"/>
      <c r="I390" s="14"/>
      <c r="J390" s="5"/>
    </row>
    <row r="391" spans="1:10" x14ac:dyDescent="0.25">
      <c r="A391" s="4"/>
      <c r="B391" s="11"/>
      <c r="C391" s="14"/>
      <c r="D391" s="14"/>
      <c r="E391" s="14"/>
      <c r="F391" s="16"/>
      <c r="G391" s="16"/>
      <c r="H391" s="16"/>
      <c r="I391" s="14"/>
      <c r="J391" s="5"/>
    </row>
    <row r="392" spans="1:10" x14ac:dyDescent="0.25">
      <c r="A392" s="4"/>
      <c r="B392" s="15"/>
      <c r="C392" s="14"/>
      <c r="D392" s="14"/>
      <c r="E392" s="14"/>
      <c r="F392" s="16"/>
      <c r="G392" s="16"/>
      <c r="H392" s="16"/>
      <c r="I392" s="14"/>
      <c r="J392" s="5"/>
    </row>
    <row r="393" spans="1:10" x14ac:dyDescent="0.25">
      <c r="A393" s="4"/>
      <c r="B393" s="15"/>
      <c r="C393" s="14"/>
      <c r="D393" s="14"/>
      <c r="E393" s="14"/>
      <c r="F393" s="16"/>
      <c r="G393" s="16"/>
      <c r="H393" s="16"/>
      <c r="I393" s="14"/>
      <c r="J393" s="5"/>
    </row>
    <row r="394" spans="1:10" x14ac:dyDescent="0.25">
      <c r="A394" s="4"/>
      <c r="B394" s="11"/>
      <c r="C394" s="14"/>
      <c r="D394" s="14"/>
      <c r="E394" s="14"/>
      <c r="F394" s="16"/>
      <c r="G394" s="16"/>
      <c r="H394" s="16"/>
      <c r="I394" s="14"/>
      <c r="J394" s="5"/>
    </row>
    <row r="395" spans="1:10" x14ac:dyDescent="0.25">
      <c r="A395" s="4"/>
      <c r="B395" s="15"/>
      <c r="C395" s="14"/>
      <c r="D395" s="14"/>
      <c r="E395" s="14"/>
      <c r="F395" s="16"/>
      <c r="G395" s="16"/>
      <c r="H395" s="16"/>
      <c r="I395" s="14"/>
      <c r="J395" s="5"/>
    </row>
    <row r="396" spans="1:10" x14ac:dyDescent="0.25">
      <c r="A396" s="4"/>
      <c r="B396" s="15"/>
      <c r="C396" s="14"/>
      <c r="D396" s="14"/>
      <c r="E396" s="14"/>
      <c r="F396" s="16"/>
      <c r="G396" s="16"/>
      <c r="H396" s="16"/>
      <c r="I396" s="14"/>
      <c r="J396" s="5"/>
    </row>
    <row r="397" spans="1:10" x14ac:dyDescent="0.25">
      <c r="A397" s="4"/>
      <c r="B397" s="11"/>
      <c r="C397" s="14"/>
      <c r="D397" s="14"/>
      <c r="E397" s="14"/>
      <c r="F397" s="16"/>
      <c r="G397" s="16"/>
      <c r="H397" s="16"/>
      <c r="I397" s="14"/>
      <c r="J397" s="5"/>
    </row>
    <row r="398" spans="1:10" x14ac:dyDescent="0.25">
      <c r="A398" s="4"/>
      <c r="B398" s="15"/>
      <c r="C398" s="14"/>
      <c r="D398" s="14"/>
      <c r="E398" s="14"/>
      <c r="F398" s="16"/>
      <c r="G398" s="16"/>
      <c r="H398" s="16"/>
      <c r="I398" s="14"/>
      <c r="J398" s="5"/>
    </row>
    <row r="399" spans="1:10" x14ac:dyDescent="0.25">
      <c r="A399" s="4"/>
      <c r="B399" s="15"/>
      <c r="C399" s="14"/>
      <c r="D399" s="14"/>
      <c r="E399" s="14"/>
      <c r="F399" s="16"/>
      <c r="G399" s="16"/>
      <c r="H399" s="16"/>
      <c r="I399" s="14"/>
      <c r="J399" s="5"/>
    </row>
    <row r="400" spans="1:10" x14ac:dyDescent="0.25">
      <c r="A400" s="4"/>
      <c r="B400" s="11"/>
      <c r="C400" s="14"/>
      <c r="D400" s="14"/>
      <c r="E400" s="14"/>
      <c r="F400" s="16"/>
      <c r="G400" s="16"/>
      <c r="H400" s="16"/>
      <c r="I400" s="14"/>
      <c r="J400" s="5"/>
    </row>
    <row r="401" spans="1:10" x14ac:dyDescent="0.25">
      <c r="A401" s="4"/>
      <c r="B401" s="15"/>
      <c r="C401" s="14"/>
      <c r="D401" s="14"/>
      <c r="E401" s="14"/>
      <c r="F401" s="16"/>
      <c r="G401" s="16"/>
      <c r="H401" s="16"/>
      <c r="I401" s="14"/>
      <c r="J401" s="5"/>
    </row>
    <row r="402" spans="1:10" x14ac:dyDescent="0.25">
      <c r="A402" s="4"/>
      <c r="B402" s="15"/>
      <c r="C402" s="14"/>
      <c r="D402" s="14"/>
      <c r="E402" s="14"/>
      <c r="F402" s="16"/>
      <c r="G402" s="16"/>
      <c r="H402" s="16"/>
      <c r="I402" s="14"/>
      <c r="J402" s="5"/>
    </row>
    <row r="403" spans="1:10" x14ac:dyDescent="0.25">
      <c r="A403" s="4"/>
      <c r="B403" s="11"/>
      <c r="C403" s="14"/>
      <c r="D403" s="14"/>
      <c r="E403" s="14"/>
      <c r="F403" s="16"/>
      <c r="G403" s="16"/>
      <c r="H403" s="16"/>
      <c r="I403" s="14"/>
      <c r="J403" s="5"/>
    </row>
    <row r="404" spans="1:10" x14ac:dyDescent="0.25">
      <c r="A404" s="4"/>
      <c r="B404" s="15"/>
      <c r="C404" s="14"/>
      <c r="D404" s="14"/>
      <c r="E404" s="14"/>
      <c r="F404" s="16"/>
      <c r="G404" s="16"/>
      <c r="H404" s="16"/>
      <c r="I404" s="14"/>
      <c r="J404" s="5"/>
    </row>
    <row r="405" spans="1:10" x14ac:dyDescent="0.25">
      <c r="A405" s="4"/>
      <c r="B405" s="15"/>
      <c r="C405" s="14"/>
      <c r="D405" s="14"/>
      <c r="E405" s="14"/>
      <c r="F405" s="16"/>
      <c r="G405" s="16"/>
      <c r="H405" s="16"/>
      <c r="I405" s="14"/>
      <c r="J405" s="5"/>
    </row>
    <row r="406" spans="1:10" x14ac:dyDescent="0.25">
      <c r="A406" s="4"/>
      <c r="B406" s="11"/>
      <c r="C406" s="14"/>
      <c r="D406" s="14"/>
      <c r="E406" s="14"/>
      <c r="F406" s="16"/>
      <c r="G406" s="16"/>
      <c r="H406" s="16"/>
      <c r="I406" s="14"/>
      <c r="J406" s="5"/>
    </row>
    <row r="407" spans="1:10" x14ac:dyDescent="0.25">
      <c r="A407" s="4"/>
      <c r="B407" s="15"/>
      <c r="C407" s="14"/>
      <c r="D407" s="14"/>
      <c r="E407" s="14"/>
      <c r="F407" s="16"/>
      <c r="G407" s="16"/>
      <c r="H407" s="16"/>
      <c r="I407" s="14"/>
      <c r="J407" s="5"/>
    </row>
    <row r="408" spans="1:10" x14ac:dyDescent="0.25">
      <c r="A408" s="4"/>
      <c r="B408" s="15"/>
      <c r="C408" s="14"/>
      <c r="D408" s="14"/>
      <c r="E408" s="14"/>
      <c r="F408" s="16"/>
      <c r="G408" s="16"/>
      <c r="H408" s="16"/>
      <c r="I408" s="14"/>
      <c r="J408" s="5"/>
    </row>
    <row r="409" spans="1:10" x14ac:dyDescent="0.25">
      <c r="A409" s="4"/>
      <c r="B409" s="11"/>
      <c r="C409" s="14"/>
      <c r="D409" s="14"/>
      <c r="E409" s="14"/>
      <c r="F409" s="16"/>
      <c r="G409" s="16"/>
      <c r="H409" s="16"/>
      <c r="I409" s="14"/>
      <c r="J409" s="5"/>
    </row>
    <row r="410" spans="1:10" x14ac:dyDescent="0.25">
      <c r="A410" s="4"/>
      <c r="B410" s="15"/>
      <c r="C410" s="14"/>
      <c r="D410" s="14"/>
      <c r="E410" s="14"/>
      <c r="F410" s="16"/>
      <c r="G410" s="16"/>
      <c r="H410" s="16"/>
      <c r="I410" s="14"/>
      <c r="J410" s="5"/>
    </row>
    <row r="411" spans="1:10" x14ac:dyDescent="0.25">
      <c r="A411" s="4"/>
      <c r="B411" s="15"/>
      <c r="C411" s="14"/>
      <c r="D411" s="14"/>
      <c r="E411" s="14"/>
      <c r="F411" s="16"/>
      <c r="G411" s="16"/>
      <c r="H411" s="16"/>
      <c r="I411" s="14"/>
      <c r="J411" s="5"/>
    </row>
    <row r="412" spans="1:10" x14ac:dyDescent="0.25">
      <c r="A412" s="4"/>
      <c r="B412" s="11"/>
      <c r="C412" s="14"/>
      <c r="D412" s="14"/>
      <c r="E412" s="14"/>
      <c r="F412" s="16"/>
      <c r="G412" s="16"/>
      <c r="H412" s="16"/>
      <c r="I412" s="14"/>
      <c r="J412" s="5"/>
    </row>
    <row r="413" spans="1:10" x14ac:dyDescent="0.25">
      <c r="A413" s="4"/>
      <c r="B413" s="15"/>
      <c r="C413" s="14"/>
      <c r="D413" s="14"/>
      <c r="E413" s="14"/>
      <c r="F413" s="16"/>
      <c r="G413" s="16"/>
      <c r="H413" s="16"/>
      <c r="I413" s="14"/>
      <c r="J413" s="5"/>
    </row>
    <row r="414" spans="1:10" x14ac:dyDescent="0.25">
      <c r="A414" s="4"/>
      <c r="B414" s="15"/>
      <c r="C414" s="14"/>
      <c r="D414" s="14"/>
      <c r="E414" s="14"/>
      <c r="F414" s="16"/>
      <c r="G414" s="16"/>
      <c r="H414" s="16"/>
      <c r="I414" s="14"/>
      <c r="J414" s="5"/>
    </row>
    <row r="415" spans="1:10" x14ac:dyDescent="0.25">
      <c r="A415" s="4"/>
      <c r="B415" s="11"/>
      <c r="C415" s="14"/>
      <c r="D415" s="14"/>
      <c r="E415" s="14"/>
      <c r="F415" s="16"/>
      <c r="G415" s="16"/>
      <c r="H415" s="16"/>
      <c r="I415" s="14"/>
      <c r="J415" s="5"/>
    </row>
    <row r="416" spans="1:10" x14ac:dyDescent="0.25">
      <c r="A416" s="4"/>
      <c r="B416" s="15"/>
      <c r="C416" s="14"/>
      <c r="D416" s="14"/>
      <c r="E416" s="14"/>
      <c r="F416" s="16"/>
      <c r="G416" s="16"/>
      <c r="H416" s="16"/>
      <c r="I416" s="14"/>
      <c r="J416" s="5"/>
    </row>
    <row r="417" spans="1:10" x14ac:dyDescent="0.25">
      <c r="A417" s="4"/>
      <c r="B417" s="15"/>
      <c r="C417" s="14"/>
      <c r="D417" s="14"/>
      <c r="E417" s="14"/>
      <c r="F417" s="16"/>
      <c r="G417" s="16"/>
      <c r="H417" s="16"/>
      <c r="I417" s="14"/>
      <c r="J417" s="5"/>
    </row>
    <row r="418" spans="1:10" x14ac:dyDescent="0.25">
      <c r="A418" s="4"/>
      <c r="B418" s="11"/>
      <c r="C418" s="14"/>
      <c r="D418" s="14"/>
      <c r="E418" s="14"/>
      <c r="F418" s="16"/>
      <c r="G418" s="16"/>
      <c r="H418" s="16"/>
      <c r="I418" s="14"/>
      <c r="J418" s="5"/>
    </row>
    <row r="419" spans="1:10" x14ac:dyDescent="0.25">
      <c r="A419" s="4"/>
      <c r="B419" s="15"/>
      <c r="C419" s="14"/>
      <c r="D419" s="14"/>
      <c r="E419" s="14"/>
      <c r="F419" s="16"/>
      <c r="G419" s="16"/>
      <c r="H419" s="16"/>
      <c r="I419" s="14"/>
      <c r="J419" s="5"/>
    </row>
    <row r="420" spans="1:10" x14ac:dyDescent="0.25">
      <c r="A420" s="4"/>
      <c r="B420" s="15"/>
      <c r="C420" s="14"/>
      <c r="D420" s="14"/>
      <c r="E420" s="14"/>
      <c r="F420" s="16"/>
      <c r="G420" s="16"/>
      <c r="H420" s="16"/>
      <c r="I420" s="14"/>
      <c r="J420" s="5"/>
    </row>
    <row r="421" spans="1:10" x14ac:dyDescent="0.25">
      <c r="A421" s="4"/>
      <c r="B421" s="11"/>
      <c r="C421" s="14"/>
      <c r="D421" s="14"/>
      <c r="E421" s="14"/>
      <c r="F421" s="16"/>
      <c r="G421" s="16"/>
      <c r="H421" s="16"/>
      <c r="I421" s="14"/>
      <c r="J421" s="5"/>
    </row>
    <row r="422" spans="1:10" x14ac:dyDescent="0.25">
      <c r="A422" s="4"/>
      <c r="B422" s="15"/>
      <c r="C422" s="14"/>
      <c r="D422" s="14"/>
      <c r="E422" s="14"/>
      <c r="F422" s="16"/>
      <c r="G422" s="16"/>
      <c r="H422" s="16"/>
      <c r="I422" s="14"/>
      <c r="J422" s="5"/>
    </row>
    <row r="423" spans="1:10" x14ac:dyDescent="0.25">
      <c r="A423" s="4"/>
      <c r="B423" s="15"/>
      <c r="C423" s="14"/>
      <c r="D423" s="14"/>
      <c r="E423" s="14"/>
      <c r="F423" s="16"/>
      <c r="G423" s="16"/>
      <c r="H423" s="16"/>
      <c r="I423" s="14"/>
      <c r="J423" s="5"/>
    </row>
    <row r="424" spans="1:10" x14ac:dyDescent="0.25">
      <c r="A424" s="4"/>
      <c r="B424" s="11"/>
      <c r="C424" s="14"/>
      <c r="D424" s="14"/>
      <c r="E424" s="14"/>
      <c r="F424" s="16"/>
      <c r="G424" s="16"/>
      <c r="H424" s="16"/>
      <c r="I424" s="14"/>
      <c r="J424" s="5"/>
    </row>
    <row r="425" spans="1:10" x14ac:dyDescent="0.25">
      <c r="A425" s="4"/>
      <c r="B425" s="15"/>
      <c r="C425" s="14"/>
      <c r="D425" s="14"/>
      <c r="E425" s="14"/>
      <c r="F425" s="16"/>
      <c r="G425" s="16"/>
      <c r="H425" s="16"/>
      <c r="I425" s="14"/>
      <c r="J425" s="5"/>
    </row>
    <row r="426" spans="1:10" x14ac:dyDescent="0.25">
      <c r="A426" s="4"/>
      <c r="B426" s="15"/>
      <c r="C426" s="14"/>
      <c r="D426" s="14"/>
      <c r="E426" s="14"/>
      <c r="F426" s="16"/>
      <c r="G426" s="16"/>
      <c r="H426" s="16"/>
      <c r="I426" s="14"/>
      <c r="J426" s="5"/>
    </row>
    <row r="427" spans="1:10" x14ac:dyDescent="0.25">
      <c r="A427" s="4"/>
      <c r="B427" s="11"/>
      <c r="C427" s="14"/>
      <c r="D427" s="14"/>
      <c r="E427" s="14"/>
      <c r="F427" s="16"/>
      <c r="G427" s="16"/>
      <c r="H427" s="16"/>
      <c r="I427" s="14"/>
      <c r="J427" s="5"/>
    </row>
    <row r="428" spans="1:10" x14ac:dyDescent="0.25">
      <c r="A428" s="4"/>
      <c r="B428" s="15"/>
      <c r="C428" s="14"/>
      <c r="D428" s="14"/>
      <c r="E428" s="14"/>
      <c r="F428" s="16"/>
      <c r="G428" s="16"/>
      <c r="H428" s="16"/>
      <c r="I428" s="14"/>
      <c r="J428" s="5"/>
    </row>
    <row r="429" spans="1:10" x14ac:dyDescent="0.25">
      <c r="A429" s="4"/>
      <c r="B429" s="15"/>
      <c r="C429" s="14"/>
      <c r="D429" s="14"/>
      <c r="E429" s="14"/>
      <c r="F429" s="16"/>
      <c r="G429" s="16"/>
      <c r="H429" s="16"/>
      <c r="I429" s="14"/>
      <c r="J429" s="5"/>
    </row>
    <row r="430" spans="1:10" x14ac:dyDescent="0.25">
      <c r="A430" s="4"/>
      <c r="B430" s="11"/>
      <c r="C430" s="14"/>
      <c r="D430" s="14"/>
      <c r="E430" s="14"/>
      <c r="F430" s="16"/>
      <c r="G430" s="16"/>
      <c r="H430" s="16"/>
      <c r="I430" s="14"/>
      <c r="J430" s="5"/>
    </row>
    <row r="431" spans="1:10" x14ac:dyDescent="0.25">
      <c r="A431" s="4"/>
      <c r="B431" s="15"/>
      <c r="C431" s="14"/>
      <c r="D431" s="14"/>
      <c r="E431" s="14"/>
      <c r="F431" s="16"/>
      <c r="G431" s="16"/>
      <c r="H431" s="16"/>
      <c r="I431" s="14"/>
      <c r="J431" s="5"/>
    </row>
    <row r="432" spans="1:10" x14ac:dyDescent="0.25">
      <c r="A432" s="4"/>
      <c r="B432" s="15"/>
      <c r="C432" s="14"/>
      <c r="D432" s="14"/>
      <c r="E432" s="14"/>
      <c r="F432" s="16"/>
      <c r="G432" s="16"/>
      <c r="H432" s="16"/>
      <c r="I432" s="14"/>
      <c r="J432" s="5"/>
    </row>
    <row r="433" spans="1:10" x14ac:dyDescent="0.25">
      <c r="A433" s="4"/>
      <c r="B433" s="11"/>
      <c r="C433" s="14"/>
      <c r="D433" s="14"/>
      <c r="E433" s="14"/>
      <c r="F433" s="16"/>
      <c r="G433" s="16"/>
      <c r="H433" s="16"/>
      <c r="I433" s="14"/>
      <c r="J433" s="5"/>
    </row>
    <row r="434" spans="1:10" x14ac:dyDescent="0.25">
      <c r="A434" s="4"/>
      <c r="B434" s="15"/>
      <c r="C434" s="14"/>
      <c r="D434" s="14"/>
      <c r="E434" s="14"/>
      <c r="F434" s="16"/>
      <c r="G434" s="16"/>
      <c r="H434" s="16"/>
      <c r="I434" s="14"/>
      <c r="J434" s="5"/>
    </row>
    <row r="435" spans="1:10" x14ac:dyDescent="0.25">
      <c r="A435" s="4"/>
      <c r="B435" s="15"/>
      <c r="C435" s="14"/>
      <c r="D435" s="14"/>
      <c r="E435" s="14"/>
      <c r="F435" s="16"/>
      <c r="G435" s="16"/>
      <c r="H435" s="16"/>
      <c r="I435" s="14"/>
      <c r="J435" s="5"/>
    </row>
    <row r="436" spans="1:10" x14ac:dyDescent="0.25">
      <c r="A436" s="4"/>
      <c r="B436" s="11"/>
      <c r="C436" s="14"/>
      <c r="D436" s="14"/>
      <c r="E436" s="14"/>
      <c r="F436" s="16"/>
      <c r="G436" s="16"/>
      <c r="H436" s="16"/>
      <c r="I436" s="14"/>
      <c r="J436" s="5"/>
    </row>
    <row r="437" spans="1:10" x14ac:dyDescent="0.25">
      <c r="A437" s="4"/>
      <c r="B437" s="15"/>
      <c r="C437" s="14"/>
      <c r="D437" s="14"/>
      <c r="E437" s="14"/>
      <c r="F437" s="16"/>
      <c r="G437" s="16"/>
      <c r="H437" s="16"/>
      <c r="I437" s="14"/>
      <c r="J437" s="5"/>
    </row>
    <row r="438" spans="1:10" x14ac:dyDescent="0.25">
      <c r="A438" s="4"/>
      <c r="B438" s="15"/>
      <c r="C438" s="14"/>
      <c r="D438" s="14"/>
      <c r="E438" s="14"/>
      <c r="F438" s="16"/>
      <c r="G438" s="16"/>
      <c r="H438" s="16"/>
      <c r="I438" s="14"/>
      <c r="J438" s="5"/>
    </row>
    <row r="439" spans="1:10" x14ac:dyDescent="0.25">
      <c r="A439" s="4"/>
      <c r="B439" s="11"/>
      <c r="C439" s="17"/>
      <c r="D439" s="17"/>
      <c r="E439" s="17"/>
      <c r="F439" s="18"/>
      <c r="G439" s="18"/>
      <c r="H439" s="18"/>
      <c r="I439" s="14"/>
      <c r="J439" s="5"/>
    </row>
    <row r="440" spans="1:10" x14ac:dyDescent="0.25">
      <c r="A440" s="4"/>
      <c r="B440" s="15"/>
      <c r="C440" s="19"/>
      <c r="D440" s="19"/>
      <c r="E440" s="19"/>
      <c r="F440" s="19"/>
      <c r="G440" s="19"/>
      <c r="H440" s="19"/>
      <c r="I440" s="19"/>
      <c r="J440" s="5"/>
    </row>
    <row r="483" spans="4:5" x14ac:dyDescent="0.25">
      <c r="D483" s="1" t="s">
        <v>5</v>
      </c>
      <c r="E483" s="1" t="s">
        <v>10</v>
      </c>
    </row>
    <row r="484" spans="4:5" x14ac:dyDescent="0.25">
      <c r="D484" s="1" t="s">
        <v>6</v>
      </c>
      <c r="E484" s="1" t="s">
        <v>11</v>
      </c>
    </row>
    <row r="485" spans="4:5" x14ac:dyDescent="0.25">
      <c r="D485" s="1" t="s">
        <v>7</v>
      </c>
      <c r="E485" s="1" t="s">
        <v>12</v>
      </c>
    </row>
    <row r="486" spans="4:5" x14ac:dyDescent="0.25">
      <c r="D486" s="1" t="s">
        <v>8</v>
      </c>
      <c r="E486" s="1" t="s">
        <v>13</v>
      </c>
    </row>
    <row r="487" spans="4:5" x14ac:dyDescent="0.25">
      <c r="D487" s="1" t="s">
        <v>9</v>
      </c>
      <c r="E487" s="1" t="s">
        <v>14</v>
      </c>
    </row>
    <row r="488" spans="4:5" x14ac:dyDescent="0.25">
      <c r="D488" s="1" t="s">
        <v>24</v>
      </c>
      <c r="E488" s="1" t="s">
        <v>15</v>
      </c>
    </row>
    <row r="489" spans="4:5" x14ac:dyDescent="0.25">
      <c r="E489" s="1" t="s">
        <v>16</v>
      </c>
    </row>
    <row r="490" spans="4:5" x14ac:dyDescent="0.25">
      <c r="E490" s="1" t="s">
        <v>17</v>
      </c>
    </row>
    <row r="491" spans="4:5" x14ac:dyDescent="0.25">
      <c r="E491" s="1" t="s">
        <v>18</v>
      </c>
    </row>
    <row r="492" spans="4:5" x14ac:dyDescent="0.25">
      <c r="E492" s="1" t="s">
        <v>19</v>
      </c>
    </row>
    <row r="493" spans="4:5" x14ac:dyDescent="0.25">
      <c r="E493" s="1" t="s">
        <v>20</v>
      </c>
    </row>
    <row r="494" spans="4:5" x14ac:dyDescent="0.25">
      <c r="E494" s="1" t="s">
        <v>21</v>
      </c>
    </row>
    <row r="495" spans="4:5" x14ac:dyDescent="0.25">
      <c r="E495" s="1" t="s">
        <v>22</v>
      </c>
    </row>
    <row r="496" spans="4:5" x14ac:dyDescent="0.25">
      <c r="E496" s="1" t="s">
        <v>23</v>
      </c>
    </row>
    <row r="497" spans="5:5" x14ac:dyDescent="0.25">
      <c r="E497" s="1" t="s">
        <v>24</v>
      </c>
    </row>
  </sheetData>
  <conditionalFormatting sqref="I4:I439">
    <cfRule type="containsText" dxfId="15" priority="1" operator="containsText" text="CONTINUE">
      <formula>NOT(ISERROR(SEARCH("CONTINUE",I4)))</formula>
    </cfRule>
    <cfRule type="containsText" dxfId="14" priority="2" operator="containsText" text="ALERTE">
      <formula>NOT(ISERROR(SEARCH("ALERTE",I4)))</formula>
    </cfRule>
  </conditionalFormatting>
  <dataValidations count="3">
    <dataValidation type="list" showInputMessage="1" showErrorMessage="1" sqref="D5:D55 D58:D439">
      <formula1>$D$483:$D$487</formula1>
    </dataValidation>
    <dataValidation type="list" showInputMessage="1" showErrorMessage="1" sqref="E4:E439">
      <formula1>$E$483:$E$497</formula1>
    </dataValidation>
    <dataValidation type="list" showInputMessage="1" showErrorMessage="1" sqref="D4 D56:D57">
      <formula1>$D$483:$D$488</formula1>
    </dataValidation>
  </dataValidations>
  <pageMargins left="0.7" right="0.7" top="0.75" bottom="0.75" header="0.3" footer="0.3"/>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Fiche synthetique</vt:lpstr>
      <vt:lpstr>Details des dossiers encours</vt:lpstr>
    </vt:vector>
  </TitlesOfParts>
  <Company>UNOPS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 Moumassou NJONA</dc:creator>
  <cp:lastModifiedBy>San Moumassou NJONA</cp:lastModifiedBy>
  <cp:lastPrinted>2017-10-19T11:13:47Z</cp:lastPrinted>
  <dcterms:created xsi:type="dcterms:W3CDTF">2017-10-19T08:11:40Z</dcterms:created>
  <dcterms:modified xsi:type="dcterms:W3CDTF">2017-11-14T12:43:09Z</dcterms:modified>
</cp:coreProperties>
</file>