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4240" windowHeight="12210"/>
  </bookViews>
  <sheets>
    <sheet name="Tableau de comparaison" sheetId="1" r:id="rId1"/>
    <sheet name="Liste" sheetId="5" r:id="rId2"/>
    <sheet name="Liste opérations" sheetId="2" r:id="rId3"/>
    <sheet name="Quincaillerie client" sheetId="8" r:id="rId4"/>
  </sheets>
  <calcPr calcId="125725"/>
</workbook>
</file>

<file path=xl/calcChain.xml><?xml version="1.0" encoding="utf-8"?>
<calcChain xmlns="http://schemas.openxmlformats.org/spreadsheetml/2006/main">
  <c r="L48" i="1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M68" s="1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B45"/>
  <c r="B46"/>
  <c r="B47"/>
  <c r="B48"/>
  <c r="B49"/>
  <c r="B50"/>
  <c r="B51"/>
  <c r="B52"/>
  <c r="B53"/>
  <c r="B54"/>
  <c r="B55"/>
  <c r="B56"/>
  <c r="B57"/>
  <c r="B58"/>
  <c r="B59"/>
  <c r="B60"/>
  <c r="C45"/>
  <c r="C46"/>
  <c r="C47"/>
  <c r="C48"/>
  <c r="C49"/>
  <c r="C50"/>
  <c r="C51"/>
  <c r="C52"/>
  <c r="C53"/>
  <c r="C54"/>
  <c r="C55"/>
  <c r="C56"/>
  <c r="C57"/>
  <c r="C58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N36"/>
  <c r="N41"/>
  <c r="N42"/>
  <c r="N43"/>
  <c r="N44"/>
  <c r="N45"/>
  <c r="N46"/>
  <c r="N20"/>
  <c r="N21"/>
  <c r="N22"/>
  <c r="N23"/>
  <c r="N24"/>
  <c r="N25"/>
  <c r="N26"/>
  <c r="N27"/>
  <c r="N28"/>
  <c r="N29"/>
  <c r="N30"/>
  <c r="N31"/>
  <c r="N32"/>
  <c r="N33"/>
  <c r="N34"/>
  <c r="N35"/>
  <c r="N19"/>
  <c r="L39"/>
  <c r="L40"/>
  <c r="M40" s="1"/>
  <c r="N40" s="1"/>
  <c r="M20" l="1"/>
  <c r="M21"/>
  <c r="M22"/>
  <c r="M23"/>
  <c r="M24"/>
  <c r="M25"/>
  <c r="M41"/>
  <c r="M42"/>
  <c r="M43"/>
  <c r="M44"/>
  <c r="M45"/>
  <c r="M46"/>
  <c r="M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19"/>
  <c r="P14"/>
  <c r="L13"/>
  <c r="L14"/>
  <c r="K41" l="1"/>
  <c r="K42"/>
  <c r="K44"/>
  <c r="K45"/>
  <c r="K46"/>
  <c r="K47"/>
  <c r="T8"/>
  <c r="L12" l="1"/>
  <c r="B20" l="1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E12" l="1"/>
  <c r="F12"/>
  <c r="G12"/>
  <c r="H12"/>
  <c r="I12"/>
  <c r="E13"/>
  <c r="F13"/>
  <c r="G13"/>
  <c r="H13"/>
  <c r="I13"/>
  <c r="E14"/>
  <c r="F14"/>
  <c r="G14"/>
  <c r="H14"/>
  <c r="I14"/>
  <c r="D13"/>
  <c r="D14"/>
  <c r="D12"/>
  <c r="R12" l="1"/>
  <c r="S12"/>
  <c r="M12"/>
  <c r="N12"/>
  <c r="O12"/>
  <c r="P12"/>
  <c r="Q12"/>
  <c r="M13"/>
  <c r="N13"/>
  <c r="O13"/>
  <c r="P13"/>
  <c r="Q13"/>
  <c r="M14"/>
  <c r="N14"/>
  <c r="O14"/>
  <c r="Q14"/>
  <c r="B19" l="1"/>
  <c r="C19"/>
  <c r="S74" l="1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Q73"/>
  <c r="R73"/>
  <c r="S73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96"/>
  <c r="Q72"/>
  <c r="R72"/>
  <c r="S72"/>
  <c r="R96"/>
  <c r="BC58" i="8" l="1"/>
  <c r="BA58"/>
  <c r="BB58"/>
  <c r="B58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L42" i="1"/>
  <c r="L43"/>
  <c r="L41"/>
  <c r="L44"/>
  <c r="L45"/>
  <c r="L46"/>
  <c r="L47"/>
  <c r="N47" s="1"/>
  <c r="N48"/>
  <c r="N49"/>
  <c r="N50"/>
  <c r="L72"/>
  <c r="M15"/>
  <c r="N15"/>
  <c r="O15"/>
  <c r="P15"/>
  <c r="Q15"/>
  <c r="R15"/>
  <c r="S15"/>
  <c r="L15"/>
  <c r="R11"/>
  <c r="S11"/>
  <c r="M11"/>
  <c r="N11"/>
  <c r="O11"/>
  <c r="P11"/>
  <c r="Q11"/>
  <c r="L11"/>
  <c r="R10"/>
  <c r="S10"/>
  <c r="R14"/>
  <c r="S14"/>
  <c r="R13"/>
  <c r="S13"/>
  <c r="L10"/>
  <c r="M10"/>
  <c r="N10"/>
  <c r="O10"/>
  <c r="P10"/>
  <c r="Q10"/>
  <c r="R119" l="1"/>
  <c r="Q119"/>
  <c r="P119"/>
  <c r="O119"/>
  <c r="N119"/>
  <c r="M119"/>
  <c r="L119"/>
  <c r="R118"/>
  <c r="Q118"/>
  <c r="P118"/>
  <c r="O118"/>
  <c r="N118"/>
  <c r="M118"/>
  <c r="L118"/>
  <c r="R117"/>
  <c r="Q117"/>
  <c r="P117"/>
  <c r="O117"/>
  <c r="N117"/>
  <c r="M117"/>
  <c r="L117"/>
  <c r="R116"/>
  <c r="Q116"/>
  <c r="P116"/>
  <c r="O116"/>
  <c r="N116"/>
  <c r="M116"/>
  <c r="L116"/>
  <c r="R115"/>
  <c r="Q115"/>
  <c r="P115"/>
  <c r="O115"/>
  <c r="N115"/>
  <c r="M115"/>
  <c r="L115"/>
  <c r="R114"/>
  <c r="Q114"/>
  <c r="P114"/>
  <c r="O114"/>
  <c r="N114"/>
  <c r="M114"/>
  <c r="L114"/>
  <c r="R113"/>
  <c r="Q113"/>
  <c r="P113"/>
  <c r="O113"/>
  <c r="N113"/>
  <c r="M113"/>
  <c r="L113"/>
  <c r="R112"/>
  <c r="Q112"/>
  <c r="P112"/>
  <c r="O112"/>
  <c r="N112"/>
  <c r="M112"/>
  <c r="L112"/>
  <c r="K112"/>
  <c r="R111"/>
  <c r="Q111"/>
  <c r="P111"/>
  <c r="O111"/>
  <c r="N111"/>
  <c r="M111"/>
  <c r="L111"/>
  <c r="R110"/>
  <c r="Q110"/>
  <c r="P110"/>
  <c r="O110"/>
  <c r="N110"/>
  <c r="M110"/>
  <c r="L110"/>
  <c r="R109"/>
  <c r="Q109"/>
  <c r="P109"/>
  <c r="O109"/>
  <c r="N109"/>
  <c r="M109"/>
  <c r="L109"/>
  <c r="R108"/>
  <c r="Q108"/>
  <c r="P108"/>
  <c r="O108"/>
  <c r="N108"/>
  <c r="M108"/>
  <c r="L108"/>
  <c r="R107"/>
  <c r="Q107"/>
  <c r="P107"/>
  <c r="O107"/>
  <c r="N107"/>
  <c r="M107"/>
  <c r="L107"/>
  <c r="R106"/>
  <c r="Q106"/>
  <c r="P106"/>
  <c r="O106"/>
  <c r="N106"/>
  <c r="M106"/>
  <c r="L106"/>
  <c r="R105"/>
  <c r="Q105"/>
  <c r="P105"/>
  <c r="O105"/>
  <c r="N105"/>
  <c r="M105"/>
  <c r="L105"/>
  <c r="R104"/>
  <c r="Q104"/>
  <c r="P104"/>
  <c r="O104"/>
  <c r="N104"/>
  <c r="M104"/>
  <c r="L104"/>
  <c r="K104"/>
  <c r="R103"/>
  <c r="Q103"/>
  <c r="P103"/>
  <c r="O103"/>
  <c r="N103"/>
  <c r="M103"/>
  <c r="L103"/>
  <c r="R102"/>
  <c r="Q102"/>
  <c r="P102"/>
  <c r="O102"/>
  <c r="N102"/>
  <c r="M102"/>
  <c r="L102"/>
  <c r="R101"/>
  <c r="Q101"/>
  <c r="P101"/>
  <c r="O101"/>
  <c r="N101"/>
  <c r="M101"/>
  <c r="L101"/>
  <c r="R100"/>
  <c r="Q100"/>
  <c r="P100"/>
  <c r="O100"/>
  <c r="N100"/>
  <c r="M100"/>
  <c r="L100"/>
  <c r="R99"/>
  <c r="Q99"/>
  <c r="P99"/>
  <c r="O99"/>
  <c r="N99"/>
  <c r="M99"/>
  <c r="L99"/>
  <c r="R98"/>
  <c r="Q98"/>
  <c r="P98"/>
  <c r="O98"/>
  <c r="N98"/>
  <c r="M98"/>
  <c r="L98"/>
  <c r="R97"/>
  <c r="Q97"/>
  <c r="P97"/>
  <c r="O97"/>
  <c r="N97"/>
  <c r="M97"/>
  <c r="L97"/>
  <c r="Q96"/>
  <c r="P96"/>
  <c r="O96"/>
  <c r="N96"/>
  <c r="M96"/>
  <c r="L96"/>
  <c r="K96"/>
  <c r="R95"/>
  <c r="Q95"/>
  <c r="P95"/>
  <c r="O95"/>
  <c r="N95"/>
  <c r="M95"/>
  <c r="L95"/>
  <c r="R94"/>
  <c r="Q94"/>
  <c r="P94"/>
  <c r="O94"/>
  <c r="N94"/>
  <c r="M94"/>
  <c r="L94"/>
  <c r="R93"/>
  <c r="Q93"/>
  <c r="P93"/>
  <c r="O93"/>
  <c r="N93"/>
  <c r="M93"/>
  <c r="L93"/>
  <c r="R92"/>
  <c r="Q92"/>
  <c r="P92"/>
  <c r="O92"/>
  <c r="N92"/>
  <c r="M92"/>
  <c r="L92"/>
  <c r="R91"/>
  <c r="Q91"/>
  <c r="P91"/>
  <c r="O91"/>
  <c r="N91"/>
  <c r="M91"/>
  <c r="L91"/>
  <c r="R90"/>
  <c r="Q90"/>
  <c r="P90"/>
  <c r="O90"/>
  <c r="N90"/>
  <c r="M90"/>
  <c r="L90"/>
  <c r="R89"/>
  <c r="Q89"/>
  <c r="P89"/>
  <c r="O89"/>
  <c r="N89"/>
  <c r="M89"/>
  <c r="L89"/>
  <c r="R88"/>
  <c r="Q88"/>
  <c r="P88"/>
  <c r="O88"/>
  <c r="N88"/>
  <c r="M88"/>
  <c r="L88"/>
  <c r="K88"/>
  <c r="R87"/>
  <c r="Q87"/>
  <c r="P87"/>
  <c r="O87"/>
  <c r="N87"/>
  <c r="M87"/>
  <c r="L87"/>
  <c r="R86"/>
  <c r="Q86"/>
  <c r="P86"/>
  <c r="O86"/>
  <c r="N86"/>
  <c r="M86"/>
  <c r="L86"/>
  <c r="R85"/>
  <c r="Q85"/>
  <c r="P85"/>
  <c r="O85"/>
  <c r="N85"/>
  <c r="M85"/>
  <c r="L85"/>
  <c r="R84"/>
  <c r="Q84"/>
  <c r="P84"/>
  <c r="O84"/>
  <c r="N84"/>
  <c r="M84"/>
  <c r="L84"/>
  <c r="R83"/>
  <c r="Q83"/>
  <c r="P83"/>
  <c r="O83"/>
  <c r="N83"/>
  <c r="M83"/>
  <c r="L83"/>
  <c r="R82"/>
  <c r="Q82"/>
  <c r="P82"/>
  <c r="O82"/>
  <c r="N82"/>
  <c r="M82"/>
  <c r="L82"/>
  <c r="R81"/>
  <c r="Q81"/>
  <c r="P81"/>
  <c r="O81"/>
  <c r="N81"/>
  <c r="M81"/>
  <c r="L81"/>
  <c r="R80"/>
  <c r="Q80"/>
  <c r="P80"/>
  <c r="O80"/>
  <c r="N80"/>
  <c r="M80"/>
  <c r="L80"/>
  <c r="K80"/>
  <c r="R79"/>
  <c r="Q79"/>
  <c r="P79"/>
  <c r="O79"/>
  <c r="N79"/>
  <c r="M79"/>
  <c r="L79"/>
  <c r="R78"/>
  <c r="Q78"/>
  <c r="P78"/>
  <c r="O78"/>
  <c r="N78"/>
  <c r="M78"/>
  <c r="L78"/>
  <c r="R77"/>
  <c r="Q77"/>
  <c r="P77"/>
  <c r="O77"/>
  <c r="N77"/>
  <c r="M77"/>
  <c r="L77"/>
  <c r="R76"/>
  <c r="Q76"/>
  <c r="P76"/>
  <c r="O76"/>
  <c r="N76"/>
  <c r="M76"/>
  <c r="L76"/>
  <c r="R75"/>
  <c r="Q75"/>
  <c r="P75"/>
  <c r="O75"/>
  <c r="N75"/>
  <c r="M75"/>
  <c r="L75"/>
  <c r="R74"/>
  <c r="Q74"/>
  <c r="P74"/>
  <c r="O74"/>
  <c r="N74"/>
  <c r="M74"/>
  <c r="L74"/>
  <c r="P73"/>
  <c r="O73"/>
  <c r="N73"/>
  <c r="M73"/>
  <c r="L73"/>
  <c r="P72"/>
  <c r="O72"/>
  <c r="N72"/>
  <c r="M72"/>
  <c r="K72"/>
  <c r="C68"/>
  <c r="B68"/>
  <c r="C67"/>
  <c r="B67"/>
  <c r="C66"/>
  <c r="B66"/>
  <c r="C65"/>
  <c r="B65"/>
  <c r="C64"/>
  <c r="B64"/>
  <c r="C63"/>
  <c r="B63"/>
  <c r="C62"/>
  <c r="B62"/>
  <c r="C61"/>
  <c r="B61"/>
  <c r="C60"/>
  <c r="C59"/>
  <c r="N51"/>
  <c r="N52" l="1"/>
  <c r="AE16"/>
  <c r="Y16"/>
  <c r="K19" l="1"/>
  <c r="K36"/>
  <c r="K38"/>
  <c r="K31"/>
  <c r="K37"/>
  <c r="K39"/>
  <c r="L19"/>
  <c r="L20"/>
  <c r="L22"/>
  <c r="L24"/>
  <c r="L26"/>
  <c r="L28"/>
  <c r="L30"/>
  <c r="L32"/>
  <c r="L34"/>
  <c r="L36"/>
  <c r="L38"/>
  <c r="K21"/>
  <c r="K23"/>
  <c r="K25"/>
  <c r="K27"/>
  <c r="K29"/>
  <c r="K33"/>
  <c r="K35"/>
  <c r="L21"/>
  <c r="L23"/>
  <c r="L25"/>
  <c r="L27"/>
  <c r="L29"/>
  <c r="L31"/>
  <c r="L33"/>
  <c r="L35"/>
  <c r="L37"/>
  <c r="K20"/>
  <c r="K22"/>
  <c r="K24"/>
  <c r="K26"/>
  <c r="K28"/>
  <c r="K30"/>
  <c r="K32"/>
  <c r="K34"/>
  <c r="M34" l="1"/>
  <c r="M30"/>
  <c r="M26"/>
  <c r="M33"/>
  <c r="M27"/>
  <c r="M32"/>
  <c r="M28"/>
  <c r="M35"/>
  <c r="M29"/>
  <c r="M31"/>
  <c r="M36"/>
  <c r="M37"/>
  <c r="N37" s="1"/>
  <c r="M38"/>
  <c r="N38" s="1"/>
  <c r="M39"/>
  <c r="N39" s="1"/>
</calcChain>
</file>

<file path=xl/sharedStrings.xml><?xml version="1.0" encoding="utf-8"?>
<sst xmlns="http://schemas.openxmlformats.org/spreadsheetml/2006/main" count="3114" uniqueCount="328">
  <si>
    <t>Référence</t>
  </si>
  <si>
    <t>Composants</t>
  </si>
  <si>
    <t xml:space="preserve">Rondin wéma </t>
  </si>
  <si>
    <t>Quantité</t>
  </si>
  <si>
    <t>QUINCAILLERIRE</t>
  </si>
  <si>
    <t>Références</t>
  </si>
  <si>
    <t>609514-04</t>
  </si>
  <si>
    <t>609514-03</t>
  </si>
  <si>
    <t>H.M10X200.Z</t>
  </si>
  <si>
    <t>RD.12.27.Z</t>
  </si>
  <si>
    <t>E.FRE.M10.Z</t>
  </si>
  <si>
    <t>TRCC.M14X180.Z</t>
  </si>
  <si>
    <t>RD.16X32.Z</t>
  </si>
  <si>
    <t>E.FRE.M14.Z</t>
  </si>
  <si>
    <t>Sous composants</t>
  </si>
  <si>
    <t>V.TFTX06X140.I</t>
  </si>
  <si>
    <t>V.TFTX06X100.I</t>
  </si>
  <si>
    <t>V.TFTX06X080.I</t>
  </si>
  <si>
    <t>630-009-04</t>
  </si>
  <si>
    <t>630-009-04 SC</t>
  </si>
  <si>
    <t>630-009-04T11</t>
  </si>
  <si>
    <t>RD.14PZ</t>
  </si>
  <si>
    <t>609514-05</t>
  </si>
  <si>
    <t>630 009-05 (passage 3,00m+2contre appuis)</t>
  </si>
  <si>
    <t>630 009-06SC ( SANS CADENAS )</t>
  </si>
  <si>
    <t>630 009-09 (sciages passage 3,50 m)</t>
  </si>
  <si>
    <t>630 009-10 SCIAGES (passage 4,50m)</t>
  </si>
  <si>
    <t>630 009-14 (passage 2,50 m)</t>
  </si>
  <si>
    <t>630 009-15 (3,50 m armée)NE PAS VENDRE A MODIFIER</t>
  </si>
  <si>
    <t>630 009-17 (double passage 6 m)   VOIR BE</t>
  </si>
  <si>
    <t>630 009-18 (passage 3m 1 appui amovible)</t>
  </si>
  <si>
    <t>630 009-18 2 (passage3m; 1CA sur fourreau; bande réfléchissante)</t>
  </si>
  <si>
    <t>630 009-20 (passage 4,50m+2 contre appuis)</t>
  </si>
  <si>
    <t>630 009-21 (passage 5m +2 contre appuis)</t>
  </si>
  <si>
    <t>630 009-22 (passage 5m cadenas pompier)</t>
  </si>
  <si>
    <t>630 009-23 pivotante renforcée passage 4m</t>
  </si>
  <si>
    <t>630 009-24</t>
  </si>
  <si>
    <t>631 009-25</t>
  </si>
  <si>
    <t>630 009-26 (passage 4m + C100 sur platines)</t>
  </si>
  <si>
    <t>633 009-27</t>
  </si>
  <si>
    <t>634 009-28</t>
  </si>
  <si>
    <t>635 009-29</t>
  </si>
  <si>
    <t>636 009-30</t>
  </si>
  <si>
    <t>630-009-30 1</t>
  </si>
  <si>
    <t>630 009-30R  sciage 3m ROBINIER</t>
  </si>
  <si>
    <t>630 009-31 1</t>
  </si>
  <si>
    <t>630-009-32</t>
  </si>
  <si>
    <t>630 009-33 SCIAGES (passage 4,0m)</t>
  </si>
  <si>
    <t>630 009-34 (passage 2x2.50m)</t>
  </si>
  <si>
    <t>630 009-35</t>
  </si>
  <si>
    <t>631 009-36</t>
  </si>
  <si>
    <t>632 009-37</t>
  </si>
  <si>
    <t>630 009-38 STANDARD AVEC 1 APPUI RECEPTION 2M</t>
  </si>
  <si>
    <t>630 009-39 (passage double 8m -2x4m)</t>
  </si>
  <si>
    <t>630 009-091</t>
  </si>
  <si>
    <t>630 009-091R  sciage 3.50 m ROBINIER</t>
  </si>
  <si>
    <t>630 009-321 (armé passage 3m)</t>
  </si>
  <si>
    <t>Dimension</t>
  </si>
  <si>
    <t>630 009-03 (passage 4,00m+2contre appuis)</t>
  </si>
  <si>
    <t>E.M14.G</t>
  </si>
  <si>
    <t>TIR.10X080;Z</t>
  </si>
  <si>
    <t>RD.10X22.Z</t>
  </si>
  <si>
    <t>Rondin wéma</t>
  </si>
  <si>
    <t>Montant récepteur</t>
  </si>
  <si>
    <t>Montant cadenas</t>
  </si>
  <si>
    <t>Montage</t>
  </si>
  <si>
    <t>Sc.Rab</t>
  </si>
  <si>
    <t>Barrière</t>
  </si>
  <si>
    <t>Montant articulé</t>
  </si>
  <si>
    <t>Renfort barrière</t>
  </si>
  <si>
    <t>Usine</t>
  </si>
  <si>
    <t>Client</t>
  </si>
  <si>
    <t>Montant articulation</t>
  </si>
  <si>
    <t>Lamellé colléØ100 (a)</t>
  </si>
  <si>
    <t>Ø/largeur</t>
  </si>
  <si>
    <t>Longueur</t>
  </si>
  <si>
    <t>Epaisseur</t>
  </si>
  <si>
    <t>Ø/Largeur</t>
  </si>
  <si>
    <t>V.TFTX06X160.I</t>
  </si>
  <si>
    <t>V.TFTX06X120.I</t>
  </si>
  <si>
    <t>Vide</t>
  </si>
  <si>
    <t>630 009-06 (passage 4m + 2 contre appuis)</t>
  </si>
  <si>
    <t>TRCC.M16X180.G</t>
  </si>
  <si>
    <t>E.M16.G</t>
  </si>
  <si>
    <t>H.M14X160.Z</t>
  </si>
  <si>
    <t>609631-01</t>
  </si>
  <si>
    <t>H.M10X120.Z</t>
  </si>
  <si>
    <t>TIR.10X080.Z</t>
  </si>
  <si>
    <t>V.TFTX06X180.I</t>
  </si>
  <si>
    <t xml:space="preserve">630 009-10 </t>
  </si>
  <si>
    <t>H.M14X040.G</t>
  </si>
  <si>
    <t>TIR.10X180.Z</t>
  </si>
  <si>
    <t>630 009-13</t>
  </si>
  <si>
    <t>H.M10X110.Z</t>
  </si>
  <si>
    <t>RD.12X27.Z</t>
  </si>
  <si>
    <t>RD.10X22</t>
  </si>
  <si>
    <t>H.M14X35.Z</t>
  </si>
  <si>
    <t>TRCC.14X160.Z</t>
  </si>
  <si>
    <t>60931-01</t>
  </si>
  <si>
    <t>H.M14X140.Z</t>
  </si>
  <si>
    <t>630 009-15</t>
  </si>
  <si>
    <t>H.M14X035.Z</t>
  </si>
  <si>
    <t>TIR.14X060.Z</t>
  </si>
  <si>
    <t>TRCC.M10X140.Z</t>
  </si>
  <si>
    <t>60944-01</t>
  </si>
  <si>
    <t>E.FREM14.Z</t>
  </si>
  <si>
    <t>Lamellé collé</t>
  </si>
  <si>
    <t>support</t>
  </si>
  <si>
    <t>630 009-18 1</t>
  </si>
  <si>
    <t xml:space="preserve"> </t>
  </si>
  <si>
    <t>}</t>
  </si>
  <si>
    <t>Identique sauf cadenas</t>
  </si>
  <si>
    <t>Montant cadenas armé</t>
  </si>
  <si>
    <t>Montant récepteur armé</t>
  </si>
  <si>
    <t>Sc,Rab</t>
  </si>
  <si>
    <t>Identique</t>
  </si>
  <si>
    <t>Voir quincailleire</t>
  </si>
  <si>
    <t>Robinier</t>
  </si>
  <si>
    <t>rondin support</t>
  </si>
  <si>
    <t>609514-13</t>
  </si>
  <si>
    <t>609424-03</t>
  </si>
  <si>
    <t>609631-10</t>
  </si>
  <si>
    <t>Commentaire</t>
  </si>
  <si>
    <t>E.M14.Z</t>
  </si>
  <si>
    <t>RD.14X30.G</t>
  </si>
  <si>
    <t>V.TRTX06X030.I</t>
  </si>
  <si>
    <t>TRCCM14X160.Z</t>
  </si>
  <si>
    <t>TRCCM14X180.Z</t>
  </si>
  <si>
    <t>TF.M10X230.Z</t>
  </si>
  <si>
    <t>V.TRTX06X050.I</t>
  </si>
  <si>
    <t>V.TFTX06X050.I</t>
  </si>
  <si>
    <t>V.TFTX06X200.I</t>
  </si>
  <si>
    <t>800016 modifié</t>
  </si>
  <si>
    <t>609514-09</t>
  </si>
  <si>
    <t>609444-08</t>
  </si>
  <si>
    <t>609444-09</t>
  </si>
  <si>
    <t>Opérations</t>
  </si>
  <si>
    <t>Perçage</t>
  </si>
  <si>
    <t>Chanfreinage</t>
  </si>
  <si>
    <t>Diamètre</t>
  </si>
  <si>
    <t xml:space="preserve">Méplat </t>
  </si>
  <si>
    <t>Montant Cadenas</t>
  </si>
  <si>
    <t>Lamage</t>
  </si>
  <si>
    <t>Ø30pfd30</t>
  </si>
  <si>
    <t>Ø30pfd20</t>
  </si>
  <si>
    <t>Ø32pfd30</t>
  </si>
  <si>
    <t>Supérieur</t>
  </si>
  <si>
    <t>Inférieur</t>
  </si>
  <si>
    <t>Rainure</t>
  </si>
  <si>
    <t>350*10</t>
  </si>
  <si>
    <t>Composant/Opération</t>
  </si>
  <si>
    <t>Coupe Biaise</t>
  </si>
  <si>
    <t>17°</t>
  </si>
  <si>
    <t>550*10</t>
  </si>
  <si>
    <t>74*154</t>
  </si>
  <si>
    <t>11°</t>
  </si>
  <si>
    <t>montant cadenas O</t>
  </si>
  <si>
    <t>Montant récepteur O</t>
  </si>
  <si>
    <t>Montant récepteur F</t>
  </si>
  <si>
    <t>Montant cadenas F</t>
  </si>
  <si>
    <t>Montant recepteur</t>
  </si>
  <si>
    <t>TIR.10X120.Z</t>
  </si>
  <si>
    <t>V.TFTXX06XX160.I</t>
  </si>
  <si>
    <t>V.TFTXX06XX120.I</t>
  </si>
  <si>
    <t>RD.16X40.I</t>
  </si>
  <si>
    <t>V.TFTX06X060.I</t>
  </si>
  <si>
    <t>800650 modifié</t>
  </si>
  <si>
    <t>HM.14X120.Z</t>
  </si>
  <si>
    <t>HM.14X160.Z</t>
  </si>
  <si>
    <t>E.FRE M10.Z</t>
  </si>
  <si>
    <t>RD.14X30.Z</t>
  </si>
  <si>
    <t>609434-03</t>
  </si>
  <si>
    <t>TRCC.M14X160.Z</t>
  </si>
  <si>
    <t>H.M20X120.Z</t>
  </si>
  <si>
    <t>TRCC.M10X100.Z</t>
  </si>
  <si>
    <t>V.TRTX07X200.I</t>
  </si>
  <si>
    <t>V.TRTX06X040.I</t>
  </si>
  <si>
    <t>PLAQ-ALUBLANC/VERT</t>
  </si>
  <si>
    <t>PTI-2.X45</t>
  </si>
  <si>
    <t>PD.630009-27.R1</t>
  </si>
  <si>
    <t>PD.630009-27.R2</t>
  </si>
  <si>
    <t>V.TR06X050.Z</t>
  </si>
  <si>
    <t>609444-10</t>
  </si>
  <si>
    <t>609631-03</t>
  </si>
  <si>
    <t>V.TFTX06X050.Z</t>
  </si>
  <si>
    <t>609444-11</t>
  </si>
  <si>
    <t>609630-01</t>
  </si>
  <si>
    <t>H.M0X110.Z</t>
  </si>
  <si>
    <t>E.M10.G</t>
  </si>
  <si>
    <t>V.TR05X050.I</t>
  </si>
  <si>
    <t>606444-20</t>
  </si>
  <si>
    <t>V.TR06X050.I</t>
  </si>
  <si>
    <t>609444-14</t>
  </si>
  <si>
    <t>H.MX14X160.Z</t>
  </si>
  <si>
    <t>609592-02</t>
  </si>
  <si>
    <t>RD.16X40</t>
  </si>
  <si>
    <t>609444-19</t>
  </si>
  <si>
    <t>609444-20</t>
  </si>
  <si>
    <t>Montant cadenas O</t>
  </si>
  <si>
    <t xml:space="preserve">Montant récepteur </t>
  </si>
  <si>
    <t xml:space="preserve">Support cadenas </t>
  </si>
  <si>
    <t>(Ø30pfd30*)2</t>
  </si>
  <si>
    <t>300*15</t>
  </si>
  <si>
    <t>10*10</t>
  </si>
  <si>
    <t>70°</t>
  </si>
  <si>
    <t>20°</t>
  </si>
  <si>
    <t>???</t>
  </si>
  <si>
    <t>15°</t>
  </si>
  <si>
    <t>555*10</t>
  </si>
  <si>
    <t>10°</t>
  </si>
  <si>
    <t>(20*20)*2</t>
  </si>
  <si>
    <t>Rainure/mi-bois</t>
  </si>
  <si>
    <t>220*70</t>
  </si>
  <si>
    <t>Perçage/ Entaille</t>
  </si>
  <si>
    <t>Ø30pfd15</t>
  </si>
  <si>
    <t>152*72</t>
  </si>
  <si>
    <t>100*52*30</t>
  </si>
  <si>
    <t>76°</t>
  </si>
  <si>
    <t>14°</t>
  </si>
  <si>
    <t>170*60</t>
  </si>
  <si>
    <t>Ø30pfd24</t>
  </si>
  <si>
    <t>102*52</t>
  </si>
  <si>
    <t>390*62*40</t>
  </si>
  <si>
    <t>Ø30</t>
  </si>
  <si>
    <t>630 009-16</t>
  </si>
  <si>
    <t>TRCC.M10X180.Z</t>
  </si>
  <si>
    <t>TRCC.M10X130.Z</t>
  </si>
  <si>
    <t>80°</t>
  </si>
  <si>
    <t>100°</t>
  </si>
  <si>
    <t>Montant Cadenas O</t>
  </si>
  <si>
    <t>Rainure/Feuillure</t>
  </si>
  <si>
    <t>65*51pfd7</t>
  </si>
  <si>
    <t>(Ø18pfd40)*2</t>
  </si>
  <si>
    <t>Rainure/mi bois</t>
  </si>
  <si>
    <t>300*50</t>
  </si>
  <si>
    <t>430*58</t>
  </si>
  <si>
    <t>Rainure/mi-bois/Entaille</t>
  </si>
  <si>
    <t>MB170*60</t>
  </si>
  <si>
    <t>120*42pfd30</t>
  </si>
  <si>
    <t>18°</t>
  </si>
  <si>
    <t>72°</t>
  </si>
  <si>
    <t>60°</t>
  </si>
  <si>
    <t>Rainure/entaille</t>
  </si>
  <si>
    <t>300*42*15</t>
  </si>
  <si>
    <t>70*7</t>
  </si>
  <si>
    <t>700*10</t>
  </si>
  <si>
    <t>8,5°</t>
  </si>
  <si>
    <t>760*10</t>
  </si>
  <si>
    <t>7,5°</t>
  </si>
  <si>
    <t>Mi-bois</t>
  </si>
  <si>
    <t>630 009 19</t>
  </si>
  <si>
    <t>445*54pfd18</t>
  </si>
  <si>
    <t>(Ø50pfd40)*2</t>
  </si>
  <si>
    <t>430*61</t>
  </si>
  <si>
    <t>75°</t>
  </si>
  <si>
    <t>630 008-01</t>
  </si>
  <si>
    <t xml:space="preserve">Montant cadenas </t>
  </si>
  <si>
    <t>631 008-03</t>
  </si>
  <si>
    <t>632 008-10</t>
  </si>
  <si>
    <t>633 008-11</t>
  </si>
  <si>
    <t>634 008-12</t>
  </si>
  <si>
    <t>635 008-13</t>
  </si>
  <si>
    <t>636 008-14</t>
  </si>
  <si>
    <t>Montant de bloquage</t>
  </si>
  <si>
    <t>636 008-15</t>
  </si>
  <si>
    <t>637 008-16</t>
  </si>
  <si>
    <t>637 008-18</t>
  </si>
  <si>
    <t>638 008-31</t>
  </si>
  <si>
    <t>H.M10X220.Z</t>
  </si>
  <si>
    <t>630008-01</t>
  </si>
  <si>
    <t>H.M14X040.Z</t>
  </si>
  <si>
    <t>RD.14X28.Z</t>
  </si>
  <si>
    <t>TRCC.M16X140.Z</t>
  </si>
  <si>
    <t>09514-04</t>
  </si>
  <si>
    <t>609514-01</t>
  </si>
  <si>
    <t>E.M10.Z</t>
  </si>
  <si>
    <t>609631T</t>
  </si>
  <si>
    <t>2 positions</t>
  </si>
  <si>
    <t>1 position</t>
  </si>
  <si>
    <t xml:space="preserve">2 positions </t>
  </si>
  <si>
    <t>Simple sciage 2 positions</t>
  </si>
  <si>
    <t>Simple rondin fourreau</t>
  </si>
  <si>
    <t>CLIENT</t>
  </si>
  <si>
    <t>USINE</t>
  </si>
  <si>
    <t>Barrière pivotante</t>
  </si>
  <si>
    <t xml:space="preserve">Vérification </t>
  </si>
  <si>
    <t>Barrière type</t>
  </si>
  <si>
    <t>Barrières variantes</t>
  </si>
  <si>
    <t>Type de barrière</t>
  </si>
  <si>
    <t>H.M10X220.z</t>
  </si>
  <si>
    <t>Simple Rondin 2 postions</t>
  </si>
  <si>
    <t>Simple sciage 1 postion</t>
  </si>
  <si>
    <t>630 008-03</t>
  </si>
  <si>
    <t>630 008-10</t>
  </si>
  <si>
    <t>630 008-11</t>
  </si>
  <si>
    <t>630 008-12</t>
  </si>
  <si>
    <t>630 008-13</t>
  </si>
  <si>
    <t>630 008-14</t>
  </si>
  <si>
    <t>630 008-15</t>
  </si>
  <si>
    <t>630 008-16</t>
  </si>
  <si>
    <t>630 008-18</t>
  </si>
  <si>
    <t>630 008-31</t>
  </si>
  <si>
    <t>Sans appui</t>
  </si>
  <si>
    <t>Spéciale</t>
  </si>
  <si>
    <t>Spécial</t>
  </si>
  <si>
    <t>2 Montants cadenas 2 montant recepteur Sans poteau central</t>
  </si>
  <si>
    <t>Avec poteau central de verrouillage</t>
  </si>
  <si>
    <t>montant récepteur</t>
  </si>
  <si>
    <t>L</t>
  </si>
  <si>
    <t>Ep</t>
  </si>
  <si>
    <t>l / Ø</t>
  </si>
  <si>
    <t xml:space="preserve">Simple Rondin 2 positions </t>
  </si>
  <si>
    <t>Simple Rondin 2 positions fourreau</t>
  </si>
  <si>
    <t>Somme</t>
  </si>
  <si>
    <t>montant articulation</t>
  </si>
  <si>
    <t>montant cadenas</t>
  </si>
  <si>
    <t>lice</t>
  </si>
  <si>
    <t>renfort lice</t>
  </si>
  <si>
    <t>Test référence</t>
  </si>
  <si>
    <t>Test quantité</t>
  </si>
  <si>
    <t>Résultat</t>
  </si>
  <si>
    <t>630 009-25</t>
  </si>
  <si>
    <t>630 009-27</t>
  </si>
  <si>
    <t>630 009-28</t>
  </si>
  <si>
    <t>630 009-29</t>
  </si>
  <si>
    <t>630 009-30</t>
  </si>
  <si>
    <t>630 009-37</t>
  </si>
  <si>
    <t>630 009-36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</si>
</sst>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1"/>
      <color theme="1"/>
      <name val="Calibri"/>
      <family val="2"/>
    </font>
    <font>
      <sz val="72"/>
      <color theme="1"/>
      <name val="Calibri"/>
      <family val="2"/>
    </font>
    <font>
      <sz val="7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7.7"/>
      <color theme="10"/>
      <name val="Calibri"/>
      <family val="2"/>
    </font>
    <font>
      <sz val="20"/>
      <color theme="1"/>
      <name val="Calibri"/>
      <family val="2"/>
      <scheme val="minor"/>
    </font>
    <font>
      <sz val="11"/>
      <color rgb="FF111111"/>
      <name val="Courier New"/>
      <family val="3"/>
    </font>
    <font>
      <sz val="11"/>
      <color rgb="FF9C57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EB9C"/>
      </patternFill>
    </fill>
    <fill>
      <patternFill patternType="solid">
        <fgColor theme="2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5" fillId="16" borderId="0" applyNumberFormat="0" applyBorder="0" applyAlignment="0" applyProtection="0"/>
  </cellStyleXfs>
  <cellXfs count="6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/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6" fillId="0" borderId="0" xfId="0" applyFont="1"/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11" borderId="8" xfId="0" applyFill="1" applyBorder="1"/>
    <xf numFmtId="0" fontId="0" fillId="11" borderId="26" xfId="0" applyFill="1" applyBorder="1"/>
    <xf numFmtId="0" fontId="0" fillId="11" borderId="10" xfId="0" applyFill="1" applyBorder="1"/>
    <xf numFmtId="0" fontId="0" fillId="9" borderId="31" xfId="0" applyFill="1" applyBorder="1"/>
    <xf numFmtId="0" fontId="0" fillId="9" borderId="40" xfId="0" applyFill="1" applyBorder="1"/>
    <xf numFmtId="0" fontId="0" fillId="9" borderId="41" xfId="0" applyFill="1" applyBorder="1"/>
    <xf numFmtId="0" fontId="0" fillId="6" borderId="31" xfId="0" applyFill="1" applyBorder="1"/>
    <xf numFmtId="0" fontId="0" fillId="6" borderId="40" xfId="0" applyFill="1" applyBorder="1"/>
    <xf numFmtId="0" fontId="0" fillId="6" borderId="41" xfId="0" applyFill="1" applyBorder="1"/>
    <xf numFmtId="0" fontId="0" fillId="10" borderId="31" xfId="0" applyFill="1" applyBorder="1" applyAlignment="1">
      <alignment wrapText="1"/>
    </xf>
    <xf numFmtId="0" fontId="0" fillId="10" borderId="40" xfId="0" applyFill="1" applyBorder="1"/>
    <xf numFmtId="0" fontId="0" fillId="10" borderId="41" xfId="0" applyFill="1" applyBorder="1"/>
    <xf numFmtId="0" fontId="0" fillId="3" borderId="31" xfId="0" applyFill="1" applyBorder="1"/>
    <xf numFmtId="0" fontId="0" fillId="3" borderId="40" xfId="0" applyFill="1" applyBorder="1"/>
    <xf numFmtId="0" fontId="0" fillId="3" borderId="41" xfId="0" applyFill="1" applyBorder="1"/>
    <xf numFmtId="0" fontId="0" fillId="4" borderId="31" xfId="0" applyFill="1" applyBorder="1"/>
    <xf numFmtId="0" fontId="0" fillId="4" borderId="40" xfId="0" applyFill="1" applyBorder="1"/>
    <xf numFmtId="0" fontId="0" fillId="4" borderId="41" xfId="0" applyFill="1" applyBorder="1"/>
    <xf numFmtId="0" fontId="0" fillId="0" borderId="41" xfId="0" applyBorder="1" applyAlignment="1">
      <alignment wrapText="1"/>
    </xf>
    <xf numFmtId="0" fontId="0" fillId="10" borderId="41" xfId="0" applyFill="1" applyBorder="1" applyAlignment="1"/>
    <xf numFmtId="0" fontId="0" fillId="3" borderId="41" xfId="0" applyFill="1" applyBorder="1" applyAlignment="1"/>
    <xf numFmtId="0" fontId="0" fillId="11" borderId="41" xfId="0" applyFill="1" applyBorder="1" applyAlignment="1"/>
    <xf numFmtId="0" fontId="0" fillId="4" borderId="31" xfId="0" applyFill="1" applyBorder="1" applyAlignment="1">
      <alignment horizontal="right" vertical="center"/>
    </xf>
    <xf numFmtId="0" fontId="0" fillId="4" borderId="40" xfId="0" applyFill="1" applyBorder="1" applyAlignment="1">
      <alignment horizontal="right" vertical="center"/>
    </xf>
    <xf numFmtId="0" fontId="0" fillId="10" borderId="31" xfId="0" applyFill="1" applyBorder="1" applyAlignment="1"/>
    <xf numFmtId="0" fontId="0" fillId="10" borderId="40" xfId="0" applyFill="1" applyBorder="1" applyAlignment="1"/>
    <xf numFmtId="0" fontId="0" fillId="12" borderId="31" xfId="0" applyFill="1" applyBorder="1"/>
    <xf numFmtId="0" fontId="0" fillId="12" borderId="40" xfId="0" applyFill="1" applyBorder="1"/>
    <xf numFmtId="0" fontId="0" fillId="12" borderId="41" xfId="0" applyFill="1" applyBorder="1"/>
    <xf numFmtId="0" fontId="0" fillId="12" borderId="1" xfId="0" applyFill="1" applyBorder="1"/>
    <xf numFmtId="0" fontId="0" fillId="0" borderId="0" xfId="0" applyFill="1" applyBorder="1" applyAlignment="1">
      <alignment horizontal="center" vertical="center"/>
    </xf>
    <xf numFmtId="0" fontId="0" fillId="10" borderId="40" xfId="0" applyFill="1" applyBorder="1" applyAlignment="1">
      <alignment wrapText="1"/>
    </xf>
    <xf numFmtId="0" fontId="0" fillId="11" borderId="31" xfId="0" applyFill="1" applyBorder="1"/>
    <xf numFmtId="0" fontId="0" fillId="11" borderId="40" xfId="0" applyFill="1" applyBorder="1"/>
    <xf numFmtId="0" fontId="0" fillId="10" borderId="41" xfId="0" applyFill="1" applyBorder="1" applyAlignment="1">
      <alignment wrapText="1"/>
    </xf>
    <xf numFmtId="0" fontId="0" fillId="4" borderId="16" xfId="0" applyFill="1" applyBorder="1"/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0" fillId="11" borderId="31" xfId="0" applyFill="1" applyBorder="1" applyAlignment="1"/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/>
    <xf numFmtId="0" fontId="0" fillId="9" borderId="10" xfId="0" applyFill="1" applyBorder="1"/>
    <xf numFmtId="0" fontId="0" fillId="9" borderId="8" xfId="0" applyFill="1" applyBorder="1"/>
    <xf numFmtId="0" fontId="0" fillId="9" borderId="26" xfId="0" applyFill="1" applyBorder="1"/>
    <xf numFmtId="0" fontId="0" fillId="4" borderId="16" xfId="0" applyFill="1" applyBorder="1" applyAlignment="1">
      <alignment horizontal="right" vertical="center"/>
    </xf>
    <xf numFmtId="0" fontId="0" fillId="9" borderId="40" xfId="0" applyFill="1" applyBorder="1" applyAlignment="1">
      <alignment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11" borderId="41" xfId="0" applyFill="1" applyBorder="1"/>
    <xf numFmtId="0" fontId="0" fillId="9" borderId="41" xfId="0" applyFill="1" applyBorder="1" applyAlignment="1">
      <alignment vertical="center"/>
    </xf>
    <xf numFmtId="0" fontId="0" fillId="4" borderId="1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4" borderId="40" xfId="0" applyFont="1" applyFill="1" applyBorder="1"/>
    <xf numFmtId="0" fontId="6" fillId="9" borderId="40" xfId="0" applyFont="1" applyFill="1" applyBorder="1"/>
    <xf numFmtId="0" fontId="0" fillId="13" borderId="40" xfId="0" applyFill="1" applyBorder="1"/>
    <xf numFmtId="0" fontId="6" fillId="13" borderId="40" xfId="0" applyFont="1" applyFill="1" applyBorder="1"/>
    <xf numFmtId="0" fontId="0" fillId="13" borderId="41" xfId="0" applyFill="1" applyBorder="1"/>
    <xf numFmtId="0" fontId="0" fillId="0" borderId="28" xfId="0" applyBorder="1" applyAlignment="1">
      <alignment vertical="center"/>
    </xf>
    <xf numFmtId="0" fontId="0" fillId="0" borderId="23" xfId="0" applyFill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3" borderId="7" xfId="0" applyFill="1" applyBorder="1" applyAlignment="1"/>
    <xf numFmtId="0" fontId="0" fillId="12" borderId="8" xfId="0" applyFill="1" applyBorder="1"/>
    <xf numFmtId="0" fontId="0" fillId="0" borderId="8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2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21" xfId="0" applyBorder="1" applyAlignment="1"/>
    <xf numFmtId="0" fontId="0" fillId="0" borderId="20" xfId="0" applyBorder="1" applyAlignment="1"/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Alignment="1">
      <alignment horizontal="center"/>
    </xf>
    <xf numFmtId="0" fontId="0" fillId="6" borderId="40" xfId="0" applyFill="1" applyBorder="1"/>
    <xf numFmtId="0" fontId="0" fillId="4" borderId="31" xfId="0" applyFill="1" applyBorder="1"/>
    <xf numFmtId="0" fontId="0" fillId="10" borderId="40" xfId="0" applyFill="1" applyBorder="1" applyAlignment="1"/>
    <xf numFmtId="0" fontId="0" fillId="12" borderId="31" xfId="0" applyFill="1" applyBorder="1"/>
    <xf numFmtId="0" fontId="0" fillId="0" borderId="17" xfId="0" applyBorder="1" applyAlignment="1"/>
    <xf numFmtId="0" fontId="0" fillId="9" borderId="26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1" xfId="0" applyBorder="1" applyAlignment="1">
      <alignment vertical="center"/>
    </xf>
    <xf numFmtId="0" fontId="0" fillId="6" borderId="40" xfId="0" applyFill="1" applyBorder="1"/>
    <xf numFmtId="0" fontId="0" fillId="4" borderId="31" xfId="0" applyFill="1" applyBorder="1"/>
    <xf numFmtId="0" fontId="0" fillId="10" borderId="40" xfId="0" applyFill="1" applyBorder="1" applyAlignment="1"/>
    <xf numFmtId="0" fontId="0" fillId="12" borderId="31" xfId="0" applyFill="1" applyBorder="1"/>
    <xf numFmtId="0" fontId="0" fillId="0" borderId="17" xfId="0" applyBorder="1" applyAlignment="1"/>
    <xf numFmtId="0" fontId="0" fillId="9" borderId="26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0" fillId="0" borderId="7" xfId="0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17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9" xfId="0" applyBorder="1" applyAlignment="1">
      <alignment horizontal="center" vertical="top"/>
    </xf>
    <xf numFmtId="0" fontId="0" fillId="0" borderId="9" xfId="0" applyFill="1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0" fillId="0" borderId="29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18" xfId="0" applyFill="1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7" borderId="2" xfId="0" applyFill="1" applyBorder="1" applyAlignment="1">
      <alignment horizontal="left" vertical="top"/>
    </xf>
    <xf numFmtId="0" fontId="0" fillId="7" borderId="4" xfId="0" applyFill="1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6" fillId="0" borderId="2" xfId="0" applyFont="1" applyBorder="1"/>
    <xf numFmtId="0" fontId="6" fillId="0" borderId="4" xfId="0" applyFont="1" applyBorder="1"/>
    <xf numFmtId="0" fontId="0" fillId="0" borderId="2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1" fillId="0" borderId="0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36" xfId="0" applyBorder="1" applyAlignment="1">
      <alignment vertical="center"/>
    </xf>
    <xf numFmtId="0" fontId="6" fillId="0" borderId="42" xfId="0" applyFont="1" applyBorder="1" applyAlignment="1">
      <alignment vertical="center"/>
    </xf>
    <xf numFmtId="0" fontId="11" fillId="0" borderId="21" xfId="0" applyFont="1" applyBorder="1" applyAlignment="1">
      <alignment horizontal="left" wrapText="1"/>
    </xf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8" xfId="0" applyBorder="1"/>
    <xf numFmtId="0" fontId="0" fillId="0" borderId="20" xfId="0" applyBorder="1"/>
    <xf numFmtId="0" fontId="0" fillId="0" borderId="23" xfId="0" applyBorder="1"/>
    <xf numFmtId="0" fontId="0" fillId="0" borderId="42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11" fillId="0" borderId="17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30" xfId="0" applyBorder="1" applyAlignment="1">
      <alignment horizontal="left" vertical="top"/>
    </xf>
    <xf numFmtId="0" fontId="0" fillId="6" borderId="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3" fontId="0" fillId="0" borderId="0" xfId="0" applyNumberFormat="1" applyBorder="1" applyAlignment="1">
      <alignment horizontal="left"/>
    </xf>
    <xf numFmtId="0" fontId="0" fillId="0" borderId="1" xfId="0" applyBorder="1"/>
    <xf numFmtId="3" fontId="0" fillId="0" borderId="0" xfId="0" applyNumberForma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0" xfId="0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1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/>
    <xf numFmtId="0" fontId="13" fillId="0" borderId="1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0" fillId="0" borderId="32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3" fontId="0" fillId="0" borderId="1" xfId="0" applyNumberFormat="1" applyBorder="1" applyAlignment="1">
      <alignment horizontal="left" vertical="center" textRotation="45" wrapText="1"/>
    </xf>
    <xf numFmtId="0" fontId="0" fillId="0" borderId="1" xfId="0" applyFont="1" applyFill="1" applyBorder="1" applyAlignment="1">
      <alignment horizontal="left" vertical="center" textRotation="45" wrapText="1"/>
    </xf>
    <xf numFmtId="0" fontId="0" fillId="0" borderId="1" xfId="0" applyFill="1" applyBorder="1" applyAlignment="1">
      <alignment horizontal="left" vertical="center" textRotation="45" wrapText="1"/>
    </xf>
    <xf numFmtId="0" fontId="0" fillId="0" borderId="1" xfId="0" applyBorder="1" applyAlignment="1">
      <alignment horizontal="left" vertical="center" textRotation="45" wrapText="1"/>
    </xf>
    <xf numFmtId="0" fontId="0" fillId="0" borderId="44" xfId="0" applyBorder="1" applyAlignment="1">
      <alignment horizontal="left" vertical="center" textRotation="45" wrapText="1"/>
    </xf>
    <xf numFmtId="3" fontId="0" fillId="2" borderId="6" xfId="0" applyNumberFormat="1" applyFill="1" applyBorder="1" applyAlignment="1">
      <alignment horizontal="centerContinuous" vertical="center" wrapText="1"/>
    </xf>
    <xf numFmtId="0" fontId="0" fillId="2" borderId="8" xfId="0" applyFill="1" applyBorder="1" applyAlignment="1">
      <alignment horizontal="centerContinuous" vertical="center" wrapText="1"/>
    </xf>
    <xf numFmtId="0" fontId="0" fillId="2" borderId="6" xfId="0" applyFill="1" applyBorder="1" applyAlignment="1">
      <alignment horizontal="centerContinuous" vertical="center" wrapText="1"/>
    </xf>
    <xf numFmtId="0" fontId="0" fillId="2" borderId="2" xfId="0" applyFill="1" applyBorder="1" applyAlignment="1">
      <alignment horizontal="centerContinuous" vertical="center" wrapText="1"/>
    </xf>
    <xf numFmtId="0" fontId="0" fillId="2" borderId="4" xfId="0" applyFill="1" applyBorder="1" applyAlignment="1">
      <alignment horizontal="centerContinuous" vertical="center" wrapText="1"/>
    </xf>
    <xf numFmtId="0" fontId="0" fillId="0" borderId="6" xfId="0" applyBorder="1" applyAlignment="1">
      <alignment horizontal="centerContinuous" vertical="center"/>
    </xf>
    <xf numFmtId="0" fontId="0" fillId="0" borderId="8" xfId="0" applyBorder="1" applyAlignment="1">
      <alignment horizontal="centerContinuous" vertical="center"/>
    </xf>
    <xf numFmtId="0" fontId="11" fillId="0" borderId="6" xfId="0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0" fillId="2" borderId="17" xfId="0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3" fontId="0" fillId="0" borderId="0" xfId="0" applyNumberForma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6" xfId="0" applyFill="1" applyBorder="1" applyAlignment="1">
      <alignment vertical="center"/>
    </xf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15" fillId="16" borderId="1" xfId="2" applyBorder="1" applyAlignment="1">
      <alignment horizontal="center" vertical="center"/>
    </xf>
    <xf numFmtId="0" fontId="0" fillId="0" borderId="37" xfId="0" applyFill="1" applyBorder="1" applyAlignment="1">
      <alignment horizontal="left" vertical="center" wrapText="1"/>
    </xf>
    <xf numFmtId="0" fontId="0" fillId="0" borderId="38" xfId="0" applyFill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5" xfId="0" applyBorder="1"/>
    <xf numFmtId="0" fontId="0" fillId="2" borderId="5" xfId="0" applyFill="1" applyBorder="1"/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6" fillId="0" borderId="0" xfId="0" applyFont="1" applyFill="1" applyBorder="1" applyAlignment="1"/>
    <xf numFmtId="0" fontId="0" fillId="0" borderId="11" xfId="0" applyBorder="1"/>
    <xf numFmtId="0" fontId="0" fillId="0" borderId="40" xfId="0" applyFill="1" applyBorder="1" applyAlignment="1">
      <alignment horizontal="left" vertical="center" textRotation="45" wrapText="1"/>
    </xf>
    <xf numFmtId="0" fontId="3" fillId="0" borderId="5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17" borderId="5" xfId="0" applyFill="1" applyBorder="1" applyAlignment="1">
      <alignment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6" borderId="3" xfId="0" applyFill="1" applyBorder="1" applyAlignment="1">
      <alignment vertical="center"/>
    </xf>
    <xf numFmtId="0" fontId="0" fillId="6" borderId="3" xfId="0" applyFill="1" applyBorder="1" applyAlignment="1"/>
    <xf numFmtId="0" fontId="0" fillId="6" borderId="4" xfId="0" applyFill="1" applyBorder="1" applyAlignment="1"/>
    <xf numFmtId="0" fontId="16" fillId="0" borderId="11" xfId="0" applyFont="1" applyBorder="1" applyAlignment="1">
      <alignment horizontal="left" vertical="center"/>
    </xf>
    <xf numFmtId="0" fontId="16" fillId="0" borderId="11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0" borderId="31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2" fillId="0" borderId="11" xfId="0" applyFont="1" applyBorder="1" applyAlignment="1"/>
    <xf numFmtId="0" fontId="17" fillId="0" borderId="11" xfId="0" applyFont="1" applyBorder="1" applyAlignment="1">
      <alignment vertical="center"/>
    </xf>
  </cellXfs>
  <cellStyles count="3">
    <cellStyle name="Lien hypertexte 2" xfId="1"/>
    <cellStyle name="Neutre" xfId="2" builtinId="28"/>
    <cellStyle name="Normal" xfId="0" builtinId="0"/>
  </cellStyles>
  <dxfs count="227"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3300"/>
      <color rgb="FF00FF00"/>
      <color rgb="FF66FF33"/>
      <color rgb="FFFF5050"/>
      <color rgb="FF99FFCC"/>
      <color rgb="FF66FF66"/>
      <color rgb="FF3399FF"/>
      <color rgb="FFFF0000"/>
      <color rgb="FFC0C0C0"/>
      <color rgb="FFE368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A351"/>
  <sheetViews>
    <sheetView showZeros="0" tabSelected="1" topLeftCell="H1" zoomScale="70" zoomScaleNormal="70" workbookViewId="0">
      <selection activeCell="N19" sqref="N19"/>
    </sheetView>
  </sheetViews>
  <sheetFormatPr baseColWidth="10" defaultRowHeight="15"/>
  <cols>
    <col min="1" max="1" width="24.5703125" customWidth="1"/>
    <col min="2" max="2" width="20" customWidth="1"/>
    <col min="3" max="3" width="17" customWidth="1"/>
    <col min="4" max="4" width="25.140625" customWidth="1"/>
    <col min="5" max="5" width="18.42578125" customWidth="1"/>
    <col min="6" max="6" width="17.42578125" customWidth="1"/>
    <col min="7" max="7" width="14.5703125" customWidth="1"/>
    <col min="8" max="8" width="16.5703125" customWidth="1"/>
    <col min="9" max="9" width="17" customWidth="1"/>
    <col min="10" max="10" width="20.28515625" customWidth="1"/>
    <col min="11" max="11" width="24" customWidth="1"/>
    <col min="12" max="12" width="20.85546875" customWidth="1"/>
    <col min="13" max="13" width="14.7109375" customWidth="1"/>
    <col min="14" max="14" width="14.5703125" customWidth="1"/>
    <col min="15" max="15" width="17" customWidth="1"/>
    <col min="16" max="16" width="15.140625" customWidth="1"/>
    <col min="17" max="17" width="19.28515625" customWidth="1"/>
    <col min="18" max="18" width="13" customWidth="1"/>
    <col min="19" max="19" width="12.7109375" customWidth="1"/>
    <col min="20" max="20" width="46.28515625" customWidth="1"/>
    <col min="21" max="21" width="15.7109375" hidden="1" customWidth="1"/>
    <col min="22" max="22" width="19.85546875" hidden="1" customWidth="1"/>
    <col min="23" max="24" width="11.42578125" hidden="1" customWidth="1"/>
    <col min="25" max="25" width="18.28515625" style="188" hidden="1" customWidth="1"/>
    <col min="26" max="26" width="15.7109375" style="188" hidden="1" customWidth="1"/>
    <col min="27" max="27" width="11.42578125" hidden="1" customWidth="1"/>
    <col min="28" max="28" width="18.5703125" hidden="1" customWidth="1"/>
    <col min="29" max="30" width="11.42578125" hidden="1" customWidth="1"/>
    <col min="31" max="31" width="18" hidden="1" customWidth="1"/>
    <col min="32" max="32" width="11.42578125" hidden="1" customWidth="1"/>
    <col min="33" max="33" width="27.28515625" hidden="1" customWidth="1"/>
    <col min="34" max="34" width="16.85546875" hidden="1" customWidth="1"/>
    <col min="35" max="36" width="11.42578125" hidden="1" customWidth="1"/>
    <col min="37" max="37" width="17.140625" hidden="1" customWidth="1"/>
    <col min="38" max="38" width="13.28515625" hidden="1" customWidth="1"/>
    <col min="39" max="39" width="11.42578125" hidden="1" customWidth="1"/>
    <col min="40" max="40" width="17.140625" hidden="1" customWidth="1"/>
    <col min="41" max="42" width="11.42578125" hidden="1" customWidth="1"/>
    <col min="43" max="43" width="19.42578125" hidden="1" customWidth="1"/>
    <col min="44" max="44" width="13" hidden="1" customWidth="1"/>
    <col min="45" max="45" width="11.42578125" hidden="1" customWidth="1"/>
    <col min="46" max="46" width="17.5703125" hidden="1" customWidth="1"/>
    <col min="47" max="48" width="11.42578125" hidden="1" customWidth="1"/>
    <col min="49" max="49" width="17.140625" hidden="1" customWidth="1"/>
    <col min="50" max="50" width="11.42578125" hidden="1" customWidth="1"/>
    <col min="51" max="51" width="10.42578125" hidden="1" customWidth="1"/>
    <col min="52" max="52" width="18" hidden="1" customWidth="1"/>
    <col min="53" max="54" width="11.42578125" hidden="1" customWidth="1"/>
    <col min="55" max="55" width="19.85546875" hidden="1" customWidth="1"/>
    <col min="56" max="57" width="11.42578125" hidden="1" customWidth="1"/>
    <col min="58" max="58" width="18.7109375" hidden="1" customWidth="1"/>
    <col min="59" max="60" width="11.42578125" hidden="1" customWidth="1"/>
    <col min="61" max="61" width="20" hidden="1" customWidth="1"/>
    <col min="62" max="63" width="11.42578125" hidden="1" customWidth="1"/>
    <col min="64" max="64" width="21.85546875" hidden="1" customWidth="1"/>
    <col min="65" max="66" width="11.42578125" hidden="1" customWidth="1"/>
    <col min="67" max="67" width="22.28515625" hidden="1" customWidth="1"/>
    <col min="68" max="69" width="11.42578125" hidden="1" customWidth="1"/>
    <col min="70" max="70" width="19.28515625" hidden="1" customWidth="1"/>
    <col min="71" max="72" width="11.42578125" hidden="1" customWidth="1"/>
    <col min="73" max="73" width="20.5703125" hidden="1" customWidth="1"/>
    <col min="74" max="75" width="11.42578125" hidden="1" customWidth="1"/>
    <col min="76" max="76" width="16.85546875" hidden="1" customWidth="1"/>
    <col min="77" max="78" width="11.42578125" hidden="1" customWidth="1"/>
    <col min="79" max="79" width="19.5703125" hidden="1" customWidth="1"/>
    <col min="80" max="80" width="11.42578125" hidden="1" customWidth="1"/>
    <col min="81" max="81" width="10.85546875" hidden="1" customWidth="1"/>
    <col min="82" max="82" width="18.42578125" hidden="1" customWidth="1"/>
    <col min="83" max="84" width="11.42578125" hidden="1" customWidth="1"/>
    <col min="85" max="85" width="18.42578125" hidden="1" customWidth="1"/>
    <col min="86" max="87" width="11.42578125" hidden="1" customWidth="1"/>
    <col min="88" max="88" width="22.28515625" hidden="1" customWidth="1"/>
    <col min="89" max="90" width="11.42578125" hidden="1" customWidth="1"/>
    <col min="91" max="91" width="23.85546875" hidden="1" customWidth="1"/>
    <col min="92" max="93" width="11.42578125" hidden="1" customWidth="1"/>
    <col min="94" max="94" width="25.7109375" hidden="1" customWidth="1"/>
    <col min="95" max="96" width="11.42578125" hidden="1" customWidth="1"/>
    <col min="97" max="97" width="23.85546875" hidden="1" customWidth="1"/>
    <col min="98" max="99" width="11.42578125" hidden="1" customWidth="1"/>
    <col min="100" max="100" width="20.42578125" hidden="1" customWidth="1"/>
    <col min="101" max="102" width="11.42578125" hidden="1" customWidth="1"/>
    <col min="103" max="103" width="23.42578125" hidden="1" customWidth="1"/>
    <col min="104" max="105" width="11.42578125" hidden="1" customWidth="1"/>
    <col min="106" max="106" width="24.42578125" hidden="1" customWidth="1"/>
    <col min="107" max="108" width="11.42578125" hidden="1" customWidth="1"/>
    <col min="109" max="109" width="25.7109375" hidden="1" customWidth="1"/>
    <col min="110" max="111" width="11.42578125" hidden="1" customWidth="1"/>
    <col min="112" max="112" width="21.5703125" hidden="1" customWidth="1"/>
    <col min="113" max="114" width="11.42578125" hidden="1" customWidth="1"/>
    <col min="115" max="115" width="20.85546875" hidden="1" customWidth="1"/>
    <col min="116" max="117" width="11.42578125" hidden="1" customWidth="1"/>
    <col min="118" max="118" width="21" hidden="1" customWidth="1"/>
    <col min="119" max="120" width="11.42578125" hidden="1" customWidth="1"/>
    <col min="121" max="121" width="19.28515625" hidden="1" customWidth="1"/>
    <col min="122" max="123" width="11.42578125" hidden="1" customWidth="1"/>
    <col min="124" max="124" width="17" hidden="1" customWidth="1"/>
    <col min="125" max="126" width="11.42578125" hidden="1" customWidth="1"/>
    <col min="127" max="127" width="18.140625" hidden="1" customWidth="1"/>
    <col min="128" max="129" width="11.42578125" hidden="1" customWidth="1"/>
    <col min="130" max="130" width="20.28515625" hidden="1" customWidth="1"/>
    <col min="131" max="132" width="11.42578125" hidden="1" customWidth="1"/>
    <col min="133" max="133" width="18.5703125" hidden="1" customWidth="1"/>
    <col min="134" max="135" width="11.42578125" hidden="1" customWidth="1"/>
    <col min="136" max="136" width="19" hidden="1" customWidth="1"/>
    <col min="137" max="138" width="11.42578125" hidden="1" customWidth="1"/>
    <col min="139" max="139" width="19.42578125" hidden="1" customWidth="1"/>
    <col min="140" max="141" width="11.42578125" hidden="1" customWidth="1"/>
    <col min="142" max="142" width="17.5703125" hidden="1" customWidth="1"/>
    <col min="143" max="144" width="11.42578125" hidden="1" customWidth="1"/>
    <col min="145" max="145" width="17.7109375" hidden="1" customWidth="1"/>
    <col min="146" max="147" width="11.42578125" hidden="1" customWidth="1"/>
    <col min="148" max="148" width="16.42578125" hidden="1" customWidth="1"/>
    <col min="149" max="183" width="11.42578125" hidden="1" customWidth="1"/>
  </cols>
  <sheetData>
    <row r="1" spans="2:183" ht="15.75" thickBot="1"/>
    <row r="2" spans="2:183" ht="23.25" customHeight="1" thickBot="1">
      <c r="B2" s="560" t="s">
        <v>286</v>
      </c>
      <c r="C2" s="580"/>
      <c r="D2" s="580"/>
      <c r="E2" s="580"/>
      <c r="F2" s="580"/>
      <c r="G2" s="580"/>
      <c r="H2" s="580"/>
      <c r="I2" s="561"/>
      <c r="K2" s="560" t="s">
        <v>287</v>
      </c>
      <c r="L2" s="580"/>
      <c r="M2" s="580"/>
      <c r="N2" s="580"/>
      <c r="O2" s="580"/>
      <c r="P2" s="580"/>
      <c r="Q2" s="580"/>
      <c r="R2" s="580"/>
      <c r="S2" s="561"/>
      <c r="T2" s="437"/>
      <c r="GA2" s="470"/>
    </row>
    <row r="3" spans="2:183" ht="15.75" hidden="1" customHeight="1" thickBot="1">
      <c r="B3" s="382"/>
      <c r="C3" s="382"/>
      <c r="D3" s="382"/>
      <c r="E3" s="382"/>
      <c r="F3" s="382"/>
      <c r="G3" s="382"/>
      <c r="H3" s="382"/>
      <c r="I3" s="382"/>
      <c r="T3" s="437"/>
      <c r="GA3" s="470"/>
    </row>
    <row r="4" spans="2:183" ht="15.75" hidden="1" customHeight="1" thickBot="1">
      <c r="B4" s="382"/>
      <c r="C4" s="382"/>
      <c r="D4" s="382"/>
      <c r="E4" s="382"/>
      <c r="F4" s="382"/>
      <c r="G4" s="382"/>
      <c r="H4" s="382"/>
      <c r="I4" s="382"/>
      <c r="T4" s="437"/>
      <c r="GA4" s="470"/>
    </row>
    <row r="5" spans="2:183" ht="15.75" hidden="1" customHeight="1" thickBot="1">
      <c r="B5" s="382"/>
      <c r="C5" s="382"/>
      <c r="D5" s="382"/>
      <c r="E5" s="382"/>
      <c r="F5" s="382"/>
      <c r="G5" s="382"/>
      <c r="H5" s="382"/>
      <c r="I5" s="382"/>
      <c r="T5" s="437"/>
      <c r="GA5" s="470"/>
    </row>
    <row r="6" spans="2:183" ht="15.75" hidden="1" customHeight="1" thickBot="1">
      <c r="B6" s="382"/>
      <c r="C6" s="382"/>
      <c r="D6" s="382"/>
      <c r="E6" s="382"/>
      <c r="F6" s="382"/>
      <c r="G6" s="382"/>
      <c r="H6" s="382"/>
      <c r="I6" s="382"/>
      <c r="T6" s="437"/>
      <c r="GA6" s="470"/>
    </row>
    <row r="7" spans="2:183" ht="15.75" hidden="1" customHeight="1" thickBot="1">
      <c r="B7" s="432" t="s">
        <v>284</v>
      </c>
      <c r="C7" s="433"/>
      <c r="D7" s="433"/>
      <c r="E7" s="433"/>
      <c r="F7" s="433"/>
      <c r="G7" s="433"/>
      <c r="H7" s="433"/>
      <c r="I7" s="434"/>
      <c r="J7" s="12"/>
      <c r="K7" s="581" t="s">
        <v>284</v>
      </c>
      <c r="L7" s="582"/>
      <c r="M7" s="582"/>
      <c r="N7" s="582"/>
      <c r="O7" s="582"/>
      <c r="P7" s="582"/>
      <c r="Q7" s="582"/>
      <c r="R7" s="582"/>
      <c r="S7" s="582"/>
      <c r="T7" s="437"/>
      <c r="GA7" s="470"/>
    </row>
    <row r="8" spans="2:183" ht="71.25" customHeight="1" thickBot="1">
      <c r="B8" s="543" t="s">
        <v>0</v>
      </c>
      <c r="C8" s="544"/>
      <c r="D8" s="591" t="s">
        <v>290</v>
      </c>
      <c r="E8" s="592"/>
      <c r="F8" s="592"/>
      <c r="G8" s="592"/>
      <c r="H8" s="592"/>
      <c r="I8" s="593"/>
      <c r="J8" s="2"/>
      <c r="K8" s="497" t="s">
        <v>0</v>
      </c>
      <c r="L8" s="591" t="s">
        <v>296</v>
      </c>
      <c r="M8" s="592"/>
      <c r="N8" s="592"/>
      <c r="O8" s="592"/>
      <c r="P8" s="592"/>
      <c r="Q8" s="592"/>
      <c r="R8" s="592"/>
      <c r="S8" s="593"/>
      <c r="T8" s="510" t="str">
        <f>VLOOKUP(L8,Liste!$A$7:$B$60,2,FALSE)</f>
        <v xml:space="preserve">Simple Rondin 2 positions </v>
      </c>
      <c r="GA8" s="469"/>
    </row>
    <row r="9" spans="2:183" ht="40.5" customHeight="1" thickBot="1">
      <c r="B9" s="543" t="s">
        <v>65</v>
      </c>
      <c r="C9" s="544"/>
      <c r="D9" s="585" t="s">
        <v>71</v>
      </c>
      <c r="E9" s="586"/>
      <c r="F9" s="587"/>
      <c r="G9" s="598" t="s">
        <v>70</v>
      </c>
      <c r="H9" s="599"/>
      <c r="I9" s="600"/>
      <c r="J9" s="2"/>
      <c r="K9" s="497" t="s">
        <v>65</v>
      </c>
      <c r="L9" s="585" t="s">
        <v>71</v>
      </c>
      <c r="M9" s="586"/>
      <c r="N9" s="586"/>
      <c r="O9" s="587"/>
      <c r="P9" s="598" t="s">
        <v>70</v>
      </c>
      <c r="Q9" s="599"/>
      <c r="R9" s="599"/>
      <c r="S9" s="600"/>
    </row>
    <row r="10" spans="2:183" ht="48" customHeight="1" thickBot="1">
      <c r="B10" s="543" t="s">
        <v>1</v>
      </c>
      <c r="C10" s="544"/>
      <c r="D10" s="11" t="s">
        <v>2</v>
      </c>
      <c r="E10" s="11" t="s">
        <v>2</v>
      </c>
      <c r="F10" s="11" t="s">
        <v>2</v>
      </c>
      <c r="G10" s="13" t="s">
        <v>2</v>
      </c>
      <c r="H10" s="13" t="s">
        <v>2</v>
      </c>
      <c r="I10" s="1" t="s">
        <v>66</v>
      </c>
      <c r="J10" s="2"/>
      <c r="K10" s="497" t="s">
        <v>1</v>
      </c>
      <c r="L10" s="463" t="str">
        <f>INDEX(O$129:O$290,MATCH($L$8,$D$129:$D$290,0))</f>
        <v>Rondin wéma</v>
      </c>
      <c r="M10" s="463" t="str">
        <f t="shared" ref="M10:Q10" si="0">INDEX(P$129:P$290,MATCH($L$8,$D$129:$D$290,0))</f>
        <v>Rondin wéma</v>
      </c>
      <c r="N10" s="463" t="str">
        <f t="shared" si="0"/>
        <v>Rondin wéma</v>
      </c>
      <c r="O10" s="463" t="str">
        <f t="shared" si="0"/>
        <v>Rondin wéma</v>
      </c>
      <c r="P10" s="463" t="str">
        <f t="shared" si="0"/>
        <v>Rondin wéma</v>
      </c>
      <c r="Q10" s="463" t="str">
        <f t="shared" si="0"/>
        <v>Sc.Rab</v>
      </c>
      <c r="R10" s="463">
        <f t="shared" ref="R10" si="1">INDEX(U$129:U$290,MATCH($L$8,$D$129:$D$290,0))</f>
        <v>0</v>
      </c>
      <c r="S10" s="463">
        <f>INDEX(V$129:V$290,MATCH($L$8,$D$129:$D$290,0))</f>
        <v>0</v>
      </c>
    </row>
    <row r="11" spans="2:183" ht="46.5" customHeight="1" thickBot="1">
      <c r="B11" s="543" t="s">
        <v>14</v>
      </c>
      <c r="C11" s="544"/>
      <c r="D11" s="15" t="s">
        <v>72</v>
      </c>
      <c r="E11" s="16" t="s">
        <v>64</v>
      </c>
      <c r="F11" s="16" t="s">
        <v>63</v>
      </c>
      <c r="G11" s="16" t="s">
        <v>67</v>
      </c>
      <c r="H11" s="16" t="s">
        <v>68</v>
      </c>
      <c r="I11" s="16" t="s">
        <v>69</v>
      </c>
      <c r="J11" s="2"/>
      <c r="K11" s="498" t="s">
        <v>14</v>
      </c>
      <c r="L11" s="467" t="str">
        <f>INDEX(O$130:O$290,MATCH($L$8,$D$129:$D$290,0))</f>
        <v>Montant articulation</v>
      </c>
      <c r="M11" s="467" t="str">
        <f t="shared" ref="M11:Q11" si="2">INDEX(P$130:P$290,MATCH($L$8,$D$129:$D$290,0))</f>
        <v xml:space="preserve">Montant cadenas </v>
      </c>
      <c r="N11" s="467" t="str">
        <f t="shared" si="2"/>
        <v xml:space="preserve">Montant récepteur </v>
      </c>
      <c r="O11" s="467" t="str">
        <f t="shared" si="2"/>
        <v>Barrière</v>
      </c>
      <c r="P11" s="467" t="str">
        <f t="shared" si="2"/>
        <v>Montant articulé</v>
      </c>
      <c r="Q11" s="467" t="str">
        <f t="shared" si="2"/>
        <v>Renfort barrière</v>
      </c>
      <c r="R11" s="467">
        <f t="shared" ref="R11" si="3">INDEX(U$130:U$290,MATCH($L$8,$D$129:$D$290,0))</f>
        <v>0</v>
      </c>
      <c r="S11" s="467">
        <f>INDEX(V$130:V$290,MATCH($L$8,$D$129:$D$290,0))</f>
        <v>0</v>
      </c>
    </row>
    <row r="12" spans="2:183" ht="38.25" customHeight="1" thickBot="1">
      <c r="B12" s="543" t="s">
        <v>75</v>
      </c>
      <c r="C12" s="544"/>
      <c r="D12" s="514">
        <f>IF($D$8=$U$76,V79,IF($D$8=$U$85,V88,IF($D$8=$U$94,V97,IF($D$8=$U$103,V106,))))</f>
        <v>1500</v>
      </c>
      <c r="E12" s="514">
        <f t="shared" ref="E12:I14" si="4">IF($D$8=$U$76,W79,IF($D$8=$U$85,W88,IF($D$8=$U$94,W97,IF($D$8=$U$103,W106,))))</f>
        <v>1500</v>
      </c>
      <c r="F12" s="514">
        <f t="shared" si="4"/>
        <v>1300</v>
      </c>
      <c r="G12" s="514">
        <f t="shared" si="4"/>
        <v>0</v>
      </c>
      <c r="H12" s="514">
        <f t="shared" si="4"/>
        <v>1050</v>
      </c>
      <c r="I12" s="514">
        <f t="shared" si="4"/>
        <v>0</v>
      </c>
      <c r="J12" s="2"/>
      <c r="K12" s="498" t="s">
        <v>75</v>
      </c>
      <c r="L12" s="466">
        <f>INDEX(G$129:G$290,MATCH($L$8,$D$129:$D$290,0))</f>
        <v>1500</v>
      </c>
      <c r="M12" s="466">
        <f t="shared" ref="M12:Q12" si="5">INDEX(H$129:H$290,MATCH($L$8,$D$129:$D$290,0))</f>
        <v>1500</v>
      </c>
      <c r="N12" s="466">
        <f t="shared" si="5"/>
        <v>1300</v>
      </c>
      <c r="O12" s="466">
        <f t="shared" si="5"/>
        <v>1900</v>
      </c>
      <c r="P12" s="466">
        <f t="shared" si="5"/>
        <v>1040</v>
      </c>
      <c r="Q12" s="466">
        <f t="shared" si="5"/>
        <v>1330</v>
      </c>
      <c r="R12" s="466">
        <f>INDEX(M$129:M$290,MATCH($L$8,$D$129:$D$290,0))</f>
        <v>0</v>
      </c>
      <c r="S12" s="466">
        <f t="shared" ref="S12" si="6">INDEX(N$129:N$290,MATCH($L$8,$D$129:$D$290,0))</f>
        <v>0</v>
      </c>
    </row>
    <row r="13" spans="2:183" ht="32.25" customHeight="1" thickBot="1">
      <c r="B13" s="543" t="s">
        <v>74</v>
      </c>
      <c r="C13" s="544"/>
      <c r="D13" s="514">
        <f t="shared" ref="D13:D14" si="7">IF($D$8=$U$76,V80,IF($D$8=$U$85,V89,IF($D$8=$U$94,V98,IF($D$8=$U$103,V107,))))</f>
        <v>160</v>
      </c>
      <c r="E13" s="514">
        <f t="shared" si="4"/>
        <v>130</v>
      </c>
      <c r="F13" s="514">
        <f t="shared" si="4"/>
        <v>100</v>
      </c>
      <c r="G13" s="514">
        <f t="shared" si="4"/>
        <v>100</v>
      </c>
      <c r="H13" s="514">
        <f t="shared" si="4"/>
        <v>160</v>
      </c>
      <c r="I13" s="514">
        <f t="shared" si="4"/>
        <v>100</v>
      </c>
      <c r="J13" s="2"/>
      <c r="K13" s="498" t="s">
        <v>77</v>
      </c>
      <c r="L13" s="466">
        <f t="shared" ref="L13" si="8">INDEX(G$130:G$290,MATCH($L$8,$D$129:$D$290,0))</f>
        <v>160</v>
      </c>
      <c r="M13" s="466">
        <f t="shared" ref="M13" si="9">INDEX(H$130:H$290,MATCH($L$8,$D$129:$D$290,0))</f>
        <v>130</v>
      </c>
      <c r="N13" s="466">
        <f t="shared" ref="N13" si="10">INDEX(I$130:I$290,MATCH($L$8,$D$129:$D$290,0))</f>
        <v>100</v>
      </c>
      <c r="O13" s="466">
        <f t="shared" ref="O13" si="11">INDEX(J$130:J$290,MATCH($L$8,$D$129:$D$290,0))</f>
        <v>100</v>
      </c>
      <c r="P13" s="466">
        <f t="shared" ref="P13" si="12">INDEX(K$130:K$290,MATCH($L$8,$D$129:$D$290,0))</f>
        <v>160</v>
      </c>
      <c r="Q13" s="466">
        <f t="shared" ref="Q13" si="13">INDEX(L$130:L$290,MATCH($L$8,$D$129:$D$290,0))</f>
        <v>100</v>
      </c>
      <c r="R13" s="462">
        <f t="shared" ref="R13:S13" si="14">INDEX(M$130:M$290,MATCH($L$8,$D$129:$D$290,0))</f>
        <v>0</v>
      </c>
      <c r="S13" s="462">
        <f t="shared" si="14"/>
        <v>0</v>
      </c>
    </row>
    <row r="14" spans="2:183" ht="33.75" customHeight="1" thickBot="1">
      <c r="B14" s="543" t="s">
        <v>76</v>
      </c>
      <c r="C14" s="544"/>
      <c r="D14" s="514">
        <f t="shared" si="7"/>
        <v>0</v>
      </c>
      <c r="E14" s="514">
        <f t="shared" si="4"/>
        <v>0</v>
      </c>
      <c r="F14" s="514">
        <f t="shared" si="4"/>
        <v>0</v>
      </c>
      <c r="G14" s="514">
        <f t="shared" si="4"/>
        <v>0</v>
      </c>
      <c r="H14" s="514">
        <f t="shared" si="4"/>
        <v>0</v>
      </c>
      <c r="I14" s="514">
        <f t="shared" si="4"/>
        <v>40</v>
      </c>
      <c r="J14" s="2"/>
      <c r="K14" s="498" t="s">
        <v>76</v>
      </c>
      <c r="L14" s="466">
        <f t="shared" ref="L14" si="15">INDEX(G$131:G$290,MATCH($L$8,$D$129:$D$290,0))</f>
        <v>0</v>
      </c>
      <c r="M14" s="466">
        <f t="shared" ref="M14" si="16">INDEX(H$131:H$290,MATCH($L$8,$D$129:$D$290,0))</f>
        <v>0</v>
      </c>
      <c r="N14" s="466">
        <f t="shared" ref="N14" si="17">INDEX(I$131:I$290,MATCH($L$8,$D$129:$D$290,0))</f>
        <v>0</v>
      </c>
      <c r="O14" s="466">
        <f t="shared" ref="O14" si="18">INDEX(J$131:J$290,MATCH($L$8,$D$129:$D$290,0))</f>
        <v>0</v>
      </c>
      <c r="P14" s="466">
        <f>INDEX(K$131:K$290,MATCH($L$8,$D$129:$D$290,0))</f>
        <v>0</v>
      </c>
      <c r="Q14" s="466">
        <f t="shared" ref="Q14" si="19">INDEX(L$131:L$290,MATCH($L$8,$D$129:$D$290,0))</f>
        <v>40</v>
      </c>
      <c r="R14" s="462">
        <f t="shared" ref="R14:S14" si="20">INDEX(M$131:M$290,MATCH($L$8,$D$129:$D$290,0))</f>
        <v>0</v>
      </c>
      <c r="S14" s="462">
        <f t="shared" si="20"/>
        <v>0</v>
      </c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83"/>
      <c r="ED14" s="83"/>
      <c r="EE14" s="83"/>
      <c r="EF14" s="83"/>
      <c r="EG14" s="83"/>
      <c r="EH14" s="83"/>
      <c r="EI14" s="83"/>
      <c r="EJ14" s="83"/>
      <c r="EK14" s="83"/>
      <c r="EL14" s="83"/>
      <c r="EM14" s="83"/>
      <c r="EN14" s="83"/>
      <c r="EO14" s="83"/>
      <c r="EP14" s="83"/>
      <c r="EQ14" s="83"/>
      <c r="ER14" s="83"/>
      <c r="ES14" s="83"/>
      <c r="ET14" s="83"/>
    </row>
    <row r="15" spans="2:183" ht="30.75" customHeight="1" thickBot="1">
      <c r="B15" s="543" t="s">
        <v>3</v>
      </c>
      <c r="C15" s="544"/>
      <c r="D15" s="23">
        <v>1</v>
      </c>
      <c r="E15" s="20">
        <v>2</v>
      </c>
      <c r="F15" s="20">
        <v>2</v>
      </c>
      <c r="G15" s="168">
        <v>1</v>
      </c>
      <c r="H15" s="168">
        <v>1</v>
      </c>
      <c r="I15" s="169">
        <v>1</v>
      </c>
      <c r="J15" s="2"/>
      <c r="K15" s="498" t="s">
        <v>3</v>
      </c>
      <c r="L15" s="465">
        <f>INDEX(O$131:O$290,MATCH($L$8,$D$129:$D$290,0))</f>
        <v>1</v>
      </c>
      <c r="M15" s="462">
        <f t="shared" ref="M15:R15" si="21">INDEX(P$131:P$290,MATCH($L$8,$D$129:$D$290,0))</f>
        <v>2</v>
      </c>
      <c r="N15" s="462">
        <f t="shared" si="21"/>
        <v>2</v>
      </c>
      <c r="O15" s="462">
        <f t="shared" si="21"/>
        <v>1</v>
      </c>
      <c r="P15" s="462">
        <f t="shared" si="21"/>
        <v>1</v>
      </c>
      <c r="Q15" s="462">
        <f t="shared" si="21"/>
        <v>1</v>
      </c>
      <c r="R15" s="464">
        <f t="shared" si="21"/>
        <v>0</v>
      </c>
      <c r="S15" s="464">
        <f>INDEX(V$131:V$290,MATCH($L$8,$D$129:$D$290,0))</f>
        <v>0</v>
      </c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4"/>
      <c r="AO15" s="4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  <c r="CW15" s="83"/>
      <c r="CX15" s="83"/>
      <c r="CY15" s="83"/>
      <c r="CZ15" s="83"/>
      <c r="DA15" s="8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83"/>
      <c r="EF15" s="83"/>
      <c r="EG15" s="83"/>
      <c r="EH15" s="83"/>
      <c r="EI15" s="83"/>
      <c r="EJ15" s="83"/>
      <c r="EK15" s="83"/>
      <c r="EL15" s="83"/>
      <c r="EM15" s="83"/>
      <c r="EN15" s="83"/>
      <c r="EO15" s="83"/>
      <c r="EP15" s="83"/>
      <c r="EQ15" s="83"/>
      <c r="ER15" s="83"/>
      <c r="ES15" s="83"/>
      <c r="ET15" s="83"/>
    </row>
    <row r="16" spans="2:183" ht="32.25" customHeight="1" thickBot="1">
      <c r="B16" s="581" t="s">
        <v>4</v>
      </c>
      <c r="C16" s="582"/>
      <c r="D16" s="582"/>
      <c r="E16" s="582"/>
      <c r="F16" s="582"/>
      <c r="G16" s="582"/>
      <c r="H16" s="582"/>
      <c r="I16" s="594"/>
      <c r="J16" s="4"/>
      <c r="K16" s="581" t="s">
        <v>4</v>
      </c>
      <c r="L16" s="582"/>
      <c r="M16" s="582"/>
      <c r="N16" s="582"/>
      <c r="O16" s="582"/>
      <c r="P16" s="582"/>
      <c r="Q16" s="582"/>
      <c r="R16" s="582"/>
      <c r="S16" s="594"/>
      <c r="U16" s="83"/>
      <c r="V16" s="481">
        <v>630009</v>
      </c>
      <c r="W16" s="482"/>
      <c r="X16" s="27"/>
      <c r="Y16" s="483" t="str">
        <f>D132</f>
        <v>630 009-03 (passage 4,00m+2contre appuis)</v>
      </c>
      <c r="Z16" s="482"/>
      <c r="AA16" s="83"/>
      <c r="AB16" s="484" t="s">
        <v>18</v>
      </c>
      <c r="AC16" s="485"/>
      <c r="AD16" s="83"/>
      <c r="AE16" s="484" t="str">
        <f>D138</f>
        <v>630-009-04 SC</v>
      </c>
      <c r="AF16" s="485"/>
      <c r="AG16" s="83"/>
      <c r="AH16" s="484" t="s">
        <v>20</v>
      </c>
      <c r="AI16" s="485"/>
      <c r="AJ16" s="83"/>
      <c r="AK16" s="483" t="s">
        <v>23</v>
      </c>
      <c r="AL16" s="482"/>
      <c r="AM16" s="83"/>
      <c r="AN16" s="483" t="s">
        <v>24</v>
      </c>
      <c r="AO16" s="482"/>
      <c r="AP16" s="83"/>
      <c r="AQ16" s="483" t="s">
        <v>81</v>
      </c>
      <c r="AR16" s="482"/>
      <c r="AS16" s="83"/>
      <c r="AT16" s="483" t="s">
        <v>25</v>
      </c>
      <c r="AU16" s="482"/>
      <c r="AV16" s="83"/>
      <c r="AW16" s="483" t="s">
        <v>89</v>
      </c>
      <c r="AX16" s="482"/>
      <c r="AY16" s="83"/>
      <c r="AZ16" s="483" t="s">
        <v>92</v>
      </c>
      <c r="BA16" s="482"/>
      <c r="BB16" s="83"/>
      <c r="BC16" s="483" t="s">
        <v>27</v>
      </c>
      <c r="BD16" s="482"/>
      <c r="BE16" s="83"/>
      <c r="BF16" s="483" t="s">
        <v>100</v>
      </c>
      <c r="BG16" s="482"/>
      <c r="BH16" s="83"/>
      <c r="BI16" s="483" t="s">
        <v>224</v>
      </c>
      <c r="BJ16" s="482"/>
      <c r="BK16" s="83"/>
      <c r="BL16" s="483" t="s">
        <v>29</v>
      </c>
      <c r="BM16" s="482"/>
      <c r="BN16" s="83"/>
      <c r="BO16" s="483" t="s">
        <v>30</v>
      </c>
      <c r="BP16" s="482"/>
      <c r="BQ16" s="83"/>
      <c r="BR16" s="483" t="s">
        <v>108</v>
      </c>
      <c r="BS16" s="482"/>
      <c r="BT16" s="83"/>
      <c r="BU16" s="483" t="s">
        <v>31</v>
      </c>
      <c r="BV16" s="482"/>
      <c r="BW16" s="83"/>
      <c r="BX16" s="483" t="s">
        <v>32</v>
      </c>
      <c r="BY16" s="482"/>
      <c r="BZ16" s="83"/>
      <c r="CA16" s="483" t="s">
        <v>33</v>
      </c>
      <c r="CB16" s="482"/>
      <c r="CC16" s="83"/>
      <c r="CD16" s="483" t="s">
        <v>34</v>
      </c>
      <c r="CE16" s="482"/>
      <c r="CF16" s="83"/>
      <c r="CG16" s="483" t="s">
        <v>35</v>
      </c>
      <c r="CH16" s="482"/>
      <c r="CI16" s="83"/>
      <c r="CJ16" s="483" t="s">
        <v>36</v>
      </c>
      <c r="CK16" s="482"/>
      <c r="CL16" s="83"/>
      <c r="CM16" s="483" t="s">
        <v>37</v>
      </c>
      <c r="CN16" s="482"/>
      <c r="CO16" s="83"/>
      <c r="CP16" s="483" t="s">
        <v>38</v>
      </c>
      <c r="CQ16" s="482"/>
      <c r="CR16" s="83"/>
      <c r="CS16" s="483" t="s">
        <v>39</v>
      </c>
      <c r="CT16" s="482"/>
      <c r="CU16" s="83"/>
      <c r="CV16" s="483" t="s">
        <v>40</v>
      </c>
      <c r="CW16" s="482"/>
      <c r="CX16" s="83"/>
      <c r="CY16" s="483" t="s">
        <v>41</v>
      </c>
      <c r="CZ16" s="482"/>
      <c r="DA16" s="83"/>
      <c r="DB16" s="483" t="s">
        <v>42</v>
      </c>
      <c r="DC16" s="482"/>
      <c r="DD16" s="83"/>
      <c r="DE16" s="483" t="s">
        <v>43</v>
      </c>
      <c r="DF16" s="482"/>
      <c r="DG16" s="83"/>
      <c r="DH16" s="483" t="s">
        <v>44</v>
      </c>
      <c r="DI16" s="482"/>
      <c r="DJ16" s="83"/>
      <c r="DK16" s="483" t="s">
        <v>45</v>
      </c>
      <c r="DL16" s="482"/>
      <c r="DM16" s="83"/>
      <c r="DN16" s="483" t="s">
        <v>46</v>
      </c>
      <c r="DO16" s="482"/>
      <c r="DP16" s="83"/>
      <c r="DQ16" s="483" t="s">
        <v>47</v>
      </c>
      <c r="DR16" s="482"/>
      <c r="DS16" s="83"/>
      <c r="DT16" s="483" t="s">
        <v>48</v>
      </c>
      <c r="DU16" s="482"/>
      <c r="DV16" s="83"/>
      <c r="DW16" s="483" t="s">
        <v>49</v>
      </c>
      <c r="DX16" s="482"/>
      <c r="DY16" s="83"/>
      <c r="DZ16" s="483" t="s">
        <v>50</v>
      </c>
      <c r="EA16" s="482"/>
      <c r="EB16" s="83"/>
      <c r="EC16" s="483" t="s">
        <v>51</v>
      </c>
      <c r="ED16" s="482"/>
      <c r="EE16" s="83"/>
      <c r="EF16" s="483" t="s">
        <v>52</v>
      </c>
      <c r="EG16" s="482"/>
      <c r="EH16" s="83"/>
      <c r="EI16" s="483" t="s">
        <v>53</v>
      </c>
      <c r="EJ16" s="482"/>
      <c r="EK16" s="83"/>
      <c r="EL16" s="483" t="s">
        <v>54</v>
      </c>
      <c r="EM16" s="482"/>
      <c r="EN16" s="83"/>
      <c r="EO16" s="483" t="s">
        <v>55</v>
      </c>
      <c r="EP16" s="482"/>
      <c r="EQ16" s="83"/>
      <c r="ER16" s="483" t="s">
        <v>56</v>
      </c>
      <c r="ES16" s="482"/>
      <c r="ET16" s="83"/>
      <c r="EU16" s="483" t="s">
        <v>269</v>
      </c>
      <c r="EV16" s="482"/>
      <c r="EW16" s="188"/>
      <c r="EX16" s="483" t="s">
        <v>293</v>
      </c>
      <c r="EY16" s="482"/>
      <c r="EZ16" s="188"/>
      <c r="FA16" s="483" t="s">
        <v>294</v>
      </c>
      <c r="FB16" s="482"/>
      <c r="FC16" s="188"/>
      <c r="FD16" s="483" t="s">
        <v>295</v>
      </c>
      <c r="FE16" s="482"/>
      <c r="FF16" s="188"/>
      <c r="FG16" s="483" t="s">
        <v>296</v>
      </c>
      <c r="FH16" s="482"/>
      <c r="FI16" s="188"/>
      <c r="FJ16" s="483" t="s">
        <v>297</v>
      </c>
      <c r="FK16" s="482"/>
      <c r="FL16" s="188"/>
      <c r="FM16" s="483" t="s">
        <v>298</v>
      </c>
      <c r="FN16" s="482"/>
      <c r="FO16" s="188"/>
      <c r="FP16" s="483" t="s">
        <v>299</v>
      </c>
      <c r="FQ16" s="482"/>
      <c r="FR16" s="188"/>
      <c r="FS16" s="483" t="s">
        <v>300</v>
      </c>
      <c r="FT16" s="482"/>
      <c r="FU16" s="188"/>
      <c r="FV16" s="483" t="s">
        <v>301</v>
      </c>
      <c r="FW16" s="482"/>
      <c r="FX16" s="188"/>
      <c r="FY16" s="483" t="s">
        <v>301</v>
      </c>
      <c r="FZ16" s="482"/>
    </row>
    <row r="17" spans="1:183" ht="15.75" customHeight="1" thickBot="1">
      <c r="B17" s="431" t="s">
        <v>5</v>
      </c>
      <c r="C17" s="583" t="s">
        <v>3</v>
      </c>
      <c r="D17" s="584"/>
      <c r="E17" s="595" t="s">
        <v>122</v>
      </c>
      <c r="F17" s="596"/>
      <c r="G17" s="596"/>
      <c r="H17" s="596"/>
      <c r="I17" s="597"/>
      <c r="J17" s="2"/>
      <c r="K17" s="14" t="s">
        <v>5</v>
      </c>
      <c r="L17" s="431" t="s">
        <v>3</v>
      </c>
      <c r="M17" s="529"/>
      <c r="N17" s="530" t="s">
        <v>285</v>
      </c>
      <c r="O17" s="530" t="s">
        <v>318</v>
      </c>
      <c r="P17" s="530"/>
      <c r="Q17" s="530" t="s">
        <v>319</v>
      </c>
      <c r="R17" s="530"/>
      <c r="S17" s="531" t="s">
        <v>320</v>
      </c>
      <c r="U17" s="83"/>
      <c r="V17" s="490" t="s">
        <v>71</v>
      </c>
      <c r="W17" s="491"/>
      <c r="X17" s="84"/>
      <c r="Y17" s="490" t="s">
        <v>71</v>
      </c>
      <c r="Z17" s="491"/>
      <c r="AA17" s="83"/>
      <c r="AB17" s="492" t="s">
        <v>71</v>
      </c>
      <c r="AC17" s="493"/>
      <c r="AD17" s="83"/>
      <c r="AE17" s="492" t="s">
        <v>71</v>
      </c>
      <c r="AF17" s="493"/>
      <c r="AG17" s="83"/>
      <c r="AH17" s="492" t="s">
        <v>71</v>
      </c>
      <c r="AI17" s="493"/>
      <c r="AJ17" s="83"/>
      <c r="AK17" s="492" t="s">
        <v>71</v>
      </c>
      <c r="AL17" s="493"/>
      <c r="AM17" s="83"/>
      <c r="AN17" s="492" t="s">
        <v>71</v>
      </c>
      <c r="AO17" s="493"/>
      <c r="AP17" s="83"/>
      <c r="AQ17" s="492" t="s">
        <v>71</v>
      </c>
      <c r="AR17" s="493"/>
      <c r="AS17" s="83"/>
      <c r="AT17" s="492" t="s">
        <v>71</v>
      </c>
      <c r="AU17" s="493"/>
      <c r="AV17" s="83"/>
      <c r="AW17" s="492" t="s">
        <v>71</v>
      </c>
      <c r="AX17" s="493"/>
      <c r="AY17" s="83"/>
      <c r="AZ17" s="492" t="s">
        <v>71</v>
      </c>
      <c r="BA17" s="493"/>
      <c r="BB17" s="83"/>
      <c r="BC17" s="492" t="s">
        <v>71</v>
      </c>
      <c r="BD17" s="493"/>
      <c r="BE17" s="83"/>
      <c r="BF17" s="492" t="s">
        <v>71</v>
      </c>
      <c r="BG17" s="493"/>
      <c r="BH17" s="83"/>
      <c r="BI17" s="492" t="s">
        <v>71</v>
      </c>
      <c r="BJ17" s="493"/>
      <c r="BK17" s="83"/>
      <c r="BL17" s="492" t="s">
        <v>71</v>
      </c>
      <c r="BM17" s="493"/>
      <c r="BN17" s="83"/>
      <c r="BO17" s="492" t="s">
        <v>71</v>
      </c>
      <c r="BP17" s="493"/>
      <c r="BQ17" s="83"/>
      <c r="BR17" s="492" t="s">
        <v>71</v>
      </c>
      <c r="BS17" s="493"/>
      <c r="BT17" s="83"/>
      <c r="BU17" s="492" t="s">
        <v>71</v>
      </c>
      <c r="BV17" s="493"/>
      <c r="BW17" s="83"/>
      <c r="BX17" s="492" t="s">
        <v>71</v>
      </c>
      <c r="BY17" s="493"/>
      <c r="BZ17" s="83"/>
      <c r="CA17" s="492" t="s">
        <v>71</v>
      </c>
      <c r="CB17" s="493"/>
      <c r="CC17" s="83"/>
      <c r="CD17" s="492" t="s">
        <v>71</v>
      </c>
      <c r="CE17" s="493"/>
      <c r="CF17" s="83"/>
      <c r="CG17" s="492" t="s">
        <v>71</v>
      </c>
      <c r="CH17" s="493"/>
      <c r="CI17" s="83"/>
      <c r="CJ17" s="492" t="s">
        <v>71</v>
      </c>
      <c r="CK17" s="493"/>
      <c r="CL17" s="83"/>
      <c r="CM17" s="492" t="s">
        <v>71</v>
      </c>
      <c r="CN17" s="493"/>
      <c r="CO17" s="83"/>
      <c r="CP17" s="492" t="s">
        <v>71</v>
      </c>
      <c r="CQ17" s="493"/>
      <c r="CR17" s="83"/>
      <c r="CS17" s="492" t="s">
        <v>71</v>
      </c>
      <c r="CT17" s="493"/>
      <c r="CU17" s="83"/>
      <c r="CV17" s="492" t="s">
        <v>71</v>
      </c>
      <c r="CW17" s="493"/>
      <c r="CX17" s="83"/>
      <c r="CY17" s="492" t="s">
        <v>71</v>
      </c>
      <c r="CZ17" s="493"/>
      <c r="DA17" s="83"/>
      <c r="DB17" s="492" t="s">
        <v>71</v>
      </c>
      <c r="DC17" s="493"/>
      <c r="DD17" s="83"/>
      <c r="DE17" s="492" t="s">
        <v>71</v>
      </c>
      <c r="DF17" s="493"/>
      <c r="DG17" s="83"/>
      <c r="DH17" s="492" t="s">
        <v>71</v>
      </c>
      <c r="DI17" s="493"/>
      <c r="DJ17" s="83"/>
      <c r="DK17" s="492" t="s">
        <v>71</v>
      </c>
      <c r="DL17" s="493"/>
      <c r="DM17" s="83"/>
      <c r="DN17" s="492" t="s">
        <v>71</v>
      </c>
      <c r="DO17" s="493"/>
      <c r="DP17" s="83"/>
      <c r="DQ17" s="492" t="s">
        <v>71</v>
      </c>
      <c r="DR17" s="493"/>
      <c r="DS17" s="83"/>
      <c r="DT17" s="492" t="s">
        <v>71</v>
      </c>
      <c r="DU17" s="493"/>
      <c r="DV17" s="83"/>
      <c r="DW17" s="492" t="s">
        <v>71</v>
      </c>
      <c r="DX17" s="493"/>
      <c r="DY17" s="83"/>
      <c r="DZ17" s="492" t="s">
        <v>71</v>
      </c>
      <c r="EA17" s="493"/>
      <c r="EB17" s="83"/>
      <c r="EC17" s="492" t="s">
        <v>71</v>
      </c>
      <c r="ED17" s="493"/>
      <c r="EE17" s="83"/>
      <c r="EF17" s="492" t="s">
        <v>71</v>
      </c>
      <c r="EG17" s="493"/>
      <c r="EH17" s="83"/>
      <c r="EI17" s="492" t="s">
        <v>71</v>
      </c>
      <c r="EJ17" s="493"/>
      <c r="EK17" s="83"/>
      <c r="EL17" s="492" t="s">
        <v>71</v>
      </c>
      <c r="EM17" s="493"/>
      <c r="EN17" s="83"/>
      <c r="EO17" s="492" t="s">
        <v>71</v>
      </c>
      <c r="EP17" s="493"/>
      <c r="EQ17" s="83"/>
      <c r="ER17" s="492" t="s">
        <v>71</v>
      </c>
      <c r="ES17" s="493"/>
      <c r="ET17" s="83"/>
      <c r="EU17" s="492" t="s">
        <v>71</v>
      </c>
      <c r="EV17" s="493"/>
      <c r="EW17" s="188"/>
      <c r="EX17" s="492" t="s">
        <v>71</v>
      </c>
      <c r="EY17" s="493"/>
      <c r="EZ17" s="188"/>
      <c r="FA17" s="492" t="s">
        <v>71</v>
      </c>
      <c r="FB17" s="493"/>
      <c r="FC17" s="188"/>
      <c r="FD17" s="492" t="s">
        <v>71</v>
      </c>
      <c r="FE17" s="493"/>
      <c r="FF17" s="188"/>
      <c r="FG17" s="492" t="s">
        <v>71</v>
      </c>
      <c r="FH17" s="493"/>
      <c r="FI17" s="188"/>
      <c r="FJ17" s="492" t="s">
        <v>71</v>
      </c>
      <c r="FK17" s="493"/>
      <c r="FL17" s="188"/>
      <c r="FM17" s="492" t="s">
        <v>71</v>
      </c>
      <c r="FN17" s="493"/>
      <c r="FO17" s="188"/>
      <c r="FP17" s="492" t="s">
        <v>71</v>
      </c>
      <c r="FQ17" s="493"/>
      <c r="FR17" s="188"/>
      <c r="FS17" s="492" t="s">
        <v>71</v>
      </c>
      <c r="FT17" s="493"/>
      <c r="FU17" s="188"/>
      <c r="FV17" s="492" t="s">
        <v>71</v>
      </c>
      <c r="FW17" s="493"/>
      <c r="FX17" s="188"/>
      <c r="FY17" s="492" t="s">
        <v>71</v>
      </c>
      <c r="FZ17" s="493"/>
    </row>
    <row r="18" spans="1:183" ht="15.75" thickBot="1">
      <c r="B18" s="585" t="s">
        <v>71</v>
      </c>
      <c r="C18" s="586"/>
      <c r="D18" s="586"/>
      <c r="E18" s="586"/>
      <c r="F18" s="586"/>
      <c r="G18" s="586"/>
      <c r="H18" s="586"/>
      <c r="I18" s="587"/>
      <c r="J18" s="2"/>
      <c r="K18" s="526"/>
      <c r="L18" s="528"/>
      <c r="M18" s="528"/>
      <c r="N18" s="528"/>
      <c r="O18" s="528"/>
      <c r="P18" s="528"/>
      <c r="Q18" s="528"/>
      <c r="R18" s="528"/>
      <c r="S18" s="527"/>
      <c r="U18" s="83"/>
      <c r="V18" s="22">
        <v>609456</v>
      </c>
      <c r="W18" s="8">
        <v>4</v>
      </c>
      <c r="X18" s="83"/>
      <c r="Y18" s="22">
        <v>609456</v>
      </c>
      <c r="Z18" s="8">
        <v>6</v>
      </c>
      <c r="AA18" s="83"/>
      <c r="AB18" s="22">
        <v>609456</v>
      </c>
      <c r="AC18" s="8">
        <v>4</v>
      </c>
      <c r="AD18" s="83"/>
      <c r="AE18" s="22">
        <v>609456</v>
      </c>
      <c r="AF18" s="8">
        <v>4</v>
      </c>
      <c r="AG18" s="83"/>
      <c r="AH18" s="22">
        <v>609456</v>
      </c>
      <c r="AI18" s="8">
        <v>4</v>
      </c>
      <c r="AJ18" s="83"/>
      <c r="AK18" s="22">
        <v>609456</v>
      </c>
      <c r="AL18" s="8">
        <v>4</v>
      </c>
      <c r="AM18" s="83"/>
      <c r="AN18" s="22">
        <v>609456</v>
      </c>
      <c r="AO18" s="8">
        <v>4</v>
      </c>
      <c r="AP18" s="83"/>
      <c r="AQ18" s="22">
        <v>609456</v>
      </c>
      <c r="AR18" s="8">
        <v>4</v>
      </c>
      <c r="AS18" s="83"/>
      <c r="AT18" s="22">
        <v>609456</v>
      </c>
      <c r="AU18" s="8">
        <v>4</v>
      </c>
      <c r="AV18" s="83"/>
      <c r="AW18" s="22">
        <v>609456</v>
      </c>
      <c r="AX18" s="8">
        <v>4</v>
      </c>
      <c r="AY18" s="83"/>
      <c r="AZ18" s="22">
        <v>609456</v>
      </c>
      <c r="BA18" s="8">
        <v>4</v>
      </c>
      <c r="BB18" s="83"/>
      <c r="BC18" s="22">
        <v>609456</v>
      </c>
      <c r="BD18" s="8">
        <v>4</v>
      </c>
      <c r="BE18" s="83"/>
      <c r="BF18" s="22">
        <v>609456</v>
      </c>
      <c r="BG18" s="8">
        <v>0</v>
      </c>
      <c r="BH18" s="83"/>
      <c r="BI18" s="22">
        <v>609456</v>
      </c>
      <c r="BJ18" s="8">
        <v>6</v>
      </c>
      <c r="BK18" s="83"/>
      <c r="BL18" s="22">
        <v>609456</v>
      </c>
      <c r="BM18" s="8">
        <v>8</v>
      </c>
      <c r="BN18" s="83"/>
      <c r="BO18" s="22">
        <v>609456</v>
      </c>
      <c r="BP18" s="8">
        <v>4</v>
      </c>
      <c r="BQ18" s="83"/>
      <c r="BR18" s="176">
        <v>609456</v>
      </c>
      <c r="BS18" s="177">
        <v>4</v>
      </c>
      <c r="BT18" s="83"/>
      <c r="BU18" s="22">
        <v>609456</v>
      </c>
      <c r="BV18" s="8">
        <v>4</v>
      </c>
      <c r="BW18" s="83"/>
      <c r="BX18" s="22">
        <v>609456</v>
      </c>
      <c r="BY18" s="8">
        <v>4</v>
      </c>
      <c r="BZ18" s="83"/>
      <c r="CA18" s="22">
        <v>609456</v>
      </c>
      <c r="CB18" s="8">
        <v>4</v>
      </c>
      <c r="CC18" s="83"/>
      <c r="CD18" s="22">
        <v>609456</v>
      </c>
      <c r="CE18" s="8">
        <v>4</v>
      </c>
      <c r="CF18" s="83"/>
      <c r="CG18" s="22">
        <v>609456</v>
      </c>
      <c r="CH18" s="8">
        <v>0</v>
      </c>
      <c r="CI18" s="83"/>
      <c r="CJ18" s="22">
        <v>609456</v>
      </c>
      <c r="CK18" s="8">
        <v>0</v>
      </c>
      <c r="CL18" s="83"/>
      <c r="CM18" s="22">
        <v>609456</v>
      </c>
      <c r="CN18" s="8">
        <v>4</v>
      </c>
      <c r="CO18" s="83"/>
      <c r="CP18" s="22">
        <v>609456</v>
      </c>
      <c r="CQ18" s="8">
        <v>0</v>
      </c>
      <c r="CR18" s="83"/>
      <c r="CS18" s="22">
        <v>609456</v>
      </c>
      <c r="CT18" s="8">
        <v>4</v>
      </c>
      <c r="CU18" s="83"/>
      <c r="CV18" s="22">
        <v>609456</v>
      </c>
      <c r="CW18" s="8">
        <v>4</v>
      </c>
      <c r="CX18" s="83"/>
      <c r="CY18" s="22">
        <v>609456</v>
      </c>
      <c r="CZ18" s="8">
        <v>8</v>
      </c>
      <c r="DA18" s="83"/>
      <c r="DB18" s="22">
        <v>609456</v>
      </c>
      <c r="DC18" s="8">
        <v>4</v>
      </c>
      <c r="DD18" s="83"/>
      <c r="DE18" s="22">
        <v>609456</v>
      </c>
      <c r="DF18" s="8">
        <v>4</v>
      </c>
      <c r="DG18" s="83"/>
      <c r="DH18" s="22">
        <v>609456</v>
      </c>
      <c r="DI18" s="8">
        <v>4</v>
      </c>
      <c r="DJ18" s="83"/>
      <c r="DK18" s="22">
        <v>609456</v>
      </c>
      <c r="DL18" s="8">
        <v>8</v>
      </c>
      <c r="DM18" s="83"/>
      <c r="DN18" s="22">
        <v>609456</v>
      </c>
      <c r="DO18" s="8">
        <v>4</v>
      </c>
      <c r="DP18" s="83"/>
      <c r="DQ18" s="22">
        <v>609456</v>
      </c>
      <c r="DR18" s="8">
        <v>4</v>
      </c>
      <c r="DS18" s="83"/>
      <c r="DT18" s="22">
        <v>609456</v>
      </c>
      <c r="DU18" s="8">
        <v>8</v>
      </c>
      <c r="DV18" s="83"/>
      <c r="DW18" s="22">
        <v>609456</v>
      </c>
      <c r="DX18" s="8">
        <v>4</v>
      </c>
      <c r="DY18" s="83"/>
      <c r="DZ18" s="22">
        <v>609456</v>
      </c>
      <c r="EA18" s="8">
        <v>4</v>
      </c>
      <c r="EB18" s="83"/>
      <c r="EC18" s="22">
        <v>609456</v>
      </c>
      <c r="ED18" s="8">
        <v>4</v>
      </c>
      <c r="EE18" s="83"/>
      <c r="EF18" s="22">
        <v>609456</v>
      </c>
      <c r="EG18" s="8">
        <v>4</v>
      </c>
      <c r="EH18" s="83"/>
      <c r="EI18" s="22">
        <v>609456</v>
      </c>
      <c r="EJ18" s="8">
        <v>8</v>
      </c>
      <c r="EK18" s="83"/>
      <c r="EL18" s="22">
        <v>609456</v>
      </c>
      <c r="EM18" s="8">
        <v>4</v>
      </c>
      <c r="EN18" s="83"/>
      <c r="EO18" s="22">
        <v>609456</v>
      </c>
      <c r="EP18" s="8">
        <v>4</v>
      </c>
      <c r="EQ18" s="83"/>
      <c r="ER18" s="22">
        <v>609456</v>
      </c>
      <c r="ES18" s="8">
        <v>4</v>
      </c>
      <c r="ET18" s="83"/>
      <c r="EU18" s="342">
        <v>609456</v>
      </c>
      <c r="EV18" s="343">
        <v>4</v>
      </c>
      <c r="EW18" s="188"/>
      <c r="EX18" s="342">
        <v>609456</v>
      </c>
      <c r="EY18" s="343">
        <v>4</v>
      </c>
      <c r="EZ18" s="188"/>
      <c r="FA18" s="342">
        <v>609456</v>
      </c>
      <c r="FB18" s="343">
        <v>4</v>
      </c>
      <c r="FC18" s="188"/>
      <c r="FD18" s="342">
        <v>609456</v>
      </c>
      <c r="FE18" s="343">
        <v>4</v>
      </c>
      <c r="FF18" s="188"/>
      <c r="FG18" s="342">
        <v>609456</v>
      </c>
      <c r="FH18" s="343">
        <v>4</v>
      </c>
      <c r="FI18" s="188"/>
      <c r="FJ18" s="342">
        <v>609456</v>
      </c>
      <c r="FK18" s="343">
        <v>4</v>
      </c>
      <c r="FL18" s="188"/>
      <c r="FM18" s="342">
        <v>609456</v>
      </c>
      <c r="FN18" s="343">
        <v>4</v>
      </c>
      <c r="FO18" s="188"/>
      <c r="FP18" s="342">
        <v>609456</v>
      </c>
      <c r="FQ18" s="343">
        <v>4</v>
      </c>
      <c r="FR18" s="188"/>
      <c r="FS18" s="342">
        <v>609456</v>
      </c>
      <c r="FT18" s="343">
        <v>4</v>
      </c>
      <c r="FU18" s="188"/>
      <c r="FV18" s="342">
        <v>609456</v>
      </c>
      <c r="FW18" s="343">
        <v>4</v>
      </c>
      <c r="FX18" s="188"/>
      <c r="FY18" s="342">
        <v>609456</v>
      </c>
      <c r="FZ18" s="343">
        <v>4</v>
      </c>
    </row>
    <row r="19" spans="1:183" ht="18.75">
      <c r="B19" s="532">
        <f>IF($D$8=$AG$78,AG82,IF($D$8=$AJ$78,AJ82,IF($D$8=$AM$78,AM82,IF($D$8=$AP$78,AP82))))</f>
        <v>609456</v>
      </c>
      <c r="C19" s="532">
        <f t="shared" ref="C19" si="22">IF($D$8=$AG$78,AH82,IF($D$8=$AJ$78,AK82,IF($D$8=$AM$78,AN82,IF($D$8=$AP$78,AQ82))))</f>
        <v>4</v>
      </c>
      <c r="D19" s="609" t="str">
        <f>CONCATENATE(B19,C19)</f>
        <v>6094564</v>
      </c>
      <c r="E19" s="533"/>
      <c r="F19" s="533"/>
      <c r="G19" s="533"/>
      <c r="H19" s="533"/>
      <c r="I19" s="513"/>
      <c r="J19" s="469"/>
      <c r="K19" s="535">
        <f>IFERROR(INDEX(V$18:FZ$38,ROWS($1:1),MATCH($L$8,$V$16:$FZ$16,0)),"")</f>
        <v>609456</v>
      </c>
      <c r="L19" s="535">
        <f>IFERROR(INDEX(W$18:GA$38,ROWS($1:1),MATCH($L$8,$V$16:$FZ$16,0)),"")</f>
        <v>4</v>
      </c>
      <c r="M19" s="608" t="str">
        <f>CONCATENATE(K19,L19)</f>
        <v>6094564</v>
      </c>
      <c r="N19" s="513" t="str">
        <f>IF(VLOOKUP(M19,$D$19:$D$49,1,FALSE)=M19,"Bon composant, bonne quantitée","Erreur de composant ou de quantité")</f>
        <v>Bon composant, bonne quantitée</v>
      </c>
      <c r="O19" s="513"/>
      <c r="P19" s="513"/>
      <c r="Q19" s="513"/>
      <c r="R19" s="513"/>
      <c r="S19" s="513"/>
      <c r="U19" s="83"/>
      <c r="V19" s="82" t="s">
        <v>6</v>
      </c>
      <c r="W19" s="80">
        <v>2</v>
      </c>
      <c r="X19" s="83"/>
      <c r="Y19" s="356" t="s">
        <v>6</v>
      </c>
      <c r="Z19" s="359">
        <v>2</v>
      </c>
      <c r="AA19" s="83"/>
      <c r="AB19" s="82" t="s">
        <v>6</v>
      </c>
      <c r="AC19" s="80">
        <v>2</v>
      </c>
      <c r="AD19" s="83"/>
      <c r="AE19" s="82" t="s">
        <v>6</v>
      </c>
      <c r="AF19" s="80">
        <v>2</v>
      </c>
      <c r="AG19" s="83"/>
      <c r="AH19" s="82" t="s">
        <v>6</v>
      </c>
      <c r="AI19" s="80">
        <v>2</v>
      </c>
      <c r="AJ19" s="83"/>
      <c r="AK19" s="82" t="s">
        <v>6</v>
      </c>
      <c r="AL19" s="80">
        <v>0</v>
      </c>
      <c r="AM19" s="83"/>
      <c r="AN19" s="82" t="s">
        <v>6</v>
      </c>
      <c r="AO19" s="80">
        <v>2</v>
      </c>
      <c r="AP19" s="83"/>
      <c r="AQ19" s="162" t="s">
        <v>6</v>
      </c>
      <c r="AR19" s="160">
        <v>2</v>
      </c>
      <c r="AS19" s="83"/>
      <c r="AT19" s="82" t="s">
        <v>6</v>
      </c>
      <c r="AU19" s="80">
        <v>0</v>
      </c>
      <c r="AV19" s="83"/>
      <c r="AW19" s="82" t="s">
        <v>6</v>
      </c>
      <c r="AX19" s="80">
        <v>0</v>
      </c>
      <c r="AY19" s="83"/>
      <c r="AZ19" s="82" t="s">
        <v>6</v>
      </c>
      <c r="BA19" s="80">
        <v>0</v>
      </c>
      <c r="BB19" s="83"/>
      <c r="BC19" s="82" t="s">
        <v>6</v>
      </c>
      <c r="BD19" s="80">
        <v>0</v>
      </c>
      <c r="BE19" s="83"/>
      <c r="BF19" s="82" t="s">
        <v>6</v>
      </c>
      <c r="BG19" s="80">
        <v>0</v>
      </c>
      <c r="BH19" s="83"/>
      <c r="BI19" s="97" t="s">
        <v>6</v>
      </c>
      <c r="BJ19" s="94">
        <v>0</v>
      </c>
      <c r="BK19" s="83"/>
      <c r="BL19" s="82" t="s">
        <v>6</v>
      </c>
      <c r="BM19" s="80">
        <v>0</v>
      </c>
      <c r="BN19" s="83"/>
      <c r="BO19" s="82" t="s">
        <v>6</v>
      </c>
      <c r="BP19" s="80">
        <v>0</v>
      </c>
      <c r="BQ19" s="83"/>
      <c r="BR19" s="178" t="s">
        <v>6</v>
      </c>
      <c r="BS19" s="179">
        <v>0</v>
      </c>
      <c r="BT19" s="83"/>
      <c r="BU19" s="82" t="s">
        <v>6</v>
      </c>
      <c r="BV19" s="80">
        <v>0</v>
      </c>
      <c r="BW19" s="83"/>
      <c r="BX19" s="82" t="s">
        <v>6</v>
      </c>
      <c r="BY19" s="80">
        <v>2</v>
      </c>
      <c r="BZ19" s="83"/>
      <c r="CA19" s="82" t="s">
        <v>6</v>
      </c>
      <c r="CB19" s="80">
        <v>2</v>
      </c>
      <c r="CC19" s="83"/>
      <c r="CD19" s="82" t="s">
        <v>6</v>
      </c>
      <c r="CE19" s="80">
        <v>2</v>
      </c>
      <c r="CF19" s="83"/>
      <c r="CG19" s="82" t="s">
        <v>6</v>
      </c>
      <c r="CH19" s="80">
        <v>0</v>
      </c>
      <c r="CI19" s="83"/>
      <c r="CJ19" s="82" t="s">
        <v>6</v>
      </c>
      <c r="CK19" s="80">
        <v>0</v>
      </c>
      <c r="CL19" s="83"/>
      <c r="CM19" s="82" t="s">
        <v>6</v>
      </c>
      <c r="CN19" s="80">
        <v>0</v>
      </c>
      <c r="CO19" s="83"/>
      <c r="CP19" s="82" t="s">
        <v>6</v>
      </c>
      <c r="CQ19" s="80">
        <v>0</v>
      </c>
      <c r="CR19" s="83"/>
      <c r="CS19" s="82" t="s">
        <v>6</v>
      </c>
      <c r="CT19" s="80">
        <v>0</v>
      </c>
      <c r="CU19" s="83"/>
      <c r="CV19" s="82" t="s">
        <v>6</v>
      </c>
      <c r="CW19" s="80">
        <v>0</v>
      </c>
      <c r="CX19" s="83"/>
      <c r="CY19" s="82" t="s">
        <v>6</v>
      </c>
      <c r="CZ19" s="80">
        <v>0</v>
      </c>
      <c r="DA19" s="83"/>
      <c r="DB19" s="82" t="s">
        <v>6</v>
      </c>
      <c r="DC19" s="80">
        <v>0</v>
      </c>
      <c r="DD19" s="83"/>
      <c r="DE19" s="82" t="s">
        <v>6</v>
      </c>
      <c r="DF19" s="80">
        <v>0</v>
      </c>
      <c r="DG19" s="83"/>
      <c r="DH19" s="82" t="s">
        <v>6</v>
      </c>
      <c r="DI19" s="80">
        <v>0</v>
      </c>
      <c r="DJ19" s="83"/>
      <c r="DK19" s="82" t="s">
        <v>6</v>
      </c>
      <c r="DL19" s="80">
        <v>0</v>
      </c>
      <c r="DM19" s="83"/>
      <c r="DN19" s="82" t="s">
        <v>6</v>
      </c>
      <c r="DO19" s="80">
        <v>0</v>
      </c>
      <c r="DP19" s="83"/>
      <c r="DQ19" s="82" t="s">
        <v>6</v>
      </c>
      <c r="DR19" s="80">
        <v>0</v>
      </c>
      <c r="DS19" s="83"/>
      <c r="DT19" s="82" t="s">
        <v>6</v>
      </c>
      <c r="DU19" s="80">
        <v>0</v>
      </c>
      <c r="DV19" s="83"/>
      <c r="DW19" s="82" t="s">
        <v>6</v>
      </c>
      <c r="DX19" s="80">
        <v>0</v>
      </c>
      <c r="DY19" s="83"/>
      <c r="DZ19" s="82" t="s">
        <v>6</v>
      </c>
      <c r="EA19" s="80">
        <v>2</v>
      </c>
      <c r="EB19" s="83"/>
      <c r="EC19" s="82" t="s">
        <v>6</v>
      </c>
      <c r="ED19" s="80">
        <v>0</v>
      </c>
      <c r="EE19" s="83"/>
      <c r="EF19" s="82" t="s">
        <v>6</v>
      </c>
      <c r="EG19" s="80">
        <v>2</v>
      </c>
      <c r="EH19" s="83"/>
      <c r="EI19" s="82" t="s">
        <v>6</v>
      </c>
      <c r="EJ19" s="80">
        <v>0</v>
      </c>
      <c r="EK19" s="83"/>
      <c r="EL19" s="82" t="s">
        <v>6</v>
      </c>
      <c r="EM19" s="80">
        <v>0</v>
      </c>
      <c r="EN19" s="83"/>
      <c r="EO19" s="82" t="s">
        <v>6</v>
      </c>
      <c r="EP19" s="80">
        <v>0</v>
      </c>
      <c r="EQ19" s="83"/>
      <c r="ER19" s="82" t="s">
        <v>6</v>
      </c>
      <c r="ES19" s="80">
        <v>0</v>
      </c>
      <c r="ET19" s="83"/>
      <c r="EU19" s="344" t="s">
        <v>6</v>
      </c>
      <c r="EV19" s="345"/>
      <c r="EW19" s="188"/>
      <c r="EX19" s="344" t="s">
        <v>6</v>
      </c>
      <c r="EY19" s="345"/>
      <c r="EZ19" s="188"/>
      <c r="FA19" s="344" t="s">
        <v>6</v>
      </c>
      <c r="FB19" s="345"/>
      <c r="FC19" s="188"/>
      <c r="FD19" s="344" t="s">
        <v>6</v>
      </c>
      <c r="FE19" s="345"/>
      <c r="FF19" s="188"/>
      <c r="FG19" s="344" t="s">
        <v>6</v>
      </c>
      <c r="FH19" s="345"/>
      <c r="FI19" s="188"/>
      <c r="FJ19" s="344" t="s">
        <v>6</v>
      </c>
      <c r="FK19" s="345"/>
      <c r="FL19" s="188"/>
      <c r="FM19" s="344" t="s">
        <v>6</v>
      </c>
      <c r="FN19" s="345"/>
      <c r="FO19" s="188"/>
      <c r="FP19" s="344" t="s">
        <v>6</v>
      </c>
      <c r="FQ19" s="345"/>
      <c r="FR19" s="188"/>
      <c r="FS19" s="344" t="s">
        <v>6</v>
      </c>
      <c r="FT19" s="345"/>
      <c r="FU19" s="188"/>
      <c r="FV19" s="344" t="s">
        <v>6</v>
      </c>
      <c r="FW19" s="345"/>
      <c r="FX19" s="188"/>
      <c r="FY19" s="344" t="s">
        <v>6</v>
      </c>
      <c r="FZ19" s="345"/>
    </row>
    <row r="20" spans="1:183" ht="18.75">
      <c r="A20" s="382"/>
      <c r="B20" s="532" t="str">
        <f t="shared" ref="B20:B60" si="23">IF($D$8=$AG$78,AG83,IF($D$8=$AJ$78,AJ83,IF($D$8=$AM$78,AM83,IF($D$8=$AP$78,AP83))))</f>
        <v>H.M10X200.Z</v>
      </c>
      <c r="C20" s="532">
        <f t="shared" ref="C20:C58" si="24">IF($D$8=$AG$78,AH83,IF($D$8=$AJ$78,AK83,IF($D$8=$AM$78,AN83,IF($D$8=$AP$78,AQ83))))</f>
        <v>4</v>
      </c>
      <c r="D20" s="609" t="str">
        <f t="shared" ref="D20:D68" si="25">CONCATENATE(B20,C20)</f>
        <v>H.M10X200.Z4</v>
      </c>
      <c r="E20" s="534"/>
      <c r="F20" s="534"/>
      <c r="G20" s="534"/>
      <c r="H20" s="534"/>
      <c r="I20" s="404"/>
      <c r="J20" s="469"/>
      <c r="K20" s="536" t="str">
        <f>IFERROR(INDEX(V$18:FZ$38,ROWS($1:2),MATCH($L$8,$V$16:$FZ$16,0)),"")</f>
        <v>609514-04</v>
      </c>
      <c r="L20" s="536">
        <f>IFERROR(INDEX(W$18:GA$38,ROWS($1:2),MATCH($L$8,$V$16:$FZ$16,0)),"")</f>
        <v>0</v>
      </c>
      <c r="M20" s="608" t="str">
        <f t="shared" ref="M20:M68" si="26">CONCATENATE(K20,L20)</f>
        <v>609514-040</v>
      </c>
      <c r="N20" s="513" t="e">
        <f t="shared" ref="N20:N46" si="27">IF(VLOOKUP(M20,$D$19:$D$49,1,FALSE)=M20,"Bon composant, bonne quantitée","Erreur de composant ou de quantité")</f>
        <v>#N/A</v>
      </c>
      <c r="O20" s="513"/>
      <c r="P20" s="472"/>
      <c r="Q20" s="513"/>
      <c r="R20" s="472"/>
      <c r="S20" s="472"/>
      <c r="U20" s="83"/>
      <c r="V20" s="82" t="s">
        <v>7</v>
      </c>
      <c r="W20" s="80">
        <v>1</v>
      </c>
      <c r="X20" s="83"/>
      <c r="Y20" s="356" t="s">
        <v>7</v>
      </c>
      <c r="Z20" s="359">
        <v>1</v>
      </c>
      <c r="AA20" s="83"/>
      <c r="AB20" s="82" t="s">
        <v>7</v>
      </c>
      <c r="AC20" s="80">
        <v>0</v>
      </c>
      <c r="AD20" s="83"/>
      <c r="AE20" s="82" t="s">
        <v>7</v>
      </c>
      <c r="AF20" s="80">
        <v>0</v>
      </c>
      <c r="AG20" s="83"/>
      <c r="AH20" s="82" t="s">
        <v>7</v>
      </c>
      <c r="AI20" s="80">
        <v>0</v>
      </c>
      <c r="AJ20" s="83"/>
      <c r="AK20" s="82" t="s">
        <v>7</v>
      </c>
      <c r="AL20" s="80">
        <v>0</v>
      </c>
      <c r="AM20" s="83"/>
      <c r="AN20" s="82" t="s">
        <v>7</v>
      </c>
      <c r="AO20" s="80">
        <v>0</v>
      </c>
      <c r="AP20" s="83"/>
      <c r="AQ20" s="162" t="s">
        <v>7</v>
      </c>
      <c r="AR20" s="160">
        <v>0</v>
      </c>
      <c r="AS20" s="83"/>
      <c r="AT20" s="82" t="s">
        <v>7</v>
      </c>
      <c r="AU20" s="80">
        <v>0</v>
      </c>
      <c r="AV20" s="83"/>
      <c r="AW20" s="82" t="s">
        <v>7</v>
      </c>
      <c r="AX20" s="80">
        <v>0</v>
      </c>
      <c r="AY20" s="83"/>
      <c r="AZ20" s="82" t="s">
        <v>7</v>
      </c>
      <c r="BA20" s="80">
        <v>0</v>
      </c>
      <c r="BB20" s="83"/>
      <c r="BC20" s="82" t="s">
        <v>7</v>
      </c>
      <c r="BD20" s="80">
        <v>0</v>
      </c>
      <c r="BE20" s="83"/>
      <c r="BF20" s="82" t="s">
        <v>7</v>
      </c>
      <c r="BG20" s="80">
        <v>0</v>
      </c>
      <c r="BH20" s="83"/>
      <c r="BI20" s="97" t="s">
        <v>7</v>
      </c>
      <c r="BJ20" s="94">
        <v>0</v>
      </c>
      <c r="BK20" s="83"/>
      <c r="BL20" s="82" t="s">
        <v>7</v>
      </c>
      <c r="BM20" s="80">
        <v>0</v>
      </c>
      <c r="BN20" s="83"/>
      <c r="BO20" s="82" t="s">
        <v>7</v>
      </c>
      <c r="BP20" s="80">
        <v>1</v>
      </c>
      <c r="BQ20" s="83"/>
      <c r="BR20" s="178" t="s">
        <v>7</v>
      </c>
      <c r="BS20" s="179">
        <v>0</v>
      </c>
      <c r="BT20" s="83"/>
      <c r="BU20" s="82" t="s">
        <v>7</v>
      </c>
      <c r="BV20" s="80">
        <v>1</v>
      </c>
      <c r="BW20" s="83"/>
      <c r="BX20" s="82" t="s">
        <v>7</v>
      </c>
      <c r="BY20" s="80">
        <v>0</v>
      </c>
      <c r="BZ20" s="83"/>
      <c r="CA20" s="82" t="s">
        <v>7</v>
      </c>
      <c r="CB20" s="80">
        <v>0</v>
      </c>
      <c r="CC20" s="83"/>
      <c r="CD20" s="82" t="s">
        <v>7</v>
      </c>
      <c r="CE20" s="80">
        <v>0</v>
      </c>
      <c r="CF20" s="83"/>
      <c r="CG20" s="82" t="s">
        <v>7</v>
      </c>
      <c r="CH20" s="80">
        <v>0</v>
      </c>
      <c r="CI20" s="83"/>
      <c r="CJ20" s="82" t="s">
        <v>7</v>
      </c>
      <c r="CK20" s="80">
        <v>0</v>
      </c>
      <c r="CL20" s="83"/>
      <c r="CM20" s="82" t="s">
        <v>7</v>
      </c>
      <c r="CN20" s="80">
        <v>1</v>
      </c>
      <c r="CO20" s="83"/>
      <c r="CP20" s="82" t="s">
        <v>7</v>
      </c>
      <c r="CQ20" s="80">
        <v>0</v>
      </c>
      <c r="CR20" s="83"/>
      <c r="CS20" s="82" t="s">
        <v>7</v>
      </c>
      <c r="CT20" s="80">
        <v>0</v>
      </c>
      <c r="CU20" s="83"/>
      <c r="CV20" s="82" t="s">
        <v>7</v>
      </c>
      <c r="CW20" s="80">
        <v>0</v>
      </c>
      <c r="CX20" s="83"/>
      <c r="CY20" s="82" t="s">
        <v>7</v>
      </c>
      <c r="CZ20" s="80">
        <v>0</v>
      </c>
      <c r="DA20" s="83"/>
      <c r="DB20" s="82" t="s">
        <v>7</v>
      </c>
      <c r="DC20" s="80">
        <v>0</v>
      </c>
      <c r="DD20" s="83"/>
      <c r="DE20" s="82" t="s">
        <v>7</v>
      </c>
      <c r="DF20" s="80">
        <v>0</v>
      </c>
      <c r="DG20" s="83"/>
      <c r="DH20" s="82" t="s">
        <v>7</v>
      </c>
      <c r="DI20" s="80">
        <v>0</v>
      </c>
      <c r="DJ20" s="83"/>
      <c r="DK20" s="82" t="s">
        <v>7</v>
      </c>
      <c r="DL20" s="80">
        <v>0</v>
      </c>
      <c r="DM20" s="83"/>
      <c r="DN20" s="82" t="s">
        <v>7</v>
      </c>
      <c r="DO20" s="80">
        <v>0</v>
      </c>
      <c r="DP20" s="83"/>
      <c r="DQ20" s="82" t="s">
        <v>7</v>
      </c>
      <c r="DR20" s="80">
        <v>0</v>
      </c>
      <c r="DS20" s="83"/>
      <c r="DT20" s="82" t="s">
        <v>7</v>
      </c>
      <c r="DU20" s="80">
        <v>0</v>
      </c>
      <c r="DV20" s="83"/>
      <c r="DW20" s="82" t="s">
        <v>7</v>
      </c>
      <c r="DX20" s="80">
        <v>0</v>
      </c>
      <c r="DY20" s="83"/>
      <c r="DZ20" s="82" t="s">
        <v>7</v>
      </c>
      <c r="EA20" s="80">
        <v>1</v>
      </c>
      <c r="EB20" s="83"/>
      <c r="EC20" s="82" t="s">
        <v>7</v>
      </c>
      <c r="ED20" s="80">
        <v>0</v>
      </c>
      <c r="EE20" s="83"/>
      <c r="EF20" s="82" t="s">
        <v>7</v>
      </c>
      <c r="EG20" s="80">
        <v>1</v>
      </c>
      <c r="EH20" s="83"/>
      <c r="EI20" s="82" t="s">
        <v>7</v>
      </c>
      <c r="EJ20" s="80">
        <v>0</v>
      </c>
      <c r="EK20" s="83"/>
      <c r="EL20" s="82" t="s">
        <v>7</v>
      </c>
      <c r="EM20" s="80">
        <v>0</v>
      </c>
      <c r="EN20" s="83"/>
      <c r="EO20" s="82" t="s">
        <v>7</v>
      </c>
      <c r="EP20" s="80">
        <v>0</v>
      </c>
      <c r="EQ20" s="83"/>
      <c r="ER20" s="82" t="s">
        <v>7</v>
      </c>
      <c r="ES20" s="80">
        <v>0</v>
      </c>
      <c r="ET20" s="83"/>
      <c r="EU20" s="344" t="s">
        <v>7</v>
      </c>
      <c r="EV20" s="345"/>
      <c r="EW20" s="188"/>
      <c r="EX20" s="344" t="s">
        <v>7</v>
      </c>
      <c r="EY20" s="345"/>
      <c r="EZ20" s="188"/>
      <c r="FA20" s="344" t="s">
        <v>7</v>
      </c>
      <c r="FB20" s="345"/>
      <c r="FC20" s="188"/>
      <c r="FD20" s="344" t="s">
        <v>7</v>
      </c>
      <c r="FE20" s="345"/>
      <c r="FF20" s="188"/>
      <c r="FG20" s="344" t="s">
        <v>7</v>
      </c>
      <c r="FH20" s="345"/>
      <c r="FI20" s="188"/>
      <c r="FJ20" s="344" t="s">
        <v>7</v>
      </c>
      <c r="FK20" s="345"/>
      <c r="FL20" s="188"/>
      <c r="FM20" s="344" t="s">
        <v>7</v>
      </c>
      <c r="FN20" s="345"/>
      <c r="FO20" s="188"/>
      <c r="FP20" s="344" t="s">
        <v>7</v>
      </c>
      <c r="FQ20" s="345">
        <v>1</v>
      </c>
      <c r="FR20" s="188"/>
      <c r="FS20" s="344" t="s">
        <v>7</v>
      </c>
      <c r="FT20" s="345">
        <v>1</v>
      </c>
      <c r="FU20" s="188"/>
      <c r="FV20" s="344" t="s">
        <v>7</v>
      </c>
      <c r="FW20" s="345">
        <v>1</v>
      </c>
      <c r="FX20" s="188"/>
      <c r="FY20" s="344" t="s">
        <v>7</v>
      </c>
      <c r="FZ20" s="345">
        <v>1</v>
      </c>
    </row>
    <row r="21" spans="1:183" ht="18.75">
      <c r="A21" s="382"/>
      <c r="B21" s="532" t="str">
        <f t="shared" si="23"/>
        <v>RD.10X22.Z</v>
      </c>
      <c r="C21" s="532">
        <f t="shared" si="24"/>
        <v>8</v>
      </c>
      <c r="D21" s="609" t="str">
        <f t="shared" si="25"/>
        <v>RD.10X22.Z8</v>
      </c>
      <c r="E21" s="534"/>
      <c r="F21" s="534"/>
      <c r="G21" s="534"/>
      <c r="H21" s="534"/>
      <c r="I21" s="404"/>
      <c r="J21" s="469"/>
      <c r="K21" s="536" t="str">
        <f>IFERROR(INDEX(V$18:FZ$38,ROWS($1:3),MATCH($L$8,$V$16:$FZ$16,0)),"")</f>
        <v>609514-03</v>
      </c>
      <c r="L21" s="536">
        <f>IFERROR(INDEX(W$18:GA$38,ROWS($1:3),MATCH($L$8,$V$16:$FZ$16,0)),"")</f>
        <v>0</v>
      </c>
      <c r="M21" s="608" t="str">
        <f t="shared" si="26"/>
        <v>609514-030</v>
      </c>
      <c r="N21" s="513" t="e">
        <f t="shared" si="27"/>
        <v>#N/A</v>
      </c>
      <c r="O21" s="513"/>
      <c r="P21" s="472"/>
      <c r="Q21" s="513"/>
      <c r="R21" s="472"/>
      <c r="S21" s="472"/>
      <c r="U21" s="83"/>
      <c r="V21" s="82" t="s">
        <v>8</v>
      </c>
      <c r="W21" s="80">
        <v>4</v>
      </c>
      <c r="X21" s="83"/>
      <c r="Y21" s="356" t="s">
        <v>8</v>
      </c>
      <c r="Z21" s="359">
        <v>4</v>
      </c>
      <c r="AA21" s="83"/>
      <c r="AB21" s="82" t="s">
        <v>8</v>
      </c>
      <c r="AC21" s="80">
        <v>4</v>
      </c>
      <c r="AD21" s="83"/>
      <c r="AE21" s="82" t="s">
        <v>8</v>
      </c>
      <c r="AF21" s="80">
        <v>4</v>
      </c>
      <c r="AG21" s="83"/>
      <c r="AH21" s="82" t="s">
        <v>8</v>
      </c>
      <c r="AI21" s="80">
        <v>4</v>
      </c>
      <c r="AJ21" s="83"/>
      <c r="AK21" s="82" t="s">
        <v>8</v>
      </c>
      <c r="AL21" s="80">
        <v>4</v>
      </c>
      <c r="AM21" s="83"/>
      <c r="AN21" s="82" t="s">
        <v>8</v>
      </c>
      <c r="AO21" s="80">
        <v>4</v>
      </c>
      <c r="AP21" s="83"/>
      <c r="AQ21" s="162" t="s">
        <v>8</v>
      </c>
      <c r="AR21" s="160">
        <v>4</v>
      </c>
      <c r="AS21" s="83"/>
      <c r="AT21" s="82" t="s">
        <v>8</v>
      </c>
      <c r="AU21" s="80">
        <v>0</v>
      </c>
      <c r="AV21" s="83"/>
      <c r="AW21" s="82" t="s">
        <v>8</v>
      </c>
      <c r="AX21" s="80">
        <v>0</v>
      </c>
      <c r="AY21" s="83"/>
      <c r="AZ21" s="82" t="s">
        <v>8</v>
      </c>
      <c r="BA21" s="80">
        <v>0</v>
      </c>
      <c r="BB21" s="83"/>
      <c r="BC21" s="82" t="s">
        <v>8</v>
      </c>
      <c r="BD21" s="80">
        <v>0</v>
      </c>
      <c r="BE21" s="83"/>
      <c r="BF21" s="82" t="s">
        <v>8</v>
      </c>
      <c r="BG21" s="80">
        <v>0</v>
      </c>
      <c r="BH21" s="83"/>
      <c r="BI21" s="97" t="s">
        <v>8</v>
      </c>
      <c r="BJ21" s="94">
        <v>4</v>
      </c>
      <c r="BK21" s="83"/>
      <c r="BL21" s="82" t="s">
        <v>8</v>
      </c>
      <c r="BM21" s="80">
        <v>4</v>
      </c>
      <c r="BN21" s="83"/>
      <c r="BO21" s="82" t="s">
        <v>8</v>
      </c>
      <c r="BP21" s="80">
        <v>4</v>
      </c>
      <c r="BQ21" s="83"/>
      <c r="BR21" s="178" t="s">
        <v>8</v>
      </c>
      <c r="BS21" s="179">
        <v>4</v>
      </c>
      <c r="BT21" s="83"/>
      <c r="BU21" s="82" t="s">
        <v>8</v>
      </c>
      <c r="BV21" s="80">
        <v>4</v>
      </c>
      <c r="BW21" s="83"/>
      <c r="BX21" s="82" t="s">
        <v>8</v>
      </c>
      <c r="BY21" s="80">
        <v>4</v>
      </c>
      <c r="BZ21" s="83"/>
      <c r="CA21" s="82" t="s">
        <v>8</v>
      </c>
      <c r="CB21" s="80">
        <v>4</v>
      </c>
      <c r="CC21" s="83"/>
      <c r="CD21" s="82" t="s">
        <v>8</v>
      </c>
      <c r="CE21" s="80">
        <v>4</v>
      </c>
      <c r="CF21" s="83"/>
      <c r="CG21" s="82" t="s">
        <v>8</v>
      </c>
      <c r="CH21" s="80">
        <v>0</v>
      </c>
      <c r="CI21" s="83"/>
      <c r="CJ21" s="82" t="s">
        <v>8</v>
      </c>
      <c r="CK21" s="80">
        <v>0</v>
      </c>
      <c r="CL21" s="83"/>
      <c r="CM21" s="82" t="s">
        <v>8</v>
      </c>
      <c r="CN21" s="80">
        <v>4</v>
      </c>
      <c r="CO21" s="83"/>
      <c r="CP21" s="82" t="s">
        <v>8</v>
      </c>
      <c r="CQ21" s="80">
        <v>0</v>
      </c>
      <c r="CR21" s="83"/>
      <c r="CS21" s="82" t="s">
        <v>8</v>
      </c>
      <c r="CT21" s="80">
        <v>0</v>
      </c>
      <c r="CU21" s="83"/>
      <c r="CV21" s="82" t="s">
        <v>8</v>
      </c>
      <c r="CW21" s="80">
        <v>4</v>
      </c>
      <c r="CX21" s="83"/>
      <c r="CY21" s="82" t="s">
        <v>8</v>
      </c>
      <c r="CZ21" s="80">
        <v>4</v>
      </c>
      <c r="DA21" s="83"/>
      <c r="DB21" s="82" t="s">
        <v>8</v>
      </c>
      <c r="DC21" s="80">
        <v>0</v>
      </c>
      <c r="DD21" s="83"/>
      <c r="DE21" s="82" t="s">
        <v>8</v>
      </c>
      <c r="DF21" s="80">
        <v>0</v>
      </c>
      <c r="DG21" s="83"/>
      <c r="DH21" s="82" t="s">
        <v>8</v>
      </c>
      <c r="DI21" s="80">
        <v>0</v>
      </c>
      <c r="DJ21" s="83"/>
      <c r="DK21" s="82" t="s">
        <v>8</v>
      </c>
      <c r="DL21" s="80">
        <v>0</v>
      </c>
      <c r="DM21" s="83"/>
      <c r="DN21" s="82" t="s">
        <v>8</v>
      </c>
      <c r="DO21" s="80">
        <v>4</v>
      </c>
      <c r="DP21" s="83"/>
      <c r="DQ21" s="82" t="s">
        <v>8</v>
      </c>
      <c r="DR21" s="80">
        <v>0</v>
      </c>
      <c r="DS21" s="83"/>
      <c r="DT21" s="82" t="s">
        <v>8</v>
      </c>
      <c r="DU21" s="80">
        <v>4</v>
      </c>
      <c r="DV21" s="83"/>
      <c r="DW21" s="82" t="s">
        <v>8</v>
      </c>
      <c r="DX21" s="80">
        <v>4</v>
      </c>
      <c r="DY21" s="83"/>
      <c r="DZ21" s="82" t="s">
        <v>8</v>
      </c>
      <c r="EA21" s="80">
        <v>4</v>
      </c>
      <c r="EB21" s="83"/>
      <c r="EC21" s="82" t="s">
        <v>8</v>
      </c>
      <c r="ED21" s="80">
        <v>0</v>
      </c>
      <c r="EE21" s="83"/>
      <c r="EF21" s="82" t="s">
        <v>8</v>
      </c>
      <c r="EG21" s="80">
        <v>4</v>
      </c>
      <c r="EH21" s="83"/>
      <c r="EI21" s="82" t="s">
        <v>8</v>
      </c>
      <c r="EJ21" s="80">
        <v>4</v>
      </c>
      <c r="EK21" s="83"/>
      <c r="EL21" s="82" t="s">
        <v>8</v>
      </c>
      <c r="EM21" s="80">
        <v>0</v>
      </c>
      <c r="EN21" s="83"/>
      <c r="EO21" s="82" t="s">
        <v>8</v>
      </c>
      <c r="EP21" s="80">
        <v>0</v>
      </c>
      <c r="EQ21" s="83"/>
      <c r="ER21" s="82" t="s">
        <v>8</v>
      </c>
      <c r="ES21" s="80">
        <v>4</v>
      </c>
      <c r="ET21" s="83"/>
      <c r="EU21" s="344" t="s">
        <v>8</v>
      </c>
      <c r="EV21" s="345">
        <v>2</v>
      </c>
      <c r="EW21" s="188"/>
      <c r="EX21" s="344" t="s">
        <v>8</v>
      </c>
      <c r="EY21" s="345"/>
      <c r="EZ21" s="188"/>
      <c r="FA21" s="344" t="s">
        <v>8</v>
      </c>
      <c r="FB21" s="345">
        <v>4</v>
      </c>
      <c r="FC21" s="188"/>
      <c r="FD21" s="344" t="s">
        <v>8</v>
      </c>
      <c r="FE21" s="345">
        <v>4</v>
      </c>
      <c r="FF21" s="188"/>
      <c r="FG21" s="344" t="s">
        <v>8</v>
      </c>
      <c r="FH21" s="345">
        <v>4</v>
      </c>
      <c r="FI21" s="188"/>
      <c r="FJ21" s="344" t="s">
        <v>8</v>
      </c>
      <c r="FK21" s="345">
        <v>2</v>
      </c>
      <c r="FL21" s="188"/>
      <c r="FM21" s="344" t="s">
        <v>8</v>
      </c>
      <c r="FN21" s="345">
        <v>2</v>
      </c>
      <c r="FO21" s="188"/>
      <c r="FP21" s="344" t="s">
        <v>8</v>
      </c>
      <c r="FQ21" s="345">
        <v>4</v>
      </c>
      <c r="FR21" s="188"/>
      <c r="FS21" s="344" t="s">
        <v>8</v>
      </c>
      <c r="FT21" s="345">
        <v>4</v>
      </c>
      <c r="FU21" s="188"/>
      <c r="FV21" s="344" t="s">
        <v>8</v>
      </c>
      <c r="FW21" s="345">
        <v>4</v>
      </c>
      <c r="FX21" s="188"/>
      <c r="FY21" s="344" t="s">
        <v>8</v>
      </c>
      <c r="FZ21" s="345">
        <v>4</v>
      </c>
    </row>
    <row r="22" spans="1:183" ht="18.75">
      <c r="A22" s="382"/>
      <c r="B22" s="532" t="str">
        <f t="shared" si="23"/>
        <v>E.FRE.M10.Z</v>
      </c>
      <c r="C22" s="532">
        <f t="shared" si="24"/>
        <v>4</v>
      </c>
      <c r="D22" s="609" t="str">
        <f t="shared" si="25"/>
        <v>E.FRE.M10.Z4</v>
      </c>
      <c r="E22" s="534"/>
      <c r="F22" s="534"/>
      <c r="G22" s="534"/>
      <c r="H22" s="534"/>
      <c r="I22" s="404"/>
      <c r="J22" s="469"/>
      <c r="K22" s="536" t="str">
        <f>IFERROR(INDEX(V$18:FZ$38,ROWS($1:4),MATCH($L$8,$V$16:$FZ$16,0)),"")</f>
        <v>H.M10X200.Z</v>
      </c>
      <c r="L22" s="536">
        <f>IFERROR(INDEX(W$18:GA$38,ROWS($1:4),MATCH($L$8,$V$16:$FZ$16,0)),"")</f>
        <v>4</v>
      </c>
      <c r="M22" s="608" t="str">
        <f t="shared" si="26"/>
        <v>H.M10X200.Z4</v>
      </c>
      <c r="N22" s="513" t="str">
        <f t="shared" si="27"/>
        <v>Bon composant, bonne quantitée</v>
      </c>
      <c r="O22" s="513"/>
      <c r="P22" s="472"/>
      <c r="Q22" s="513"/>
      <c r="R22" s="472"/>
      <c r="S22" s="472"/>
      <c r="U22" s="83"/>
      <c r="V22" s="82" t="s">
        <v>9</v>
      </c>
      <c r="W22" s="80">
        <v>8</v>
      </c>
      <c r="X22" s="83"/>
      <c r="Y22" s="356" t="s">
        <v>9</v>
      </c>
      <c r="Z22" s="359">
        <v>0</v>
      </c>
      <c r="AA22" s="83"/>
      <c r="AB22" s="82" t="s">
        <v>9</v>
      </c>
      <c r="AC22" s="80">
        <v>0</v>
      </c>
      <c r="AD22" s="83"/>
      <c r="AE22" s="82" t="s">
        <v>9</v>
      </c>
      <c r="AF22" s="80">
        <v>0</v>
      </c>
      <c r="AG22" s="83"/>
      <c r="AH22" s="82" t="s">
        <v>9</v>
      </c>
      <c r="AI22" s="80">
        <v>0</v>
      </c>
      <c r="AJ22" s="83"/>
      <c r="AK22" s="82" t="s">
        <v>9</v>
      </c>
      <c r="AL22" s="80">
        <v>4</v>
      </c>
      <c r="AM22" s="83"/>
      <c r="AN22" s="82" t="s">
        <v>9</v>
      </c>
      <c r="AO22" s="80">
        <v>0</v>
      </c>
      <c r="AP22" s="83"/>
      <c r="AQ22" s="162" t="s">
        <v>9</v>
      </c>
      <c r="AR22" s="160">
        <v>0</v>
      </c>
      <c r="AS22" s="83"/>
      <c r="AT22" s="82" t="s">
        <v>9</v>
      </c>
      <c r="AU22" s="80">
        <v>11</v>
      </c>
      <c r="AV22" s="83"/>
      <c r="AW22" s="82" t="s">
        <v>9</v>
      </c>
      <c r="AX22" s="80">
        <v>0</v>
      </c>
      <c r="AY22" s="83"/>
      <c r="AZ22" s="82" t="s">
        <v>9</v>
      </c>
      <c r="BA22" s="80">
        <v>0</v>
      </c>
      <c r="BB22" s="83"/>
      <c r="BC22" s="82" t="s">
        <v>9</v>
      </c>
      <c r="BD22" s="80">
        <v>0</v>
      </c>
      <c r="BE22" s="83"/>
      <c r="BF22" s="82" t="s">
        <v>9</v>
      </c>
      <c r="BG22" s="80">
        <v>0</v>
      </c>
      <c r="BH22" s="83"/>
      <c r="BI22" s="97" t="s">
        <v>9</v>
      </c>
      <c r="BJ22" s="94">
        <v>8</v>
      </c>
      <c r="BK22" s="83"/>
      <c r="BL22" s="82" t="s">
        <v>9</v>
      </c>
      <c r="BM22" s="80">
        <v>0</v>
      </c>
      <c r="BN22" s="83"/>
      <c r="BO22" s="82" t="s">
        <v>9</v>
      </c>
      <c r="BP22" s="80">
        <v>0</v>
      </c>
      <c r="BQ22" s="83"/>
      <c r="BR22" s="178" t="s">
        <v>9</v>
      </c>
      <c r="BS22" s="179">
        <v>0</v>
      </c>
      <c r="BT22" s="83"/>
      <c r="BU22" s="82" t="s">
        <v>9</v>
      </c>
      <c r="BV22" s="80">
        <v>0</v>
      </c>
      <c r="BW22" s="83"/>
      <c r="BX22" s="82" t="s">
        <v>9</v>
      </c>
      <c r="BY22" s="80">
        <v>0</v>
      </c>
      <c r="BZ22" s="83"/>
      <c r="CA22" s="82" t="s">
        <v>9</v>
      </c>
      <c r="CB22" s="80">
        <v>0</v>
      </c>
      <c r="CC22" s="83"/>
      <c r="CD22" s="82" t="s">
        <v>9</v>
      </c>
      <c r="CE22" s="80">
        <v>0</v>
      </c>
      <c r="CF22" s="83"/>
      <c r="CG22" s="82" t="s">
        <v>9</v>
      </c>
      <c r="CH22" s="80">
        <v>0</v>
      </c>
      <c r="CI22" s="83"/>
      <c r="CJ22" s="82" t="s">
        <v>9</v>
      </c>
      <c r="CK22" s="80">
        <v>0</v>
      </c>
      <c r="CL22" s="83"/>
      <c r="CM22" s="82" t="s">
        <v>9</v>
      </c>
      <c r="CN22" s="80">
        <v>0</v>
      </c>
      <c r="CO22" s="83"/>
      <c r="CP22" s="82" t="s">
        <v>9</v>
      </c>
      <c r="CQ22" s="80">
        <v>0</v>
      </c>
      <c r="CR22" s="83"/>
      <c r="CS22" s="82" t="s">
        <v>9</v>
      </c>
      <c r="CT22" s="80">
        <v>0</v>
      </c>
      <c r="CU22" s="83"/>
      <c r="CV22" s="82" t="s">
        <v>9</v>
      </c>
      <c r="CW22" s="80">
        <v>0</v>
      </c>
      <c r="CX22" s="83"/>
      <c r="CY22" s="82" t="s">
        <v>9</v>
      </c>
      <c r="CZ22" s="80">
        <v>0</v>
      </c>
      <c r="DA22" s="83"/>
      <c r="DB22" s="82" t="s">
        <v>9</v>
      </c>
      <c r="DC22" s="80">
        <v>0</v>
      </c>
      <c r="DD22" s="83"/>
      <c r="DE22" s="82" t="s">
        <v>9</v>
      </c>
      <c r="DF22" s="80">
        <v>0</v>
      </c>
      <c r="DG22" s="83"/>
      <c r="DH22" s="82" t="s">
        <v>9</v>
      </c>
      <c r="DI22" s="80">
        <v>0</v>
      </c>
      <c r="DJ22" s="83"/>
      <c r="DK22" s="82" t="s">
        <v>9</v>
      </c>
      <c r="DL22" s="80">
        <v>0</v>
      </c>
      <c r="DM22" s="83"/>
      <c r="DN22" s="82" t="s">
        <v>9</v>
      </c>
      <c r="DO22" s="80">
        <v>0</v>
      </c>
      <c r="DP22" s="83"/>
      <c r="DQ22" s="82" t="s">
        <v>9</v>
      </c>
      <c r="DR22" s="80">
        <v>0</v>
      </c>
      <c r="DS22" s="83"/>
      <c r="DT22" s="82" t="s">
        <v>9</v>
      </c>
      <c r="DU22" s="80">
        <v>0</v>
      </c>
      <c r="DV22" s="83"/>
      <c r="DW22" s="82" t="s">
        <v>9</v>
      </c>
      <c r="DX22" s="80">
        <v>0</v>
      </c>
      <c r="DY22" s="83"/>
      <c r="DZ22" s="82" t="s">
        <v>9</v>
      </c>
      <c r="EA22" s="80">
        <v>8</v>
      </c>
      <c r="EB22" s="83"/>
      <c r="EC22" s="82" t="s">
        <v>9</v>
      </c>
      <c r="ED22" s="80">
        <v>0</v>
      </c>
      <c r="EE22" s="83"/>
      <c r="EF22" s="82" t="s">
        <v>9</v>
      </c>
      <c r="EG22" s="80">
        <v>8</v>
      </c>
      <c r="EH22" s="83"/>
      <c r="EI22" s="82" t="s">
        <v>9</v>
      </c>
      <c r="EJ22" s="80">
        <v>0</v>
      </c>
      <c r="EK22" s="83"/>
      <c r="EL22" s="82" t="s">
        <v>9</v>
      </c>
      <c r="EM22" s="80">
        <v>0</v>
      </c>
      <c r="EN22" s="83"/>
      <c r="EO22" s="82" t="s">
        <v>9</v>
      </c>
      <c r="EP22" s="80">
        <v>0</v>
      </c>
      <c r="EQ22" s="83"/>
      <c r="ER22" s="82" t="s">
        <v>9</v>
      </c>
      <c r="ES22" s="80">
        <v>0</v>
      </c>
      <c r="ET22" s="83"/>
      <c r="EU22" s="344" t="s">
        <v>9</v>
      </c>
      <c r="EV22" s="345"/>
      <c r="EW22" s="188"/>
      <c r="EX22" s="344" t="s">
        <v>9</v>
      </c>
      <c r="EY22" s="345"/>
      <c r="EZ22" s="188"/>
      <c r="FA22" s="344" t="s">
        <v>9</v>
      </c>
      <c r="FB22" s="345"/>
      <c r="FC22" s="188"/>
      <c r="FD22" s="344" t="s">
        <v>9</v>
      </c>
      <c r="FE22" s="345"/>
      <c r="FF22" s="188"/>
      <c r="FG22" s="344" t="s">
        <v>9</v>
      </c>
      <c r="FH22" s="345">
        <v>8</v>
      </c>
      <c r="FI22" s="188"/>
      <c r="FJ22" s="344" t="s">
        <v>9</v>
      </c>
      <c r="FK22" s="345">
        <v>8</v>
      </c>
      <c r="FL22" s="188"/>
      <c r="FM22" s="344" t="s">
        <v>9</v>
      </c>
      <c r="FN22" s="345">
        <v>8</v>
      </c>
      <c r="FO22" s="188"/>
      <c r="FP22" s="344" t="s">
        <v>9</v>
      </c>
      <c r="FQ22" s="345">
        <v>8</v>
      </c>
      <c r="FR22" s="188"/>
      <c r="FS22" s="344" t="s">
        <v>9</v>
      </c>
      <c r="FT22" s="345">
        <v>8</v>
      </c>
      <c r="FU22" s="188"/>
      <c r="FV22" s="344" t="s">
        <v>9</v>
      </c>
      <c r="FW22" s="345">
        <v>8</v>
      </c>
      <c r="FX22" s="188"/>
      <c r="FY22" s="344" t="s">
        <v>9</v>
      </c>
      <c r="FZ22" s="345">
        <v>8</v>
      </c>
    </row>
    <row r="23" spans="1:183" ht="18.75">
      <c r="A23" s="382"/>
      <c r="B23" s="532" t="str">
        <f t="shared" si="23"/>
        <v>TRCC.M14X180.Z</v>
      </c>
      <c r="C23" s="532">
        <f t="shared" si="24"/>
        <v>8</v>
      </c>
      <c r="D23" s="609" t="str">
        <f t="shared" si="25"/>
        <v>TRCC.M14X180.Z8</v>
      </c>
      <c r="E23" s="534"/>
      <c r="F23" s="534"/>
      <c r="G23" s="534"/>
      <c r="H23" s="534"/>
      <c r="I23" s="404"/>
      <c r="J23" s="469"/>
      <c r="K23" s="536" t="str">
        <f>IFERROR(INDEX(V$18:FZ$38,ROWS($1:5),MATCH($L$8,$V$16:$FZ$16,0)),"")</f>
        <v>RD.12.27.Z</v>
      </c>
      <c r="L23" s="536">
        <f>IFERROR(INDEX(W$18:GA$38,ROWS($1:5),MATCH($L$8,$V$16:$FZ$16,0)),"")</f>
        <v>8</v>
      </c>
      <c r="M23" s="608" t="str">
        <f t="shared" si="26"/>
        <v>RD.12.27.Z8</v>
      </c>
      <c r="N23" s="513" t="e">
        <f t="shared" si="27"/>
        <v>#N/A</v>
      </c>
      <c r="O23" s="513"/>
      <c r="P23" s="472"/>
      <c r="Q23" s="513"/>
      <c r="R23" s="472"/>
      <c r="S23" s="472"/>
      <c r="U23" s="83"/>
      <c r="V23" s="82" t="s">
        <v>10</v>
      </c>
      <c r="W23" s="80">
        <v>4</v>
      </c>
      <c r="X23" s="83"/>
      <c r="Y23" s="356" t="s">
        <v>10</v>
      </c>
      <c r="Z23" s="359">
        <v>4</v>
      </c>
      <c r="AA23" s="83"/>
      <c r="AB23" s="82" t="s">
        <v>10</v>
      </c>
      <c r="AC23" s="80">
        <v>7</v>
      </c>
      <c r="AD23" s="83"/>
      <c r="AE23" s="82" t="s">
        <v>10</v>
      </c>
      <c r="AF23" s="80">
        <v>7</v>
      </c>
      <c r="AG23" s="83"/>
      <c r="AH23" s="82" t="s">
        <v>10</v>
      </c>
      <c r="AI23" s="80">
        <v>7</v>
      </c>
      <c r="AJ23" s="83"/>
      <c r="AK23" s="82" t="s">
        <v>10</v>
      </c>
      <c r="AL23" s="80">
        <v>4</v>
      </c>
      <c r="AM23" s="83"/>
      <c r="AN23" s="82" t="s">
        <v>10</v>
      </c>
      <c r="AO23" s="80">
        <v>7</v>
      </c>
      <c r="AP23" s="83"/>
      <c r="AQ23" s="162" t="s">
        <v>10</v>
      </c>
      <c r="AR23" s="160">
        <v>7</v>
      </c>
      <c r="AS23" s="83"/>
      <c r="AT23" s="82" t="s">
        <v>10</v>
      </c>
      <c r="AU23" s="80">
        <v>7</v>
      </c>
      <c r="AV23" s="83"/>
      <c r="AW23" s="82" t="s">
        <v>10</v>
      </c>
      <c r="AX23" s="80">
        <v>0</v>
      </c>
      <c r="AY23" s="83"/>
      <c r="AZ23" s="82" t="s">
        <v>10</v>
      </c>
      <c r="BA23" s="80">
        <v>0</v>
      </c>
      <c r="BB23" s="83"/>
      <c r="BC23" s="82" t="s">
        <v>10</v>
      </c>
      <c r="BD23" s="80">
        <v>0</v>
      </c>
      <c r="BE23" s="83"/>
      <c r="BF23" s="82" t="s">
        <v>10</v>
      </c>
      <c r="BG23" s="80">
        <v>0</v>
      </c>
      <c r="BH23" s="83"/>
      <c r="BI23" s="97" t="s">
        <v>10</v>
      </c>
      <c r="BJ23" s="94">
        <v>4</v>
      </c>
      <c r="BK23" s="83"/>
      <c r="BL23" s="82" t="s">
        <v>10</v>
      </c>
      <c r="BM23" s="80">
        <v>4</v>
      </c>
      <c r="BN23" s="83"/>
      <c r="BO23" s="82" t="s">
        <v>10</v>
      </c>
      <c r="BP23" s="80">
        <v>7</v>
      </c>
      <c r="BQ23" s="83"/>
      <c r="BR23" s="178" t="s">
        <v>10</v>
      </c>
      <c r="BS23" s="179">
        <v>4</v>
      </c>
      <c r="BT23" s="83"/>
      <c r="BU23" s="82" t="s">
        <v>10</v>
      </c>
      <c r="BV23" s="80">
        <v>7</v>
      </c>
      <c r="BW23" s="83"/>
      <c r="BX23" s="82" t="s">
        <v>10</v>
      </c>
      <c r="BY23" s="80">
        <v>7</v>
      </c>
      <c r="BZ23" s="83"/>
      <c r="CA23" s="82" t="s">
        <v>10</v>
      </c>
      <c r="CB23" s="80">
        <v>7</v>
      </c>
      <c r="CC23" s="83"/>
      <c r="CD23" s="82" t="s">
        <v>10</v>
      </c>
      <c r="CE23" s="80">
        <v>7</v>
      </c>
      <c r="CF23" s="83"/>
      <c r="CG23" s="82" t="s">
        <v>10</v>
      </c>
      <c r="CH23" s="80">
        <v>0</v>
      </c>
      <c r="CI23" s="83"/>
      <c r="CJ23" s="82" t="s">
        <v>10</v>
      </c>
      <c r="CK23" s="80">
        <v>0</v>
      </c>
      <c r="CL23" s="83"/>
      <c r="CM23" s="82" t="s">
        <v>10</v>
      </c>
      <c r="CN23" s="80">
        <v>7</v>
      </c>
      <c r="CO23" s="83"/>
      <c r="CP23" s="82" t="s">
        <v>10</v>
      </c>
      <c r="CQ23" s="80">
        <v>0</v>
      </c>
      <c r="CR23" s="83"/>
      <c r="CS23" s="82" t="s">
        <v>10</v>
      </c>
      <c r="CT23" s="80">
        <v>0</v>
      </c>
      <c r="CU23" s="83"/>
      <c r="CV23" s="82" t="s">
        <v>10</v>
      </c>
      <c r="CW23" s="80">
        <v>4</v>
      </c>
      <c r="CX23" s="83"/>
      <c r="CY23" s="82" t="s">
        <v>10</v>
      </c>
      <c r="CZ23" s="80">
        <v>6</v>
      </c>
      <c r="DA23" s="83"/>
      <c r="DB23" s="82" t="s">
        <v>10</v>
      </c>
      <c r="DC23" s="80">
        <v>0</v>
      </c>
      <c r="DD23" s="83"/>
      <c r="DE23" s="82" t="s">
        <v>10</v>
      </c>
      <c r="DF23" s="80">
        <v>0</v>
      </c>
      <c r="DG23" s="83"/>
      <c r="DH23" s="82" t="s">
        <v>10</v>
      </c>
      <c r="DI23" s="80">
        <v>0</v>
      </c>
      <c r="DJ23" s="83"/>
      <c r="DK23" s="82" t="s">
        <v>10</v>
      </c>
      <c r="DL23" s="80">
        <v>0</v>
      </c>
      <c r="DM23" s="83"/>
      <c r="DN23" s="82" t="s">
        <v>10</v>
      </c>
      <c r="DO23" s="80">
        <v>4</v>
      </c>
      <c r="DP23" s="83"/>
      <c r="DQ23" s="82" t="s">
        <v>10</v>
      </c>
      <c r="DR23" s="80">
        <v>0</v>
      </c>
      <c r="DS23" s="83"/>
      <c r="DT23" s="82" t="s">
        <v>10</v>
      </c>
      <c r="DU23" s="80">
        <v>6</v>
      </c>
      <c r="DV23" s="83"/>
      <c r="DW23" s="82" t="s">
        <v>10</v>
      </c>
      <c r="DX23" s="80">
        <v>4</v>
      </c>
      <c r="DY23" s="83"/>
      <c r="DZ23" s="82" t="s">
        <v>10</v>
      </c>
      <c r="EA23" s="80">
        <v>4</v>
      </c>
      <c r="EB23" s="83"/>
      <c r="EC23" s="82" t="s">
        <v>10</v>
      </c>
      <c r="ED23" s="80">
        <v>0</v>
      </c>
      <c r="EE23" s="83"/>
      <c r="EF23" s="82" t="s">
        <v>10</v>
      </c>
      <c r="EG23" s="80">
        <v>4</v>
      </c>
      <c r="EH23" s="83"/>
      <c r="EI23" s="82" t="s">
        <v>10</v>
      </c>
      <c r="EJ23" s="80">
        <v>6</v>
      </c>
      <c r="EK23" s="83"/>
      <c r="EL23" s="82" t="s">
        <v>10</v>
      </c>
      <c r="EM23" s="80">
        <v>0</v>
      </c>
      <c r="EN23" s="83"/>
      <c r="EO23" s="82" t="s">
        <v>10</v>
      </c>
      <c r="EP23" s="80">
        <v>0</v>
      </c>
      <c r="EQ23" s="83"/>
      <c r="ER23" s="82" t="s">
        <v>10</v>
      </c>
      <c r="ES23" s="80">
        <v>4</v>
      </c>
      <c r="ET23" s="83"/>
      <c r="EU23" s="344" t="s">
        <v>10</v>
      </c>
      <c r="EV23" s="345">
        <v>2</v>
      </c>
      <c r="EW23" s="188"/>
      <c r="EX23" s="344" t="s">
        <v>10</v>
      </c>
      <c r="EY23" s="345">
        <v>8</v>
      </c>
      <c r="EZ23" s="188"/>
      <c r="FA23" s="344" t="s">
        <v>10</v>
      </c>
      <c r="FB23" s="345">
        <v>4</v>
      </c>
      <c r="FC23" s="188"/>
      <c r="FD23" s="344" t="s">
        <v>10</v>
      </c>
      <c r="FE23" s="345">
        <v>4</v>
      </c>
      <c r="FF23" s="188"/>
      <c r="FG23" s="344" t="s">
        <v>10</v>
      </c>
      <c r="FH23" s="345">
        <v>4</v>
      </c>
      <c r="FI23" s="188"/>
      <c r="FJ23" s="344" t="s">
        <v>10</v>
      </c>
      <c r="FK23" s="345">
        <v>4</v>
      </c>
      <c r="FL23" s="188"/>
      <c r="FM23" s="344" t="s">
        <v>10</v>
      </c>
      <c r="FN23" s="345">
        <v>4</v>
      </c>
      <c r="FO23" s="188"/>
      <c r="FP23" s="344" t="s">
        <v>10</v>
      </c>
      <c r="FQ23" s="345">
        <v>7</v>
      </c>
      <c r="FR23" s="188"/>
      <c r="FS23" s="344" t="s">
        <v>10</v>
      </c>
      <c r="FT23" s="345">
        <v>7</v>
      </c>
      <c r="FU23" s="188"/>
      <c r="FV23" s="344" t="s">
        <v>10</v>
      </c>
      <c r="FW23" s="345">
        <v>7</v>
      </c>
      <c r="FX23" s="188"/>
      <c r="FY23" s="344" t="s">
        <v>10</v>
      </c>
      <c r="FZ23" s="345">
        <v>7</v>
      </c>
    </row>
    <row r="24" spans="1:183" ht="18.75">
      <c r="A24" s="382"/>
      <c r="B24" s="532" t="str">
        <f t="shared" si="23"/>
        <v>RD.14PZ</v>
      </c>
      <c r="C24" s="532">
        <f t="shared" si="24"/>
        <v>8</v>
      </c>
      <c r="D24" s="609" t="str">
        <f t="shared" si="25"/>
        <v>RD.14PZ8</v>
      </c>
      <c r="E24" s="534"/>
      <c r="F24" s="534"/>
      <c r="G24" s="534"/>
      <c r="H24" s="534"/>
      <c r="I24" s="404"/>
      <c r="J24" s="469"/>
      <c r="K24" s="536" t="str">
        <f>IFERROR(INDEX(V$18:FZ$38,ROWS($1:6),MATCH($L$8,$V$16:$FZ$16,0)),"")</f>
        <v>E.FRE.M10.Z</v>
      </c>
      <c r="L24" s="536">
        <f>IFERROR(INDEX(W$18:GA$38,ROWS($1:6),MATCH($L$8,$V$16:$FZ$16,0)),"")</f>
        <v>4</v>
      </c>
      <c r="M24" s="608" t="str">
        <f t="shared" si="26"/>
        <v>E.FRE.M10.Z4</v>
      </c>
      <c r="N24" s="513" t="str">
        <f t="shared" si="27"/>
        <v>Bon composant, bonne quantitée</v>
      </c>
      <c r="O24" s="513"/>
      <c r="P24" s="472"/>
      <c r="Q24" s="513"/>
      <c r="R24" s="472"/>
      <c r="S24" s="472"/>
      <c r="U24" s="83"/>
      <c r="V24" s="82" t="s">
        <v>11</v>
      </c>
      <c r="W24" s="80">
        <v>8</v>
      </c>
      <c r="X24" s="83"/>
      <c r="Y24" s="356" t="s">
        <v>11</v>
      </c>
      <c r="Z24" s="359">
        <v>12</v>
      </c>
      <c r="AA24" s="83"/>
      <c r="AB24" s="82" t="s">
        <v>11</v>
      </c>
      <c r="AC24" s="80">
        <v>8</v>
      </c>
      <c r="AD24" s="83"/>
      <c r="AE24" s="82" t="s">
        <v>11</v>
      </c>
      <c r="AF24" s="80">
        <v>8</v>
      </c>
      <c r="AG24" s="83"/>
      <c r="AH24" s="82" t="s">
        <v>11</v>
      </c>
      <c r="AI24" s="80">
        <v>8</v>
      </c>
      <c r="AJ24" s="83"/>
      <c r="AK24" s="82" t="s">
        <v>11</v>
      </c>
      <c r="AL24" s="80">
        <v>8</v>
      </c>
      <c r="AM24" s="83"/>
      <c r="AN24" s="82" t="s">
        <v>11</v>
      </c>
      <c r="AO24" s="80">
        <v>0</v>
      </c>
      <c r="AP24" s="83"/>
      <c r="AQ24" s="162" t="s">
        <v>11</v>
      </c>
      <c r="AR24" s="160">
        <v>0</v>
      </c>
      <c r="AS24" s="83"/>
      <c r="AT24" s="82" t="s">
        <v>11</v>
      </c>
      <c r="AU24" s="80">
        <v>0</v>
      </c>
      <c r="AV24" s="83"/>
      <c r="AW24" s="82" t="s">
        <v>11</v>
      </c>
      <c r="AX24" s="80">
        <v>0</v>
      </c>
      <c r="AY24" s="83"/>
      <c r="AZ24" s="82" t="s">
        <v>11</v>
      </c>
      <c r="BA24" s="80">
        <v>0</v>
      </c>
      <c r="BB24" s="83"/>
      <c r="BC24" s="82" t="s">
        <v>11</v>
      </c>
      <c r="BD24" s="80">
        <v>0</v>
      </c>
      <c r="BE24" s="83"/>
      <c r="BF24" s="82" t="s">
        <v>11</v>
      </c>
      <c r="BG24" s="80">
        <v>2</v>
      </c>
      <c r="BH24" s="83"/>
      <c r="BI24" s="97" t="s">
        <v>11</v>
      </c>
      <c r="BJ24" s="94">
        <v>12</v>
      </c>
      <c r="BK24" s="83"/>
      <c r="BL24" s="82" t="s">
        <v>11</v>
      </c>
      <c r="BM24" s="80">
        <v>16</v>
      </c>
      <c r="BN24" s="83"/>
      <c r="BO24" s="82" t="s">
        <v>11</v>
      </c>
      <c r="BP24" s="80">
        <v>8</v>
      </c>
      <c r="BQ24" s="83"/>
      <c r="BR24" s="178" t="s">
        <v>11</v>
      </c>
      <c r="BS24" s="179">
        <v>8</v>
      </c>
      <c r="BT24" s="83"/>
      <c r="BU24" s="82" t="s">
        <v>11</v>
      </c>
      <c r="BV24" s="80">
        <v>8</v>
      </c>
      <c r="BW24" s="83"/>
      <c r="BX24" s="82" t="s">
        <v>11</v>
      </c>
      <c r="BY24" s="80">
        <v>0</v>
      </c>
      <c r="BZ24" s="83"/>
      <c r="CA24" s="82" t="s">
        <v>11</v>
      </c>
      <c r="CB24" s="80">
        <v>0</v>
      </c>
      <c r="CC24" s="83"/>
      <c r="CD24" s="82" t="s">
        <v>11</v>
      </c>
      <c r="CE24" s="80">
        <v>8</v>
      </c>
      <c r="CF24" s="83"/>
      <c r="CG24" s="82" t="s">
        <v>11</v>
      </c>
      <c r="CH24" s="80">
        <v>0</v>
      </c>
      <c r="CI24" s="83"/>
      <c r="CJ24" s="82" t="s">
        <v>11</v>
      </c>
      <c r="CK24" s="80">
        <v>0</v>
      </c>
      <c r="CL24" s="83"/>
      <c r="CM24" s="82" t="s">
        <v>11</v>
      </c>
      <c r="CN24" s="80">
        <v>8</v>
      </c>
      <c r="CO24" s="83"/>
      <c r="CP24" s="82" t="s">
        <v>11</v>
      </c>
      <c r="CQ24" s="80">
        <v>0</v>
      </c>
      <c r="CR24" s="83"/>
      <c r="CS24" s="82" t="s">
        <v>11</v>
      </c>
      <c r="CT24" s="80">
        <v>0</v>
      </c>
      <c r="CU24" s="83"/>
      <c r="CV24" s="82" t="s">
        <v>11</v>
      </c>
      <c r="CW24" s="80">
        <v>8</v>
      </c>
      <c r="CX24" s="83"/>
      <c r="CY24" s="82" t="s">
        <v>11</v>
      </c>
      <c r="CZ24" s="80">
        <v>16</v>
      </c>
      <c r="DA24" s="83"/>
      <c r="DB24" s="82" t="s">
        <v>11</v>
      </c>
      <c r="DC24" s="80">
        <v>0</v>
      </c>
      <c r="DD24" s="83"/>
      <c r="DE24" s="82" t="s">
        <v>11</v>
      </c>
      <c r="DF24" s="80">
        <v>0</v>
      </c>
      <c r="DG24" s="83"/>
      <c r="DH24" s="82" t="s">
        <v>11</v>
      </c>
      <c r="DI24" s="80">
        <v>0</v>
      </c>
      <c r="DJ24" s="83"/>
      <c r="DK24" s="82" t="s">
        <v>11</v>
      </c>
      <c r="DL24" s="80">
        <v>0</v>
      </c>
      <c r="DM24" s="83"/>
      <c r="DN24" s="82" t="s">
        <v>11</v>
      </c>
      <c r="DO24" s="80">
        <v>8</v>
      </c>
      <c r="DP24" s="83"/>
      <c r="DQ24" s="82" t="s">
        <v>11</v>
      </c>
      <c r="DR24" s="80">
        <v>0</v>
      </c>
      <c r="DS24" s="83"/>
      <c r="DT24" s="82" t="s">
        <v>11</v>
      </c>
      <c r="DU24" s="80">
        <v>16</v>
      </c>
      <c r="DV24" s="83"/>
      <c r="DW24" s="82" t="s">
        <v>11</v>
      </c>
      <c r="DX24" s="80">
        <v>8</v>
      </c>
      <c r="DY24" s="83"/>
      <c r="DZ24" s="82" t="s">
        <v>11</v>
      </c>
      <c r="EA24" s="80">
        <v>8</v>
      </c>
      <c r="EB24" s="83"/>
      <c r="EC24" s="82" t="s">
        <v>11</v>
      </c>
      <c r="ED24" s="80">
        <v>0</v>
      </c>
      <c r="EE24" s="83"/>
      <c r="EF24" s="82" t="s">
        <v>11</v>
      </c>
      <c r="EG24" s="80">
        <v>8</v>
      </c>
      <c r="EH24" s="83"/>
      <c r="EI24" s="82" t="s">
        <v>11</v>
      </c>
      <c r="EJ24" s="80">
        <v>16</v>
      </c>
      <c r="EK24" s="83"/>
      <c r="EL24" s="82" t="s">
        <v>11</v>
      </c>
      <c r="EM24" s="80">
        <v>0</v>
      </c>
      <c r="EN24" s="83"/>
      <c r="EO24" s="82" t="s">
        <v>11</v>
      </c>
      <c r="EP24" s="80">
        <v>0</v>
      </c>
      <c r="EQ24" s="83"/>
      <c r="ER24" s="82" t="s">
        <v>11</v>
      </c>
      <c r="ES24" s="80">
        <v>8</v>
      </c>
      <c r="ET24" s="83"/>
      <c r="EU24" s="344" t="s">
        <v>11</v>
      </c>
      <c r="EV24" s="345">
        <v>8</v>
      </c>
      <c r="EW24" s="188"/>
      <c r="EX24" s="344" t="s">
        <v>11</v>
      </c>
      <c r="EY24" s="345">
        <v>4</v>
      </c>
      <c r="EZ24" s="188"/>
      <c r="FA24" s="344" t="s">
        <v>11</v>
      </c>
      <c r="FB24" s="345">
        <v>8</v>
      </c>
      <c r="FC24" s="188"/>
      <c r="FD24" s="344" t="s">
        <v>11</v>
      </c>
      <c r="FE24" s="345">
        <v>8</v>
      </c>
      <c r="FF24" s="188"/>
      <c r="FG24" s="344" t="s">
        <v>11</v>
      </c>
      <c r="FH24" s="345">
        <v>8</v>
      </c>
      <c r="FI24" s="188"/>
      <c r="FJ24" s="344" t="s">
        <v>11</v>
      </c>
      <c r="FK24" s="345">
        <v>8</v>
      </c>
      <c r="FL24" s="188"/>
      <c r="FM24" s="344" t="s">
        <v>11</v>
      </c>
      <c r="FN24" s="345">
        <v>8</v>
      </c>
      <c r="FO24" s="188"/>
      <c r="FP24" s="344" t="s">
        <v>11</v>
      </c>
      <c r="FQ24" s="345">
        <v>8</v>
      </c>
      <c r="FR24" s="188"/>
      <c r="FS24" s="344" t="s">
        <v>11</v>
      </c>
      <c r="FT24" s="345">
        <v>8</v>
      </c>
      <c r="FU24" s="188"/>
      <c r="FV24" s="344" t="s">
        <v>11</v>
      </c>
      <c r="FW24" s="345">
        <v>8</v>
      </c>
      <c r="FX24" s="188"/>
      <c r="FY24" s="344" t="s">
        <v>11</v>
      </c>
      <c r="FZ24" s="345">
        <v>8</v>
      </c>
    </row>
    <row r="25" spans="1:183" ht="18.75">
      <c r="A25" s="382"/>
      <c r="B25" s="532" t="str">
        <f t="shared" si="23"/>
        <v>E.FRE.M14.Z</v>
      </c>
      <c r="C25" s="532">
        <f t="shared" si="24"/>
        <v>8</v>
      </c>
      <c r="D25" s="609" t="str">
        <f t="shared" si="25"/>
        <v>E.FRE.M14.Z8</v>
      </c>
      <c r="E25" s="534"/>
      <c r="F25" s="534"/>
      <c r="G25" s="534"/>
      <c r="H25" s="534"/>
      <c r="I25" s="404"/>
      <c r="J25" s="469"/>
      <c r="K25" s="536" t="str">
        <f>IFERROR(INDEX(V$18:FZ$38,ROWS($1:7),MATCH($L$8,$V$16:$FZ$16,0)),"")</f>
        <v>TRCC.M14X180.Z</v>
      </c>
      <c r="L25" s="536">
        <f>IFERROR(INDEX(W$18:GA$38,ROWS($1:7),MATCH($L$8,$V$16:$FZ$16,0)),"")</f>
        <v>8</v>
      </c>
      <c r="M25" s="608" t="str">
        <f t="shared" si="26"/>
        <v>TRCC.M14X180.Z8</v>
      </c>
      <c r="N25" s="513" t="str">
        <f t="shared" si="27"/>
        <v>Bon composant, bonne quantitée</v>
      </c>
      <c r="O25" s="513"/>
      <c r="P25" s="472"/>
      <c r="Q25" s="513"/>
      <c r="R25" s="472"/>
      <c r="S25" s="472"/>
      <c r="U25" s="83"/>
      <c r="V25" s="82" t="s">
        <v>12</v>
      </c>
      <c r="W25" s="80">
        <v>12</v>
      </c>
      <c r="X25" s="83"/>
      <c r="Y25" s="356" t="s">
        <v>12</v>
      </c>
      <c r="Z25" s="359">
        <v>0</v>
      </c>
      <c r="AA25" s="83"/>
      <c r="AB25" s="82" t="s">
        <v>12</v>
      </c>
      <c r="AC25" s="80">
        <v>0</v>
      </c>
      <c r="AD25" s="83"/>
      <c r="AE25" s="82" t="s">
        <v>12</v>
      </c>
      <c r="AF25" s="80">
        <v>0</v>
      </c>
      <c r="AG25" s="83"/>
      <c r="AH25" s="82" t="s">
        <v>12</v>
      </c>
      <c r="AI25" s="80">
        <v>0</v>
      </c>
      <c r="AJ25" s="83"/>
      <c r="AK25" s="82" t="s">
        <v>12</v>
      </c>
      <c r="AL25" s="80">
        <v>12</v>
      </c>
      <c r="AM25" s="83"/>
      <c r="AN25" s="82" t="s">
        <v>12</v>
      </c>
      <c r="AO25" s="80">
        <v>0</v>
      </c>
      <c r="AP25" s="83"/>
      <c r="AQ25" s="162" t="s">
        <v>12</v>
      </c>
      <c r="AR25" s="160">
        <v>0</v>
      </c>
      <c r="AS25" s="83"/>
      <c r="AT25" s="82" t="s">
        <v>12</v>
      </c>
      <c r="AU25" s="80">
        <v>10</v>
      </c>
      <c r="AV25" s="83"/>
      <c r="AW25" s="82" t="s">
        <v>12</v>
      </c>
      <c r="AX25" s="80">
        <v>0</v>
      </c>
      <c r="AY25" s="83"/>
      <c r="AZ25" s="82" t="s">
        <v>12</v>
      </c>
      <c r="BA25" s="80">
        <v>10</v>
      </c>
      <c r="BB25" s="83"/>
      <c r="BC25" s="82" t="s">
        <v>12</v>
      </c>
      <c r="BD25" s="80">
        <v>12</v>
      </c>
      <c r="BE25" s="83"/>
      <c r="BF25" s="82" t="s">
        <v>12</v>
      </c>
      <c r="BG25" s="80">
        <v>11</v>
      </c>
      <c r="BH25" s="83"/>
      <c r="BI25" s="97" t="s">
        <v>12</v>
      </c>
      <c r="BJ25" s="94">
        <v>30</v>
      </c>
      <c r="BK25" s="83"/>
      <c r="BL25" s="82" t="s">
        <v>12</v>
      </c>
      <c r="BM25" s="80">
        <v>0</v>
      </c>
      <c r="BN25" s="83"/>
      <c r="BO25" s="82" t="s">
        <v>12</v>
      </c>
      <c r="BP25" s="80">
        <v>0</v>
      </c>
      <c r="BQ25" s="83"/>
      <c r="BR25" s="178" t="s">
        <v>12</v>
      </c>
      <c r="BS25" s="179">
        <v>0</v>
      </c>
      <c r="BT25" s="83"/>
      <c r="BU25" s="82" t="s">
        <v>12</v>
      </c>
      <c r="BV25" s="80">
        <v>0</v>
      </c>
      <c r="BW25" s="83"/>
      <c r="BX25" s="82" t="s">
        <v>12</v>
      </c>
      <c r="BY25" s="80">
        <v>0</v>
      </c>
      <c r="BZ25" s="83"/>
      <c r="CA25" s="82" t="s">
        <v>12</v>
      </c>
      <c r="CB25" s="80">
        <v>0</v>
      </c>
      <c r="CC25" s="83"/>
      <c r="CD25" s="82" t="s">
        <v>12</v>
      </c>
      <c r="CE25" s="80">
        <v>0</v>
      </c>
      <c r="CF25" s="83"/>
      <c r="CG25" s="82" t="s">
        <v>12</v>
      </c>
      <c r="CH25" s="80">
        <v>0</v>
      </c>
      <c r="CI25" s="83"/>
      <c r="CJ25" s="82" t="s">
        <v>12</v>
      </c>
      <c r="CK25" s="80">
        <v>0</v>
      </c>
      <c r="CL25" s="83"/>
      <c r="CM25" s="82" t="s">
        <v>12</v>
      </c>
      <c r="CN25" s="80">
        <v>0</v>
      </c>
      <c r="CO25" s="83"/>
      <c r="CP25" s="82" t="s">
        <v>12</v>
      </c>
      <c r="CQ25" s="80">
        <v>0</v>
      </c>
      <c r="CR25" s="83"/>
      <c r="CS25" s="82" t="s">
        <v>12</v>
      </c>
      <c r="CT25" s="80">
        <v>0</v>
      </c>
      <c r="CU25" s="83"/>
      <c r="CV25" s="82" t="s">
        <v>12</v>
      </c>
      <c r="CW25" s="80">
        <v>0</v>
      </c>
      <c r="CX25" s="83"/>
      <c r="CY25" s="82" t="s">
        <v>12</v>
      </c>
      <c r="CZ25" s="80">
        <v>0</v>
      </c>
      <c r="DA25" s="83"/>
      <c r="DB25" s="82" t="s">
        <v>12</v>
      </c>
      <c r="DC25" s="80">
        <v>10</v>
      </c>
      <c r="DD25" s="83"/>
      <c r="DE25" s="82" t="s">
        <v>12</v>
      </c>
      <c r="DF25" s="80">
        <v>10</v>
      </c>
      <c r="DG25" s="83"/>
      <c r="DH25" s="82" t="s">
        <v>12</v>
      </c>
      <c r="DI25" s="80">
        <v>10</v>
      </c>
      <c r="DJ25" s="83"/>
      <c r="DK25" s="82" t="s">
        <v>12</v>
      </c>
      <c r="DL25" s="80">
        <v>20</v>
      </c>
      <c r="DM25" s="83"/>
      <c r="DN25" s="82" t="s">
        <v>12</v>
      </c>
      <c r="DO25" s="80">
        <v>0</v>
      </c>
      <c r="DP25" s="83"/>
      <c r="DQ25" s="82" t="s">
        <v>12</v>
      </c>
      <c r="DR25" s="80">
        <v>0</v>
      </c>
      <c r="DS25" s="83"/>
      <c r="DT25" s="82" t="s">
        <v>12</v>
      </c>
      <c r="DU25" s="80">
        <v>0</v>
      </c>
      <c r="DV25" s="83"/>
      <c r="DW25" s="82" t="s">
        <v>12</v>
      </c>
      <c r="DX25" s="80">
        <v>0</v>
      </c>
      <c r="DY25" s="83"/>
      <c r="DZ25" s="82" t="s">
        <v>12</v>
      </c>
      <c r="EA25" s="80">
        <v>12</v>
      </c>
      <c r="EB25" s="83"/>
      <c r="EC25" s="82" t="s">
        <v>12</v>
      </c>
      <c r="ED25" s="80">
        <v>10</v>
      </c>
      <c r="EE25" s="83"/>
      <c r="EF25" s="82" t="s">
        <v>12</v>
      </c>
      <c r="EG25" s="80">
        <v>12</v>
      </c>
      <c r="EH25" s="83"/>
      <c r="EI25" s="82" t="s">
        <v>12</v>
      </c>
      <c r="EJ25" s="80">
        <v>0</v>
      </c>
      <c r="EK25" s="83"/>
      <c r="EL25" s="82" t="s">
        <v>12</v>
      </c>
      <c r="EM25" s="80">
        <v>10</v>
      </c>
      <c r="EN25" s="83"/>
      <c r="EO25" s="82" t="s">
        <v>12</v>
      </c>
      <c r="EP25" s="80">
        <v>10</v>
      </c>
      <c r="EQ25" s="83"/>
      <c r="ER25" s="82" t="s">
        <v>12</v>
      </c>
      <c r="ES25" s="80">
        <v>0</v>
      </c>
      <c r="ET25" s="83"/>
      <c r="EU25" s="344" t="s">
        <v>12</v>
      </c>
      <c r="EV25" s="345"/>
      <c r="EW25" s="188"/>
      <c r="EX25" s="344" t="s">
        <v>12</v>
      </c>
      <c r="EY25" s="345"/>
      <c r="EZ25" s="188"/>
      <c r="FA25" s="344" t="s">
        <v>12</v>
      </c>
      <c r="FB25" s="345"/>
      <c r="FC25" s="188"/>
      <c r="FD25" s="344" t="s">
        <v>12</v>
      </c>
      <c r="FE25" s="345"/>
      <c r="FF25" s="188"/>
      <c r="FG25" s="344" t="s">
        <v>12</v>
      </c>
      <c r="FH25" s="345">
        <v>12</v>
      </c>
      <c r="FI25" s="188"/>
      <c r="FJ25" s="344" t="s">
        <v>12</v>
      </c>
      <c r="FK25" s="345">
        <v>12</v>
      </c>
      <c r="FL25" s="188"/>
      <c r="FM25" s="344" t="s">
        <v>12</v>
      </c>
      <c r="FN25" s="345">
        <v>12</v>
      </c>
      <c r="FO25" s="188"/>
      <c r="FP25" s="344" t="s">
        <v>12</v>
      </c>
      <c r="FQ25" s="345">
        <v>12</v>
      </c>
      <c r="FR25" s="188"/>
      <c r="FS25" s="344" t="s">
        <v>12</v>
      </c>
      <c r="FT25" s="345">
        <v>12</v>
      </c>
      <c r="FU25" s="188"/>
      <c r="FV25" s="344" t="s">
        <v>12</v>
      </c>
      <c r="FW25" s="345">
        <v>12</v>
      </c>
      <c r="FX25" s="188"/>
      <c r="FY25" s="344" t="s">
        <v>12</v>
      </c>
      <c r="FZ25" s="345">
        <v>12</v>
      </c>
    </row>
    <row r="26" spans="1:183" ht="18.75">
      <c r="A26" s="382"/>
      <c r="B26" s="532" t="str">
        <f t="shared" si="23"/>
        <v>H.M14X040.G</v>
      </c>
      <c r="C26" s="532">
        <f t="shared" si="24"/>
        <v>2</v>
      </c>
      <c r="D26" s="609" t="str">
        <f t="shared" si="25"/>
        <v>H.M14X040.G2</v>
      </c>
      <c r="E26" s="534"/>
      <c r="F26" s="534"/>
      <c r="G26" s="534"/>
      <c r="H26" s="534"/>
      <c r="I26" s="404"/>
      <c r="J26" s="469"/>
      <c r="K26" s="536" t="str">
        <f>IFERROR(INDEX(V$18:FZ$38,ROWS($1:8),MATCH($L$8,$V$16:$FZ$16,0)),"")</f>
        <v>RD.16X32.Z</v>
      </c>
      <c r="L26" s="536">
        <f>IFERROR(INDEX(W$18:GA$38,ROWS($1:8),MATCH($L$8,$V$16:$FZ$16,0)),"")</f>
        <v>12</v>
      </c>
      <c r="M26" s="608" t="str">
        <f t="shared" si="26"/>
        <v>RD.16X32.Z12</v>
      </c>
      <c r="N26" s="513" t="e">
        <f t="shared" si="27"/>
        <v>#N/A</v>
      </c>
      <c r="O26" s="513"/>
      <c r="P26" s="472"/>
      <c r="Q26" s="513"/>
      <c r="R26" s="472"/>
      <c r="S26" s="472"/>
      <c r="U26" s="83"/>
      <c r="V26" s="82" t="s">
        <v>13</v>
      </c>
      <c r="W26" s="80">
        <v>10</v>
      </c>
      <c r="X26" s="83"/>
      <c r="Y26" s="356" t="s">
        <v>13</v>
      </c>
      <c r="Z26" s="359">
        <v>15</v>
      </c>
      <c r="AA26" s="83"/>
      <c r="AB26" s="82" t="s">
        <v>13</v>
      </c>
      <c r="AC26" s="80">
        <v>8</v>
      </c>
      <c r="AD26" s="83"/>
      <c r="AE26" s="82" t="s">
        <v>13</v>
      </c>
      <c r="AF26" s="80">
        <v>8</v>
      </c>
      <c r="AG26" s="83"/>
      <c r="AH26" s="82" t="s">
        <v>13</v>
      </c>
      <c r="AI26" s="80">
        <v>8</v>
      </c>
      <c r="AJ26" s="83"/>
      <c r="AK26" s="82" t="s">
        <v>13</v>
      </c>
      <c r="AL26" s="80">
        <v>12</v>
      </c>
      <c r="AM26" s="83"/>
      <c r="AN26" s="82" t="s">
        <v>13</v>
      </c>
      <c r="AO26" s="80">
        <v>0</v>
      </c>
      <c r="AP26" s="83"/>
      <c r="AQ26" s="162" t="s">
        <v>13</v>
      </c>
      <c r="AR26" s="160">
        <v>0</v>
      </c>
      <c r="AS26" s="83"/>
      <c r="AT26" s="82" t="s">
        <v>13</v>
      </c>
      <c r="AU26" s="80">
        <v>8</v>
      </c>
      <c r="AV26" s="83"/>
      <c r="AW26" s="82" t="s">
        <v>13</v>
      </c>
      <c r="AX26" s="80">
        <v>8</v>
      </c>
      <c r="AY26" s="83"/>
      <c r="AZ26" s="321" t="s">
        <v>13</v>
      </c>
      <c r="BA26" s="80">
        <v>8</v>
      </c>
      <c r="BB26" s="83"/>
      <c r="BC26" s="82" t="s">
        <v>13</v>
      </c>
      <c r="BD26" s="80">
        <v>12</v>
      </c>
      <c r="BE26" s="83"/>
      <c r="BF26" s="82" t="s">
        <v>13</v>
      </c>
      <c r="BG26" s="80">
        <v>6</v>
      </c>
      <c r="BH26" s="83"/>
      <c r="BI26" s="97" t="s">
        <v>13</v>
      </c>
      <c r="BJ26" s="94">
        <v>15</v>
      </c>
      <c r="BK26" s="83"/>
      <c r="BL26" s="82" t="s">
        <v>13</v>
      </c>
      <c r="BM26" s="80">
        <v>16</v>
      </c>
      <c r="BN26" s="83"/>
      <c r="BO26" s="82" t="s">
        <v>13</v>
      </c>
      <c r="BP26" s="80">
        <v>8</v>
      </c>
      <c r="BQ26" s="83"/>
      <c r="BR26" s="178" t="s">
        <v>13</v>
      </c>
      <c r="BS26" s="179">
        <v>8</v>
      </c>
      <c r="BT26" s="83"/>
      <c r="BU26" s="82" t="s">
        <v>13</v>
      </c>
      <c r="BV26" s="80">
        <v>8</v>
      </c>
      <c r="BW26" s="83"/>
      <c r="BX26" s="82" t="s">
        <v>13</v>
      </c>
      <c r="BY26" s="80">
        <v>0</v>
      </c>
      <c r="BZ26" s="83"/>
      <c r="CA26" s="82" t="s">
        <v>13</v>
      </c>
      <c r="CB26" s="80">
        <v>4</v>
      </c>
      <c r="CC26" s="83"/>
      <c r="CD26" s="82" t="s">
        <v>13</v>
      </c>
      <c r="CE26" s="80">
        <v>4</v>
      </c>
      <c r="CF26" s="83"/>
      <c r="CG26" s="82" t="s">
        <v>13</v>
      </c>
      <c r="CH26" s="80">
        <v>0</v>
      </c>
      <c r="CI26" s="83"/>
      <c r="CJ26" s="82" t="s">
        <v>13</v>
      </c>
      <c r="CK26" s="80">
        <v>0</v>
      </c>
      <c r="CL26" s="83"/>
      <c r="CM26" s="82" t="s">
        <v>13</v>
      </c>
      <c r="CN26" s="80">
        <v>8</v>
      </c>
      <c r="CO26" s="83"/>
      <c r="CP26" s="82" t="s">
        <v>13</v>
      </c>
      <c r="CQ26" s="80">
        <v>0</v>
      </c>
      <c r="CR26" s="83"/>
      <c r="CS26" s="82" t="s">
        <v>13</v>
      </c>
      <c r="CT26" s="80">
        <v>8</v>
      </c>
      <c r="CU26" s="83"/>
      <c r="CV26" s="82" t="s">
        <v>13</v>
      </c>
      <c r="CW26" s="80">
        <v>8</v>
      </c>
      <c r="CX26" s="83"/>
      <c r="CY26" s="82" t="s">
        <v>13</v>
      </c>
      <c r="CZ26" s="80">
        <v>18</v>
      </c>
      <c r="DA26" s="83"/>
      <c r="DB26" s="82" t="s">
        <v>13</v>
      </c>
      <c r="DC26" s="80">
        <v>8</v>
      </c>
      <c r="DD26" s="83"/>
      <c r="DE26" s="82" t="s">
        <v>13</v>
      </c>
      <c r="DF26" s="80">
        <v>8</v>
      </c>
      <c r="DG26" s="83"/>
      <c r="DH26" s="82" t="s">
        <v>13</v>
      </c>
      <c r="DI26" s="80">
        <v>8</v>
      </c>
      <c r="DJ26" s="83"/>
      <c r="DK26" s="82" t="s">
        <v>13</v>
      </c>
      <c r="DL26" s="80">
        <v>16</v>
      </c>
      <c r="DM26" s="83"/>
      <c r="DN26" s="82" t="s">
        <v>13</v>
      </c>
      <c r="DO26" s="80">
        <v>8</v>
      </c>
      <c r="DP26" s="83"/>
      <c r="DQ26" s="82" t="s">
        <v>13</v>
      </c>
      <c r="DR26" s="80">
        <v>12</v>
      </c>
      <c r="DS26" s="83"/>
      <c r="DT26" s="82" t="s">
        <v>13</v>
      </c>
      <c r="DU26" s="80">
        <v>18</v>
      </c>
      <c r="DV26" s="83"/>
      <c r="DW26" s="82" t="s">
        <v>13</v>
      </c>
      <c r="DX26" s="80">
        <v>8</v>
      </c>
      <c r="DY26" s="83"/>
      <c r="DZ26" s="82" t="s">
        <v>13</v>
      </c>
      <c r="EA26" s="80">
        <v>10</v>
      </c>
      <c r="EB26" s="83"/>
      <c r="EC26" s="82" t="s">
        <v>13</v>
      </c>
      <c r="ED26" s="80">
        <v>8</v>
      </c>
      <c r="EE26" s="83"/>
      <c r="EF26" s="82" t="s">
        <v>13</v>
      </c>
      <c r="EG26" s="80">
        <v>10</v>
      </c>
      <c r="EH26" s="83"/>
      <c r="EI26" s="82" t="s">
        <v>13</v>
      </c>
      <c r="EJ26" s="80">
        <v>18</v>
      </c>
      <c r="EK26" s="83"/>
      <c r="EL26" s="82" t="s">
        <v>13</v>
      </c>
      <c r="EM26" s="80">
        <v>8</v>
      </c>
      <c r="EN26" s="83"/>
      <c r="EO26" s="82" t="s">
        <v>13</v>
      </c>
      <c r="EP26" s="80">
        <v>8</v>
      </c>
      <c r="EQ26" s="83"/>
      <c r="ER26" s="82" t="s">
        <v>13</v>
      </c>
      <c r="ES26" s="80">
        <v>8</v>
      </c>
      <c r="ET26" s="83"/>
      <c r="EU26" s="344" t="s">
        <v>13</v>
      </c>
      <c r="EV26" s="345">
        <v>8</v>
      </c>
      <c r="EW26" s="188"/>
      <c r="EX26" s="344" t="s">
        <v>13</v>
      </c>
      <c r="EY26" s="345">
        <v>12</v>
      </c>
      <c r="EZ26" s="188"/>
      <c r="FA26" s="344" t="s">
        <v>13</v>
      </c>
      <c r="FB26" s="345">
        <v>12</v>
      </c>
      <c r="FC26" s="188"/>
      <c r="FD26" s="344" t="s">
        <v>13</v>
      </c>
      <c r="FE26" s="345">
        <v>10</v>
      </c>
      <c r="FF26" s="188"/>
      <c r="FG26" s="344" t="s">
        <v>13</v>
      </c>
      <c r="FH26" s="345">
        <v>4</v>
      </c>
      <c r="FI26" s="188"/>
      <c r="FJ26" s="344" t="s">
        <v>13</v>
      </c>
      <c r="FK26" s="345">
        <v>8</v>
      </c>
      <c r="FL26" s="188"/>
      <c r="FM26" s="344" t="s">
        <v>13</v>
      </c>
      <c r="FN26" s="345">
        <v>8</v>
      </c>
      <c r="FO26" s="188"/>
      <c r="FP26" s="344" t="s">
        <v>13</v>
      </c>
      <c r="FQ26" s="345">
        <v>8</v>
      </c>
      <c r="FR26" s="188"/>
      <c r="FS26" s="344" t="s">
        <v>13</v>
      </c>
      <c r="FT26" s="345">
        <v>8</v>
      </c>
      <c r="FU26" s="188"/>
      <c r="FV26" s="344" t="s">
        <v>13</v>
      </c>
      <c r="FW26" s="345">
        <v>8</v>
      </c>
      <c r="FX26" s="188"/>
      <c r="FY26" s="344" t="s">
        <v>13</v>
      </c>
      <c r="FZ26" s="345">
        <v>8</v>
      </c>
    </row>
    <row r="27" spans="1:183" ht="18.75">
      <c r="A27" s="382"/>
      <c r="B27" s="532" t="str">
        <f t="shared" si="23"/>
        <v>E.M14.G</v>
      </c>
      <c r="C27" s="532">
        <f t="shared" si="24"/>
        <v>4</v>
      </c>
      <c r="D27" s="609" t="str">
        <f t="shared" si="25"/>
        <v>E.M14.G4</v>
      </c>
      <c r="E27" s="534"/>
      <c r="F27" s="534"/>
      <c r="G27" s="534"/>
      <c r="H27" s="534"/>
      <c r="I27" s="404"/>
      <c r="J27" s="469"/>
      <c r="K27" s="536" t="str">
        <f>IFERROR(INDEX(V$18:FZ$38,ROWS($1:9),MATCH($L$8,$V$16:$FZ$16,0)),"")</f>
        <v>E.FRE.M14.Z</v>
      </c>
      <c r="L27" s="536">
        <f>IFERROR(INDEX(W$18:GA$38,ROWS($1:9),MATCH($L$8,$V$16:$FZ$16,0)),"")</f>
        <v>4</v>
      </c>
      <c r="M27" s="608" t="str">
        <f t="shared" si="26"/>
        <v>E.FRE.M14.Z4</v>
      </c>
      <c r="N27" s="513" t="e">
        <f t="shared" si="27"/>
        <v>#N/A</v>
      </c>
      <c r="O27" s="513"/>
      <c r="P27" s="472"/>
      <c r="Q27" s="513"/>
      <c r="R27" s="472"/>
      <c r="S27" s="472"/>
      <c r="U27" s="83"/>
      <c r="V27" s="82" t="s">
        <v>90</v>
      </c>
      <c r="W27" s="80">
        <v>2</v>
      </c>
      <c r="X27" s="83"/>
      <c r="Y27" s="356" t="s">
        <v>90</v>
      </c>
      <c r="Z27" s="359">
        <v>3</v>
      </c>
      <c r="AA27" s="83"/>
      <c r="AB27" s="82" t="s">
        <v>90</v>
      </c>
      <c r="AC27" s="80">
        <v>2</v>
      </c>
      <c r="AD27" s="83"/>
      <c r="AE27" s="82" t="s">
        <v>90</v>
      </c>
      <c r="AF27" s="80">
        <v>2</v>
      </c>
      <c r="AG27" s="83"/>
      <c r="AH27" s="82" t="s">
        <v>90</v>
      </c>
      <c r="AI27" s="80">
        <v>2</v>
      </c>
      <c r="AJ27" s="83"/>
      <c r="AK27" s="82" t="s">
        <v>90</v>
      </c>
      <c r="AL27" s="80">
        <v>0</v>
      </c>
      <c r="AM27" s="83"/>
      <c r="AN27" s="82" t="s">
        <v>90</v>
      </c>
      <c r="AO27" s="80">
        <v>2</v>
      </c>
      <c r="AP27" s="83"/>
      <c r="AQ27" s="162" t="s">
        <v>90</v>
      </c>
      <c r="AR27" s="160">
        <v>2</v>
      </c>
      <c r="AS27" s="83"/>
      <c r="AT27" s="82" t="s">
        <v>90</v>
      </c>
      <c r="AU27" s="80">
        <v>2</v>
      </c>
      <c r="AV27" s="83"/>
      <c r="AW27" s="82" t="s">
        <v>90</v>
      </c>
      <c r="AX27" s="80">
        <v>2</v>
      </c>
      <c r="AY27" s="83"/>
      <c r="AZ27" s="321" t="s">
        <v>90</v>
      </c>
      <c r="BA27" s="80">
        <v>2</v>
      </c>
      <c r="BB27" s="83"/>
      <c r="BC27" s="82" t="s">
        <v>90</v>
      </c>
      <c r="BD27" s="80">
        <v>2</v>
      </c>
      <c r="BE27" s="83"/>
      <c r="BF27" s="82" t="s">
        <v>90</v>
      </c>
      <c r="BG27" s="80">
        <v>0</v>
      </c>
      <c r="BH27" s="83"/>
      <c r="BI27" s="97" t="s">
        <v>90</v>
      </c>
      <c r="BJ27" s="94">
        <v>0</v>
      </c>
      <c r="BK27" s="83"/>
      <c r="BL27" s="82" t="s">
        <v>90</v>
      </c>
      <c r="BM27" s="80">
        <v>4</v>
      </c>
      <c r="BN27" s="83"/>
      <c r="BO27" s="82" t="s">
        <v>90</v>
      </c>
      <c r="BP27" s="80">
        <v>2</v>
      </c>
      <c r="BQ27" s="83"/>
      <c r="BR27" s="178" t="s">
        <v>90</v>
      </c>
      <c r="BS27" s="179">
        <v>2</v>
      </c>
      <c r="BT27" s="83"/>
      <c r="BU27" s="82" t="s">
        <v>90</v>
      </c>
      <c r="BV27" s="80">
        <v>2</v>
      </c>
      <c r="BW27" s="83"/>
      <c r="BX27" s="82" t="s">
        <v>90</v>
      </c>
      <c r="BY27" s="80">
        <v>2</v>
      </c>
      <c r="BZ27" s="83"/>
      <c r="CA27" s="82" t="s">
        <v>90</v>
      </c>
      <c r="CB27" s="80">
        <v>2</v>
      </c>
      <c r="CC27" s="83"/>
      <c r="CD27" s="82" t="s">
        <v>90</v>
      </c>
      <c r="CE27" s="80">
        <v>2</v>
      </c>
      <c r="CF27" s="83"/>
      <c r="CG27" s="82" t="s">
        <v>90</v>
      </c>
      <c r="CH27" s="80">
        <v>2</v>
      </c>
      <c r="CI27" s="83"/>
      <c r="CJ27" s="82" t="s">
        <v>90</v>
      </c>
      <c r="CK27" s="80">
        <v>2</v>
      </c>
      <c r="CL27" s="83"/>
      <c r="CM27" s="82" t="s">
        <v>90</v>
      </c>
      <c r="CN27" s="80">
        <v>2</v>
      </c>
      <c r="CO27" s="83"/>
      <c r="CP27" s="82" t="s">
        <v>90</v>
      </c>
      <c r="CQ27" s="80">
        <v>2</v>
      </c>
      <c r="CR27" s="83"/>
      <c r="CS27" s="82" t="s">
        <v>90</v>
      </c>
      <c r="CT27" s="80">
        <v>2</v>
      </c>
      <c r="CU27" s="83"/>
      <c r="CV27" s="82" t="s">
        <v>90</v>
      </c>
      <c r="CW27" s="80">
        <v>2</v>
      </c>
      <c r="CX27" s="83"/>
      <c r="CY27" s="82" t="s">
        <v>90</v>
      </c>
      <c r="CZ27" s="80">
        <v>4</v>
      </c>
      <c r="DA27" s="83"/>
      <c r="DB27" s="82" t="s">
        <v>90</v>
      </c>
      <c r="DC27" s="80">
        <v>2</v>
      </c>
      <c r="DD27" s="83"/>
      <c r="DE27" s="82" t="s">
        <v>90</v>
      </c>
      <c r="DF27" s="80">
        <v>2</v>
      </c>
      <c r="DG27" s="83"/>
      <c r="DH27" s="82" t="s">
        <v>90</v>
      </c>
      <c r="DI27" s="80">
        <v>2</v>
      </c>
      <c r="DJ27" s="83"/>
      <c r="DK27" s="82" t="s">
        <v>90</v>
      </c>
      <c r="DL27" s="80">
        <v>4</v>
      </c>
      <c r="DM27" s="83"/>
      <c r="DN27" s="82" t="s">
        <v>90</v>
      </c>
      <c r="DO27" s="80">
        <v>2</v>
      </c>
      <c r="DP27" s="83"/>
      <c r="DQ27" s="82" t="s">
        <v>90</v>
      </c>
      <c r="DR27" s="80">
        <v>0</v>
      </c>
      <c r="DS27" s="83"/>
      <c r="DT27" s="82" t="s">
        <v>90</v>
      </c>
      <c r="DU27" s="80">
        <v>4</v>
      </c>
      <c r="DV27" s="83"/>
      <c r="DW27" s="82" t="s">
        <v>90</v>
      </c>
      <c r="DX27" s="80">
        <v>2</v>
      </c>
      <c r="DY27" s="83"/>
      <c r="DZ27" s="82" t="s">
        <v>90</v>
      </c>
      <c r="EA27" s="80">
        <v>2</v>
      </c>
      <c r="EB27" s="83"/>
      <c r="EC27" s="82" t="s">
        <v>90</v>
      </c>
      <c r="ED27" s="80">
        <v>2</v>
      </c>
      <c r="EE27" s="83"/>
      <c r="EF27" s="82" t="s">
        <v>90</v>
      </c>
      <c r="EG27" s="80">
        <v>2</v>
      </c>
      <c r="EH27" s="83"/>
      <c r="EI27" s="82" t="s">
        <v>90</v>
      </c>
      <c r="EJ27" s="80">
        <v>4</v>
      </c>
      <c r="EK27" s="83"/>
      <c r="EL27" s="82" t="s">
        <v>90</v>
      </c>
      <c r="EM27" s="80">
        <v>2</v>
      </c>
      <c r="EN27" s="83"/>
      <c r="EO27" s="82" t="s">
        <v>90</v>
      </c>
      <c r="EP27" s="80">
        <v>2</v>
      </c>
      <c r="EQ27" s="83"/>
      <c r="ER27" s="82" t="s">
        <v>90</v>
      </c>
      <c r="ES27" s="80">
        <v>2</v>
      </c>
      <c r="ET27" s="83"/>
      <c r="EU27" s="344" t="s">
        <v>90</v>
      </c>
      <c r="EV27" s="345"/>
      <c r="EW27" s="188"/>
      <c r="EX27" s="344" t="s">
        <v>90</v>
      </c>
      <c r="EY27" s="345"/>
      <c r="EZ27" s="188"/>
      <c r="FA27" s="344" t="s">
        <v>90</v>
      </c>
      <c r="FB27" s="345"/>
      <c r="FC27" s="188"/>
      <c r="FD27" s="344" t="s">
        <v>90</v>
      </c>
      <c r="FE27" s="345"/>
      <c r="FF27" s="188"/>
      <c r="FG27" s="344" t="s">
        <v>90</v>
      </c>
      <c r="FH27" s="345"/>
      <c r="FI27" s="188"/>
      <c r="FJ27" s="344" t="s">
        <v>90</v>
      </c>
      <c r="FK27" s="345">
        <v>2</v>
      </c>
      <c r="FL27" s="188"/>
      <c r="FM27" s="344" t="s">
        <v>90</v>
      </c>
      <c r="FN27" s="345">
        <v>2</v>
      </c>
      <c r="FO27" s="188"/>
      <c r="FP27" s="344" t="s">
        <v>90</v>
      </c>
      <c r="FQ27" s="345">
        <v>2</v>
      </c>
      <c r="FR27" s="188"/>
      <c r="FS27" s="344" t="s">
        <v>90</v>
      </c>
      <c r="FT27" s="345">
        <v>2</v>
      </c>
      <c r="FU27" s="188"/>
      <c r="FV27" s="344" t="s">
        <v>90</v>
      </c>
      <c r="FW27" s="345">
        <v>2</v>
      </c>
      <c r="FX27" s="188"/>
      <c r="FY27" s="344" t="s">
        <v>90</v>
      </c>
      <c r="FZ27" s="345">
        <v>2</v>
      </c>
    </row>
    <row r="28" spans="1:183" ht="18.75">
      <c r="A28" s="382"/>
      <c r="B28" s="532">
        <f t="shared" si="23"/>
        <v>690901</v>
      </c>
      <c r="C28" s="532">
        <f t="shared" si="24"/>
        <v>11</v>
      </c>
      <c r="D28" s="609" t="str">
        <f t="shared" si="25"/>
        <v>69090111</v>
      </c>
      <c r="E28" s="534"/>
      <c r="F28" s="534"/>
      <c r="G28" s="534"/>
      <c r="H28" s="534"/>
      <c r="I28" s="404"/>
      <c r="J28" s="469"/>
      <c r="K28" s="536" t="str">
        <f>IFERROR(INDEX(V$18:FZ$38,ROWS($1:10),MATCH($L$8,$V$16:$FZ$16,0)),"")</f>
        <v>H.M14X040.G</v>
      </c>
      <c r="L28" s="536">
        <f>IFERROR(INDEX(W$18:GA$38,ROWS($1:10),MATCH($L$8,$V$16:$FZ$16,0)),"")</f>
        <v>0</v>
      </c>
      <c r="M28" s="608" t="str">
        <f t="shared" si="26"/>
        <v>H.M14X040.G0</v>
      </c>
      <c r="N28" s="513" t="e">
        <f t="shared" si="27"/>
        <v>#N/A</v>
      </c>
      <c r="O28" s="513"/>
      <c r="P28" s="472"/>
      <c r="Q28" s="513"/>
      <c r="R28" s="472"/>
      <c r="S28" s="472"/>
      <c r="U28" s="83"/>
      <c r="V28" s="82">
        <v>690901</v>
      </c>
      <c r="W28" s="80">
        <v>11</v>
      </c>
      <c r="X28" s="83"/>
      <c r="Y28" s="356">
        <v>690901</v>
      </c>
      <c r="Z28" s="359">
        <v>11</v>
      </c>
      <c r="AA28" s="83"/>
      <c r="AB28" s="82">
        <v>690901</v>
      </c>
      <c r="AC28" s="80">
        <v>11</v>
      </c>
      <c r="AD28" s="83"/>
      <c r="AE28" s="82">
        <v>690901</v>
      </c>
      <c r="AF28" s="80">
        <v>11</v>
      </c>
      <c r="AG28" s="83"/>
      <c r="AH28" s="82">
        <v>690901</v>
      </c>
      <c r="AI28" s="80">
        <v>11</v>
      </c>
      <c r="AJ28" s="83"/>
      <c r="AK28" s="82">
        <v>690901</v>
      </c>
      <c r="AL28" s="80">
        <v>8</v>
      </c>
      <c r="AM28" s="83"/>
      <c r="AN28" s="82">
        <v>690901</v>
      </c>
      <c r="AO28" s="80">
        <v>11</v>
      </c>
      <c r="AP28" s="83"/>
      <c r="AQ28" s="162">
        <v>690901</v>
      </c>
      <c r="AR28" s="160">
        <v>11</v>
      </c>
      <c r="AS28" s="83"/>
      <c r="AT28" s="82">
        <v>690901</v>
      </c>
      <c r="AU28" s="80">
        <v>0</v>
      </c>
      <c r="AV28" s="83"/>
      <c r="AW28" s="82">
        <v>690901</v>
      </c>
      <c r="AX28" s="80">
        <v>0</v>
      </c>
      <c r="AY28" s="83"/>
      <c r="AZ28" s="82">
        <v>690901</v>
      </c>
      <c r="BA28" s="80">
        <v>1</v>
      </c>
      <c r="BB28" s="83"/>
      <c r="BC28" s="82">
        <v>690901</v>
      </c>
      <c r="BD28" s="80">
        <v>1</v>
      </c>
      <c r="BE28" s="83"/>
      <c r="BF28" s="82">
        <v>690901</v>
      </c>
      <c r="BG28" s="80">
        <v>0</v>
      </c>
      <c r="BH28" s="83"/>
      <c r="BI28" s="97">
        <v>690901</v>
      </c>
      <c r="BJ28" s="94">
        <v>8</v>
      </c>
      <c r="BK28" s="83"/>
      <c r="BL28" s="82">
        <v>690901</v>
      </c>
      <c r="BM28" s="80">
        <v>10</v>
      </c>
      <c r="BN28" s="83"/>
      <c r="BO28" s="82">
        <v>690901</v>
      </c>
      <c r="BP28" s="80">
        <v>11</v>
      </c>
      <c r="BQ28" s="83"/>
      <c r="BR28" s="178">
        <v>690901</v>
      </c>
      <c r="BS28" s="179">
        <v>8</v>
      </c>
      <c r="BT28" s="83"/>
      <c r="BU28" s="82">
        <v>690901</v>
      </c>
      <c r="BV28" s="80">
        <v>11</v>
      </c>
      <c r="BW28" s="83"/>
      <c r="BX28" s="82">
        <v>690901</v>
      </c>
      <c r="BY28" s="80">
        <v>11</v>
      </c>
      <c r="BZ28" s="83"/>
      <c r="CA28" s="82">
        <v>690901</v>
      </c>
      <c r="CB28" s="80">
        <v>11</v>
      </c>
      <c r="CC28" s="83"/>
      <c r="CD28" s="82">
        <v>690901</v>
      </c>
      <c r="CE28" s="80">
        <v>11</v>
      </c>
      <c r="CF28" s="83"/>
      <c r="CG28" s="82">
        <v>690901</v>
      </c>
      <c r="CH28" s="80">
        <v>0</v>
      </c>
      <c r="CI28" s="83"/>
      <c r="CJ28" s="82">
        <v>690901</v>
      </c>
      <c r="CK28" s="80">
        <v>0</v>
      </c>
      <c r="CL28" s="83"/>
      <c r="CM28" s="82">
        <v>690901</v>
      </c>
      <c r="CN28" s="80">
        <v>11</v>
      </c>
      <c r="CO28" s="83"/>
      <c r="CP28" s="82">
        <v>690901</v>
      </c>
      <c r="CQ28" s="80">
        <v>0</v>
      </c>
      <c r="CR28" s="83"/>
      <c r="CS28" s="82">
        <v>690901</v>
      </c>
      <c r="CT28" s="80">
        <v>0</v>
      </c>
      <c r="CU28" s="83"/>
      <c r="CV28" s="82">
        <v>690901</v>
      </c>
      <c r="CW28" s="80">
        <v>8</v>
      </c>
      <c r="CX28" s="83"/>
      <c r="CY28" s="82">
        <v>690901</v>
      </c>
      <c r="CZ28" s="80">
        <v>10</v>
      </c>
      <c r="DA28" s="83"/>
      <c r="DB28" s="82">
        <v>690901</v>
      </c>
      <c r="DC28" s="80">
        <v>0</v>
      </c>
      <c r="DD28" s="83"/>
      <c r="DE28" s="82">
        <v>690901</v>
      </c>
      <c r="DF28" s="80">
        <v>0</v>
      </c>
      <c r="DG28" s="83"/>
      <c r="DH28" s="82">
        <v>690901</v>
      </c>
      <c r="DI28" s="80">
        <v>0</v>
      </c>
      <c r="DJ28" s="83"/>
      <c r="DK28" s="82">
        <v>690901</v>
      </c>
      <c r="DL28" s="80">
        <v>0</v>
      </c>
      <c r="DM28" s="83"/>
      <c r="DN28" s="82">
        <v>690901</v>
      </c>
      <c r="DO28" s="80">
        <v>8</v>
      </c>
      <c r="DP28" s="83"/>
      <c r="DQ28" s="82">
        <v>690901</v>
      </c>
      <c r="DR28" s="80">
        <v>0</v>
      </c>
      <c r="DS28" s="83"/>
      <c r="DT28" s="82">
        <v>690901</v>
      </c>
      <c r="DU28" s="80">
        <v>10</v>
      </c>
      <c r="DV28" s="83"/>
      <c r="DW28" s="82">
        <v>690901</v>
      </c>
      <c r="DX28" s="80">
        <v>8</v>
      </c>
      <c r="DY28" s="83"/>
      <c r="DZ28" s="82">
        <v>690901</v>
      </c>
      <c r="EA28" s="80">
        <v>11</v>
      </c>
      <c r="EB28" s="83"/>
      <c r="EC28" s="82">
        <v>690901</v>
      </c>
      <c r="ED28" s="80">
        <v>0</v>
      </c>
      <c r="EE28" s="83"/>
      <c r="EF28" s="82">
        <v>690901</v>
      </c>
      <c r="EG28" s="80">
        <v>11</v>
      </c>
      <c r="EH28" s="83"/>
      <c r="EI28" s="82">
        <v>690901</v>
      </c>
      <c r="EJ28" s="80">
        <v>10</v>
      </c>
      <c r="EK28" s="83"/>
      <c r="EL28" s="82">
        <v>690901</v>
      </c>
      <c r="EM28" s="80">
        <v>0</v>
      </c>
      <c r="EN28" s="83"/>
      <c r="EO28" s="82">
        <v>690901</v>
      </c>
      <c r="EP28" s="80">
        <v>0</v>
      </c>
      <c r="EQ28" s="83"/>
      <c r="ER28" s="82">
        <v>690901</v>
      </c>
      <c r="ES28" s="80">
        <v>8</v>
      </c>
      <c r="ET28" s="83"/>
      <c r="EU28" s="344">
        <v>690901</v>
      </c>
      <c r="EV28" s="345">
        <v>4</v>
      </c>
      <c r="EW28" s="188"/>
      <c r="EX28" s="344">
        <v>690901</v>
      </c>
      <c r="EY28" s="345">
        <v>8</v>
      </c>
      <c r="EZ28" s="188"/>
      <c r="FA28" s="344">
        <v>690901</v>
      </c>
      <c r="FB28" s="345">
        <v>11</v>
      </c>
      <c r="FC28" s="188"/>
      <c r="FD28" s="344">
        <v>690901</v>
      </c>
      <c r="FE28" s="345">
        <v>11</v>
      </c>
      <c r="FF28" s="188"/>
      <c r="FG28" s="344">
        <v>690901</v>
      </c>
      <c r="FH28" s="345">
        <v>8</v>
      </c>
      <c r="FI28" s="188"/>
      <c r="FJ28" s="344">
        <v>690901</v>
      </c>
      <c r="FK28" s="345">
        <v>6</v>
      </c>
      <c r="FL28" s="188"/>
      <c r="FM28" s="344">
        <v>690901</v>
      </c>
      <c r="FN28" s="345">
        <v>6</v>
      </c>
      <c r="FO28" s="188"/>
      <c r="FP28" s="344">
        <v>690901</v>
      </c>
      <c r="FQ28" s="345">
        <v>11</v>
      </c>
      <c r="FR28" s="188"/>
      <c r="FS28" s="344">
        <v>690901</v>
      </c>
      <c r="FT28" s="345">
        <v>11</v>
      </c>
      <c r="FU28" s="188"/>
      <c r="FV28" s="344">
        <v>690901</v>
      </c>
      <c r="FW28" s="345">
        <v>11</v>
      </c>
      <c r="FX28" s="188"/>
      <c r="FY28" s="344">
        <v>690901</v>
      </c>
      <c r="FZ28" s="345">
        <v>11</v>
      </c>
    </row>
    <row r="29" spans="1:183" ht="18.75">
      <c r="B29" s="532" t="str">
        <f t="shared" si="23"/>
        <v>609514-04</v>
      </c>
      <c r="C29" s="532">
        <f t="shared" si="24"/>
        <v>2</v>
      </c>
      <c r="D29" s="609" t="str">
        <f t="shared" si="25"/>
        <v>609514-042</v>
      </c>
      <c r="E29" s="534"/>
      <c r="F29" s="534"/>
      <c r="G29" s="534"/>
      <c r="H29" s="534"/>
      <c r="I29" s="404"/>
      <c r="J29" s="469"/>
      <c r="K29" s="536">
        <f>IFERROR(INDEX(V$18:FZ$38,ROWS($1:11),MATCH($L$8,$V$16:$FZ$16,0)),"")</f>
        <v>690901</v>
      </c>
      <c r="L29" s="536">
        <f>IFERROR(INDEX(W$18:GA$38,ROWS($1:11),MATCH($L$8,$V$16:$FZ$16,0)),"")</f>
        <v>8</v>
      </c>
      <c r="M29" s="608" t="str">
        <f t="shared" si="26"/>
        <v>6909018</v>
      </c>
      <c r="N29" s="513" t="e">
        <f t="shared" si="27"/>
        <v>#N/A</v>
      </c>
      <c r="O29" s="513"/>
      <c r="P29" s="472"/>
      <c r="Q29" s="513"/>
      <c r="R29" s="472"/>
      <c r="S29" s="472"/>
      <c r="U29" s="83"/>
      <c r="V29" s="82">
        <v>609594</v>
      </c>
      <c r="W29" s="80">
        <v>1</v>
      </c>
      <c r="X29" s="83"/>
      <c r="Y29" s="356">
        <v>609594</v>
      </c>
      <c r="Z29" s="359">
        <v>1</v>
      </c>
      <c r="AA29" s="83"/>
      <c r="AB29" s="82">
        <v>609594</v>
      </c>
      <c r="AC29" s="80">
        <v>1</v>
      </c>
      <c r="AD29" s="83"/>
      <c r="AE29" s="82">
        <v>609594</v>
      </c>
      <c r="AF29" s="80">
        <v>0</v>
      </c>
      <c r="AG29" s="83"/>
      <c r="AH29" s="82">
        <v>609594</v>
      </c>
      <c r="AI29" s="80">
        <v>0</v>
      </c>
      <c r="AJ29" s="83"/>
      <c r="AK29" s="82">
        <v>609594</v>
      </c>
      <c r="AL29" s="80">
        <v>1</v>
      </c>
      <c r="AM29" s="83"/>
      <c r="AN29" s="82">
        <v>609594</v>
      </c>
      <c r="AO29" s="80">
        <v>0</v>
      </c>
      <c r="AP29" s="83"/>
      <c r="AQ29" s="162">
        <v>609594</v>
      </c>
      <c r="AR29" s="160">
        <v>1</v>
      </c>
      <c r="AS29" s="83"/>
      <c r="AT29" s="82">
        <v>609594</v>
      </c>
      <c r="AU29" s="80">
        <v>1</v>
      </c>
      <c r="AV29" s="83"/>
      <c r="AW29" s="82">
        <v>609594</v>
      </c>
      <c r="AX29" s="80">
        <v>1</v>
      </c>
      <c r="AY29" s="83"/>
      <c r="AZ29" s="82">
        <v>609594</v>
      </c>
      <c r="BA29" s="80">
        <v>1</v>
      </c>
      <c r="BB29" s="83"/>
      <c r="BC29" s="82">
        <v>609594</v>
      </c>
      <c r="BD29" s="80">
        <v>1</v>
      </c>
      <c r="BE29" s="83"/>
      <c r="BF29" s="82">
        <v>609594</v>
      </c>
      <c r="BG29" s="80">
        <v>0</v>
      </c>
      <c r="BH29" s="83"/>
      <c r="BI29" s="97">
        <v>609594</v>
      </c>
      <c r="BJ29" s="94">
        <v>2</v>
      </c>
      <c r="BK29" s="83"/>
      <c r="BL29" s="82">
        <v>609594</v>
      </c>
      <c r="BM29" s="80">
        <v>2</v>
      </c>
      <c r="BN29" s="83"/>
      <c r="BO29" s="82">
        <v>609594</v>
      </c>
      <c r="BP29" s="80">
        <v>1</v>
      </c>
      <c r="BQ29" s="83"/>
      <c r="BR29" s="178">
        <v>609594</v>
      </c>
      <c r="BS29" s="179">
        <v>0</v>
      </c>
      <c r="BT29" s="83"/>
      <c r="BU29" s="82">
        <v>609594</v>
      </c>
      <c r="BV29" s="80">
        <v>1</v>
      </c>
      <c r="BW29" s="83"/>
      <c r="BX29" s="82">
        <v>609594</v>
      </c>
      <c r="BY29" s="80">
        <v>1</v>
      </c>
      <c r="BZ29" s="83"/>
      <c r="CA29" s="82">
        <v>609594</v>
      </c>
      <c r="CB29" s="80">
        <v>1</v>
      </c>
      <c r="CC29" s="83"/>
      <c r="CD29" s="82">
        <v>609594</v>
      </c>
      <c r="CE29" s="80">
        <v>0</v>
      </c>
      <c r="CF29" s="83"/>
      <c r="CG29" s="82">
        <v>609594</v>
      </c>
      <c r="CH29" s="80">
        <v>0</v>
      </c>
      <c r="CI29" s="83"/>
      <c r="CJ29" s="82">
        <v>609594</v>
      </c>
      <c r="CK29" s="80">
        <v>0</v>
      </c>
      <c r="CL29" s="83"/>
      <c r="CM29" s="82">
        <v>609594</v>
      </c>
      <c r="CN29" s="80">
        <v>1</v>
      </c>
      <c r="CO29" s="83"/>
      <c r="CP29" s="82">
        <v>609594</v>
      </c>
      <c r="CQ29" s="80">
        <v>0</v>
      </c>
      <c r="CR29" s="83"/>
      <c r="CS29" s="82">
        <v>609594</v>
      </c>
      <c r="CT29" s="80">
        <v>0</v>
      </c>
      <c r="CU29" s="83"/>
      <c r="CV29" s="82">
        <v>609594</v>
      </c>
      <c r="CW29" s="80">
        <v>1</v>
      </c>
      <c r="CX29" s="83"/>
      <c r="CY29" s="82">
        <v>609594</v>
      </c>
      <c r="CZ29" s="80">
        <v>1</v>
      </c>
      <c r="DA29" s="83"/>
      <c r="DB29" s="82">
        <v>609594</v>
      </c>
      <c r="DC29" s="80">
        <v>1</v>
      </c>
      <c r="DD29" s="83"/>
      <c r="DE29" s="82">
        <v>609594</v>
      </c>
      <c r="DF29" s="80">
        <v>1</v>
      </c>
      <c r="DG29" s="83"/>
      <c r="DH29" s="82">
        <v>609594</v>
      </c>
      <c r="DI29" s="80">
        <v>1</v>
      </c>
      <c r="DJ29" s="83"/>
      <c r="DK29" s="82">
        <v>609594</v>
      </c>
      <c r="DL29" s="80">
        <v>0</v>
      </c>
      <c r="DM29" s="83"/>
      <c r="DN29" s="82">
        <v>609594</v>
      </c>
      <c r="DO29" s="80">
        <v>1</v>
      </c>
      <c r="DP29" s="83"/>
      <c r="DQ29" s="82">
        <v>609594</v>
      </c>
      <c r="DR29" s="80">
        <v>1</v>
      </c>
      <c r="DS29" s="83"/>
      <c r="DT29" s="82">
        <v>609594</v>
      </c>
      <c r="DU29" s="80">
        <v>1</v>
      </c>
      <c r="DV29" s="83"/>
      <c r="DW29" s="82">
        <v>609594</v>
      </c>
      <c r="DX29" s="80">
        <v>0</v>
      </c>
      <c r="DY29" s="83"/>
      <c r="DZ29" s="82">
        <v>609594</v>
      </c>
      <c r="EA29" s="80">
        <v>1</v>
      </c>
      <c r="EB29" s="83"/>
      <c r="EC29" s="82">
        <v>609594</v>
      </c>
      <c r="ED29" s="80">
        <v>1</v>
      </c>
      <c r="EE29" s="83"/>
      <c r="EF29" s="82">
        <v>609594</v>
      </c>
      <c r="EG29" s="80">
        <v>1</v>
      </c>
      <c r="EH29" s="83"/>
      <c r="EI29" s="82">
        <v>609594</v>
      </c>
      <c r="EJ29" s="80">
        <v>1</v>
      </c>
      <c r="EK29" s="83"/>
      <c r="EL29" s="82">
        <v>609594</v>
      </c>
      <c r="EM29" s="80">
        <v>1</v>
      </c>
      <c r="EN29" s="83"/>
      <c r="EO29" s="82">
        <v>609594</v>
      </c>
      <c r="EP29" s="80">
        <v>1</v>
      </c>
      <c r="EQ29" s="83"/>
      <c r="ER29" s="82">
        <v>609594</v>
      </c>
      <c r="ES29" s="80">
        <v>1</v>
      </c>
      <c r="ET29" s="83"/>
      <c r="EU29" s="344">
        <v>609594</v>
      </c>
      <c r="EV29" s="345">
        <v>1</v>
      </c>
      <c r="EW29" s="188"/>
      <c r="EX29" s="344">
        <v>609594</v>
      </c>
      <c r="EY29" s="345">
        <v>1</v>
      </c>
      <c r="EZ29" s="188"/>
      <c r="FA29" s="344">
        <v>609594</v>
      </c>
      <c r="FB29" s="345">
        <v>1</v>
      </c>
      <c r="FC29" s="188"/>
      <c r="FD29" s="344">
        <v>609594</v>
      </c>
      <c r="FE29" s="345">
        <v>1</v>
      </c>
      <c r="FF29" s="188"/>
      <c r="FG29" s="344">
        <v>609594</v>
      </c>
      <c r="FH29" s="345">
        <v>1</v>
      </c>
      <c r="FI29" s="188"/>
      <c r="FJ29" s="344">
        <v>609594</v>
      </c>
      <c r="FK29" s="345">
        <v>2</v>
      </c>
      <c r="FL29" s="188"/>
      <c r="FM29" s="344">
        <v>609594</v>
      </c>
      <c r="FN29" s="345">
        <v>2</v>
      </c>
      <c r="FO29" s="188"/>
      <c r="FP29" s="344">
        <v>609594</v>
      </c>
      <c r="FQ29" s="345">
        <v>1</v>
      </c>
      <c r="FR29" s="188"/>
      <c r="FS29" s="344">
        <v>609594</v>
      </c>
      <c r="FT29" s="345">
        <v>1</v>
      </c>
      <c r="FU29" s="188"/>
      <c r="FV29" s="344">
        <v>609594</v>
      </c>
      <c r="FW29" s="345">
        <v>1</v>
      </c>
      <c r="FX29" s="188"/>
      <c r="FY29" s="344">
        <v>609594</v>
      </c>
      <c r="FZ29" s="345">
        <v>1</v>
      </c>
    </row>
    <row r="30" spans="1:183" ht="19.5" thickBot="1">
      <c r="B30" s="532" t="str">
        <f t="shared" si="23"/>
        <v>609514-03</v>
      </c>
      <c r="C30" s="532">
        <f t="shared" si="24"/>
        <v>1</v>
      </c>
      <c r="D30" s="609" t="str">
        <f t="shared" si="25"/>
        <v>609514-031</v>
      </c>
      <c r="E30" s="534"/>
      <c r="F30" s="534"/>
      <c r="G30" s="534"/>
      <c r="H30" s="534"/>
      <c r="I30" s="404"/>
      <c r="J30" s="469"/>
      <c r="K30" s="536">
        <f>IFERROR(INDEX(V$18:FZ$38,ROWS($1:12),MATCH($L$8,$V$16:$FZ$16,0)),"")</f>
        <v>609594</v>
      </c>
      <c r="L30" s="536">
        <f>IFERROR(INDEX(W$18:GA$38,ROWS($1:12),MATCH($L$8,$V$16:$FZ$16,0)),"")</f>
        <v>1</v>
      </c>
      <c r="M30" s="608" t="str">
        <f t="shared" si="26"/>
        <v>6095941</v>
      </c>
      <c r="N30" s="513" t="e">
        <f t="shared" si="27"/>
        <v>#N/A</v>
      </c>
      <c r="O30" s="513"/>
      <c r="P30" s="472"/>
      <c r="Q30" s="513"/>
      <c r="R30" s="472"/>
      <c r="S30" s="472"/>
      <c r="U30" s="83"/>
      <c r="V30" s="9">
        <v>609593</v>
      </c>
      <c r="W30" s="81">
        <v>1</v>
      </c>
      <c r="X30" s="83"/>
      <c r="Y30" s="9">
        <v>609593</v>
      </c>
      <c r="Z30" s="360">
        <v>1</v>
      </c>
      <c r="AA30" s="83"/>
      <c r="AB30" s="9">
        <v>609593</v>
      </c>
      <c r="AC30" s="81">
        <v>1</v>
      </c>
      <c r="AD30" s="83"/>
      <c r="AE30" s="9">
        <v>609593</v>
      </c>
      <c r="AF30" s="81">
        <v>0</v>
      </c>
      <c r="AG30" s="83"/>
      <c r="AH30" s="9">
        <v>609593</v>
      </c>
      <c r="AI30" s="81">
        <v>0</v>
      </c>
      <c r="AJ30" s="83"/>
      <c r="AK30" s="9">
        <v>609593</v>
      </c>
      <c r="AL30" s="81">
        <v>1</v>
      </c>
      <c r="AM30" s="83"/>
      <c r="AN30" s="9">
        <v>609593</v>
      </c>
      <c r="AO30" s="81">
        <v>1</v>
      </c>
      <c r="AP30" s="83"/>
      <c r="AQ30" s="9">
        <v>609593</v>
      </c>
      <c r="AR30" s="161">
        <v>1</v>
      </c>
      <c r="AS30" s="83"/>
      <c r="AT30" s="9">
        <v>609593</v>
      </c>
      <c r="AU30" s="81">
        <v>1</v>
      </c>
      <c r="AV30" s="83"/>
      <c r="AW30" s="9">
        <v>609593</v>
      </c>
      <c r="AX30" s="81">
        <v>1</v>
      </c>
      <c r="AY30" s="83"/>
      <c r="AZ30" s="9">
        <v>609593</v>
      </c>
      <c r="BA30" s="81">
        <v>1</v>
      </c>
      <c r="BB30" s="83"/>
      <c r="BC30" s="9">
        <v>609593</v>
      </c>
      <c r="BD30" s="81">
        <v>0</v>
      </c>
      <c r="BE30" s="83"/>
      <c r="BF30" s="9">
        <v>609593</v>
      </c>
      <c r="BG30" s="81">
        <v>0</v>
      </c>
      <c r="BH30" s="83"/>
      <c r="BI30" s="9">
        <v>609593</v>
      </c>
      <c r="BJ30" s="96">
        <v>0</v>
      </c>
      <c r="BK30" s="83"/>
      <c r="BL30" s="9">
        <v>609593</v>
      </c>
      <c r="BM30" s="81">
        <v>2</v>
      </c>
      <c r="BN30" s="83"/>
      <c r="BO30" s="9">
        <v>609593</v>
      </c>
      <c r="BP30" s="81">
        <v>1</v>
      </c>
      <c r="BQ30" s="83"/>
      <c r="BR30" s="180">
        <v>609593</v>
      </c>
      <c r="BS30" s="181">
        <v>0</v>
      </c>
      <c r="BT30" s="83"/>
      <c r="BU30" s="9">
        <v>609593</v>
      </c>
      <c r="BV30" s="81">
        <v>1</v>
      </c>
      <c r="BW30" s="83"/>
      <c r="BX30" s="9">
        <v>609593</v>
      </c>
      <c r="BY30" s="81">
        <v>1</v>
      </c>
      <c r="BZ30" s="83"/>
      <c r="CA30" s="9">
        <v>609593</v>
      </c>
      <c r="CB30" s="81">
        <v>1</v>
      </c>
      <c r="CC30" s="83"/>
      <c r="CD30" s="9">
        <v>609593</v>
      </c>
      <c r="CE30" s="81">
        <v>1</v>
      </c>
      <c r="CF30" s="83"/>
      <c r="CG30" s="9">
        <v>609593</v>
      </c>
      <c r="CH30" s="81">
        <v>0</v>
      </c>
      <c r="CI30" s="83"/>
      <c r="CJ30" s="9">
        <v>609593</v>
      </c>
      <c r="CK30" s="81">
        <v>0</v>
      </c>
      <c r="CL30" s="83"/>
      <c r="CM30" s="9">
        <v>609593</v>
      </c>
      <c r="CN30" s="81">
        <v>0</v>
      </c>
      <c r="CO30" s="83"/>
      <c r="CP30" s="9">
        <v>609593</v>
      </c>
      <c r="CQ30" s="81">
        <v>0</v>
      </c>
      <c r="CR30" s="83"/>
      <c r="CS30" s="9">
        <v>609593</v>
      </c>
      <c r="CT30" s="81">
        <v>0</v>
      </c>
      <c r="CU30" s="83"/>
      <c r="CV30" s="9">
        <v>609593</v>
      </c>
      <c r="CW30" s="81">
        <v>0</v>
      </c>
      <c r="CX30" s="83"/>
      <c r="CY30" s="9">
        <v>609593</v>
      </c>
      <c r="CZ30" s="81">
        <v>0</v>
      </c>
      <c r="DA30" s="83"/>
      <c r="DB30" s="9">
        <v>609593</v>
      </c>
      <c r="DC30" s="81">
        <v>1</v>
      </c>
      <c r="DD30" s="83"/>
      <c r="DE30" s="9">
        <v>609593</v>
      </c>
      <c r="DF30" s="81">
        <v>1</v>
      </c>
      <c r="DG30" s="83"/>
      <c r="DH30" s="9">
        <v>609593</v>
      </c>
      <c r="DI30" s="81">
        <v>1</v>
      </c>
      <c r="DJ30" s="83"/>
      <c r="DK30" s="9">
        <v>609593</v>
      </c>
      <c r="DL30" s="81">
        <v>0</v>
      </c>
      <c r="DM30" s="83"/>
      <c r="DN30" s="9">
        <v>609593</v>
      </c>
      <c r="DO30" s="81">
        <v>1</v>
      </c>
      <c r="DP30" s="83"/>
      <c r="DQ30" s="9">
        <v>609593</v>
      </c>
      <c r="DR30" s="81">
        <v>1</v>
      </c>
      <c r="DS30" s="83"/>
      <c r="DT30" s="9">
        <v>609593</v>
      </c>
      <c r="DU30" s="81">
        <v>0</v>
      </c>
      <c r="DV30" s="83"/>
      <c r="DW30" s="9">
        <v>609593</v>
      </c>
      <c r="DX30" s="81">
        <v>0</v>
      </c>
      <c r="DY30" s="83"/>
      <c r="DZ30" s="9">
        <v>609593</v>
      </c>
      <c r="EA30" s="81">
        <v>1</v>
      </c>
      <c r="EB30" s="83"/>
      <c r="EC30" s="9">
        <v>609593</v>
      </c>
      <c r="ED30" s="81">
        <v>1</v>
      </c>
      <c r="EE30" s="83"/>
      <c r="EF30" s="9">
        <v>609593</v>
      </c>
      <c r="EG30" s="81">
        <v>1</v>
      </c>
      <c r="EH30" s="83"/>
      <c r="EI30" s="9">
        <v>609593</v>
      </c>
      <c r="EJ30" s="81">
        <v>0</v>
      </c>
      <c r="EK30" s="83"/>
      <c r="EL30" s="9">
        <v>609593</v>
      </c>
      <c r="EM30" s="81">
        <v>1</v>
      </c>
      <c r="EN30" s="83"/>
      <c r="EO30" s="9">
        <v>609593</v>
      </c>
      <c r="EP30" s="81">
        <v>1</v>
      </c>
      <c r="EQ30" s="83"/>
      <c r="ER30" s="9">
        <v>609593</v>
      </c>
      <c r="ES30" s="81">
        <v>1</v>
      </c>
      <c r="ET30" s="83"/>
      <c r="EU30" s="346">
        <v>609593</v>
      </c>
      <c r="EV30" s="347">
        <v>1</v>
      </c>
      <c r="EW30" s="188"/>
      <c r="EX30" s="346">
        <v>609593</v>
      </c>
      <c r="EY30" s="347"/>
      <c r="EZ30" s="188"/>
      <c r="FA30" s="346">
        <v>609593</v>
      </c>
      <c r="FB30" s="347"/>
      <c r="FC30" s="188"/>
      <c r="FD30" s="346">
        <v>609593</v>
      </c>
      <c r="FE30" s="347"/>
      <c r="FF30" s="188"/>
      <c r="FG30" s="346">
        <v>609593</v>
      </c>
      <c r="FH30" s="347"/>
      <c r="FI30" s="188"/>
      <c r="FJ30" s="346">
        <v>609593</v>
      </c>
      <c r="FK30" s="347"/>
      <c r="FL30" s="188"/>
      <c r="FM30" s="346">
        <v>609593</v>
      </c>
      <c r="FN30" s="347"/>
      <c r="FO30" s="188"/>
      <c r="FP30" s="346">
        <v>609593</v>
      </c>
      <c r="FQ30" s="347">
        <v>1</v>
      </c>
      <c r="FR30" s="188"/>
      <c r="FS30" s="346">
        <v>609593</v>
      </c>
      <c r="FT30" s="347">
        <v>1</v>
      </c>
      <c r="FU30" s="188"/>
      <c r="FV30" s="346">
        <v>609593</v>
      </c>
      <c r="FW30" s="347">
        <v>1</v>
      </c>
      <c r="FX30" s="188"/>
      <c r="FY30" s="346">
        <v>609593</v>
      </c>
      <c r="FZ30" s="347">
        <v>1</v>
      </c>
    </row>
    <row r="31" spans="1:183" ht="18.75">
      <c r="B31" s="532" t="str">
        <f t="shared" si="23"/>
        <v>USINE</v>
      </c>
      <c r="C31" s="532">
        <f t="shared" si="24"/>
        <v>0</v>
      </c>
      <c r="D31" s="609" t="str">
        <f t="shared" si="25"/>
        <v>USINE0</v>
      </c>
      <c r="E31" s="534"/>
      <c r="F31" s="534"/>
      <c r="G31" s="534"/>
      <c r="H31" s="534"/>
      <c r="I31" s="404"/>
      <c r="J31" s="469"/>
      <c r="K31" s="536">
        <f>IFERROR(INDEX(V$18:FZ$38,ROWS($1:13),MATCH($L$8,$V$16:$FZ$16,0)),"")</f>
        <v>609593</v>
      </c>
      <c r="L31" s="536">
        <f>IFERROR(INDEX(W$18:GA$38,ROWS($1:13),MATCH($L$8,$V$16:$FZ$16,0)),"")</f>
        <v>0</v>
      </c>
      <c r="M31" s="608" t="str">
        <f t="shared" si="26"/>
        <v>6095930</v>
      </c>
      <c r="N31" s="513" t="e">
        <f t="shared" si="27"/>
        <v>#N/A</v>
      </c>
      <c r="O31" s="513"/>
      <c r="P31" s="472"/>
      <c r="Q31" s="513"/>
      <c r="R31" s="472"/>
      <c r="S31" s="472"/>
      <c r="U31" s="83"/>
      <c r="V31" s="459"/>
      <c r="W31" s="459"/>
      <c r="X31" s="384"/>
      <c r="Y31" s="24" t="s">
        <v>61</v>
      </c>
      <c r="Z31" s="25">
        <v>8</v>
      </c>
      <c r="AA31" s="83"/>
      <c r="AB31" s="24" t="s">
        <v>59</v>
      </c>
      <c r="AC31" s="25">
        <v>4</v>
      </c>
      <c r="AD31" s="384"/>
      <c r="AE31" s="33" t="s">
        <v>59</v>
      </c>
      <c r="AF31" s="33">
        <v>4</v>
      </c>
      <c r="AG31" s="384"/>
      <c r="AH31" s="24" t="s">
        <v>59</v>
      </c>
      <c r="AI31" s="25">
        <v>4</v>
      </c>
      <c r="AJ31" s="83"/>
      <c r="AK31" s="24" t="s">
        <v>96</v>
      </c>
      <c r="AL31" s="25">
        <v>2</v>
      </c>
      <c r="AM31" s="384"/>
      <c r="AN31" s="24" t="s">
        <v>83</v>
      </c>
      <c r="AO31" s="25">
        <v>8</v>
      </c>
      <c r="AP31" s="384"/>
      <c r="AQ31" s="24" t="s">
        <v>83</v>
      </c>
      <c r="AR31" s="25">
        <v>8</v>
      </c>
      <c r="AS31" s="384"/>
      <c r="AT31" s="24" t="s">
        <v>85</v>
      </c>
      <c r="AU31" s="25">
        <v>1</v>
      </c>
      <c r="AV31" s="384"/>
      <c r="AW31" s="24" t="s">
        <v>84</v>
      </c>
      <c r="AX31" s="25">
        <v>2</v>
      </c>
      <c r="AY31" s="384"/>
      <c r="AZ31" s="395" t="s">
        <v>84</v>
      </c>
      <c r="BA31" s="395">
        <v>2</v>
      </c>
      <c r="BB31" s="384"/>
      <c r="BC31" s="24" t="s">
        <v>84</v>
      </c>
      <c r="BD31" s="25">
        <v>2</v>
      </c>
      <c r="BE31" s="384"/>
      <c r="BF31" s="24" t="s">
        <v>99</v>
      </c>
      <c r="BG31" s="25">
        <v>2</v>
      </c>
      <c r="BH31" s="384"/>
      <c r="BI31" s="406">
        <v>609637</v>
      </c>
      <c r="BJ31" s="407">
        <v>1</v>
      </c>
      <c r="BK31" s="384"/>
      <c r="BL31" s="406" t="s">
        <v>61</v>
      </c>
      <c r="BM31" s="407">
        <v>10</v>
      </c>
      <c r="BN31" s="384"/>
      <c r="BO31" s="406" t="s">
        <v>61</v>
      </c>
      <c r="BP31" s="407">
        <v>11</v>
      </c>
      <c r="BQ31" s="384"/>
      <c r="BR31" s="182" t="s">
        <v>61</v>
      </c>
      <c r="BS31" s="183">
        <v>8</v>
      </c>
      <c r="BT31" s="384"/>
      <c r="BU31" s="406" t="s">
        <v>61</v>
      </c>
      <c r="BV31" s="407">
        <v>11</v>
      </c>
      <c r="BW31" s="384"/>
      <c r="BX31" s="406" t="s">
        <v>61</v>
      </c>
      <c r="BY31" s="407">
        <v>11</v>
      </c>
      <c r="BZ31" s="384"/>
      <c r="CA31" s="406" t="s">
        <v>61</v>
      </c>
      <c r="CB31" s="407">
        <v>11</v>
      </c>
      <c r="CC31" s="384"/>
      <c r="CD31" s="406" t="s">
        <v>61</v>
      </c>
      <c r="CE31" s="407">
        <v>11</v>
      </c>
      <c r="CF31" s="384"/>
      <c r="CG31" s="406" t="s">
        <v>124</v>
      </c>
      <c r="CH31" s="407">
        <v>4</v>
      </c>
      <c r="CI31" s="384"/>
      <c r="CJ31" s="406" t="s">
        <v>124</v>
      </c>
      <c r="CK31" s="407">
        <v>4</v>
      </c>
      <c r="CL31" s="384"/>
      <c r="CM31" s="406" t="s">
        <v>61</v>
      </c>
      <c r="CN31" s="407">
        <v>11</v>
      </c>
      <c r="CO31" s="384"/>
      <c r="CP31" s="403">
        <v>609513</v>
      </c>
      <c r="CQ31" s="402">
        <v>1</v>
      </c>
      <c r="CR31" s="384"/>
      <c r="CS31" s="406" t="s">
        <v>172</v>
      </c>
      <c r="CT31" s="407">
        <v>8</v>
      </c>
      <c r="CU31" s="384"/>
      <c r="CV31" s="406" t="s">
        <v>61</v>
      </c>
      <c r="CW31" s="407">
        <v>8</v>
      </c>
      <c r="CX31" s="384"/>
      <c r="CY31" s="406" t="s">
        <v>61</v>
      </c>
      <c r="CZ31" s="407">
        <v>10</v>
      </c>
      <c r="DA31" s="384"/>
      <c r="DB31" s="390" t="s">
        <v>59</v>
      </c>
      <c r="DC31" s="397">
        <v>4</v>
      </c>
      <c r="DD31" s="384"/>
      <c r="DE31" s="390" t="s">
        <v>188</v>
      </c>
      <c r="DF31" s="397">
        <v>4</v>
      </c>
      <c r="DG31" s="384"/>
      <c r="DH31" s="390" t="s">
        <v>59</v>
      </c>
      <c r="DI31" s="397">
        <v>4</v>
      </c>
      <c r="DJ31" s="384"/>
      <c r="DK31" s="390" t="s">
        <v>188</v>
      </c>
      <c r="DL31" s="397">
        <v>8</v>
      </c>
      <c r="DM31" s="384"/>
      <c r="DN31" s="406" t="s">
        <v>61</v>
      </c>
      <c r="DO31" s="407">
        <v>8</v>
      </c>
      <c r="DP31" s="384"/>
      <c r="DQ31" s="406" t="s">
        <v>193</v>
      </c>
      <c r="DR31" s="407">
        <v>2</v>
      </c>
      <c r="DS31" s="384"/>
      <c r="DT31" s="406" t="s">
        <v>61</v>
      </c>
      <c r="DU31" s="407">
        <v>10</v>
      </c>
      <c r="DV31" s="384"/>
      <c r="DW31" s="406">
        <v>609513</v>
      </c>
      <c r="DX31" s="407">
        <v>1</v>
      </c>
      <c r="DY31" s="384"/>
      <c r="DZ31" s="406">
        <v>0</v>
      </c>
      <c r="EA31" s="407">
        <v>0</v>
      </c>
      <c r="EB31" s="384"/>
      <c r="EC31" s="406" t="s">
        <v>85</v>
      </c>
      <c r="ED31" s="407">
        <v>1</v>
      </c>
      <c r="EE31" s="384"/>
      <c r="EF31" s="406">
        <v>0</v>
      </c>
      <c r="EG31" s="407">
        <v>0</v>
      </c>
      <c r="EH31" s="384"/>
      <c r="EI31" s="406" t="s">
        <v>61</v>
      </c>
      <c r="EJ31" s="407">
        <v>10</v>
      </c>
      <c r="EK31" s="384"/>
      <c r="EL31" s="406" t="s">
        <v>193</v>
      </c>
      <c r="EM31" s="407">
        <v>2</v>
      </c>
      <c r="EN31" s="384"/>
      <c r="EO31" s="406" t="s">
        <v>193</v>
      </c>
      <c r="EP31" s="407">
        <v>2</v>
      </c>
      <c r="EQ31" s="384"/>
      <c r="ER31" s="406" t="s">
        <v>61</v>
      </c>
      <c r="ES31" s="407">
        <v>8</v>
      </c>
      <c r="ET31" s="384"/>
      <c r="EU31" s="348" t="s">
        <v>21</v>
      </c>
      <c r="EV31" s="349">
        <v>12</v>
      </c>
      <c r="EW31" s="382"/>
      <c r="EX31" s="348" t="s">
        <v>96</v>
      </c>
      <c r="EY31" s="349">
        <v>2</v>
      </c>
      <c r="EZ31" s="382"/>
      <c r="FA31" s="348" t="s">
        <v>96</v>
      </c>
      <c r="FB31" s="349">
        <v>2</v>
      </c>
      <c r="FC31" s="382"/>
      <c r="FD31" s="348" t="s">
        <v>96</v>
      </c>
      <c r="FE31" s="349">
        <v>2</v>
      </c>
      <c r="FF31" s="382"/>
      <c r="FG31" s="348" t="s">
        <v>96</v>
      </c>
      <c r="FH31" s="349">
        <v>2</v>
      </c>
      <c r="FI31" s="382"/>
      <c r="FJ31" s="348" t="s">
        <v>274</v>
      </c>
      <c r="FK31" s="349">
        <v>1</v>
      </c>
      <c r="FL31" s="382"/>
      <c r="FM31" s="348" t="s">
        <v>274</v>
      </c>
      <c r="FN31" s="349">
        <v>1</v>
      </c>
      <c r="FO31" s="382"/>
      <c r="FP31" s="348"/>
      <c r="FQ31" s="349"/>
      <c r="FR31" s="382"/>
      <c r="FS31" s="348" t="s">
        <v>275</v>
      </c>
      <c r="FT31" s="349">
        <v>7</v>
      </c>
      <c r="FU31" s="382"/>
      <c r="FV31" s="348"/>
      <c r="FW31" s="349"/>
      <c r="FX31" s="382"/>
      <c r="FY31" s="348"/>
      <c r="FZ31" s="349"/>
    </row>
    <row r="32" spans="1:183" ht="18.75">
      <c r="B32" s="532" t="str">
        <f t="shared" si="23"/>
        <v>V.TFTX06X160.I</v>
      </c>
      <c r="C32" s="532">
        <f t="shared" si="24"/>
        <v>2</v>
      </c>
      <c r="D32" s="609" t="str">
        <f t="shared" si="25"/>
        <v>V.TFTX06X160.I2</v>
      </c>
      <c r="E32" s="534"/>
      <c r="F32" s="534"/>
      <c r="G32" s="534"/>
      <c r="H32" s="534"/>
      <c r="I32" s="404"/>
      <c r="J32" s="469"/>
      <c r="K32" s="536" t="str">
        <f>IFERROR(INDEX(V$18:FZ$38,ROWS($1:14),MATCH($L$8,$V$16:$FZ$16,0)),"")</f>
        <v>H.M14X35.Z</v>
      </c>
      <c r="L32" s="536">
        <f>IFERROR(INDEX(W$18:GA$38,ROWS($1:14),MATCH($L$8,$V$16:$FZ$16,0)),"")</f>
        <v>2</v>
      </c>
      <c r="M32" s="608" t="str">
        <f t="shared" si="26"/>
        <v>H.M14X35.Z2</v>
      </c>
      <c r="N32" s="513" t="e">
        <f t="shared" si="27"/>
        <v>#N/A</v>
      </c>
      <c r="O32" s="513"/>
      <c r="P32" s="472"/>
      <c r="Q32" s="513"/>
      <c r="R32" s="472"/>
      <c r="S32" s="472"/>
      <c r="U32" s="83"/>
      <c r="V32" s="24"/>
      <c r="W32" s="25"/>
      <c r="X32" s="384"/>
      <c r="Y32" s="24" t="s">
        <v>21</v>
      </c>
      <c r="Z32" s="25">
        <v>18</v>
      </c>
      <c r="AA32" s="384"/>
      <c r="AB32" s="24" t="s">
        <v>61</v>
      </c>
      <c r="AC32" s="25">
        <v>11</v>
      </c>
      <c r="AD32" s="384"/>
      <c r="AE32" s="393" t="s">
        <v>95</v>
      </c>
      <c r="AF32" s="394">
        <v>11</v>
      </c>
      <c r="AG32" s="384"/>
      <c r="AH32" s="24" t="s">
        <v>61</v>
      </c>
      <c r="AI32" s="25">
        <v>11</v>
      </c>
      <c r="AJ32" s="384"/>
      <c r="AK32" s="24"/>
      <c r="AL32" s="25"/>
      <c r="AM32" s="384"/>
      <c r="AN32" s="393" t="s">
        <v>22</v>
      </c>
      <c r="AO32" s="394">
        <v>1</v>
      </c>
      <c r="AP32" s="384"/>
      <c r="AQ32" s="393" t="s">
        <v>22</v>
      </c>
      <c r="AR32" s="394">
        <v>1</v>
      </c>
      <c r="AS32" s="384"/>
      <c r="AT32" s="393" t="s">
        <v>97</v>
      </c>
      <c r="AU32" s="394">
        <v>6</v>
      </c>
      <c r="AV32" s="384"/>
      <c r="AW32" s="393" t="s">
        <v>59</v>
      </c>
      <c r="AX32" s="394">
        <v>4</v>
      </c>
      <c r="AY32" s="384"/>
      <c r="AZ32" s="393" t="s">
        <v>59</v>
      </c>
      <c r="BA32" s="394">
        <v>4</v>
      </c>
      <c r="BB32" s="384"/>
      <c r="BC32" s="393" t="s">
        <v>97</v>
      </c>
      <c r="BD32" s="394">
        <v>6</v>
      </c>
      <c r="BE32" s="384"/>
      <c r="BF32" s="393" t="s">
        <v>101</v>
      </c>
      <c r="BG32" s="394">
        <v>2</v>
      </c>
      <c r="BH32" s="384"/>
      <c r="BI32" s="393" t="s">
        <v>85</v>
      </c>
      <c r="BJ32" s="394">
        <v>1</v>
      </c>
      <c r="BK32" s="384"/>
      <c r="BL32" s="393" t="s">
        <v>119</v>
      </c>
      <c r="BM32" s="394">
        <v>0</v>
      </c>
      <c r="BN32" s="384"/>
      <c r="BO32" s="393" t="s">
        <v>119</v>
      </c>
      <c r="BP32" s="394">
        <v>2</v>
      </c>
      <c r="BQ32" s="384"/>
      <c r="BR32" s="184">
        <v>609513</v>
      </c>
      <c r="BS32" s="185">
        <v>1</v>
      </c>
      <c r="BT32" s="405"/>
      <c r="BU32" s="393" t="s">
        <v>119</v>
      </c>
      <c r="BV32" s="394">
        <v>2</v>
      </c>
      <c r="BW32" s="405"/>
      <c r="BX32" s="393" t="s">
        <v>22</v>
      </c>
      <c r="BY32" s="394">
        <v>2</v>
      </c>
      <c r="BZ32" s="405"/>
      <c r="CA32" s="393" t="s">
        <v>22</v>
      </c>
      <c r="CB32" s="394">
        <v>1</v>
      </c>
      <c r="CC32" s="405"/>
      <c r="CD32" s="393" t="s">
        <v>22</v>
      </c>
      <c r="CE32" s="394">
        <v>1</v>
      </c>
      <c r="CF32" s="384"/>
      <c r="CG32" s="393" t="s">
        <v>59</v>
      </c>
      <c r="CH32" s="394">
        <v>4</v>
      </c>
      <c r="CI32" s="384"/>
      <c r="CJ32" s="390">
        <v>609513</v>
      </c>
      <c r="CK32" s="397">
        <v>1</v>
      </c>
      <c r="CL32" s="384"/>
      <c r="CM32" s="390" t="s">
        <v>59</v>
      </c>
      <c r="CN32" s="397">
        <v>4</v>
      </c>
      <c r="CO32" s="384"/>
      <c r="CP32" s="390" t="s">
        <v>59</v>
      </c>
      <c r="CQ32" s="397">
        <v>4</v>
      </c>
      <c r="CR32" s="384"/>
      <c r="CS32" s="390" t="s">
        <v>59</v>
      </c>
      <c r="CT32" s="397">
        <v>4</v>
      </c>
      <c r="CU32" s="384"/>
      <c r="CV32" s="390" t="s">
        <v>123</v>
      </c>
      <c r="CW32" s="397">
        <v>4</v>
      </c>
      <c r="CX32" s="384"/>
      <c r="CY32" s="390" t="s">
        <v>59</v>
      </c>
      <c r="CZ32" s="397">
        <v>4</v>
      </c>
      <c r="DA32" s="384"/>
      <c r="DB32" s="390" t="s">
        <v>85</v>
      </c>
      <c r="DC32" s="397">
        <v>1</v>
      </c>
      <c r="DD32" s="384"/>
      <c r="DE32" s="390" t="s">
        <v>85</v>
      </c>
      <c r="DF32" s="397">
        <v>1</v>
      </c>
      <c r="DG32" s="384"/>
      <c r="DH32" s="390" t="s">
        <v>85</v>
      </c>
      <c r="DI32" s="397">
        <v>1</v>
      </c>
      <c r="DJ32" s="384"/>
      <c r="DK32" s="390" t="s">
        <v>85</v>
      </c>
      <c r="DL32" s="397">
        <v>2</v>
      </c>
      <c r="DM32" s="384"/>
      <c r="DN32" s="390" t="s">
        <v>59</v>
      </c>
      <c r="DO32" s="397">
        <v>4</v>
      </c>
      <c r="DP32" s="384"/>
      <c r="DQ32" s="390" t="s">
        <v>172</v>
      </c>
      <c r="DR32" s="397">
        <v>6</v>
      </c>
      <c r="DS32" s="384"/>
      <c r="DT32" s="390" t="s">
        <v>59</v>
      </c>
      <c r="DU32" s="397">
        <v>4</v>
      </c>
      <c r="DV32" s="384"/>
      <c r="DW32" s="390" t="s">
        <v>120</v>
      </c>
      <c r="DX32" s="397">
        <v>1</v>
      </c>
      <c r="DY32" s="384"/>
      <c r="DZ32" s="390">
        <v>0</v>
      </c>
      <c r="EA32" s="397">
        <v>0</v>
      </c>
      <c r="EB32" s="384"/>
      <c r="EC32" s="390" t="s">
        <v>59</v>
      </c>
      <c r="ED32" s="397">
        <v>4</v>
      </c>
      <c r="EE32" s="384"/>
      <c r="EF32" s="390">
        <v>0</v>
      </c>
      <c r="EG32" s="397">
        <v>0</v>
      </c>
      <c r="EH32" s="384"/>
      <c r="EI32" s="390" t="s">
        <v>59</v>
      </c>
      <c r="EJ32" s="397">
        <v>8</v>
      </c>
      <c r="EK32" s="384"/>
      <c r="EL32" s="390" t="s">
        <v>172</v>
      </c>
      <c r="EM32" s="397">
        <v>6</v>
      </c>
      <c r="EN32" s="384"/>
      <c r="EO32" s="390" t="s">
        <v>172</v>
      </c>
      <c r="EP32" s="397">
        <v>6</v>
      </c>
      <c r="EQ32" s="384"/>
      <c r="ER32" s="390" t="s">
        <v>183</v>
      </c>
      <c r="ES32" s="397">
        <v>1</v>
      </c>
      <c r="ET32" s="384"/>
      <c r="EU32" s="346" t="s">
        <v>123</v>
      </c>
      <c r="EV32" s="347">
        <v>4</v>
      </c>
      <c r="EW32" s="382"/>
      <c r="EX32" s="346"/>
      <c r="EY32" s="347"/>
      <c r="EZ32" s="382"/>
      <c r="FA32" s="346" t="s">
        <v>95</v>
      </c>
      <c r="FB32" s="347">
        <v>8</v>
      </c>
      <c r="FC32" s="382"/>
      <c r="FD32" s="346" t="s">
        <v>95</v>
      </c>
      <c r="FE32" s="347">
        <v>8</v>
      </c>
      <c r="FF32" s="382"/>
      <c r="FG32" s="346" t="s">
        <v>95</v>
      </c>
      <c r="FH32" s="347">
        <v>8</v>
      </c>
      <c r="FI32" s="382"/>
      <c r="FJ32" s="346" t="s">
        <v>95</v>
      </c>
      <c r="FK32" s="347">
        <v>6</v>
      </c>
      <c r="FL32" s="382"/>
      <c r="FM32" s="346" t="s">
        <v>95</v>
      </c>
      <c r="FN32" s="347">
        <v>6</v>
      </c>
      <c r="FO32" s="382"/>
      <c r="FP32" s="346" t="s">
        <v>95</v>
      </c>
      <c r="FQ32" s="347">
        <v>11</v>
      </c>
      <c r="FR32" s="382"/>
      <c r="FS32" s="346" t="s">
        <v>95</v>
      </c>
      <c r="FT32" s="347">
        <v>11</v>
      </c>
      <c r="FU32" s="382"/>
      <c r="FV32" s="346"/>
      <c r="FW32" s="347"/>
      <c r="FX32" s="382"/>
      <c r="FY32" s="346" t="s">
        <v>95</v>
      </c>
      <c r="FZ32" s="347">
        <v>11</v>
      </c>
      <c r="GA32" s="17"/>
    </row>
    <row r="33" spans="2:183" s="17" customFormat="1" ht="18.75">
      <c r="B33" s="532" t="str">
        <f t="shared" si="23"/>
        <v>V.TFTX06X120.I</v>
      </c>
      <c r="C33" s="532">
        <f t="shared" si="24"/>
        <v>1</v>
      </c>
      <c r="D33" s="609" t="str">
        <f t="shared" si="25"/>
        <v>V.TFTX06X120.I1</v>
      </c>
      <c r="E33" s="534"/>
      <c r="F33" s="534"/>
      <c r="G33" s="534"/>
      <c r="H33" s="534"/>
      <c r="I33" s="404"/>
      <c r="J33" s="469"/>
      <c r="K33" s="536" t="str">
        <f>IFERROR(INDEX(V$18:FZ$38,ROWS($1:15),MATCH($L$8,$V$16:$FZ$16,0)),"")</f>
        <v>RD.10X22</v>
      </c>
      <c r="L33" s="536">
        <f>IFERROR(INDEX(W$18:GA$38,ROWS($1:15),MATCH($L$8,$V$16:$FZ$16,0)),"")</f>
        <v>8</v>
      </c>
      <c r="M33" s="608" t="str">
        <f t="shared" si="26"/>
        <v>RD.10X228</v>
      </c>
      <c r="N33" s="513" t="e">
        <f t="shared" si="27"/>
        <v>#N/A</v>
      </c>
      <c r="O33" s="513"/>
      <c r="P33" s="472"/>
      <c r="Q33" s="513"/>
      <c r="R33" s="472"/>
      <c r="S33" s="472"/>
      <c r="U33" s="4"/>
      <c r="V33" s="389"/>
      <c r="W33" s="396"/>
      <c r="X33" s="405"/>
      <c r="Y33" s="389"/>
      <c r="Z33" s="396"/>
      <c r="AA33" s="384"/>
      <c r="AB33" s="389" t="s">
        <v>21</v>
      </c>
      <c r="AC33" s="396">
        <v>8</v>
      </c>
      <c r="AD33" s="405"/>
      <c r="AE33" s="389" t="s">
        <v>21</v>
      </c>
      <c r="AF33" s="396">
        <v>8</v>
      </c>
      <c r="AG33" s="405"/>
      <c r="AH33" s="389" t="s">
        <v>21</v>
      </c>
      <c r="AI33" s="396">
        <v>8</v>
      </c>
      <c r="AJ33" s="384"/>
      <c r="AK33" s="389"/>
      <c r="AL33" s="396"/>
      <c r="AM33" s="405"/>
      <c r="AN33" s="389">
        <v>800204</v>
      </c>
      <c r="AO33" s="396">
        <v>8</v>
      </c>
      <c r="AP33" s="405"/>
      <c r="AQ33" s="389">
        <v>800204</v>
      </c>
      <c r="AR33" s="396">
        <v>8</v>
      </c>
      <c r="AS33" s="405"/>
      <c r="AT33" s="389" t="s">
        <v>84</v>
      </c>
      <c r="AU33" s="396">
        <v>2</v>
      </c>
      <c r="AV33" s="405"/>
      <c r="AW33" s="389" t="s">
        <v>97</v>
      </c>
      <c r="AX33" s="396">
        <v>6</v>
      </c>
      <c r="AY33" s="405"/>
      <c r="AZ33" s="389" t="s">
        <v>97</v>
      </c>
      <c r="BA33" s="396">
        <v>6</v>
      </c>
      <c r="BB33" s="405"/>
      <c r="BC33" s="389" t="s">
        <v>85</v>
      </c>
      <c r="BD33" s="396">
        <v>1</v>
      </c>
      <c r="BE33" s="405"/>
      <c r="BF33" s="389">
        <v>609440</v>
      </c>
      <c r="BG33" s="396">
        <v>1</v>
      </c>
      <c r="BH33" s="405"/>
      <c r="BI33" s="390" t="s">
        <v>101</v>
      </c>
      <c r="BJ33" s="397">
        <v>3</v>
      </c>
      <c r="BK33" s="405"/>
      <c r="BL33" s="390" t="s">
        <v>59</v>
      </c>
      <c r="BM33" s="397">
        <v>8</v>
      </c>
      <c r="BN33" s="405"/>
      <c r="BO33" s="390" t="s">
        <v>59</v>
      </c>
      <c r="BP33" s="397">
        <v>4</v>
      </c>
      <c r="BQ33" s="405"/>
      <c r="BR33" s="180" t="s">
        <v>59</v>
      </c>
      <c r="BS33" s="181">
        <v>4</v>
      </c>
      <c r="BT33" s="405"/>
      <c r="BU33" s="390" t="s">
        <v>59</v>
      </c>
      <c r="BV33" s="397">
        <v>4</v>
      </c>
      <c r="BW33" s="405"/>
      <c r="BX33" s="390" t="s">
        <v>59</v>
      </c>
      <c r="BY33" s="397">
        <v>4</v>
      </c>
      <c r="BZ33" s="405"/>
      <c r="CA33" s="390"/>
      <c r="CB33" s="397"/>
      <c r="CC33" s="405"/>
      <c r="CD33" s="390" t="s">
        <v>123</v>
      </c>
      <c r="CE33" s="397">
        <v>8</v>
      </c>
      <c r="CF33" s="405"/>
      <c r="CG33" s="390">
        <v>609513</v>
      </c>
      <c r="CH33" s="397">
        <v>1</v>
      </c>
      <c r="CI33" s="405"/>
      <c r="CJ33" s="390" t="s">
        <v>59</v>
      </c>
      <c r="CK33" s="397">
        <v>4</v>
      </c>
      <c r="CL33" s="405"/>
      <c r="CM33" s="390" t="s">
        <v>170</v>
      </c>
      <c r="CN33" s="397">
        <v>8</v>
      </c>
      <c r="CO33" s="405"/>
      <c r="CP33" s="390" t="s">
        <v>124</v>
      </c>
      <c r="CQ33" s="397">
        <v>4</v>
      </c>
      <c r="CR33" s="405"/>
      <c r="CS33" s="390" t="s">
        <v>85</v>
      </c>
      <c r="CT33" s="397">
        <v>1</v>
      </c>
      <c r="CU33" s="405"/>
      <c r="CV33" s="390" t="s">
        <v>21</v>
      </c>
      <c r="CW33" s="397">
        <v>12</v>
      </c>
      <c r="CX33" s="405"/>
      <c r="CY33" s="390" t="s">
        <v>21</v>
      </c>
      <c r="CZ33" s="397">
        <v>18</v>
      </c>
      <c r="DA33" s="405"/>
      <c r="DB33" s="403" t="s">
        <v>172</v>
      </c>
      <c r="DC33" s="402">
        <v>6</v>
      </c>
      <c r="DD33" s="405"/>
      <c r="DE33" s="403" t="s">
        <v>172</v>
      </c>
      <c r="DF33" s="402">
        <v>6</v>
      </c>
      <c r="DG33" s="405"/>
      <c r="DH33" s="403" t="s">
        <v>172</v>
      </c>
      <c r="DI33" s="402">
        <v>6</v>
      </c>
      <c r="DJ33" s="405"/>
      <c r="DK33" s="403" t="s">
        <v>172</v>
      </c>
      <c r="DL33" s="402">
        <v>12</v>
      </c>
      <c r="DM33" s="405"/>
      <c r="DN33" s="390" t="s">
        <v>21</v>
      </c>
      <c r="DO33" s="397">
        <v>12</v>
      </c>
      <c r="DP33" s="405"/>
      <c r="DQ33" s="390" t="s">
        <v>21</v>
      </c>
      <c r="DR33" s="397">
        <v>10</v>
      </c>
      <c r="DS33" s="405"/>
      <c r="DT33" s="390" t="s">
        <v>21</v>
      </c>
      <c r="DU33" s="397">
        <v>18</v>
      </c>
      <c r="DV33" s="405"/>
      <c r="DW33" s="390" t="s">
        <v>21</v>
      </c>
      <c r="DX33" s="397">
        <v>8</v>
      </c>
      <c r="DY33" s="405"/>
      <c r="DZ33" s="390">
        <v>0</v>
      </c>
      <c r="EA33" s="397">
        <v>0</v>
      </c>
      <c r="EB33" s="405"/>
      <c r="EC33" s="390" t="s">
        <v>172</v>
      </c>
      <c r="ED33" s="397">
        <v>6</v>
      </c>
      <c r="EE33" s="405"/>
      <c r="EF33" s="390">
        <v>0</v>
      </c>
      <c r="EG33" s="397">
        <v>0</v>
      </c>
      <c r="EH33" s="405"/>
      <c r="EI33" s="390" t="s">
        <v>21</v>
      </c>
      <c r="EJ33" s="397">
        <v>18</v>
      </c>
      <c r="EK33" s="405"/>
      <c r="EL33" s="390" t="s">
        <v>21</v>
      </c>
      <c r="EM33" s="397">
        <v>0</v>
      </c>
      <c r="EN33" s="405"/>
      <c r="EO33" s="390" t="s">
        <v>21</v>
      </c>
      <c r="EP33" s="397">
        <v>0</v>
      </c>
      <c r="EQ33" s="405"/>
      <c r="ER33" s="390" t="s">
        <v>21</v>
      </c>
      <c r="ES33" s="397">
        <v>8</v>
      </c>
      <c r="ET33" s="405"/>
      <c r="EU33" s="346" t="s">
        <v>61</v>
      </c>
      <c r="EV33" s="347">
        <v>4</v>
      </c>
      <c r="EW33" s="382"/>
      <c r="EX33" s="346" t="s">
        <v>271</v>
      </c>
      <c r="EY33" s="347">
        <v>4</v>
      </c>
      <c r="EZ33" s="382"/>
      <c r="FA33" s="346" t="s">
        <v>21</v>
      </c>
      <c r="FB33" s="347">
        <v>12</v>
      </c>
      <c r="FC33" s="382"/>
      <c r="FD33" s="346" t="s">
        <v>21</v>
      </c>
      <c r="FE33" s="347">
        <v>12</v>
      </c>
      <c r="FF33" s="382"/>
      <c r="FG33" s="346" t="s">
        <v>21</v>
      </c>
      <c r="FH33" s="347">
        <v>12</v>
      </c>
      <c r="FI33" s="382"/>
      <c r="FJ33" s="346" t="s">
        <v>124</v>
      </c>
      <c r="FK33" s="347">
        <v>12</v>
      </c>
      <c r="FL33" s="382"/>
      <c r="FM33" s="346" t="s">
        <v>124</v>
      </c>
      <c r="FN33" s="347">
        <v>12</v>
      </c>
      <c r="FO33" s="382"/>
      <c r="FP33" s="346" t="s">
        <v>22</v>
      </c>
      <c r="FQ33" s="347">
        <v>1</v>
      </c>
      <c r="FR33" s="382"/>
      <c r="FS33" s="346" t="s">
        <v>22</v>
      </c>
      <c r="FT33" s="347">
        <v>2</v>
      </c>
      <c r="FU33" s="382"/>
      <c r="FV33" s="346"/>
      <c r="FW33" s="347"/>
      <c r="FX33" s="382"/>
      <c r="FY33" s="346" t="s">
        <v>22</v>
      </c>
      <c r="FZ33" s="347">
        <v>2</v>
      </c>
    </row>
    <row r="34" spans="2:183" s="17" customFormat="1" ht="18.75">
      <c r="B34" s="532" t="str">
        <f t="shared" si="23"/>
        <v>V.TFTX06X080.I</v>
      </c>
      <c r="C34" s="532">
        <f t="shared" si="24"/>
        <v>1</v>
      </c>
      <c r="D34" s="609" t="str">
        <f t="shared" si="25"/>
        <v>V.TFTX06X080.I1</v>
      </c>
      <c r="E34" s="534"/>
      <c r="F34" s="534"/>
      <c r="G34" s="534"/>
      <c r="H34" s="534"/>
      <c r="I34" s="404"/>
      <c r="J34" s="469"/>
      <c r="K34" s="536" t="str">
        <f>IFERROR(INDEX(V$18:FZ$38,ROWS($1:16),MATCH($L$8,$V$16:$FZ$16,0)),"")</f>
        <v>RD.14PZ</v>
      </c>
      <c r="L34" s="536">
        <f>IFERROR(INDEX(W$18:GA$38,ROWS($1:16),MATCH($L$8,$V$16:$FZ$16,0)),"")</f>
        <v>12</v>
      </c>
      <c r="M34" s="608" t="str">
        <f t="shared" si="26"/>
        <v>RD.14PZ12</v>
      </c>
      <c r="N34" s="513" t="e">
        <f t="shared" si="27"/>
        <v>#N/A</v>
      </c>
      <c r="O34" s="513"/>
      <c r="P34" s="472"/>
      <c r="Q34" s="513"/>
      <c r="R34" s="472"/>
      <c r="S34" s="472"/>
      <c r="U34" s="4"/>
      <c r="V34" s="390"/>
      <c r="W34" s="397"/>
      <c r="X34" s="405"/>
      <c r="Y34" s="390"/>
      <c r="Z34" s="397"/>
      <c r="AA34" s="405"/>
      <c r="AB34" s="390" t="s">
        <v>22</v>
      </c>
      <c r="AC34" s="397">
        <v>1</v>
      </c>
      <c r="AD34" s="405"/>
      <c r="AE34" s="390" t="s">
        <v>22</v>
      </c>
      <c r="AF34" s="397">
        <v>1</v>
      </c>
      <c r="AG34" s="405"/>
      <c r="AH34" s="390">
        <v>609513</v>
      </c>
      <c r="AI34" s="397">
        <v>1</v>
      </c>
      <c r="AJ34" s="405"/>
      <c r="AK34" s="390"/>
      <c r="AL34" s="397"/>
      <c r="AM34" s="405"/>
      <c r="AN34" s="390" t="s">
        <v>59</v>
      </c>
      <c r="AO34" s="397">
        <v>4</v>
      </c>
      <c r="AP34" s="405"/>
      <c r="AQ34" s="390" t="s">
        <v>59</v>
      </c>
      <c r="AR34" s="397">
        <v>4</v>
      </c>
      <c r="AS34" s="405"/>
      <c r="AT34" s="390" t="s">
        <v>59</v>
      </c>
      <c r="AU34" s="397">
        <v>4</v>
      </c>
      <c r="AV34" s="405"/>
      <c r="AW34" s="390" t="s">
        <v>21</v>
      </c>
      <c r="AX34" s="397">
        <v>10</v>
      </c>
      <c r="AY34" s="405"/>
      <c r="AZ34" s="390" t="s">
        <v>85</v>
      </c>
      <c r="BA34" s="397">
        <v>1</v>
      </c>
      <c r="BB34" s="405"/>
      <c r="BC34" s="390" t="s">
        <v>101</v>
      </c>
      <c r="BD34" s="397">
        <v>2</v>
      </c>
      <c r="BE34" s="405"/>
      <c r="BF34" s="390">
        <v>609445</v>
      </c>
      <c r="BG34" s="397">
        <v>2</v>
      </c>
      <c r="BH34" s="405"/>
      <c r="BI34" s="390" t="s">
        <v>120</v>
      </c>
      <c r="BJ34" s="397">
        <v>1</v>
      </c>
      <c r="BK34" s="405"/>
      <c r="BL34" s="390" t="s">
        <v>21</v>
      </c>
      <c r="BM34" s="397">
        <v>16</v>
      </c>
      <c r="BN34" s="405"/>
      <c r="BO34" s="390" t="s">
        <v>21</v>
      </c>
      <c r="BP34" s="397">
        <v>8</v>
      </c>
      <c r="BQ34" s="405"/>
      <c r="BR34" s="180" t="s">
        <v>21</v>
      </c>
      <c r="BS34" s="181">
        <v>8</v>
      </c>
      <c r="BT34" s="405"/>
      <c r="BU34" s="390" t="s">
        <v>21</v>
      </c>
      <c r="BV34" s="397">
        <v>8</v>
      </c>
      <c r="BW34" s="405"/>
      <c r="BX34" s="390" t="s">
        <v>83</v>
      </c>
      <c r="BY34" s="397">
        <v>8</v>
      </c>
      <c r="BZ34" s="405"/>
      <c r="CA34" s="390" t="s">
        <v>83</v>
      </c>
      <c r="CB34" s="397">
        <v>8</v>
      </c>
      <c r="CC34" s="405"/>
      <c r="CD34" s="390" t="s">
        <v>21</v>
      </c>
      <c r="CE34" s="397">
        <v>8</v>
      </c>
      <c r="CF34" s="405"/>
      <c r="CG34" s="390"/>
      <c r="CH34" s="397"/>
      <c r="CI34" s="405"/>
      <c r="CJ34" s="390">
        <v>0</v>
      </c>
      <c r="CK34" s="397">
        <v>0</v>
      </c>
      <c r="CL34" s="405"/>
      <c r="CM34" s="403" t="s">
        <v>22</v>
      </c>
      <c r="CN34" s="402">
        <v>2</v>
      </c>
      <c r="CO34" s="405"/>
      <c r="CP34" s="403"/>
      <c r="CQ34" s="402"/>
      <c r="CR34" s="405"/>
      <c r="CS34" s="403">
        <v>800204</v>
      </c>
      <c r="CT34" s="402">
        <v>12</v>
      </c>
      <c r="CU34" s="405"/>
      <c r="CV34" s="403" t="s">
        <v>183</v>
      </c>
      <c r="CW34" s="402">
        <v>1</v>
      </c>
      <c r="CX34" s="405"/>
      <c r="CY34" s="403" t="s">
        <v>186</v>
      </c>
      <c r="CZ34" s="402">
        <v>2</v>
      </c>
      <c r="DA34" s="405"/>
      <c r="DB34" s="403" t="s">
        <v>84</v>
      </c>
      <c r="DC34" s="402">
        <v>2</v>
      </c>
      <c r="DD34" s="405"/>
      <c r="DE34" s="403" t="s">
        <v>84</v>
      </c>
      <c r="DF34" s="402">
        <v>2</v>
      </c>
      <c r="DG34" s="405"/>
      <c r="DH34" s="403" t="s">
        <v>84</v>
      </c>
      <c r="DI34" s="402">
        <v>2</v>
      </c>
      <c r="DJ34" s="405"/>
      <c r="DK34" s="403" t="s">
        <v>84</v>
      </c>
      <c r="DL34" s="402">
        <v>4</v>
      </c>
      <c r="DM34" s="405"/>
      <c r="DN34" s="403" t="s">
        <v>183</v>
      </c>
      <c r="DO34" s="402">
        <v>1</v>
      </c>
      <c r="DP34" s="405"/>
      <c r="DQ34" s="403" t="s">
        <v>85</v>
      </c>
      <c r="DR34" s="402">
        <v>1</v>
      </c>
      <c r="DS34" s="405"/>
      <c r="DT34" s="403" t="s">
        <v>186</v>
      </c>
      <c r="DU34" s="402">
        <v>2</v>
      </c>
      <c r="DV34" s="405"/>
      <c r="DW34" s="403" t="s">
        <v>61</v>
      </c>
      <c r="DX34" s="402">
        <v>8</v>
      </c>
      <c r="DY34" s="405"/>
      <c r="DZ34" s="403">
        <v>0</v>
      </c>
      <c r="EA34" s="402">
        <v>0</v>
      </c>
      <c r="EB34" s="405"/>
      <c r="EC34" s="403" t="s">
        <v>84</v>
      </c>
      <c r="ED34" s="402">
        <v>2</v>
      </c>
      <c r="EE34" s="405"/>
      <c r="EF34" s="403">
        <v>0</v>
      </c>
      <c r="EG34" s="402">
        <v>0</v>
      </c>
      <c r="EH34" s="405"/>
      <c r="EI34" s="403" t="s">
        <v>186</v>
      </c>
      <c r="EJ34" s="402">
        <v>2</v>
      </c>
      <c r="EK34" s="405"/>
      <c r="EL34" s="403" t="s">
        <v>85</v>
      </c>
      <c r="EM34" s="402">
        <v>1</v>
      </c>
      <c r="EN34" s="405"/>
      <c r="EO34" s="403" t="s">
        <v>85</v>
      </c>
      <c r="EP34" s="402">
        <v>1</v>
      </c>
      <c r="EQ34" s="405"/>
      <c r="ER34" s="403" t="s">
        <v>59</v>
      </c>
      <c r="ES34" s="402">
        <v>4</v>
      </c>
      <c r="ET34" s="405"/>
      <c r="EU34" s="350">
        <v>609637</v>
      </c>
      <c r="EV34" s="345">
        <v>1</v>
      </c>
      <c r="EW34" s="382"/>
      <c r="EX34" s="350">
        <v>609637</v>
      </c>
      <c r="EY34" s="345">
        <v>1</v>
      </c>
      <c r="EZ34" s="382"/>
      <c r="FA34" s="350">
        <v>609637</v>
      </c>
      <c r="FB34" s="345">
        <v>1</v>
      </c>
      <c r="FC34" s="382"/>
      <c r="FD34" s="350">
        <v>609637</v>
      </c>
      <c r="FE34" s="345">
        <v>1</v>
      </c>
      <c r="FF34" s="382"/>
      <c r="FG34" s="350">
        <v>609637</v>
      </c>
      <c r="FH34" s="345">
        <v>1</v>
      </c>
      <c r="FI34" s="382"/>
      <c r="FJ34" s="350">
        <v>609637</v>
      </c>
      <c r="FK34" s="345">
        <v>1</v>
      </c>
      <c r="FL34" s="382"/>
      <c r="FM34" s="350">
        <v>609637</v>
      </c>
      <c r="FN34" s="345">
        <v>1</v>
      </c>
      <c r="FO34" s="382"/>
      <c r="FP34" s="350"/>
      <c r="FQ34" s="345"/>
      <c r="FR34" s="382"/>
      <c r="FS34" s="350">
        <v>800218</v>
      </c>
      <c r="FT34" s="345">
        <v>2</v>
      </c>
      <c r="FU34" s="382"/>
      <c r="FV34" s="350"/>
      <c r="FW34" s="345"/>
      <c r="FX34" s="382"/>
      <c r="FY34" s="350"/>
      <c r="FZ34" s="345"/>
      <c r="GA34"/>
    </row>
    <row r="35" spans="2:183" ht="18.75">
      <c r="B35" s="532">
        <f t="shared" si="23"/>
        <v>0</v>
      </c>
      <c r="C35" s="532">
        <f t="shared" si="24"/>
        <v>0</v>
      </c>
      <c r="D35" s="609" t="str">
        <f t="shared" si="25"/>
        <v>00</v>
      </c>
      <c r="E35" s="534"/>
      <c r="F35" s="534"/>
      <c r="G35" s="534"/>
      <c r="H35" s="534"/>
      <c r="I35" s="404"/>
      <c r="J35" s="469"/>
      <c r="K35" s="536">
        <f>IFERROR(INDEX(V$18:FZ$38,ROWS($1:17),MATCH($L$8,$V$16:$FZ$16,0)),"")</f>
        <v>609637</v>
      </c>
      <c r="L35" s="536">
        <f>IFERROR(INDEX(W$18:GA$38,ROWS($1:17),MATCH($L$8,$V$16:$FZ$16,0)),"")</f>
        <v>1</v>
      </c>
      <c r="M35" s="608" t="str">
        <f t="shared" si="26"/>
        <v>6096371</v>
      </c>
      <c r="N35" s="513" t="e">
        <f t="shared" si="27"/>
        <v>#N/A</v>
      </c>
      <c r="O35" s="513"/>
      <c r="P35" s="472"/>
      <c r="Q35" s="513"/>
      <c r="R35" s="472"/>
      <c r="S35" s="472"/>
      <c r="U35" s="83"/>
      <c r="V35" s="390"/>
      <c r="W35" s="397"/>
      <c r="X35" s="405"/>
      <c r="Y35" s="390"/>
      <c r="Z35" s="397"/>
      <c r="AA35" s="405"/>
      <c r="AB35" s="390"/>
      <c r="AC35" s="397"/>
      <c r="AD35" s="405"/>
      <c r="AE35" s="390"/>
      <c r="AF35" s="397"/>
      <c r="AG35" s="405"/>
      <c r="AH35" s="390" t="s">
        <v>22</v>
      </c>
      <c r="AI35" s="397">
        <v>1</v>
      </c>
      <c r="AJ35" s="405"/>
      <c r="AK35" s="390"/>
      <c r="AL35" s="397"/>
      <c r="AM35" s="405"/>
      <c r="AN35" s="390" t="s">
        <v>61</v>
      </c>
      <c r="AO35" s="397">
        <v>11</v>
      </c>
      <c r="AP35" s="405"/>
      <c r="AQ35" s="390" t="s">
        <v>61</v>
      </c>
      <c r="AR35" s="397">
        <v>11</v>
      </c>
      <c r="AS35" s="405"/>
      <c r="AT35" s="390"/>
      <c r="AU35" s="397"/>
      <c r="AV35" s="405"/>
      <c r="AW35" s="390" t="s">
        <v>98</v>
      </c>
      <c r="AX35" s="397">
        <v>1</v>
      </c>
      <c r="AY35" s="405"/>
      <c r="AZ35" s="390"/>
      <c r="BA35" s="397"/>
      <c r="BB35" s="405"/>
      <c r="BC35" s="390"/>
      <c r="BD35" s="397"/>
      <c r="BE35" s="405"/>
      <c r="BF35" s="390">
        <v>609631</v>
      </c>
      <c r="BG35" s="397">
        <v>1</v>
      </c>
      <c r="BH35" s="405"/>
      <c r="BI35" s="390"/>
      <c r="BJ35" s="397"/>
      <c r="BK35" s="405"/>
      <c r="BL35" s="390" t="s">
        <v>161</v>
      </c>
      <c r="BM35" s="397">
        <v>2</v>
      </c>
      <c r="BN35" s="405"/>
      <c r="BO35" s="390"/>
      <c r="BP35" s="397"/>
      <c r="BQ35" s="405"/>
      <c r="BR35" s="180" t="s">
        <v>121</v>
      </c>
      <c r="BS35" s="181">
        <v>1</v>
      </c>
      <c r="BT35" s="405"/>
      <c r="BU35" s="390"/>
      <c r="BV35" s="397"/>
      <c r="BW35" s="405"/>
      <c r="BX35" s="403" t="s">
        <v>82</v>
      </c>
      <c r="BY35" s="396">
        <v>8</v>
      </c>
      <c r="BZ35" s="405"/>
      <c r="CA35" s="390" t="s">
        <v>82</v>
      </c>
      <c r="CB35" s="397">
        <v>8</v>
      </c>
      <c r="CC35" s="405"/>
      <c r="CD35" s="390">
        <v>609513</v>
      </c>
      <c r="CE35" s="397">
        <v>1</v>
      </c>
      <c r="CF35" s="405"/>
      <c r="CG35" s="390"/>
      <c r="CH35" s="397"/>
      <c r="CI35" s="405"/>
      <c r="CJ35" s="390"/>
      <c r="CK35" s="397"/>
      <c r="CL35" s="405"/>
      <c r="CM35" s="403">
        <v>800204</v>
      </c>
      <c r="CN35" s="402">
        <v>4</v>
      </c>
      <c r="CO35" s="405"/>
      <c r="CP35" s="403">
        <v>0</v>
      </c>
      <c r="CQ35" s="402">
        <v>0</v>
      </c>
      <c r="CR35" s="405"/>
      <c r="CS35" s="403"/>
      <c r="CT35" s="402"/>
      <c r="CU35" s="405"/>
      <c r="CV35" s="403" t="s">
        <v>181</v>
      </c>
      <c r="CW35" s="402">
        <v>4</v>
      </c>
      <c r="CX35" s="405"/>
      <c r="CY35" s="403">
        <v>690902</v>
      </c>
      <c r="CZ35" s="402">
        <v>2</v>
      </c>
      <c r="DA35" s="405"/>
      <c r="DB35" s="404"/>
      <c r="DC35" s="404"/>
      <c r="DD35" s="405"/>
      <c r="DE35" s="404"/>
      <c r="DF35" s="404"/>
      <c r="DG35" s="405"/>
      <c r="DH35" s="404"/>
      <c r="DI35" s="404"/>
      <c r="DJ35" s="405"/>
      <c r="DK35" s="404"/>
      <c r="DL35" s="404"/>
      <c r="DM35" s="405"/>
      <c r="DN35" s="403">
        <v>0</v>
      </c>
      <c r="DO35" s="402">
        <v>0</v>
      </c>
      <c r="DP35" s="405"/>
      <c r="DQ35" s="403" t="s">
        <v>101</v>
      </c>
      <c r="DR35" s="402">
        <v>2</v>
      </c>
      <c r="DS35" s="405"/>
      <c r="DT35" s="403">
        <v>800218</v>
      </c>
      <c r="DU35" s="402">
        <v>8</v>
      </c>
      <c r="DV35" s="405"/>
      <c r="DW35" s="403" t="s">
        <v>59</v>
      </c>
      <c r="DX35" s="402">
        <v>4</v>
      </c>
      <c r="DY35" s="405"/>
      <c r="DZ35" s="403">
        <v>0</v>
      </c>
      <c r="EA35" s="402">
        <v>0</v>
      </c>
      <c r="EB35" s="405"/>
      <c r="EC35" s="403">
        <v>0</v>
      </c>
      <c r="ED35" s="402">
        <v>0</v>
      </c>
      <c r="EE35" s="405"/>
      <c r="EF35" s="403">
        <v>0</v>
      </c>
      <c r="EG35" s="402">
        <v>0</v>
      </c>
      <c r="EH35" s="405"/>
      <c r="EI35" s="403">
        <v>800218</v>
      </c>
      <c r="EJ35" s="402">
        <v>8</v>
      </c>
      <c r="EK35" s="405"/>
      <c r="EL35" s="403" t="s">
        <v>59</v>
      </c>
      <c r="EM35" s="402">
        <v>4</v>
      </c>
      <c r="EN35" s="405"/>
      <c r="EO35" s="403" t="s">
        <v>59</v>
      </c>
      <c r="EP35" s="402">
        <v>4</v>
      </c>
      <c r="EQ35" s="405"/>
      <c r="ER35" s="403">
        <v>800218</v>
      </c>
      <c r="ES35" s="402">
        <v>4</v>
      </c>
      <c r="ET35" s="405"/>
      <c r="EU35" s="350" t="s">
        <v>268</v>
      </c>
      <c r="EV35" s="345"/>
      <c r="EW35" s="382"/>
      <c r="EX35" s="350"/>
      <c r="EY35" s="345"/>
      <c r="EZ35" s="382"/>
      <c r="FA35" s="350" t="s">
        <v>85</v>
      </c>
      <c r="FB35" s="345">
        <v>1</v>
      </c>
      <c r="FC35" s="382"/>
      <c r="FD35" s="350" t="s">
        <v>85</v>
      </c>
      <c r="FE35" s="345">
        <v>1</v>
      </c>
      <c r="FF35" s="382"/>
      <c r="FG35" s="350"/>
      <c r="FH35" s="345"/>
      <c r="FI35" s="382"/>
      <c r="FJ35" s="350" t="s">
        <v>59</v>
      </c>
      <c r="FK35" s="345">
        <v>4</v>
      </c>
      <c r="FL35" s="382"/>
      <c r="FM35" s="350" t="s">
        <v>59</v>
      </c>
      <c r="FN35" s="345">
        <v>4</v>
      </c>
      <c r="FO35" s="382"/>
      <c r="FP35" s="350" t="s">
        <v>59</v>
      </c>
      <c r="FQ35" s="345">
        <v>4</v>
      </c>
      <c r="FR35" s="382"/>
      <c r="FS35" s="350" t="s">
        <v>59</v>
      </c>
      <c r="FT35" s="345">
        <v>4</v>
      </c>
      <c r="FU35" s="382"/>
      <c r="FV35" s="350" t="s">
        <v>59</v>
      </c>
      <c r="FW35" s="345">
        <v>4</v>
      </c>
      <c r="FX35" s="382"/>
      <c r="FY35" s="350" t="s">
        <v>59</v>
      </c>
      <c r="FZ35" s="345">
        <v>4</v>
      </c>
    </row>
    <row r="36" spans="2:183" ht="18.75">
      <c r="B36" s="532">
        <f t="shared" si="23"/>
        <v>0</v>
      </c>
      <c r="C36" s="532">
        <f t="shared" si="24"/>
        <v>0</v>
      </c>
      <c r="D36" s="609" t="str">
        <f t="shared" si="25"/>
        <v>00</v>
      </c>
      <c r="E36" s="534"/>
      <c r="F36" s="534"/>
      <c r="G36" s="534"/>
      <c r="H36" s="534"/>
      <c r="I36" s="404"/>
      <c r="J36" s="469"/>
      <c r="K36" s="524">
        <f>IFERROR(INDEX(V$18:FZ$38,ROWS($1:18),MATCH($L$8,$V$16:$FZ$16,0)),"")</f>
        <v>0</v>
      </c>
      <c r="L36" s="536">
        <f>IFERROR(INDEX(W$18:GA$38,ROWS($1:18),MATCH($L$8,$V$16:$FZ$16,0)),"")</f>
        <v>0</v>
      </c>
      <c r="M36" s="608" t="str">
        <f t="shared" si="26"/>
        <v>00</v>
      </c>
      <c r="N36" s="513" t="str">
        <f>IF(VLOOKUP(M36,$D$19:$D$49,1,FALSE)=M36,"Bon composant, bonne quantitée","Erreur de composant ou de quantité")</f>
        <v>Bon composant, bonne quantitée</v>
      </c>
      <c r="O36" s="472"/>
      <c r="P36" s="472"/>
      <c r="Q36" s="472"/>
      <c r="R36" s="472"/>
      <c r="S36" s="472"/>
      <c r="U36" s="83"/>
      <c r="V36" s="390"/>
      <c r="W36" s="397"/>
      <c r="X36" s="405"/>
      <c r="Y36" s="390"/>
      <c r="Z36" s="397"/>
      <c r="AA36" s="405"/>
      <c r="AB36" s="390"/>
      <c r="AC36" s="397"/>
      <c r="AD36" s="405"/>
      <c r="AE36" s="390"/>
      <c r="AF36" s="397"/>
      <c r="AG36" s="405"/>
      <c r="AH36" s="390"/>
      <c r="AI36" s="397"/>
      <c r="AJ36" s="405"/>
      <c r="AK36" s="390"/>
      <c r="AL36" s="397"/>
      <c r="AM36" s="405"/>
      <c r="AN36" s="390" t="s">
        <v>82</v>
      </c>
      <c r="AO36" s="397">
        <v>8</v>
      </c>
      <c r="AP36" s="405"/>
      <c r="AQ36" s="390" t="s">
        <v>82</v>
      </c>
      <c r="AR36" s="397">
        <v>8</v>
      </c>
      <c r="AS36" s="405"/>
      <c r="AT36" s="390"/>
      <c r="AU36" s="397"/>
      <c r="AV36" s="405"/>
      <c r="AW36" s="403"/>
      <c r="AX36" s="402"/>
      <c r="AY36" s="405"/>
      <c r="AZ36" s="390"/>
      <c r="BA36" s="397"/>
      <c r="BB36" s="405"/>
      <c r="BC36" s="390"/>
      <c r="BD36" s="397"/>
      <c r="BE36" s="405"/>
      <c r="BF36" s="390" t="s">
        <v>102</v>
      </c>
      <c r="BG36" s="397">
        <v>1</v>
      </c>
      <c r="BH36" s="405"/>
      <c r="BI36" s="403"/>
      <c r="BJ36" s="402"/>
      <c r="BK36" s="405"/>
      <c r="BL36" s="403">
        <v>609637</v>
      </c>
      <c r="BM36" s="402">
        <v>2</v>
      </c>
      <c r="BN36" s="405"/>
      <c r="BO36" s="403"/>
      <c r="BP36" s="402"/>
      <c r="BQ36" s="405"/>
      <c r="BR36" s="186" t="s">
        <v>120</v>
      </c>
      <c r="BS36" s="187">
        <v>1</v>
      </c>
      <c r="BT36" s="405"/>
      <c r="BU36" s="403"/>
      <c r="BV36" s="402"/>
      <c r="BW36" s="405"/>
      <c r="BX36" s="403">
        <v>800804</v>
      </c>
      <c r="BY36" s="396">
        <v>8</v>
      </c>
      <c r="BZ36" s="405"/>
      <c r="CA36" s="403">
        <v>800804</v>
      </c>
      <c r="CB36" s="402">
        <v>8</v>
      </c>
      <c r="CC36" s="405"/>
      <c r="CD36" s="403"/>
      <c r="CE36" s="402"/>
      <c r="CF36" s="405"/>
      <c r="CG36" s="403"/>
      <c r="CH36" s="402"/>
      <c r="CI36" s="405"/>
      <c r="CJ36" s="403"/>
      <c r="CK36" s="402"/>
      <c r="CL36" s="405"/>
      <c r="CM36" s="403"/>
      <c r="CN36" s="402"/>
      <c r="CO36" s="405"/>
      <c r="CP36" s="403"/>
      <c r="CQ36" s="402"/>
      <c r="CR36" s="386"/>
      <c r="CS36" s="403"/>
      <c r="CT36" s="402"/>
      <c r="CU36" s="405"/>
      <c r="CV36" s="403" t="s">
        <v>182</v>
      </c>
      <c r="CW36" s="402">
        <v>2</v>
      </c>
      <c r="CX36" s="405"/>
      <c r="CY36" s="403">
        <v>609637</v>
      </c>
      <c r="CZ36" s="402">
        <v>1</v>
      </c>
      <c r="DA36" s="405"/>
      <c r="DB36" s="403">
        <v>0</v>
      </c>
      <c r="DC36" s="402">
        <v>0</v>
      </c>
      <c r="DD36" s="405"/>
      <c r="DE36" s="403">
        <v>0</v>
      </c>
      <c r="DF36" s="402">
        <v>0</v>
      </c>
      <c r="DG36" s="405"/>
      <c r="DH36" s="403">
        <v>0</v>
      </c>
      <c r="DI36" s="402">
        <v>0</v>
      </c>
      <c r="DJ36" s="405"/>
      <c r="DK36" s="403">
        <v>0</v>
      </c>
      <c r="DL36" s="402">
        <v>0</v>
      </c>
      <c r="DM36" s="405"/>
      <c r="DN36" s="403" t="s">
        <v>190</v>
      </c>
      <c r="DO36" s="402">
        <v>1</v>
      </c>
      <c r="DP36" s="405"/>
      <c r="DQ36" s="403">
        <v>0</v>
      </c>
      <c r="DR36" s="402">
        <v>0</v>
      </c>
      <c r="DS36" s="405"/>
      <c r="DT36" s="403" t="s">
        <v>22</v>
      </c>
      <c r="DU36" s="402">
        <v>2</v>
      </c>
      <c r="DV36" s="405"/>
      <c r="DW36" s="403"/>
      <c r="DX36" s="402"/>
      <c r="DY36" s="405"/>
      <c r="DZ36" s="403">
        <v>0</v>
      </c>
      <c r="EA36" s="402">
        <v>0</v>
      </c>
      <c r="EB36" s="405"/>
      <c r="EC36" s="403">
        <v>0</v>
      </c>
      <c r="ED36" s="402">
        <v>0</v>
      </c>
      <c r="EE36" s="405"/>
      <c r="EF36" s="403">
        <v>0</v>
      </c>
      <c r="EG36" s="402">
        <v>0</v>
      </c>
      <c r="EH36" s="405"/>
      <c r="EI36" s="403" t="s">
        <v>22</v>
      </c>
      <c r="EJ36" s="402">
        <v>2</v>
      </c>
      <c r="EK36" s="405"/>
      <c r="EL36" s="403"/>
      <c r="EM36" s="402"/>
      <c r="EN36" s="405"/>
      <c r="EO36" s="403"/>
      <c r="EP36" s="402"/>
      <c r="EQ36" s="405"/>
      <c r="ER36" s="403"/>
      <c r="ES36" s="402"/>
      <c r="ET36" s="405"/>
      <c r="EU36" s="350" t="s">
        <v>270</v>
      </c>
      <c r="EV36" s="345">
        <v>2</v>
      </c>
      <c r="EW36" s="382"/>
      <c r="EX36" s="350" t="s">
        <v>268</v>
      </c>
      <c r="EY36" s="345">
        <v>4</v>
      </c>
      <c r="EZ36" s="382"/>
      <c r="FA36" s="350" t="s">
        <v>120</v>
      </c>
      <c r="FB36" s="345">
        <v>1</v>
      </c>
      <c r="FC36" s="382"/>
      <c r="FD36" s="350" t="s">
        <v>120</v>
      </c>
      <c r="FE36" s="345">
        <v>1</v>
      </c>
      <c r="FF36" s="382"/>
      <c r="FG36" s="350"/>
      <c r="FH36" s="345"/>
      <c r="FI36" s="382"/>
      <c r="FJ36" s="350" t="s">
        <v>22</v>
      </c>
      <c r="FK36" s="345">
        <v>1</v>
      </c>
      <c r="FL36" s="382"/>
      <c r="FM36" s="350" t="s">
        <v>22</v>
      </c>
      <c r="FN36" s="345">
        <v>1</v>
      </c>
      <c r="FO36" s="382"/>
      <c r="FP36" s="350"/>
      <c r="FQ36" s="345"/>
      <c r="FR36" s="382"/>
      <c r="FS36" s="350">
        <v>609513</v>
      </c>
      <c r="FT36" s="345">
        <v>1</v>
      </c>
      <c r="FU36" s="382"/>
      <c r="FV36" s="350"/>
      <c r="FW36" s="345"/>
      <c r="FX36" s="382"/>
      <c r="FY36" s="350">
        <v>609513</v>
      </c>
      <c r="FZ36" s="345">
        <v>1</v>
      </c>
    </row>
    <row r="37" spans="2:183" ht="18.75">
      <c r="B37" s="532">
        <f t="shared" si="23"/>
        <v>0</v>
      </c>
      <c r="C37" s="532">
        <f t="shared" si="24"/>
        <v>0</v>
      </c>
      <c r="D37" s="609" t="str">
        <f t="shared" si="25"/>
        <v>00</v>
      </c>
      <c r="E37" s="534"/>
      <c r="F37" s="534"/>
      <c r="G37" s="534"/>
      <c r="H37" s="534"/>
      <c r="I37" s="404"/>
      <c r="J37" s="469"/>
      <c r="K37" s="524">
        <f>IFERROR(INDEX(V$18:FZ$38,ROWS($1:19),MATCH($L$8,$V$16:$FZ$16,0)),"")</f>
        <v>0</v>
      </c>
      <c r="L37" s="536">
        <f>IFERROR(INDEX(W$18:GA$38,ROWS($1:19),MATCH($L$8,$V$16:$FZ$16,0)),"")</f>
        <v>0</v>
      </c>
      <c r="M37" s="608" t="str">
        <f t="shared" si="26"/>
        <v>00</v>
      </c>
      <c r="N37" s="513" t="str">
        <f t="shared" si="27"/>
        <v>Bon composant, bonne quantitée</v>
      </c>
      <c r="O37" s="472"/>
      <c r="P37" s="472"/>
      <c r="Q37" s="472"/>
      <c r="R37" s="472"/>
      <c r="S37" s="472"/>
      <c r="U37" s="83"/>
      <c r="V37" s="390"/>
      <c r="W37" s="397"/>
      <c r="X37" s="405"/>
      <c r="Y37" s="390"/>
      <c r="Z37" s="397"/>
      <c r="AA37" s="405"/>
      <c r="AB37" s="390"/>
      <c r="AC37" s="397"/>
      <c r="AD37" s="405"/>
      <c r="AE37" s="390"/>
      <c r="AF37" s="397"/>
      <c r="AG37" s="405"/>
      <c r="AH37" s="390"/>
      <c r="AI37" s="397"/>
      <c r="AJ37" s="405"/>
      <c r="AK37" s="390"/>
      <c r="AL37" s="397"/>
      <c r="AM37" s="405"/>
      <c r="AN37" s="390"/>
      <c r="AO37" s="397"/>
      <c r="AP37" s="405"/>
      <c r="AQ37" s="390"/>
      <c r="AR37" s="397"/>
      <c r="AS37" s="405"/>
      <c r="AT37" s="390"/>
      <c r="AU37" s="397"/>
      <c r="AV37" s="405"/>
      <c r="AW37" s="390"/>
      <c r="AX37" s="397"/>
      <c r="AY37" s="405"/>
      <c r="AZ37" s="390"/>
      <c r="BA37" s="397"/>
      <c r="BB37" s="405"/>
      <c r="BC37" s="390"/>
      <c r="BD37" s="397"/>
      <c r="BE37" s="405"/>
      <c r="BF37" s="390"/>
      <c r="BG37" s="397"/>
      <c r="BH37" s="405"/>
      <c r="BI37" s="403"/>
      <c r="BJ37" s="402"/>
      <c r="BK37" s="405"/>
      <c r="BL37" s="403"/>
      <c r="BM37" s="402"/>
      <c r="BN37" s="405"/>
      <c r="BO37" s="403"/>
      <c r="BP37" s="402"/>
      <c r="BQ37" s="405"/>
      <c r="BR37" s="403"/>
      <c r="BS37" s="402"/>
      <c r="BT37" s="405"/>
      <c r="BU37" s="403"/>
      <c r="BV37" s="402"/>
      <c r="BW37" s="405"/>
      <c r="BX37" s="403"/>
      <c r="BY37" s="402"/>
      <c r="BZ37" s="405"/>
      <c r="CA37" s="403"/>
      <c r="CB37" s="402"/>
      <c r="CC37" s="405"/>
      <c r="CD37" s="403"/>
      <c r="CE37" s="402"/>
      <c r="CF37" s="405"/>
      <c r="CG37" s="403"/>
      <c r="CH37" s="402"/>
      <c r="CI37" s="405"/>
      <c r="CJ37" s="403"/>
      <c r="CK37" s="402"/>
      <c r="CL37" s="405"/>
      <c r="CM37" s="403"/>
      <c r="CN37" s="402"/>
      <c r="CO37" s="405"/>
      <c r="CP37" s="403"/>
      <c r="CQ37" s="402"/>
      <c r="CR37" s="386"/>
      <c r="CS37" s="403"/>
      <c r="CT37" s="402"/>
      <c r="CU37" s="405"/>
      <c r="CV37" s="403"/>
      <c r="CW37" s="402"/>
      <c r="CX37" s="405"/>
      <c r="CY37" s="403">
        <v>800218</v>
      </c>
      <c r="CZ37" s="402">
        <v>8</v>
      </c>
      <c r="DA37" s="405"/>
      <c r="DB37" s="403"/>
      <c r="DC37" s="402"/>
      <c r="DD37" s="405"/>
      <c r="DE37" s="403"/>
      <c r="DF37" s="402"/>
      <c r="DG37" s="405"/>
      <c r="DH37" s="403"/>
      <c r="DI37" s="402"/>
      <c r="DJ37" s="405"/>
      <c r="DK37" s="403"/>
      <c r="DL37" s="402"/>
      <c r="DM37" s="405"/>
      <c r="DN37" s="403" t="s">
        <v>189</v>
      </c>
      <c r="DO37" s="402">
        <v>5</v>
      </c>
      <c r="DP37" s="405"/>
      <c r="DQ37" s="403">
        <v>0</v>
      </c>
      <c r="DR37" s="402">
        <v>0</v>
      </c>
      <c r="DS37" s="405"/>
      <c r="DT37" s="403">
        <v>609637</v>
      </c>
      <c r="DU37" s="402">
        <v>1</v>
      </c>
      <c r="DV37" s="405"/>
      <c r="DW37" s="403">
        <v>0</v>
      </c>
      <c r="DX37" s="402">
        <v>0</v>
      </c>
      <c r="DY37" s="405"/>
      <c r="DZ37" s="403">
        <v>0</v>
      </c>
      <c r="EA37" s="402">
        <v>0</v>
      </c>
      <c r="EB37" s="405"/>
      <c r="EC37" s="403">
        <v>0</v>
      </c>
      <c r="ED37" s="402">
        <v>0</v>
      </c>
      <c r="EE37" s="405"/>
      <c r="EF37" s="403">
        <v>0</v>
      </c>
      <c r="EG37" s="402">
        <v>0</v>
      </c>
      <c r="EH37" s="405"/>
      <c r="EI37" s="403">
        <v>609637</v>
      </c>
      <c r="EJ37" s="402">
        <v>1</v>
      </c>
      <c r="EK37" s="405"/>
      <c r="EL37" s="403">
        <v>0</v>
      </c>
      <c r="EM37" s="402">
        <v>0</v>
      </c>
      <c r="EN37" s="405"/>
      <c r="EO37" s="403">
        <v>0</v>
      </c>
      <c r="EP37" s="402">
        <v>0</v>
      </c>
      <c r="EQ37" s="405"/>
      <c r="ER37" s="403">
        <v>0</v>
      </c>
      <c r="ES37" s="402">
        <v>0</v>
      </c>
      <c r="ET37" s="405"/>
      <c r="EU37" s="350"/>
      <c r="EV37" s="345"/>
      <c r="EW37" s="382"/>
      <c r="EX37" s="350" t="s">
        <v>272</v>
      </c>
      <c r="EY37" s="345">
        <v>4</v>
      </c>
      <c r="EZ37" s="382"/>
      <c r="FA37" s="350"/>
      <c r="FB37" s="345"/>
      <c r="FC37" s="382"/>
      <c r="FD37" s="350"/>
      <c r="FE37" s="345"/>
      <c r="FF37" s="382"/>
      <c r="FG37" s="350"/>
      <c r="FH37" s="345"/>
      <c r="FI37" s="382"/>
      <c r="FJ37" s="350" t="s">
        <v>21</v>
      </c>
      <c r="FK37" s="345">
        <v>8</v>
      </c>
      <c r="FL37" s="382"/>
      <c r="FM37" s="350" t="s">
        <v>21</v>
      </c>
      <c r="FN37" s="345">
        <v>8</v>
      </c>
      <c r="FO37" s="382"/>
      <c r="FP37" s="350" t="s">
        <v>21</v>
      </c>
      <c r="FQ37" s="345">
        <v>12</v>
      </c>
      <c r="FR37" s="382"/>
      <c r="FS37" s="350" t="s">
        <v>21</v>
      </c>
      <c r="FT37" s="345">
        <v>8</v>
      </c>
      <c r="FU37" s="382"/>
      <c r="FV37" s="350" t="s">
        <v>21</v>
      </c>
      <c r="FW37" s="345">
        <v>8</v>
      </c>
      <c r="FX37" s="382"/>
      <c r="FY37" s="350" t="s">
        <v>21</v>
      </c>
      <c r="FZ37" s="345">
        <v>8</v>
      </c>
    </row>
    <row r="38" spans="2:183" ht="19.5" thickBot="1">
      <c r="B38" s="532">
        <f t="shared" si="23"/>
        <v>0</v>
      </c>
      <c r="C38" s="532">
        <f t="shared" si="24"/>
        <v>0</v>
      </c>
      <c r="D38" s="609" t="str">
        <f t="shared" si="25"/>
        <v>00</v>
      </c>
      <c r="E38" s="534"/>
      <c r="F38" s="534"/>
      <c r="G38" s="534"/>
      <c r="H38" s="534"/>
      <c r="I38" s="404"/>
      <c r="J38" s="469"/>
      <c r="K38" s="524">
        <f>IFERROR(INDEX(V$18:FZ$38,ROWS($1:20),MATCH($L$8,$V$16:$FZ$16,0)),"")</f>
        <v>0</v>
      </c>
      <c r="L38" s="536">
        <f>IFERROR(INDEX(W$18:GA$38,ROWS($1:20),MATCH($L$8,$V$16:$FZ$16,0)),"")</f>
        <v>0</v>
      </c>
      <c r="M38" s="608" t="str">
        <f t="shared" si="26"/>
        <v>00</v>
      </c>
      <c r="N38" s="513" t="str">
        <f t="shared" si="27"/>
        <v>Bon composant, bonne quantitée</v>
      </c>
      <c r="O38" s="472"/>
      <c r="P38" s="472"/>
      <c r="Q38" s="472"/>
      <c r="R38" s="472"/>
      <c r="S38" s="472"/>
      <c r="U38" s="83"/>
      <c r="V38" s="9"/>
      <c r="W38" s="81"/>
      <c r="X38" s="83"/>
      <c r="Y38" s="9"/>
      <c r="Z38" s="360"/>
      <c r="AA38" s="405"/>
      <c r="AB38" s="9"/>
      <c r="AC38" s="81"/>
      <c r="AD38" s="83"/>
      <c r="AE38" s="9"/>
      <c r="AF38" s="81"/>
      <c r="AG38" s="83"/>
      <c r="AH38" s="9"/>
      <c r="AI38" s="81"/>
      <c r="AJ38" s="405"/>
      <c r="AK38" s="9"/>
      <c r="AL38" s="81"/>
      <c r="AM38" s="83"/>
      <c r="AN38" s="9"/>
      <c r="AO38" s="81"/>
      <c r="AP38" s="83"/>
      <c r="AQ38" s="9"/>
      <c r="AR38" s="161"/>
      <c r="AS38" s="83"/>
      <c r="AT38" s="9"/>
      <c r="AU38" s="81"/>
      <c r="AV38" s="83"/>
      <c r="AW38" s="9"/>
      <c r="AX38" s="81"/>
      <c r="AY38" s="83"/>
      <c r="AZ38" s="9"/>
      <c r="BA38" s="81"/>
      <c r="BB38" s="83"/>
      <c r="BC38" s="9" t="s">
        <v>59</v>
      </c>
      <c r="BD38" s="81">
        <v>4</v>
      </c>
      <c r="BE38" s="83"/>
      <c r="BF38" s="9" t="s">
        <v>59</v>
      </c>
      <c r="BG38" s="81">
        <v>4</v>
      </c>
      <c r="BH38" s="83"/>
      <c r="BI38" s="23"/>
      <c r="BJ38" s="21"/>
      <c r="BK38" s="83"/>
      <c r="BL38" s="23"/>
      <c r="BM38" s="21"/>
      <c r="BN38" s="83"/>
      <c r="BO38" s="23"/>
      <c r="BP38" s="21"/>
      <c r="BQ38" s="83"/>
      <c r="BR38" s="23"/>
      <c r="BS38" s="21"/>
      <c r="BT38" s="83"/>
      <c r="BU38" s="23"/>
      <c r="BV38" s="21"/>
      <c r="BW38" s="83"/>
      <c r="BX38" s="23"/>
      <c r="BY38" s="21"/>
      <c r="BZ38" s="83"/>
      <c r="CA38" s="23"/>
      <c r="CB38" s="21"/>
      <c r="CC38" s="83"/>
      <c r="CD38" s="23"/>
      <c r="CE38" s="21"/>
      <c r="CF38" s="83"/>
      <c r="CG38" s="23"/>
      <c r="CH38" s="21"/>
      <c r="CI38" s="83"/>
      <c r="CJ38" s="23"/>
      <c r="CK38" s="21"/>
      <c r="CL38" s="83"/>
      <c r="CM38" s="23"/>
      <c r="CN38" s="21"/>
      <c r="CO38" s="83"/>
      <c r="CP38" s="23"/>
      <c r="CQ38" s="21"/>
      <c r="CR38" s="40"/>
      <c r="CS38" s="23"/>
      <c r="CT38" s="21"/>
      <c r="CU38" s="83"/>
      <c r="CV38" s="23"/>
      <c r="CW38" s="21"/>
      <c r="CX38" s="83"/>
      <c r="CY38" s="23" t="s">
        <v>22</v>
      </c>
      <c r="CZ38" s="21">
        <v>2</v>
      </c>
      <c r="DA38" s="83"/>
      <c r="DB38" s="23"/>
      <c r="DC38" s="21"/>
      <c r="DD38" s="83"/>
      <c r="DE38" s="23"/>
      <c r="DF38" s="21"/>
      <c r="DG38" s="83"/>
      <c r="DH38" s="23"/>
      <c r="DI38" s="21"/>
      <c r="DJ38" s="83"/>
      <c r="DK38" s="23"/>
      <c r="DL38" s="21"/>
      <c r="DM38" s="83"/>
      <c r="DN38" s="23">
        <v>609444610</v>
      </c>
      <c r="DO38" s="21">
        <v>1</v>
      </c>
      <c r="DP38" s="83"/>
      <c r="DQ38" s="23">
        <v>0</v>
      </c>
      <c r="DR38" s="21">
        <v>0</v>
      </c>
      <c r="DS38" s="83"/>
      <c r="DT38" s="23">
        <v>690902</v>
      </c>
      <c r="DU38" s="21">
        <v>2</v>
      </c>
      <c r="DV38" s="83"/>
      <c r="DW38" s="23">
        <v>0</v>
      </c>
      <c r="DX38" s="21">
        <v>0</v>
      </c>
      <c r="DY38" s="83"/>
      <c r="DZ38" s="23">
        <v>0</v>
      </c>
      <c r="EA38" s="21">
        <v>0</v>
      </c>
      <c r="EB38" s="83"/>
      <c r="EC38" s="23">
        <v>0</v>
      </c>
      <c r="ED38" s="21">
        <v>0</v>
      </c>
      <c r="EE38" s="83"/>
      <c r="EF38" s="23">
        <v>0</v>
      </c>
      <c r="EG38" s="21">
        <v>0</v>
      </c>
      <c r="EH38" s="83"/>
      <c r="EI38" s="23">
        <v>690902</v>
      </c>
      <c r="EJ38" s="21">
        <v>2</v>
      </c>
      <c r="EK38" s="83"/>
      <c r="EL38" s="23">
        <v>0</v>
      </c>
      <c r="EM38" s="21">
        <v>0</v>
      </c>
      <c r="EN38" s="83"/>
      <c r="EO38" s="23">
        <v>0</v>
      </c>
      <c r="EP38" s="21">
        <v>0</v>
      </c>
      <c r="EQ38" s="83"/>
      <c r="ER38" s="23">
        <v>0</v>
      </c>
      <c r="ES38" s="21">
        <v>0</v>
      </c>
      <c r="ET38" s="83"/>
      <c r="EU38" s="351"/>
      <c r="EV38" s="352"/>
      <c r="EW38" s="188"/>
      <c r="EX38" s="351"/>
      <c r="EY38" s="352"/>
      <c r="EZ38" s="188"/>
      <c r="FA38" s="351"/>
      <c r="FB38" s="352"/>
      <c r="FC38" s="188"/>
      <c r="FD38" s="351"/>
      <c r="FE38" s="352"/>
      <c r="FF38" s="188"/>
      <c r="FG38" s="351"/>
      <c r="FH38" s="352"/>
      <c r="FI38" s="188"/>
      <c r="FJ38" s="351"/>
      <c r="FK38" s="352"/>
      <c r="FL38" s="188"/>
      <c r="FM38" s="351"/>
      <c r="FN38" s="352"/>
      <c r="FO38" s="188"/>
      <c r="FP38" s="351"/>
      <c r="FQ38" s="352"/>
      <c r="FR38" s="188"/>
      <c r="FS38" s="351" t="s">
        <v>85</v>
      </c>
      <c r="FT38" s="352">
        <v>1</v>
      </c>
      <c r="FU38" s="188"/>
      <c r="FV38" s="351" t="s">
        <v>276</v>
      </c>
      <c r="FW38" s="352">
        <v>1</v>
      </c>
      <c r="FX38" s="188"/>
      <c r="FY38" s="351"/>
      <c r="FZ38" s="352"/>
    </row>
    <row r="39" spans="2:183" ht="19.5" thickBot="1">
      <c r="B39" s="514">
        <f t="shared" si="23"/>
        <v>0</v>
      </c>
      <c r="C39" s="514">
        <f t="shared" si="24"/>
        <v>0</v>
      </c>
      <c r="D39" s="609" t="str">
        <f t="shared" si="25"/>
        <v>00</v>
      </c>
      <c r="E39" s="404"/>
      <c r="F39" s="404"/>
      <c r="G39" s="404"/>
      <c r="H39" s="404"/>
      <c r="I39" s="404"/>
      <c r="K39" s="524">
        <f>IFERROR(INDEX($V$18:$FZ$38,ROWS($1:21),MATCH($L$8,$V$16:$FZ$16,0)),"")</f>
        <v>0</v>
      </c>
      <c r="L39" s="536">
        <f>IFERROR(INDEX(W$18:GA$38,ROWS($1:21),MATCH($L$8,$V$16:$FZ$16,0)),"")</f>
        <v>0</v>
      </c>
      <c r="M39" s="608" t="str">
        <f t="shared" si="26"/>
        <v>00</v>
      </c>
      <c r="N39" s="513" t="str">
        <f t="shared" si="27"/>
        <v>Bon composant, bonne quantitée</v>
      </c>
      <c r="O39" s="472"/>
      <c r="P39" s="472"/>
      <c r="Q39" s="472"/>
      <c r="R39" s="472"/>
      <c r="S39" s="472"/>
      <c r="U39" s="83"/>
      <c r="V39" s="400" t="s">
        <v>70</v>
      </c>
      <c r="W39" s="401"/>
      <c r="X39" s="405"/>
      <c r="Y39" s="400" t="s">
        <v>70</v>
      </c>
      <c r="Z39" s="401"/>
      <c r="AA39" s="83"/>
      <c r="AB39" s="357" t="s">
        <v>70</v>
      </c>
      <c r="AC39" s="358"/>
      <c r="AD39" s="405"/>
      <c r="AE39" s="400" t="s">
        <v>70</v>
      </c>
      <c r="AF39" s="401"/>
      <c r="AG39" s="405"/>
      <c r="AH39" s="357" t="s">
        <v>70</v>
      </c>
      <c r="AI39" s="358"/>
      <c r="AJ39" s="83"/>
      <c r="AK39" s="357" t="s">
        <v>70</v>
      </c>
      <c r="AL39" s="358"/>
      <c r="AM39" s="405"/>
      <c r="AN39" s="400" t="s">
        <v>70</v>
      </c>
      <c r="AO39" s="401"/>
      <c r="AP39" s="405"/>
      <c r="AQ39" s="400" t="s">
        <v>70</v>
      </c>
      <c r="AR39" s="401"/>
      <c r="AS39" s="405"/>
      <c r="AT39" s="400" t="s">
        <v>70</v>
      </c>
      <c r="AU39" s="401"/>
      <c r="AV39" s="405"/>
      <c r="AW39" s="400" t="s">
        <v>70</v>
      </c>
      <c r="AX39" s="401"/>
      <c r="AY39" s="405"/>
      <c r="AZ39" s="400" t="s">
        <v>70</v>
      </c>
      <c r="BA39" s="401"/>
      <c r="BB39" s="405"/>
      <c r="BC39" s="400" t="s">
        <v>70</v>
      </c>
      <c r="BD39" s="401"/>
      <c r="BE39" s="405"/>
      <c r="BF39" s="400" t="s">
        <v>70</v>
      </c>
      <c r="BG39" s="401"/>
      <c r="BH39" s="405"/>
      <c r="BI39" s="400" t="s">
        <v>70</v>
      </c>
      <c r="BJ39" s="401"/>
      <c r="BK39" s="405"/>
      <c r="BL39" s="400" t="s">
        <v>70</v>
      </c>
      <c r="BM39" s="401"/>
      <c r="BN39" s="405"/>
      <c r="BO39" s="400" t="s">
        <v>70</v>
      </c>
      <c r="BP39" s="401"/>
      <c r="BQ39" s="405"/>
      <c r="BR39" s="400" t="s">
        <v>70</v>
      </c>
      <c r="BS39" s="401"/>
      <c r="BT39" s="405"/>
      <c r="BU39" s="400" t="s">
        <v>70</v>
      </c>
      <c r="BV39" s="401"/>
      <c r="BW39" s="405"/>
      <c r="BX39" s="400" t="s">
        <v>70</v>
      </c>
      <c r="BY39" s="401"/>
      <c r="BZ39" s="405"/>
      <c r="CA39" s="400" t="s">
        <v>70</v>
      </c>
      <c r="CB39" s="401"/>
      <c r="CC39" s="405"/>
      <c r="CD39" s="400" t="s">
        <v>70</v>
      </c>
      <c r="CE39" s="401"/>
      <c r="CF39" s="405"/>
      <c r="CG39" s="400" t="s">
        <v>70</v>
      </c>
      <c r="CH39" s="401"/>
      <c r="CI39" s="405"/>
      <c r="CJ39" s="400" t="s">
        <v>70</v>
      </c>
      <c r="CK39" s="401"/>
      <c r="CL39" s="405"/>
      <c r="CM39" s="400" t="s">
        <v>70</v>
      </c>
      <c r="CN39" s="401"/>
      <c r="CO39" s="405"/>
      <c r="CP39" s="400" t="s">
        <v>70</v>
      </c>
      <c r="CQ39" s="401"/>
      <c r="CR39" s="385"/>
      <c r="CS39" s="400" t="s">
        <v>70</v>
      </c>
      <c r="CT39" s="401"/>
      <c r="CU39" s="405"/>
      <c r="CV39" s="400" t="s">
        <v>70</v>
      </c>
      <c r="CW39" s="401"/>
      <c r="CX39" s="405"/>
      <c r="CY39" s="400" t="s">
        <v>70</v>
      </c>
      <c r="CZ39" s="401"/>
      <c r="DA39" s="405"/>
      <c r="DB39" s="400" t="s">
        <v>70</v>
      </c>
      <c r="DC39" s="401"/>
      <c r="DD39" s="405"/>
      <c r="DE39" s="400" t="s">
        <v>70</v>
      </c>
      <c r="DF39" s="401"/>
      <c r="DG39" s="405"/>
      <c r="DH39" s="400" t="s">
        <v>70</v>
      </c>
      <c r="DI39" s="401"/>
      <c r="DJ39" s="405"/>
      <c r="DK39" s="400" t="s">
        <v>70</v>
      </c>
      <c r="DL39" s="401"/>
      <c r="DM39" s="405"/>
      <c r="DN39" s="400" t="s">
        <v>70</v>
      </c>
      <c r="DO39" s="401"/>
      <c r="DP39" s="405"/>
      <c r="DQ39" s="400" t="s">
        <v>70</v>
      </c>
      <c r="DR39" s="401"/>
      <c r="DS39" s="405"/>
      <c r="DT39" s="400" t="s">
        <v>70</v>
      </c>
      <c r="DU39" s="401"/>
      <c r="DV39" s="405"/>
      <c r="DW39" s="400" t="s">
        <v>70</v>
      </c>
      <c r="DX39" s="401"/>
      <c r="DY39" s="405"/>
      <c r="DZ39" s="400" t="s">
        <v>70</v>
      </c>
      <c r="EA39" s="401"/>
      <c r="EB39" s="405"/>
      <c r="EC39" s="400" t="s">
        <v>70</v>
      </c>
      <c r="ED39" s="401"/>
      <c r="EE39" s="405"/>
      <c r="EF39" s="400" t="s">
        <v>70</v>
      </c>
      <c r="EG39" s="401"/>
      <c r="EH39" s="405"/>
      <c r="EI39" s="400" t="s">
        <v>70</v>
      </c>
      <c r="EJ39" s="401"/>
      <c r="EK39" s="405"/>
      <c r="EL39" s="400" t="s">
        <v>70</v>
      </c>
      <c r="EM39" s="401"/>
      <c r="EN39" s="405"/>
      <c r="EO39" s="400" t="s">
        <v>70</v>
      </c>
      <c r="EP39" s="401"/>
      <c r="EQ39" s="405"/>
      <c r="ER39" s="400" t="s">
        <v>70</v>
      </c>
      <c r="ES39" s="401"/>
      <c r="ET39" s="405"/>
      <c r="EU39" s="353" t="s">
        <v>70</v>
      </c>
      <c r="EV39" s="354"/>
      <c r="EW39" s="382"/>
      <c r="EX39" s="353" t="s">
        <v>70</v>
      </c>
      <c r="EY39" s="354"/>
      <c r="EZ39" s="382"/>
      <c r="FA39" s="353" t="s">
        <v>70</v>
      </c>
      <c r="FB39" s="354"/>
      <c r="FC39" s="382"/>
      <c r="FD39" s="353" t="s">
        <v>70</v>
      </c>
      <c r="FE39" s="354"/>
      <c r="FF39" s="382"/>
      <c r="FG39" s="353" t="s">
        <v>70</v>
      </c>
      <c r="FH39" s="354"/>
      <c r="FI39" s="382"/>
      <c r="FJ39" s="353" t="s">
        <v>70</v>
      </c>
      <c r="FK39" s="354"/>
      <c r="FL39" s="382"/>
      <c r="FM39" s="353" t="s">
        <v>70</v>
      </c>
      <c r="FN39" s="354"/>
      <c r="FO39" s="382"/>
      <c r="FP39" s="353" t="s">
        <v>70</v>
      </c>
      <c r="FQ39" s="354"/>
      <c r="FR39" s="382"/>
      <c r="FS39" s="353" t="s">
        <v>70</v>
      </c>
      <c r="FT39" s="354"/>
      <c r="FU39" s="382"/>
      <c r="FV39" s="353" t="s">
        <v>70</v>
      </c>
      <c r="FW39" s="354"/>
      <c r="FX39" s="382"/>
      <c r="FY39" s="353" t="s">
        <v>70</v>
      </c>
      <c r="FZ39" s="354"/>
    </row>
    <row r="40" spans="2:183" ht="18.75">
      <c r="B40" s="514">
        <f t="shared" si="23"/>
        <v>0</v>
      </c>
      <c r="C40" s="514">
        <f t="shared" si="24"/>
        <v>0</v>
      </c>
      <c r="D40" s="609" t="str">
        <f t="shared" si="25"/>
        <v>00</v>
      </c>
      <c r="E40" s="523"/>
      <c r="F40" s="523"/>
      <c r="G40" s="523"/>
      <c r="H40" s="523"/>
      <c r="I40" s="523"/>
      <c r="J40" s="2"/>
      <c r="K40" s="525" t="s">
        <v>283</v>
      </c>
      <c r="L40" s="536" t="str">
        <f>IFERROR(INDEX(W$18:GA$38,ROWS($1:22),MATCH($L$8,$V$16:$FZ$16,0)),"")</f>
        <v/>
      </c>
      <c r="M40" s="608" t="str">
        <f>CONCATENATE(K40,L40)</f>
        <v>USINE</v>
      </c>
      <c r="N40" s="513" t="e">
        <f t="shared" si="27"/>
        <v>#N/A</v>
      </c>
      <c r="O40" s="425"/>
      <c r="P40" s="425"/>
      <c r="Q40" s="425"/>
      <c r="R40" s="425"/>
      <c r="S40" s="425"/>
      <c r="U40" s="83"/>
      <c r="V40" s="392" t="s">
        <v>15</v>
      </c>
      <c r="W40" s="362">
        <v>2</v>
      </c>
      <c r="X40" s="405"/>
      <c r="Y40" s="392" t="s">
        <v>15</v>
      </c>
      <c r="Z40" s="362">
        <v>2</v>
      </c>
      <c r="AA40" s="405"/>
      <c r="AB40" s="392" t="s">
        <v>15</v>
      </c>
      <c r="AC40" s="362">
        <v>0</v>
      </c>
      <c r="AD40" s="405"/>
      <c r="AE40" s="392" t="s">
        <v>15</v>
      </c>
      <c r="AF40" s="362">
        <v>2</v>
      </c>
      <c r="AG40" s="405"/>
      <c r="AH40" s="392" t="s">
        <v>15</v>
      </c>
      <c r="AI40" s="362">
        <v>0</v>
      </c>
      <c r="AK40" s="461" t="s">
        <v>15</v>
      </c>
      <c r="AL40" s="362">
        <v>2</v>
      </c>
      <c r="AM40" s="405"/>
      <c r="AN40" s="392" t="s">
        <v>15</v>
      </c>
      <c r="AO40" s="388">
        <v>2</v>
      </c>
      <c r="AP40" s="405"/>
      <c r="AQ40" s="392" t="s">
        <v>15</v>
      </c>
      <c r="AR40" s="388">
        <v>2</v>
      </c>
      <c r="AS40" s="405"/>
      <c r="AT40" s="392" t="s">
        <v>15</v>
      </c>
      <c r="AU40" s="388">
        <v>1</v>
      </c>
      <c r="AV40" s="405"/>
      <c r="AW40" s="392" t="s">
        <v>15</v>
      </c>
      <c r="AX40" s="388">
        <v>2</v>
      </c>
      <c r="AY40" s="405"/>
      <c r="AZ40" s="392" t="s">
        <v>15</v>
      </c>
      <c r="BA40" s="388">
        <v>2</v>
      </c>
      <c r="BB40" s="405"/>
      <c r="BC40" s="392" t="s">
        <v>15</v>
      </c>
      <c r="BD40" s="388">
        <v>0</v>
      </c>
      <c r="BE40" s="405"/>
      <c r="BF40" s="392" t="s">
        <v>15</v>
      </c>
      <c r="BG40" s="388">
        <v>0</v>
      </c>
      <c r="BH40" s="405"/>
      <c r="BI40" s="392" t="s">
        <v>15</v>
      </c>
      <c r="BJ40" s="388">
        <v>2</v>
      </c>
      <c r="BK40" s="405"/>
      <c r="BL40" s="392" t="s">
        <v>15</v>
      </c>
      <c r="BM40" s="388">
        <v>0</v>
      </c>
      <c r="BN40" s="405"/>
      <c r="BO40" s="392" t="s">
        <v>15</v>
      </c>
      <c r="BP40" s="388">
        <v>2</v>
      </c>
      <c r="BQ40" s="405"/>
      <c r="BR40" s="392" t="s">
        <v>15</v>
      </c>
      <c r="BS40" s="388">
        <v>0</v>
      </c>
      <c r="BT40" s="405"/>
      <c r="BU40" s="392" t="s">
        <v>15</v>
      </c>
      <c r="BV40" s="388">
        <v>2</v>
      </c>
      <c r="BW40" s="405"/>
      <c r="BX40" s="392" t="s">
        <v>15</v>
      </c>
      <c r="BY40" s="388">
        <v>2</v>
      </c>
      <c r="BZ40" s="405"/>
      <c r="CA40" s="392" t="s">
        <v>15</v>
      </c>
      <c r="CB40" s="388">
        <v>2</v>
      </c>
      <c r="CC40" s="405"/>
      <c r="CD40" s="392" t="s">
        <v>15</v>
      </c>
      <c r="CE40" s="388">
        <v>2</v>
      </c>
      <c r="CF40" s="405"/>
      <c r="CG40" s="392" t="s">
        <v>15</v>
      </c>
      <c r="CH40" s="388">
        <v>0</v>
      </c>
      <c r="CI40" s="405"/>
      <c r="CJ40" s="392" t="s">
        <v>15</v>
      </c>
      <c r="CK40" s="388">
        <v>1</v>
      </c>
      <c r="CL40" s="405"/>
      <c r="CM40" s="392" t="s">
        <v>15</v>
      </c>
      <c r="CN40" s="388">
        <v>2</v>
      </c>
      <c r="CO40" s="405"/>
      <c r="CP40" s="392" t="s">
        <v>15</v>
      </c>
      <c r="CQ40" s="388">
        <v>1</v>
      </c>
      <c r="CR40" s="405"/>
      <c r="CS40" s="392" t="s">
        <v>15</v>
      </c>
      <c r="CT40" s="388">
        <v>0</v>
      </c>
      <c r="CU40" s="405"/>
      <c r="CV40" s="392" t="s">
        <v>15</v>
      </c>
      <c r="CW40" s="388">
        <v>0</v>
      </c>
      <c r="CX40" s="405"/>
      <c r="CY40" s="392" t="s">
        <v>15</v>
      </c>
      <c r="CZ40" s="388">
        <v>2</v>
      </c>
      <c r="DA40" s="405"/>
      <c r="DB40" s="392" t="s">
        <v>15</v>
      </c>
      <c r="DC40" s="388">
        <v>2</v>
      </c>
      <c r="DD40" s="405"/>
      <c r="DE40" s="392" t="s">
        <v>15</v>
      </c>
      <c r="DF40" s="388">
        <v>2</v>
      </c>
      <c r="DG40" s="405"/>
      <c r="DH40" s="392" t="s">
        <v>15</v>
      </c>
      <c r="DI40" s="388">
        <v>2</v>
      </c>
      <c r="DJ40" s="405"/>
      <c r="DK40" s="392" t="s">
        <v>15</v>
      </c>
      <c r="DL40" s="388">
        <v>4</v>
      </c>
      <c r="DM40" s="405"/>
      <c r="DN40" s="392" t="s">
        <v>15</v>
      </c>
      <c r="DO40" s="388">
        <v>0</v>
      </c>
      <c r="DP40" s="405"/>
      <c r="DQ40" s="392" t="s">
        <v>15</v>
      </c>
      <c r="DR40" s="388">
        <v>0</v>
      </c>
      <c r="DS40" s="405"/>
      <c r="DT40" s="392" t="s">
        <v>15</v>
      </c>
      <c r="DU40" s="388">
        <v>4</v>
      </c>
      <c r="DV40" s="405"/>
      <c r="DW40" s="392" t="s">
        <v>15</v>
      </c>
      <c r="DX40" s="388">
        <v>0</v>
      </c>
      <c r="DY40" s="405"/>
      <c r="DZ40" s="392" t="s">
        <v>15</v>
      </c>
      <c r="EA40" s="388">
        <v>2</v>
      </c>
      <c r="EB40" s="405"/>
      <c r="EC40" s="392" t="s">
        <v>15</v>
      </c>
      <c r="ED40" s="388">
        <v>2</v>
      </c>
      <c r="EE40" s="405"/>
      <c r="EF40" s="392" t="s">
        <v>15</v>
      </c>
      <c r="EG40" s="388">
        <v>2</v>
      </c>
      <c r="EH40" s="405"/>
      <c r="EI40" s="392" t="s">
        <v>15</v>
      </c>
      <c r="EJ40" s="388">
        <v>4</v>
      </c>
      <c r="EK40" s="405"/>
      <c r="EL40" s="392" t="s">
        <v>15</v>
      </c>
      <c r="EM40" s="388">
        <v>2</v>
      </c>
      <c r="EN40" s="405"/>
      <c r="EO40" s="392" t="s">
        <v>15</v>
      </c>
      <c r="EP40" s="388">
        <v>2</v>
      </c>
      <c r="EQ40" s="405"/>
      <c r="ER40" s="392" t="s">
        <v>15</v>
      </c>
      <c r="ES40" s="388">
        <v>1</v>
      </c>
      <c r="ET40" s="405"/>
      <c r="EU40" s="355" t="s">
        <v>15</v>
      </c>
      <c r="EV40" s="343">
        <v>3</v>
      </c>
      <c r="EW40" s="382"/>
      <c r="EX40" s="355" t="s">
        <v>15</v>
      </c>
      <c r="EY40" s="343">
        <v>2</v>
      </c>
      <c r="EZ40" s="382"/>
      <c r="FA40" s="355" t="s">
        <v>15</v>
      </c>
      <c r="FB40" s="343">
        <v>2</v>
      </c>
      <c r="FC40" s="382"/>
      <c r="FD40" s="355" t="s">
        <v>15</v>
      </c>
      <c r="FE40" s="343">
        <v>2</v>
      </c>
      <c r="FF40" s="382"/>
      <c r="FG40" s="355" t="s">
        <v>15</v>
      </c>
      <c r="FH40" s="343">
        <v>2</v>
      </c>
      <c r="FI40" s="382"/>
      <c r="FJ40" s="355" t="s">
        <v>15</v>
      </c>
      <c r="FK40" s="343">
        <v>3</v>
      </c>
      <c r="FL40" s="382"/>
      <c r="FM40" s="355" t="s">
        <v>15</v>
      </c>
      <c r="FN40" s="343">
        <v>3</v>
      </c>
      <c r="FO40" s="382"/>
      <c r="FP40" s="355" t="s">
        <v>15</v>
      </c>
      <c r="FQ40" s="343"/>
      <c r="FR40" s="382"/>
      <c r="FS40" s="355" t="s">
        <v>15</v>
      </c>
      <c r="FT40" s="343">
        <v>2</v>
      </c>
      <c r="FU40" s="382"/>
      <c r="FV40" s="355" t="s">
        <v>15</v>
      </c>
      <c r="FW40" s="343">
        <v>2</v>
      </c>
      <c r="FX40" s="382"/>
      <c r="FY40" s="355" t="s">
        <v>15</v>
      </c>
      <c r="FZ40" s="343">
        <v>2</v>
      </c>
    </row>
    <row r="41" spans="2:183" ht="18.75">
      <c r="B41" s="514">
        <f t="shared" si="23"/>
        <v>0</v>
      </c>
      <c r="C41" s="514">
        <f t="shared" si="24"/>
        <v>0</v>
      </c>
      <c r="D41" s="609" t="str">
        <f t="shared" si="25"/>
        <v>00</v>
      </c>
      <c r="E41" s="404"/>
      <c r="F41" s="404"/>
      <c r="G41" s="404"/>
      <c r="H41" s="404"/>
      <c r="I41" s="404"/>
      <c r="J41" s="2"/>
      <c r="K41" s="524" t="str">
        <f>IF($L$8=$D$132,Y40,IF($L$8=$D$135,AB40,IF($L$8=$D$138,AE40,IF($L$8=$D$141,AH40,IF($L$8=$D$144,AK40,IF($L$8=$D$147,AN40,IF($L$8=$D$153,AT40,IF($L$8=$D$156,AW40,IF($L$8=$D$159,AZ40,IF($L$8=$D$162,BC40,IF($L$8=$D$165,BF40,IF($L$8=$D$171,BL40,IF($L$8=$BO$16,BO40,IF($L$8=$BR$16,BR40,IF($L$8=$BU$16,BU40,IF($L$8=$BX$16,BX40,IF($L$8=$CA$16,CA40,IF($L$8=$CD$16,CD40,IF($L$8=$CG$16,CG40,IF($L$8=$CJ$16,CJ40,IF($L$8=$CM$16,CM40,IF($L$8=$CP$16,CP40,IF($L$8=$CS$16,CS40,IF($L$8=$CV$16,CV40,IF($L$8=$CY$16,CY40,IF($L$8=$DB$16,DB40,IF($L$8=$DE$16,DE40,IF($L$8=$DH$16,DH40,IF($L$8=$DK$16,DK40,IF($L$8=$DN$16,DN40,IF($L$8=$DQ$16,DQ40,IF($L$8=$DT$16,DT40,IF($L$8=$DW$16,DW40,IF($L$8=$DZ$16,DZ40,IF($L$8=$EC$16,EC40,IF($L$8=$EF$16,EF40,IF($L$8=$EI$16,EI40,IF($L$8=$EL$16,EL40,IF($L$8=$EO$16,EO40,IF($L$8=$ER$16,ER40,IF($L$8=$BI$16,BI40,IF($L$8=$AQ$16,AQ40,IF($L$8=$V$16,V40,IF($L$8=ET37,EU40,IF($L$8=$EX$16,EX40,IF($L$8=$FA$16,FA40,IF($L$8=$FD$16,FD40,IF($L$8=$FG$16,FG40,IF($L$8=$FJ$16,FJ40,IF($L$8=$FM$16,FM40,IF($L$8=$FS$16,FS40,IF($L$8=$FV$16,FV40,IF($L$8=$FY$16,FY40)))))))))))))))))))))))))))))))))))))))))))))))))))))</f>
        <v>V.TFTX06X140.I</v>
      </c>
      <c r="L41" s="536">
        <f>IF($L$8=$D$132,Z40,IF($L$8=$D$135,AC40,IF($L$8=$D$138,AF40,IF($L$8=$D$141,AI40,IF($L$8=$D$144,AL40,IF($L$8=$D$147,AO40,IF($L$8=$D$153,AU40,IF($L$8=$D$156,AX40,IF($L$8=$D$159,BA40,IF($L$8=$D$162,BD40,IF($L$8=$D$165,BG40,IF($L$8=$D$171,BM40,IF($L$8=$BO$16,BP40,IF($L$8=$BR$16,BS40,IF($L$8=$BU$16,BV40,IF($L$8=$BX$16,BY40,IF($L$8=$CA$16,CB40,IF($L$8=$CD$16,CE40,IF($L$8=$CG$16,CH40,IF($L$8=$CJ$16,CK40,IF($L$8=$CM$16,CN40,IF($L$8=$CP$16,CQ40,IF($L$8=$CS$16,CT40,IF($L$8=$CV$16,CW40,IF($L$8=$CY$16,CZ40,IF($L$8=$DB$16,DC40,IF($L$8=$DE$16,DF40,IF($L$8=$DH$16,DI40,IF($L$8=$DK$16,DL40,IF($L$8=$DN$16,DO40,IF($L$8=$DQ$16,DR40,IF($L$8=$DT$16,DU40,IF($L$8=$DW$16,DX40,IF($L$8=$DZ$16,EA40,IF($L$8=$EC$16,ED40,IF($L$8=$EF$16,EG40,IF($L$8=$EI$16,EJ40,IF($L$8=$EL$16,EM40,IF($L$8=$EO$16,EP40,IF($L$8=$ER$16,ES40,IF($L$8=$BI$16,BJ40,IF($L$8=$AQ$16,AR40,IF($L$8=$V$16,W40,IF($L$8=EU37,EV40,IF($L$8=$EX$16,EY40,IF($L$8=$FA$16,FB40,IF($L$8=$FD$16,FE40,IF($L$8=$FG$16,FH40,IF($L$8=$FJ$16,FK40,IF($L$8=$FM$16,FN40,IF($L$8=$FS$16,FT40,IF($L$8=$FV$16,FW40,IF($L$8=$FY$16,FZ40)))))))))))))))))))))))))))))))))))))))))))))))))))))</f>
        <v>2</v>
      </c>
      <c r="M41" s="608" t="str">
        <f t="shared" si="26"/>
        <v>V.TFTX06X140.I2</v>
      </c>
      <c r="N41" s="513" t="e">
        <f t="shared" si="27"/>
        <v>#N/A</v>
      </c>
      <c r="O41" s="472"/>
      <c r="P41" s="472"/>
      <c r="Q41" s="472"/>
      <c r="R41" s="472"/>
      <c r="S41" s="472"/>
      <c r="U41" s="83"/>
      <c r="V41" s="389" t="s">
        <v>16</v>
      </c>
      <c r="W41" s="396">
        <v>2</v>
      </c>
      <c r="X41" s="405"/>
      <c r="Y41" s="389" t="s">
        <v>16</v>
      </c>
      <c r="Z41" s="396">
        <v>2</v>
      </c>
      <c r="AA41" s="405"/>
      <c r="AB41" s="389" t="s">
        <v>16</v>
      </c>
      <c r="AC41" s="396">
        <v>0</v>
      </c>
      <c r="AD41" s="405"/>
      <c r="AE41" s="389" t="s">
        <v>16</v>
      </c>
      <c r="AF41" s="396">
        <v>2</v>
      </c>
      <c r="AG41" s="405"/>
      <c r="AH41" s="389" t="s">
        <v>16</v>
      </c>
      <c r="AI41" s="396">
        <v>0</v>
      </c>
      <c r="AJ41" s="83"/>
      <c r="AK41" s="389" t="s">
        <v>16</v>
      </c>
      <c r="AL41" s="396">
        <v>2</v>
      </c>
      <c r="AM41" s="405"/>
      <c r="AN41" s="389" t="s">
        <v>16</v>
      </c>
      <c r="AO41" s="396">
        <v>2</v>
      </c>
      <c r="AP41" s="405"/>
      <c r="AQ41" s="389" t="s">
        <v>16</v>
      </c>
      <c r="AR41" s="396">
        <v>2</v>
      </c>
      <c r="AS41" s="405"/>
      <c r="AT41" s="389" t="s">
        <v>16</v>
      </c>
      <c r="AU41" s="396">
        <v>0</v>
      </c>
      <c r="AV41" s="405"/>
      <c r="AW41" s="389" t="s">
        <v>16</v>
      </c>
      <c r="AX41" s="396">
        <v>0</v>
      </c>
      <c r="AY41" s="405"/>
      <c r="AZ41" s="389" t="s">
        <v>16</v>
      </c>
      <c r="BA41" s="396">
        <v>2</v>
      </c>
      <c r="BB41" s="405"/>
      <c r="BC41" s="389" t="s">
        <v>16</v>
      </c>
      <c r="BD41" s="396">
        <v>2</v>
      </c>
      <c r="BE41" s="405"/>
      <c r="BF41" s="389" t="s">
        <v>16</v>
      </c>
      <c r="BG41" s="396">
        <v>3</v>
      </c>
      <c r="BH41" s="405"/>
      <c r="BI41" s="389" t="s">
        <v>16</v>
      </c>
      <c r="BJ41" s="396">
        <v>1</v>
      </c>
      <c r="BK41" s="405"/>
      <c r="BL41" s="389" t="s">
        <v>16</v>
      </c>
      <c r="BM41" s="396">
        <v>0</v>
      </c>
      <c r="BN41" s="405"/>
      <c r="BO41" s="389" t="s">
        <v>16</v>
      </c>
      <c r="BP41" s="396">
        <v>1</v>
      </c>
      <c r="BQ41" s="405"/>
      <c r="BR41" s="389" t="s">
        <v>16</v>
      </c>
      <c r="BS41" s="396">
        <v>0</v>
      </c>
      <c r="BT41" s="405"/>
      <c r="BU41" s="389" t="s">
        <v>16</v>
      </c>
      <c r="BV41" s="396">
        <v>1</v>
      </c>
      <c r="BW41" s="405"/>
      <c r="BX41" s="389" t="s">
        <v>16</v>
      </c>
      <c r="BY41" s="396">
        <v>2</v>
      </c>
      <c r="BZ41" s="405"/>
      <c r="CA41" s="389" t="s">
        <v>16</v>
      </c>
      <c r="CB41" s="396">
        <v>2</v>
      </c>
      <c r="CC41" s="405"/>
      <c r="CD41" s="389" t="s">
        <v>16</v>
      </c>
      <c r="CE41" s="396">
        <v>2</v>
      </c>
      <c r="CF41" s="405"/>
      <c r="CG41" s="389" t="s">
        <v>16</v>
      </c>
      <c r="CH41" s="396">
        <v>0</v>
      </c>
      <c r="CI41" s="405"/>
      <c r="CJ41" s="389" t="s">
        <v>16</v>
      </c>
      <c r="CK41" s="396">
        <v>0</v>
      </c>
      <c r="CL41" s="405"/>
      <c r="CM41" s="389" t="s">
        <v>16</v>
      </c>
      <c r="CN41" s="396">
        <v>2</v>
      </c>
      <c r="CO41" s="405"/>
      <c r="CP41" s="389" t="s">
        <v>16</v>
      </c>
      <c r="CQ41" s="396">
        <v>0</v>
      </c>
      <c r="CR41" s="405"/>
      <c r="CS41" s="389" t="s">
        <v>16</v>
      </c>
      <c r="CT41" s="396">
        <v>0</v>
      </c>
      <c r="CU41" s="405"/>
      <c r="CV41" s="389" t="s">
        <v>16</v>
      </c>
      <c r="CW41" s="396">
        <v>0</v>
      </c>
      <c r="CX41" s="405"/>
      <c r="CY41" s="389" t="s">
        <v>16</v>
      </c>
      <c r="CZ41" s="396">
        <v>6</v>
      </c>
      <c r="DA41" s="405"/>
      <c r="DB41" s="389" t="s">
        <v>16</v>
      </c>
      <c r="DC41" s="396">
        <v>2</v>
      </c>
      <c r="DD41" s="405"/>
      <c r="DE41" s="389" t="s">
        <v>16</v>
      </c>
      <c r="DF41" s="396">
        <v>2</v>
      </c>
      <c r="DG41" s="405"/>
      <c r="DH41" s="389" t="s">
        <v>16</v>
      </c>
      <c r="DI41" s="396">
        <v>2</v>
      </c>
      <c r="DJ41" s="405"/>
      <c r="DK41" s="389" t="s">
        <v>16</v>
      </c>
      <c r="DL41" s="396">
        <v>4</v>
      </c>
      <c r="DM41" s="405"/>
      <c r="DN41" s="389" t="s">
        <v>16</v>
      </c>
      <c r="DO41" s="396">
        <v>0</v>
      </c>
      <c r="DP41" s="405"/>
      <c r="DQ41" s="389" t="s">
        <v>16</v>
      </c>
      <c r="DR41" s="396">
        <v>2</v>
      </c>
      <c r="DS41" s="405"/>
      <c r="DT41" s="389" t="s">
        <v>16</v>
      </c>
      <c r="DU41" s="396">
        <v>4</v>
      </c>
      <c r="DV41" s="405"/>
      <c r="DW41" s="389" t="s">
        <v>16</v>
      </c>
      <c r="DX41" s="396">
        <v>0</v>
      </c>
      <c r="DY41" s="405"/>
      <c r="DZ41" s="389" t="s">
        <v>16</v>
      </c>
      <c r="EA41" s="396">
        <v>2</v>
      </c>
      <c r="EB41" s="405"/>
      <c r="EC41" s="389" t="s">
        <v>16</v>
      </c>
      <c r="ED41" s="396">
        <v>2</v>
      </c>
      <c r="EE41" s="405"/>
      <c r="EF41" s="389" t="s">
        <v>16</v>
      </c>
      <c r="EG41" s="396">
        <v>2</v>
      </c>
      <c r="EH41" s="405"/>
      <c r="EI41" s="389" t="s">
        <v>16</v>
      </c>
      <c r="EJ41" s="396">
        <v>4</v>
      </c>
      <c r="EK41" s="405"/>
      <c r="EL41" s="389" t="s">
        <v>16</v>
      </c>
      <c r="EM41" s="396">
        <v>2</v>
      </c>
      <c r="EN41" s="405"/>
      <c r="EO41" s="389" t="s">
        <v>16</v>
      </c>
      <c r="EP41" s="396">
        <v>2</v>
      </c>
      <c r="EQ41" s="405"/>
      <c r="ER41" s="389" t="s">
        <v>16</v>
      </c>
      <c r="ES41" s="396">
        <v>0</v>
      </c>
      <c r="ET41" s="405"/>
      <c r="EU41" s="350" t="s">
        <v>16</v>
      </c>
      <c r="EV41" s="345">
        <v>2</v>
      </c>
      <c r="EW41" s="382"/>
      <c r="EX41" s="350" t="s">
        <v>16</v>
      </c>
      <c r="EY41" s="345">
        <v>2</v>
      </c>
      <c r="EZ41" s="382"/>
      <c r="FA41" s="350" t="s">
        <v>16</v>
      </c>
      <c r="FB41" s="345">
        <v>2</v>
      </c>
      <c r="FC41" s="382"/>
      <c r="FD41" s="350" t="s">
        <v>16</v>
      </c>
      <c r="FE41" s="345">
        <v>2</v>
      </c>
      <c r="FF41" s="382"/>
      <c r="FG41" s="350" t="s">
        <v>16</v>
      </c>
      <c r="FH41" s="345">
        <v>2</v>
      </c>
      <c r="FI41" s="382"/>
      <c r="FJ41" s="350" t="s">
        <v>16</v>
      </c>
      <c r="FK41" s="345">
        <v>1</v>
      </c>
      <c r="FL41" s="382"/>
      <c r="FM41" s="350" t="s">
        <v>16</v>
      </c>
      <c r="FN41" s="345">
        <v>1</v>
      </c>
      <c r="FO41" s="382"/>
      <c r="FP41" s="350" t="s">
        <v>16</v>
      </c>
      <c r="FQ41" s="345"/>
      <c r="FR41" s="382"/>
      <c r="FS41" s="350" t="s">
        <v>16</v>
      </c>
      <c r="FT41" s="345">
        <v>2</v>
      </c>
      <c r="FU41" s="382"/>
      <c r="FV41" s="350" t="s">
        <v>16</v>
      </c>
      <c r="FW41" s="345">
        <v>2</v>
      </c>
      <c r="FX41" s="382"/>
      <c r="FY41" s="350" t="s">
        <v>16</v>
      </c>
      <c r="FZ41" s="345">
        <v>2</v>
      </c>
    </row>
    <row r="42" spans="2:183" ht="18.75">
      <c r="B42" s="514">
        <f t="shared" si="23"/>
        <v>0</v>
      </c>
      <c r="C42" s="514">
        <f t="shared" si="24"/>
        <v>0</v>
      </c>
      <c r="D42" s="609" t="str">
        <f t="shared" si="25"/>
        <v>00</v>
      </c>
      <c r="E42" s="404"/>
      <c r="F42" s="404"/>
      <c r="G42" s="404"/>
      <c r="H42" s="404"/>
      <c r="I42" s="404"/>
      <c r="K42" s="524" t="str">
        <f>IF($L$8=$D$132,Y41,IF($L$8=$D$135,AB41,IF($L$8=$D$138,AE41,IF($L$8=$D$141,AH41,IF($L$8=$D$144,AK41,IF($L$8=$D$147,AN41,IF($L$8=$D$153,AT41,IF($L$8=$D$156,AW41,IF($L$8=$D$159,AZ41,IF($L$8=$D$162,BC41,IF($L$8=$D$165,BF41,IF($L$8=$D$171,BL41,IF($L$8=$BO$16,BO41,IF($L$8=$BR$16,BR41,IF($L$8=$BU$16,BU41,IF($L$8=$BX$16,BX41,IF($L$8=$CA$16,CA41,IF($L$8=$CD$16,CD41,IF($L$8=$CG$16,CG41,IF($L$8=$CJ$16,CJ41,IF($L$8=$CM$16,CM41,IF($L$8=$CP$16,CP41,IF($L$8=$CS$16,CS41,IF($L$8=$CV$16,CV41,IF($L$8=$CY$16,CY41,IF($L$8=$DB$16,DB41,IF($L$8=$DE$16,DE41,IF($L$8=$DH$16,DH41,IF($L$8=$DK$16,DK41,IF($L$8=$DN$16,DN41,IF($L$8=$DQ$16,DQ41,IF($L$8=$DT$16,DT41,IF($L$8=$DW$16,DW41,IF($L$8=$DZ$16,DZ41,IF($L$8=$EC$16,EC41,IF($L$8=$EF$16,EF41,IF($L$8=$EI$16,EI41,IF($L$8=$EL$16,EL41,IF($L$8=$EO$16,EO41,IF($L$8=$ER$16,ER41,IF($L$8=$BI$16,BI41,IF($L$8=$AQ$16,AQ41,IF($L$8=$V$16,V41,IF($L$8=ET38,EU41,IF($L$8=$EX$16,EX41,IF($L$8=$FA$16,FA41,IF($L$8=$FD$16,FD41,IF($L$8=$FG$16,FG41,IF($L$8=$FJ$16,FJ41,IF($L$8=$FM$16,FM41,IF($L$8=$FS$16,FS41,IF($L$8=$FV$16,FV41,IF($L$8=$FY$16,FY41)))))))))))))))))))))))))))))))))))))))))))))))))))))</f>
        <v>V.TFTX06X100.I</v>
      </c>
      <c r="L42" s="536">
        <f>IF($L$8=$D$132,Z41,IF($L$8=$D$135,AC41,IF($L$8=$D$138,AF41,IF($L$8=$D$141,AI41,IF($L$8=$D$144,AL41,IF($L$8=$D$147,AO41,IF($L$8=$D$153,AU41,IF($L$8=$D$156,AX41,IF($L$8=$D$159,BA41,IF($L$8=$D$162,BD41,IF($L$8=$D$165,BG41,IF($L$8=$D$171,BM41,IF($L$8=$BO$16,BP41,IF($L$8=$BR$16,BS41,IF($L$8=$BU$16,BV41,IF($L$8=$BX$16,BY41,IF($L$8=$CA$16,CB41,IF($L$8=$CD$16,CE41,IF($L$8=$CG$16,CH41,IF($L$8=$CJ$16,CK41,IF($L$8=$CM$16,CN41,IF($L$8=$CP$16,CQ41,IF($L$8=$CS$16,CT41,IF($L$8=$CV$16,CW41,IF($L$8=$CY$16,CZ41,IF($L$8=$DB$16,DC41,IF($L$8=$DE$16,DF41,IF($L$8=$DH$16,DI41,IF($L$8=$DK$16,DL41,IF($L$8=$DN$16,DO41,IF($L$8=$DQ$16,DR41,IF($L$8=$DT$16,DU41,IF($L$8=$DW$16,DX41,IF($L$8=$DZ$16,EA41,IF($L$8=$EC$16,ED41,IF($L$8=$EF$16,EG41,IF($L$8=$EI$16,EJ41,IF($L$8=$EL$16,EM41,IF($L$8=$EO$16,EP41,IF($L$8=$ER$16,ES41,IF($L$8=$BI$16,BJ41,IF($L$8=$AQ$16,AR41,IF($L$8=$V$16,W41,IF($L$8=EU38,EV41,IF($L$8=$EX$16,EY41,IF($L$8=$FA$16,FB41,IF($L$8=$FD$16,FE41,IF($L$8=$FG$16,FH41,IF($L$8=$FJ$16,FK41,IF($L$8=$FM$16,FN41,IF($L$8=$FS$16,FT41,IF($L$8=$FV$16,FW41,IF($L$8=$FY$16,FZ41)))))))))))))))))))))))))))))))))))))))))))))))))))))</f>
        <v>2</v>
      </c>
      <c r="M42" s="608" t="str">
        <f t="shared" si="26"/>
        <v>V.TFTX06X100.I2</v>
      </c>
      <c r="N42" s="513" t="e">
        <f t="shared" si="27"/>
        <v>#N/A</v>
      </c>
      <c r="O42" s="472"/>
      <c r="P42" s="472"/>
      <c r="Q42" s="472"/>
      <c r="R42" s="472"/>
      <c r="S42" s="472"/>
      <c r="U42" s="83"/>
      <c r="V42" s="390" t="s">
        <v>17</v>
      </c>
      <c r="W42" s="397">
        <v>1</v>
      </c>
      <c r="X42" s="405"/>
      <c r="Y42" s="390" t="s">
        <v>17</v>
      </c>
      <c r="Z42" s="397">
        <v>2</v>
      </c>
      <c r="AA42" s="405"/>
      <c r="AB42" s="390" t="s">
        <v>17</v>
      </c>
      <c r="AC42" s="397">
        <v>1</v>
      </c>
      <c r="AD42" s="405"/>
      <c r="AE42" s="390" t="s">
        <v>17</v>
      </c>
      <c r="AF42" s="397">
        <v>2</v>
      </c>
      <c r="AG42" s="405"/>
      <c r="AH42" s="390" t="s">
        <v>17</v>
      </c>
      <c r="AI42" s="397">
        <v>1</v>
      </c>
      <c r="AJ42" s="83"/>
      <c r="AK42" s="390" t="s">
        <v>17</v>
      </c>
      <c r="AL42" s="397">
        <v>2</v>
      </c>
      <c r="AM42" s="405"/>
      <c r="AN42" s="390" t="s">
        <v>17</v>
      </c>
      <c r="AO42" s="397">
        <v>2</v>
      </c>
      <c r="AP42" s="405"/>
      <c r="AQ42" s="390" t="s">
        <v>17</v>
      </c>
      <c r="AR42" s="397">
        <v>2</v>
      </c>
      <c r="AS42" s="405"/>
      <c r="AT42" s="390" t="s">
        <v>17</v>
      </c>
      <c r="AU42" s="397">
        <v>0</v>
      </c>
      <c r="AV42" s="405"/>
      <c r="AW42" s="390" t="s">
        <v>17</v>
      </c>
      <c r="AX42" s="397">
        <v>0</v>
      </c>
      <c r="AY42" s="405"/>
      <c r="AZ42" s="390" t="s">
        <v>17</v>
      </c>
      <c r="BA42" s="397">
        <v>0</v>
      </c>
      <c r="BB42" s="405"/>
      <c r="BC42" s="390" t="s">
        <v>17</v>
      </c>
      <c r="BD42" s="397">
        <v>1</v>
      </c>
      <c r="BE42" s="405"/>
      <c r="BF42" s="390" t="s">
        <v>17</v>
      </c>
      <c r="BG42" s="397">
        <v>0</v>
      </c>
      <c r="BH42" s="405"/>
      <c r="BI42" s="390" t="s">
        <v>17</v>
      </c>
      <c r="BJ42" s="397">
        <v>1</v>
      </c>
      <c r="BK42" s="405"/>
      <c r="BL42" s="390" t="s">
        <v>17</v>
      </c>
      <c r="BM42" s="397">
        <v>0</v>
      </c>
      <c r="BN42" s="405"/>
      <c r="BO42" s="390" t="s">
        <v>17</v>
      </c>
      <c r="BP42" s="397">
        <v>1</v>
      </c>
      <c r="BQ42" s="405"/>
      <c r="BR42" s="390" t="s">
        <v>17</v>
      </c>
      <c r="BS42" s="397">
        <v>1</v>
      </c>
      <c r="BT42" s="405"/>
      <c r="BU42" s="390" t="s">
        <v>17</v>
      </c>
      <c r="BV42" s="397">
        <v>1</v>
      </c>
      <c r="BW42" s="405"/>
      <c r="BX42" s="390" t="s">
        <v>17</v>
      </c>
      <c r="BY42" s="397">
        <v>2</v>
      </c>
      <c r="BZ42" s="405"/>
      <c r="CA42" s="390" t="s">
        <v>17</v>
      </c>
      <c r="CB42" s="397">
        <v>2</v>
      </c>
      <c r="CC42" s="405"/>
      <c r="CD42" s="390" t="s">
        <v>17</v>
      </c>
      <c r="CE42" s="397">
        <v>2</v>
      </c>
      <c r="CF42" s="405"/>
      <c r="CG42" s="390" t="s">
        <v>17</v>
      </c>
      <c r="CH42" s="397">
        <v>0</v>
      </c>
      <c r="CI42" s="405"/>
      <c r="CJ42" s="390" t="s">
        <v>17</v>
      </c>
      <c r="CK42" s="397">
        <v>0</v>
      </c>
      <c r="CL42" s="405"/>
      <c r="CM42" s="390" t="s">
        <v>17</v>
      </c>
      <c r="CN42" s="397">
        <v>1</v>
      </c>
      <c r="CO42" s="405"/>
      <c r="CP42" s="390" t="s">
        <v>17</v>
      </c>
      <c r="CQ42" s="397">
        <v>0</v>
      </c>
      <c r="CR42" s="405"/>
      <c r="CS42" s="390" t="s">
        <v>17</v>
      </c>
      <c r="CT42" s="397">
        <v>0</v>
      </c>
      <c r="CU42" s="405"/>
      <c r="CV42" s="390" t="s">
        <v>17</v>
      </c>
      <c r="CW42" s="397">
        <v>0</v>
      </c>
      <c r="CX42" s="405"/>
      <c r="CY42" s="390" t="s">
        <v>17</v>
      </c>
      <c r="CZ42" s="397">
        <v>2</v>
      </c>
      <c r="DA42" s="405"/>
      <c r="DB42" s="390" t="s">
        <v>17</v>
      </c>
      <c r="DC42" s="397">
        <v>0</v>
      </c>
      <c r="DD42" s="405"/>
      <c r="DE42" s="390" t="s">
        <v>17</v>
      </c>
      <c r="DF42" s="397">
        <v>0</v>
      </c>
      <c r="DG42" s="405"/>
      <c r="DH42" s="390" t="s">
        <v>17</v>
      </c>
      <c r="DI42" s="397">
        <v>0</v>
      </c>
      <c r="DJ42" s="405"/>
      <c r="DK42" s="390" t="s">
        <v>17</v>
      </c>
      <c r="DL42" s="397">
        <v>0</v>
      </c>
      <c r="DM42" s="405"/>
      <c r="DN42" s="390" t="s">
        <v>17</v>
      </c>
      <c r="DO42" s="397">
        <v>0</v>
      </c>
      <c r="DP42" s="405"/>
      <c r="DQ42" s="390" t="s">
        <v>17</v>
      </c>
      <c r="DR42" s="397">
        <v>1</v>
      </c>
      <c r="DS42" s="405"/>
      <c r="DT42" s="390" t="s">
        <v>17</v>
      </c>
      <c r="DU42" s="397">
        <v>2</v>
      </c>
      <c r="DV42" s="405"/>
      <c r="DW42" s="390" t="s">
        <v>17</v>
      </c>
      <c r="DX42" s="397">
        <v>1</v>
      </c>
      <c r="DY42" s="405"/>
      <c r="DZ42" s="390" t="s">
        <v>17</v>
      </c>
      <c r="EA42" s="397">
        <v>1</v>
      </c>
      <c r="EB42" s="405"/>
      <c r="EC42" s="390" t="s">
        <v>17</v>
      </c>
      <c r="ED42" s="397">
        <v>0</v>
      </c>
      <c r="EE42" s="405"/>
      <c r="EF42" s="390" t="s">
        <v>17</v>
      </c>
      <c r="EG42" s="397">
        <v>1</v>
      </c>
      <c r="EH42" s="405"/>
      <c r="EI42" s="390" t="s">
        <v>17</v>
      </c>
      <c r="EJ42" s="397">
        <v>2</v>
      </c>
      <c r="EK42" s="405"/>
      <c r="EL42" s="390" t="s">
        <v>17</v>
      </c>
      <c r="EM42" s="397">
        <v>0</v>
      </c>
      <c r="EN42" s="405"/>
      <c r="EO42" s="390" t="s">
        <v>17</v>
      </c>
      <c r="EP42" s="397">
        <v>0</v>
      </c>
      <c r="EQ42" s="405"/>
      <c r="ER42" s="390" t="s">
        <v>17</v>
      </c>
      <c r="ES42" s="397">
        <v>1</v>
      </c>
      <c r="ET42" s="405"/>
      <c r="EU42" s="346" t="s">
        <v>17</v>
      </c>
      <c r="EV42" s="347">
        <v>2</v>
      </c>
      <c r="EW42" s="382"/>
      <c r="EX42" s="346" t="s">
        <v>17</v>
      </c>
      <c r="EY42" s="347">
        <v>2</v>
      </c>
      <c r="EZ42" s="382"/>
      <c r="FA42" s="346" t="s">
        <v>17</v>
      </c>
      <c r="FB42" s="347">
        <v>2</v>
      </c>
      <c r="FC42" s="382"/>
      <c r="FD42" s="346" t="s">
        <v>17</v>
      </c>
      <c r="FE42" s="347">
        <v>2</v>
      </c>
      <c r="FF42" s="382"/>
      <c r="FG42" s="346" t="s">
        <v>17</v>
      </c>
      <c r="FH42" s="347">
        <v>2</v>
      </c>
      <c r="FI42" s="382"/>
      <c r="FJ42" s="346" t="s">
        <v>17</v>
      </c>
      <c r="FK42" s="347">
        <v>1</v>
      </c>
      <c r="FL42" s="382"/>
      <c r="FM42" s="346" t="s">
        <v>17</v>
      </c>
      <c r="FN42" s="347">
        <v>1</v>
      </c>
      <c r="FO42" s="382"/>
      <c r="FP42" s="346" t="s">
        <v>17</v>
      </c>
      <c r="FQ42" s="347">
        <v>1</v>
      </c>
      <c r="FR42" s="382"/>
      <c r="FS42" s="346" t="s">
        <v>17</v>
      </c>
      <c r="FT42" s="347">
        <v>2</v>
      </c>
      <c r="FU42" s="382"/>
      <c r="FV42" s="346" t="s">
        <v>17</v>
      </c>
      <c r="FW42" s="347">
        <v>1</v>
      </c>
      <c r="FX42" s="382"/>
      <c r="FY42" s="346" t="s">
        <v>17</v>
      </c>
      <c r="FZ42" s="347">
        <v>1</v>
      </c>
    </row>
    <row r="43" spans="2:183" ht="19.5" thickBot="1">
      <c r="B43" s="514">
        <f t="shared" si="23"/>
        <v>0</v>
      </c>
      <c r="C43" s="514">
        <f t="shared" si="24"/>
        <v>0</v>
      </c>
      <c r="D43" s="609" t="str">
        <f t="shared" si="25"/>
        <v>00</v>
      </c>
      <c r="E43" s="404"/>
      <c r="F43" s="404"/>
      <c r="G43" s="404"/>
      <c r="H43" s="404"/>
      <c r="I43" s="404"/>
      <c r="K43" s="524" t="s">
        <v>17</v>
      </c>
      <c r="L43" s="536">
        <f t="shared" ref="L43:L68" si="28">IF($L$8=$D$132,Z42,IF($L$8=$D$135,AC42,IF($L$8=$D$138,AF42,IF($L$8=$D$141,AI42,IF($L$8=$D$144,AL42,IF($L$8=$D$147,AO42,IF($L$8=$D$153,AU42,IF($L$8=$D$156,AX42,IF($L$8=$D$159,BA42,IF($L$8=$D$162,BD42,IF($L$8=$D$165,BG42,IF($L$8=$D$171,BM42,IF($L$8=$BO$16,BP42,IF($L$8=$BR$16,BS42,IF($L$8=$BU$16,BV42,IF($L$8=$BX$16,BY42,IF($L$8=$CA$16,CB42,IF($L$8=$CD$16,CE42,IF($L$8=$CG$16,CH42,IF($L$8=$CJ$16,CK42,IF($L$8=$CM$16,CN42,IF($L$8=$CP$16,CQ42,IF($L$8=$CS$16,CT42,IF($L$8=$CV$16,CW42,IF($L$8=$CY$16,CZ42,IF($L$8=$DB$16,DC42,IF($L$8=$DE$16,DF42,IF($L$8=$DH$16,DI42,IF($L$8=$DK$16,DL42,IF($L$8=$DN$16,DO42,IF($L$8=$DQ$16,DR42,IF($L$8=$DT$16,DU42,IF($L$8=$DW$16,DX42,IF($L$8=$DZ$16,EA42,IF($L$8=$EC$16,ED42,IF($L$8=$EF$16,EG42,IF($L$8=$EI$16,EJ42,IF($L$8=$EL$16,EM42,IF($L$8=$EO$16,EP42,IF($L$8=$ER$16,ES42,IF($L$8=$BI$16,BJ42,IF($L$8=$AQ$16,AR42,IF($L$8=$V$16,W42,IF($L$8=EU39,EV42,IF($L$8=$EX$16,EY42,IF($L$8=$FA$16,FB42,IF($L$8=$FD$16,FE42,IF($L$8=$FG$16,FH42,IF($L$8=$FJ$16,FK42,IF($L$8=$FM$16,FN42,IF($L$8=$FS$16,FT42,IF($L$8=$FV$16,FW42,IF($L$8=$FY$16,FZ42)))))))))))))))))))))))))))))))))))))))))))))))))))))</f>
        <v>2</v>
      </c>
      <c r="M43" s="608" t="str">
        <f t="shared" si="26"/>
        <v>V.TFTX06X080.I2</v>
      </c>
      <c r="N43" s="513" t="e">
        <f t="shared" si="27"/>
        <v>#N/A</v>
      </c>
      <c r="O43" s="472"/>
      <c r="P43" s="472"/>
      <c r="Q43" s="472"/>
      <c r="R43" s="472"/>
      <c r="S43" s="472"/>
      <c r="U43" s="83"/>
      <c r="V43" s="87"/>
      <c r="W43" s="88"/>
      <c r="X43" s="405"/>
      <c r="Y43" s="87">
        <v>605044</v>
      </c>
      <c r="Z43" s="88">
        <v>1</v>
      </c>
      <c r="AA43" s="405"/>
      <c r="AB43" s="392" t="s">
        <v>78</v>
      </c>
      <c r="AC43" s="88">
        <v>2</v>
      </c>
      <c r="AD43" s="405"/>
      <c r="AE43" s="87"/>
      <c r="AF43" s="88"/>
      <c r="AG43" s="405"/>
      <c r="AH43" s="392" t="s">
        <v>78</v>
      </c>
      <c r="AI43" s="88">
        <v>2</v>
      </c>
      <c r="AJ43" s="83"/>
      <c r="AK43" s="87"/>
      <c r="AL43" s="88"/>
      <c r="AM43" s="425"/>
      <c r="AN43" s="87"/>
      <c r="AO43" s="88"/>
      <c r="AP43" s="405"/>
      <c r="AQ43" s="87"/>
      <c r="AR43" s="88"/>
      <c r="AS43" s="405"/>
      <c r="AT43" s="392" t="s">
        <v>86</v>
      </c>
      <c r="AU43" s="362">
        <v>1</v>
      </c>
      <c r="AV43" s="387"/>
      <c r="AW43" s="392" t="s">
        <v>86</v>
      </c>
      <c r="AX43" s="362">
        <v>1</v>
      </c>
      <c r="AY43" s="387"/>
      <c r="AZ43" s="392" t="s">
        <v>93</v>
      </c>
      <c r="BA43" s="362">
        <v>1</v>
      </c>
      <c r="BB43" s="387"/>
      <c r="BC43" s="392" t="s">
        <v>86</v>
      </c>
      <c r="BD43" s="362">
        <v>1</v>
      </c>
      <c r="BE43" s="387"/>
      <c r="BF43" s="392" t="s">
        <v>11</v>
      </c>
      <c r="BG43" s="362">
        <v>4</v>
      </c>
      <c r="BH43" s="405"/>
      <c r="BI43" s="392" t="s">
        <v>87</v>
      </c>
      <c r="BJ43" s="362">
        <v>2</v>
      </c>
      <c r="BK43" s="405"/>
      <c r="BL43" s="392" t="s">
        <v>162</v>
      </c>
      <c r="BM43" s="362">
        <v>2</v>
      </c>
      <c r="BN43" s="405"/>
      <c r="BO43" s="392">
        <v>609594</v>
      </c>
      <c r="BP43" s="362">
        <v>1</v>
      </c>
      <c r="BQ43" s="405"/>
      <c r="BR43" s="392" t="s">
        <v>78</v>
      </c>
      <c r="BS43" s="362">
        <v>2</v>
      </c>
      <c r="BT43" s="405"/>
      <c r="BU43" s="392">
        <v>609594</v>
      </c>
      <c r="BV43" s="362">
        <v>1</v>
      </c>
      <c r="BW43" s="405"/>
      <c r="BX43" s="392"/>
      <c r="BY43" s="362"/>
      <c r="BZ43" s="405"/>
      <c r="CA43" s="392"/>
      <c r="CB43" s="362"/>
      <c r="CC43" s="405"/>
      <c r="CD43" s="392"/>
      <c r="CE43" s="362"/>
      <c r="CF43" s="405"/>
      <c r="CG43" s="392">
        <v>609456</v>
      </c>
      <c r="CH43" s="362">
        <v>4</v>
      </c>
      <c r="CI43" s="405"/>
      <c r="CJ43" s="392">
        <v>609456</v>
      </c>
      <c r="CK43" s="362">
        <v>4</v>
      </c>
      <c r="CL43" s="405"/>
      <c r="CM43" s="392">
        <v>609594</v>
      </c>
      <c r="CN43" s="362">
        <v>3</v>
      </c>
      <c r="CO43" s="405"/>
      <c r="CP43" s="392">
        <v>609456</v>
      </c>
      <c r="CQ43" s="362">
        <v>4</v>
      </c>
      <c r="CR43" s="405"/>
      <c r="CS43" s="392" t="s">
        <v>173</v>
      </c>
      <c r="CT43" s="362">
        <v>1</v>
      </c>
      <c r="CU43" s="405"/>
      <c r="CV43" s="392" t="s">
        <v>161</v>
      </c>
      <c r="CW43" s="362">
        <v>1</v>
      </c>
      <c r="CX43" s="405"/>
      <c r="CY43" s="392">
        <v>0</v>
      </c>
      <c r="CZ43" s="362">
        <v>0</v>
      </c>
      <c r="DA43" s="405"/>
      <c r="DB43" s="392" t="s">
        <v>187</v>
      </c>
      <c r="DC43" s="362">
        <v>1</v>
      </c>
      <c r="DD43" s="405"/>
      <c r="DE43" s="392" t="s">
        <v>187</v>
      </c>
      <c r="DF43" s="362">
        <v>1</v>
      </c>
      <c r="DG43" s="405"/>
      <c r="DH43" s="392" t="s">
        <v>187</v>
      </c>
      <c r="DI43" s="362">
        <v>1</v>
      </c>
      <c r="DJ43" s="405"/>
      <c r="DK43" s="392" t="s">
        <v>187</v>
      </c>
      <c r="DL43" s="362">
        <v>2</v>
      </c>
      <c r="DM43" s="405"/>
      <c r="DN43" s="392" t="s">
        <v>61</v>
      </c>
      <c r="DO43" s="362">
        <v>1</v>
      </c>
      <c r="DP43" s="405"/>
      <c r="DQ43" s="392" t="s">
        <v>61</v>
      </c>
      <c r="DR43" s="362">
        <v>4</v>
      </c>
      <c r="DS43" s="405"/>
      <c r="DT43" s="392">
        <v>0</v>
      </c>
      <c r="DU43" s="362">
        <v>0</v>
      </c>
      <c r="DV43" s="405"/>
      <c r="DW43" s="392" t="s">
        <v>79</v>
      </c>
      <c r="DX43" s="362">
        <v>1</v>
      </c>
      <c r="DY43" s="405"/>
      <c r="DZ43" s="392">
        <v>0</v>
      </c>
      <c r="EA43" s="362">
        <v>0</v>
      </c>
      <c r="EB43" s="405"/>
      <c r="EC43" s="392" t="s">
        <v>93</v>
      </c>
      <c r="ED43" s="362">
        <v>1</v>
      </c>
      <c r="EE43" s="405"/>
      <c r="EF43" s="392">
        <v>0</v>
      </c>
      <c r="EG43" s="362">
        <v>0</v>
      </c>
      <c r="EH43" s="405"/>
      <c r="EI43" s="392">
        <v>0</v>
      </c>
      <c r="EJ43" s="362">
        <v>0</v>
      </c>
      <c r="EK43" s="405"/>
      <c r="EL43" s="392" t="s">
        <v>61</v>
      </c>
      <c r="EM43" s="362">
        <v>4</v>
      </c>
      <c r="EN43" s="405"/>
      <c r="EO43" s="392" t="s">
        <v>61</v>
      </c>
      <c r="EP43" s="362">
        <v>4</v>
      </c>
      <c r="EQ43" s="405"/>
      <c r="ER43" s="392" t="s">
        <v>130</v>
      </c>
      <c r="ES43" s="362">
        <v>10</v>
      </c>
      <c r="ET43" s="405"/>
      <c r="EU43" s="355"/>
      <c r="EV43" s="430"/>
      <c r="EW43" s="382"/>
      <c r="EX43" s="355" t="s">
        <v>79</v>
      </c>
      <c r="EY43" s="430">
        <v>1</v>
      </c>
      <c r="EZ43" s="382"/>
      <c r="FA43" s="355" t="s">
        <v>79</v>
      </c>
      <c r="FB43" s="430">
        <v>1</v>
      </c>
      <c r="FC43" s="382"/>
      <c r="FD43" s="355" t="s">
        <v>79</v>
      </c>
      <c r="FE43" s="430">
        <v>1</v>
      </c>
      <c r="FF43" s="382"/>
      <c r="FG43" s="355" t="s">
        <v>79</v>
      </c>
      <c r="FH43" s="430">
        <v>1</v>
      </c>
      <c r="FI43" s="382"/>
      <c r="FJ43" s="355"/>
      <c r="FK43" s="430"/>
      <c r="FL43" s="382"/>
      <c r="FM43" s="355"/>
      <c r="FN43" s="430"/>
      <c r="FO43" s="382"/>
      <c r="FP43" s="355" t="s">
        <v>78</v>
      </c>
      <c r="FQ43" s="430">
        <v>2</v>
      </c>
      <c r="FR43" s="382"/>
      <c r="FS43" s="355" t="s">
        <v>120</v>
      </c>
      <c r="FT43" s="430">
        <v>1</v>
      </c>
      <c r="FU43" s="382"/>
      <c r="FV43" s="355"/>
      <c r="FW43" s="430"/>
      <c r="FX43" s="382"/>
      <c r="FY43" s="355"/>
      <c r="FZ43" s="430"/>
    </row>
    <row r="44" spans="2:183" ht="18.75">
      <c r="B44" s="514">
        <f t="shared" si="23"/>
        <v>0</v>
      </c>
      <c r="C44" s="514">
        <f t="shared" si="24"/>
        <v>0</v>
      </c>
      <c r="D44" s="609" t="str">
        <f t="shared" si="25"/>
        <v>00</v>
      </c>
      <c r="E44" s="404"/>
      <c r="F44" s="404"/>
      <c r="G44" s="404"/>
      <c r="H44" s="404"/>
      <c r="I44" s="404"/>
      <c r="K44" s="524" t="str">
        <f t="shared" ref="K44:K68" si="29">IF($L$8=$D$132,Y43,IF($L$8=$D$135,AB43,IF($L$8=$D$138,AE43,IF($L$8=$D$141,AH43,IF($L$8=$D$144,AK43,IF($L$8=$D$147,AN43,IF($L$8=$D$153,AT43,IF($L$8=$D$156,AW43,IF($L$8=$D$159,AZ43,IF($L$8=$D$162,BC43,IF($L$8=$D$165,BF43,IF($L$8=$D$171,BL43,IF($L$8=$BO$16,BO43,IF($L$8=$BR$16,BR43,IF($L$8=$BU$16,BU43,IF($L$8=$BX$16,BX43,IF($L$8=$CA$16,CA43,IF($L$8=$CD$16,CD43,IF($L$8=$CG$16,CG43,IF($L$8=$CJ$16,CJ43,IF($L$8=$CM$16,CM43,IF($L$8=$CP$16,CP43,IF($L$8=$CS$16,CS43,IF($L$8=$CV$16,CV43,IF($L$8=$CY$16,CY43,IF($L$8=$DB$16,DB43,IF($L$8=$DE$16,DE43,IF($L$8=$DH$16,DH43,IF($L$8=$DK$16,DK43,IF($L$8=$DN$16,DN43,IF($L$8=$DQ$16,DQ43,IF($L$8=$DT$16,DT43,IF($L$8=$DW$16,DW43,IF($L$8=$DZ$16,DZ43,IF($L$8=$EC$16,EC43,IF($L$8=$EF$16,EF43,IF($L$8=$EI$16,EI43,IF($L$8=$EL$16,EL43,IF($L$8=$EO$16,EO43,IF($L$8=$ER$16,ER43,IF($L$8=$BI$16,BI43,IF($L$8=$AQ$16,AQ43,IF($L$8=$V$16,V43,IF($L$8=ET40,EU43,IF($L$8=$EX$16,EX43,IF($L$8=$FA$16,FA43,IF($L$8=$FD$16,FD43,IF($L$8=$FG$16,FG43,IF($L$8=$FJ$16,FJ43,IF($L$8=$FM$16,FM43,IF($L$8=$FS$16,FS43,IF($L$8=$FV$16,FV43,IF($L$8=$FY$16,FY43)))))))))))))))))))))))))))))))))))))))))))))))))))))</f>
        <v>V.TFTX06X120.I</v>
      </c>
      <c r="L44" s="472">
        <f t="shared" si="28"/>
        <v>1</v>
      </c>
      <c r="M44" s="608" t="str">
        <f t="shared" si="26"/>
        <v>V.TFTX06X120.I1</v>
      </c>
      <c r="N44" s="513" t="str">
        <f t="shared" si="27"/>
        <v>Bon composant, bonne quantitée</v>
      </c>
      <c r="O44" s="472"/>
      <c r="P44" s="472"/>
      <c r="Q44" s="472"/>
      <c r="R44" s="472"/>
      <c r="S44" s="472"/>
      <c r="U44" s="83"/>
      <c r="V44" s="403"/>
      <c r="W44" s="402"/>
      <c r="X44" s="405"/>
      <c r="Y44" s="403" t="s">
        <v>60</v>
      </c>
      <c r="Z44" s="402">
        <v>2</v>
      </c>
      <c r="AA44" s="405"/>
      <c r="AB44" s="392" t="s">
        <v>79</v>
      </c>
      <c r="AC44" s="402">
        <v>1</v>
      </c>
      <c r="AD44" s="405"/>
      <c r="AE44" s="403"/>
      <c r="AF44" s="402"/>
      <c r="AG44" s="405"/>
      <c r="AH44" s="392" t="s">
        <v>79</v>
      </c>
      <c r="AI44" s="402">
        <v>1</v>
      </c>
      <c r="AJ44" s="429"/>
      <c r="AK44" s="403"/>
      <c r="AL44" s="402"/>
      <c r="AM44" s="405"/>
      <c r="AN44" s="403"/>
      <c r="AO44" s="402"/>
      <c r="AP44" s="405"/>
      <c r="AQ44" s="403"/>
      <c r="AR44" s="402"/>
      <c r="AS44" s="405"/>
      <c r="AT44" s="389" t="s">
        <v>87</v>
      </c>
      <c r="AU44" s="396">
        <v>2</v>
      </c>
      <c r="AV44" s="387"/>
      <c r="AW44" s="389" t="s">
        <v>91</v>
      </c>
      <c r="AX44" s="396">
        <v>2</v>
      </c>
      <c r="AY44" s="387"/>
      <c r="AZ44" s="389" t="s">
        <v>91</v>
      </c>
      <c r="BA44" s="396">
        <v>2</v>
      </c>
      <c r="BB44" s="387"/>
      <c r="BC44" s="389" t="s">
        <v>87</v>
      </c>
      <c r="BD44" s="396">
        <v>2</v>
      </c>
      <c r="BE44" s="387"/>
      <c r="BF44" s="389" t="s">
        <v>103</v>
      </c>
      <c r="BG44" s="396">
        <v>1</v>
      </c>
      <c r="BH44" s="405"/>
      <c r="BI44" s="389" t="s">
        <v>94</v>
      </c>
      <c r="BJ44" s="396">
        <v>2</v>
      </c>
      <c r="BK44" s="405"/>
      <c r="BL44" s="399" t="s">
        <v>163</v>
      </c>
      <c r="BM44" s="396">
        <v>4</v>
      </c>
      <c r="BN44" s="405"/>
      <c r="BO44" s="389">
        <v>609593</v>
      </c>
      <c r="BP44" s="396">
        <v>1</v>
      </c>
      <c r="BQ44" s="405"/>
      <c r="BR44" s="389" t="s">
        <v>79</v>
      </c>
      <c r="BS44" s="396">
        <v>1</v>
      </c>
      <c r="BT44" s="405"/>
      <c r="BU44" s="389">
        <v>609593</v>
      </c>
      <c r="BV44" s="396">
        <v>1</v>
      </c>
      <c r="BW44" s="405"/>
      <c r="BX44" s="389"/>
      <c r="BY44" s="396"/>
      <c r="BZ44" s="405"/>
      <c r="CA44" s="389"/>
      <c r="CB44" s="396"/>
      <c r="CC44" s="405"/>
      <c r="CD44" s="389"/>
      <c r="CE44" s="396"/>
      <c r="CF44" s="405"/>
      <c r="CG44" s="389">
        <v>609474</v>
      </c>
      <c r="CH44" s="396">
        <v>14</v>
      </c>
      <c r="CI44" s="405"/>
      <c r="CJ44" s="389" t="s">
        <v>167</v>
      </c>
      <c r="CK44" s="396">
        <v>4</v>
      </c>
      <c r="CL44" s="405"/>
      <c r="CM44" s="389">
        <v>605036</v>
      </c>
      <c r="CN44" s="396">
        <v>3</v>
      </c>
      <c r="CO44" s="405"/>
      <c r="CP44" s="389" t="s">
        <v>167</v>
      </c>
      <c r="CQ44" s="396">
        <v>4</v>
      </c>
      <c r="CR44" s="405"/>
      <c r="CS44" s="389" t="s">
        <v>174</v>
      </c>
      <c r="CT44" s="396">
        <v>1</v>
      </c>
      <c r="CU44" s="405"/>
      <c r="CV44" s="389" t="s">
        <v>61</v>
      </c>
      <c r="CW44" s="396">
        <v>1</v>
      </c>
      <c r="CX44" s="405"/>
      <c r="CY44" s="389">
        <v>0</v>
      </c>
      <c r="CZ44" s="396">
        <v>0</v>
      </c>
      <c r="DA44" s="405"/>
      <c r="DB44" s="389" t="s">
        <v>61</v>
      </c>
      <c r="DC44" s="396">
        <v>4</v>
      </c>
      <c r="DD44" s="405"/>
      <c r="DE44" s="389" t="s">
        <v>61</v>
      </c>
      <c r="DF44" s="396">
        <v>4</v>
      </c>
      <c r="DG44" s="405"/>
      <c r="DH44" s="389" t="s">
        <v>61</v>
      </c>
      <c r="DI44" s="396">
        <v>4</v>
      </c>
      <c r="DJ44" s="405"/>
      <c r="DK44" s="389" t="s">
        <v>61</v>
      </c>
      <c r="DL44" s="396">
        <v>8</v>
      </c>
      <c r="DM44" s="405"/>
      <c r="DN44" s="389" t="s">
        <v>161</v>
      </c>
      <c r="DO44" s="396">
        <v>1</v>
      </c>
      <c r="DP44" s="405"/>
      <c r="DQ44" s="389" t="s">
        <v>91</v>
      </c>
      <c r="DR44" s="396">
        <v>2</v>
      </c>
      <c r="DS44" s="405"/>
      <c r="DT44" s="389">
        <v>0</v>
      </c>
      <c r="DU44" s="396">
        <v>0</v>
      </c>
      <c r="DV44" s="405"/>
      <c r="DW44" s="389" t="s">
        <v>78</v>
      </c>
      <c r="DX44" s="396">
        <v>2</v>
      </c>
      <c r="DY44" s="405"/>
      <c r="DZ44" s="389">
        <v>0</v>
      </c>
      <c r="EA44" s="396">
        <v>0</v>
      </c>
      <c r="EB44" s="405"/>
      <c r="EC44" s="389" t="s">
        <v>87</v>
      </c>
      <c r="ED44" s="396">
        <v>2</v>
      </c>
      <c r="EE44" s="405"/>
      <c r="EF44" s="389">
        <v>0</v>
      </c>
      <c r="EG44" s="396">
        <v>0</v>
      </c>
      <c r="EH44" s="405"/>
      <c r="EI44" s="389">
        <v>0</v>
      </c>
      <c r="EJ44" s="396">
        <v>0</v>
      </c>
      <c r="EK44" s="405"/>
      <c r="EL44" s="389" t="s">
        <v>87</v>
      </c>
      <c r="EM44" s="396">
        <v>2</v>
      </c>
      <c r="EN44" s="405"/>
      <c r="EO44" s="389" t="s">
        <v>87</v>
      </c>
      <c r="EP44" s="396">
        <v>2</v>
      </c>
      <c r="EQ44" s="405"/>
      <c r="ER44" s="389" t="s">
        <v>88</v>
      </c>
      <c r="ES44" s="396">
        <v>1</v>
      </c>
      <c r="ET44" s="405"/>
      <c r="EU44" s="350"/>
      <c r="EV44" s="345"/>
      <c r="EW44" s="382"/>
      <c r="EX44" s="350"/>
      <c r="EY44" s="345"/>
      <c r="EZ44" s="382"/>
      <c r="FA44" s="350" t="s">
        <v>7</v>
      </c>
      <c r="FB44" s="345">
        <v>1</v>
      </c>
      <c r="FC44" s="382"/>
      <c r="FD44" s="350" t="s">
        <v>7</v>
      </c>
      <c r="FE44" s="345">
        <v>1</v>
      </c>
      <c r="FF44" s="382"/>
      <c r="FG44" s="350" t="s">
        <v>7</v>
      </c>
      <c r="FH44" s="345">
        <v>1</v>
      </c>
      <c r="FI44" s="382"/>
      <c r="FJ44" s="350"/>
      <c r="FK44" s="345"/>
      <c r="FL44" s="382"/>
      <c r="FM44" s="350"/>
      <c r="FN44" s="345"/>
      <c r="FO44" s="382"/>
      <c r="FP44" s="350" t="s">
        <v>79</v>
      </c>
      <c r="FQ44" s="345">
        <v>1</v>
      </c>
      <c r="FR44" s="382"/>
      <c r="FS44" s="350"/>
      <c r="FT44" s="345"/>
      <c r="FU44" s="382"/>
      <c r="FV44" s="350"/>
      <c r="FW44" s="345"/>
      <c r="FX44" s="382"/>
      <c r="FY44" s="350"/>
      <c r="FZ44" s="345"/>
    </row>
    <row r="45" spans="2:183" ht="19.5" thickBot="1">
      <c r="B45" s="514">
        <f t="shared" si="23"/>
        <v>0</v>
      </c>
      <c r="C45" s="514">
        <f t="shared" si="24"/>
        <v>0</v>
      </c>
      <c r="D45" s="609" t="str">
        <f t="shared" si="25"/>
        <v>00</v>
      </c>
      <c r="E45" s="404"/>
      <c r="F45" s="404"/>
      <c r="G45" s="404"/>
      <c r="H45" s="404"/>
      <c r="I45" s="404"/>
      <c r="K45" s="524" t="str">
        <f t="shared" si="29"/>
        <v>609514-03</v>
      </c>
      <c r="L45" s="472">
        <f t="shared" si="28"/>
        <v>1</v>
      </c>
      <c r="M45" s="608" t="str">
        <f t="shared" si="26"/>
        <v>609514-031</v>
      </c>
      <c r="N45" s="513" t="str">
        <f t="shared" si="27"/>
        <v>Bon composant, bonne quantitée</v>
      </c>
      <c r="O45" s="472"/>
      <c r="P45" s="472"/>
      <c r="Q45" s="472"/>
      <c r="R45" s="472"/>
      <c r="S45" s="472"/>
      <c r="U45" s="83"/>
      <c r="V45" s="90"/>
      <c r="W45" s="91"/>
      <c r="X45" s="83"/>
      <c r="Y45" s="90" t="s">
        <v>61</v>
      </c>
      <c r="Z45" s="91">
        <v>2</v>
      </c>
      <c r="AA45" s="405"/>
      <c r="AB45" s="34"/>
      <c r="AC45" s="91"/>
      <c r="AD45" s="83"/>
      <c r="AE45" s="90"/>
      <c r="AF45" s="91"/>
      <c r="AG45" s="83"/>
      <c r="AH45" s="34"/>
      <c r="AI45" s="91"/>
      <c r="AJ45" s="83"/>
      <c r="AK45" s="90"/>
      <c r="AL45" s="91"/>
      <c r="AM45" s="405"/>
      <c r="AN45" s="403"/>
      <c r="AO45" s="402"/>
      <c r="AP45" s="405"/>
      <c r="AQ45" s="403"/>
      <c r="AR45" s="402"/>
      <c r="AS45" s="405"/>
      <c r="AT45" s="389" t="s">
        <v>10</v>
      </c>
      <c r="AU45" s="396">
        <v>1</v>
      </c>
      <c r="AV45" s="387"/>
      <c r="AW45" s="389" t="s">
        <v>10</v>
      </c>
      <c r="AX45" s="396">
        <v>1</v>
      </c>
      <c r="AY45" s="387"/>
      <c r="AZ45" s="389" t="s">
        <v>10</v>
      </c>
      <c r="BA45" s="396">
        <v>1</v>
      </c>
      <c r="BB45" s="387"/>
      <c r="BC45" s="389" t="s">
        <v>10</v>
      </c>
      <c r="BD45" s="396">
        <v>1</v>
      </c>
      <c r="BE45" s="387"/>
      <c r="BF45" s="389" t="s">
        <v>10</v>
      </c>
      <c r="BG45" s="396">
        <v>1</v>
      </c>
      <c r="BH45" s="405"/>
      <c r="BI45" s="389">
        <v>605044</v>
      </c>
      <c r="BJ45" s="396">
        <v>1</v>
      </c>
      <c r="BK45" s="405"/>
      <c r="BL45" s="389">
        <v>609420</v>
      </c>
      <c r="BM45" s="396">
        <v>1</v>
      </c>
      <c r="BN45" s="405"/>
      <c r="BO45" s="389" t="s">
        <v>85</v>
      </c>
      <c r="BP45" s="396">
        <v>1</v>
      </c>
      <c r="BQ45" s="405"/>
      <c r="BR45" s="389"/>
      <c r="BS45" s="396"/>
      <c r="BT45" s="405"/>
      <c r="BU45" s="389" t="s">
        <v>85</v>
      </c>
      <c r="BV45" s="396">
        <v>1</v>
      </c>
      <c r="BW45" s="405"/>
      <c r="BX45" s="389"/>
      <c r="BY45" s="396"/>
      <c r="BZ45" s="405"/>
      <c r="CA45" s="389"/>
      <c r="CB45" s="396"/>
      <c r="CC45" s="405"/>
      <c r="CD45" s="389"/>
      <c r="CE45" s="396"/>
      <c r="CF45" s="405"/>
      <c r="CG45" s="389" t="s">
        <v>125</v>
      </c>
      <c r="CH45" s="396">
        <v>14</v>
      </c>
      <c r="CI45" s="405"/>
      <c r="CJ45" s="389" t="s">
        <v>168</v>
      </c>
      <c r="CK45" s="396">
        <v>4</v>
      </c>
      <c r="CL45" s="405"/>
      <c r="CM45" s="389" t="s">
        <v>171</v>
      </c>
      <c r="CN45" s="396">
        <v>2</v>
      </c>
      <c r="CO45" s="405"/>
      <c r="CP45" s="389" t="s">
        <v>168</v>
      </c>
      <c r="CQ45" s="396">
        <v>4</v>
      </c>
      <c r="CR45" s="405"/>
      <c r="CS45" s="389" t="s">
        <v>10</v>
      </c>
      <c r="CT45" s="396">
        <v>2</v>
      </c>
      <c r="CU45" s="405"/>
      <c r="CV45" s="389" t="s">
        <v>184</v>
      </c>
      <c r="CW45" s="396">
        <v>2</v>
      </c>
      <c r="CX45" s="405"/>
      <c r="CY45" s="389">
        <v>0</v>
      </c>
      <c r="CZ45" s="396">
        <v>0</v>
      </c>
      <c r="DA45" s="405"/>
      <c r="DB45" s="389" t="s">
        <v>87</v>
      </c>
      <c r="DC45" s="396">
        <v>2</v>
      </c>
      <c r="DD45" s="405"/>
      <c r="DE45" s="389" t="s">
        <v>87</v>
      </c>
      <c r="DF45" s="396">
        <v>2</v>
      </c>
      <c r="DG45" s="405"/>
      <c r="DH45" s="389" t="s">
        <v>87</v>
      </c>
      <c r="DI45" s="396">
        <v>2</v>
      </c>
      <c r="DJ45" s="405"/>
      <c r="DK45" s="389" t="s">
        <v>87</v>
      </c>
      <c r="DL45" s="396">
        <v>4</v>
      </c>
      <c r="DM45" s="405"/>
      <c r="DN45" s="389" t="s">
        <v>79</v>
      </c>
      <c r="DO45" s="396">
        <v>2</v>
      </c>
      <c r="DP45" s="405"/>
      <c r="DQ45" s="389" t="s">
        <v>79</v>
      </c>
      <c r="DR45" s="396">
        <v>1</v>
      </c>
      <c r="DS45" s="405"/>
      <c r="DT45" s="389">
        <v>0</v>
      </c>
      <c r="DU45" s="396">
        <v>0</v>
      </c>
      <c r="DV45" s="405"/>
      <c r="DW45" s="389"/>
      <c r="DX45" s="396"/>
      <c r="DY45" s="405"/>
      <c r="DZ45" s="389">
        <v>0</v>
      </c>
      <c r="EA45" s="396">
        <v>0</v>
      </c>
      <c r="EB45" s="405"/>
      <c r="EC45" s="389" t="s">
        <v>10</v>
      </c>
      <c r="ED45" s="396">
        <v>1</v>
      </c>
      <c r="EE45" s="405"/>
      <c r="EF45" s="389">
        <v>0</v>
      </c>
      <c r="EG45" s="396">
        <v>0</v>
      </c>
      <c r="EH45" s="405"/>
      <c r="EI45" s="389">
        <v>0</v>
      </c>
      <c r="EJ45" s="396">
        <v>0</v>
      </c>
      <c r="EK45" s="405"/>
      <c r="EL45" s="389" t="s">
        <v>93</v>
      </c>
      <c r="EM45" s="396">
        <v>1</v>
      </c>
      <c r="EN45" s="405"/>
      <c r="EO45" s="389" t="s">
        <v>93</v>
      </c>
      <c r="EP45" s="396">
        <v>1</v>
      </c>
      <c r="EQ45" s="386"/>
      <c r="ER45" s="389">
        <v>609420</v>
      </c>
      <c r="ES45" s="396">
        <v>1</v>
      </c>
      <c r="ET45" s="405"/>
      <c r="EU45" s="350"/>
      <c r="EV45" s="345"/>
      <c r="EW45" s="382"/>
      <c r="EX45" s="350"/>
      <c r="EY45" s="345"/>
      <c r="EZ45" s="382"/>
      <c r="FA45" s="350" t="s">
        <v>273</v>
      </c>
      <c r="FB45" s="345">
        <v>1</v>
      </c>
      <c r="FC45" s="382"/>
      <c r="FD45" s="350" t="s">
        <v>273</v>
      </c>
      <c r="FE45" s="345">
        <v>1</v>
      </c>
      <c r="FF45" s="382"/>
      <c r="FG45" s="350" t="s">
        <v>273</v>
      </c>
      <c r="FH45" s="345">
        <v>1</v>
      </c>
      <c r="FI45" s="382"/>
      <c r="FJ45" s="350"/>
      <c r="FK45" s="345"/>
      <c r="FL45" s="382"/>
      <c r="FM45" s="350"/>
      <c r="FN45" s="345"/>
      <c r="FO45" s="382"/>
      <c r="FP45" s="350"/>
      <c r="FQ45" s="345"/>
      <c r="FR45" s="382"/>
      <c r="FS45" s="350"/>
      <c r="FT45" s="345"/>
      <c r="FU45" s="382"/>
      <c r="FV45" s="350"/>
      <c r="FW45" s="345"/>
      <c r="FX45" s="382"/>
      <c r="FY45" s="350"/>
      <c r="FZ45" s="345"/>
    </row>
    <row r="46" spans="2:183" ht="18.75">
      <c r="B46" s="514">
        <f t="shared" si="23"/>
        <v>0</v>
      </c>
      <c r="C46" s="514">
        <f t="shared" si="24"/>
        <v>0</v>
      </c>
      <c r="D46" s="609" t="str">
        <f t="shared" si="25"/>
        <v>00</v>
      </c>
      <c r="E46" s="404"/>
      <c r="F46" s="404"/>
      <c r="G46" s="404"/>
      <c r="H46" s="404"/>
      <c r="I46" s="404"/>
      <c r="K46" s="524" t="str">
        <f t="shared" si="29"/>
        <v>09514-04</v>
      </c>
      <c r="L46" s="472">
        <f t="shared" si="28"/>
        <v>1</v>
      </c>
      <c r="M46" s="608" t="str">
        <f t="shared" si="26"/>
        <v>09514-041</v>
      </c>
      <c r="N46" s="513" t="e">
        <f t="shared" si="27"/>
        <v>#N/A</v>
      </c>
      <c r="O46" s="472"/>
      <c r="P46" s="472"/>
      <c r="Q46" s="472"/>
      <c r="R46" s="472"/>
      <c r="S46" s="472"/>
      <c r="U46" s="83"/>
      <c r="AA46" s="83"/>
      <c r="AJ46" s="83"/>
      <c r="AM46" s="405"/>
      <c r="AN46" s="403"/>
      <c r="AO46" s="402"/>
      <c r="AP46" s="405"/>
      <c r="AQ46" s="405"/>
      <c r="AR46" s="405"/>
      <c r="AS46" s="405"/>
      <c r="AT46" s="389" t="s">
        <v>61</v>
      </c>
      <c r="AU46" s="396"/>
      <c r="AV46" s="387"/>
      <c r="AW46" s="389" t="s">
        <v>61</v>
      </c>
      <c r="AX46" s="396">
        <v>4</v>
      </c>
      <c r="AY46" s="387"/>
      <c r="AZ46" s="389" t="s">
        <v>61</v>
      </c>
      <c r="BA46" s="396">
        <v>4</v>
      </c>
      <c r="BB46" s="387"/>
      <c r="BC46" s="389" t="s">
        <v>94</v>
      </c>
      <c r="BD46" s="396">
        <v>4</v>
      </c>
      <c r="BE46" s="387"/>
      <c r="BF46" s="389" t="s">
        <v>94</v>
      </c>
      <c r="BG46" s="396">
        <v>1</v>
      </c>
      <c r="BH46" s="405"/>
      <c r="BI46" s="389" t="s">
        <v>225</v>
      </c>
      <c r="BJ46" s="396">
        <v>1</v>
      </c>
      <c r="BK46" s="405"/>
      <c r="BL46" s="389">
        <v>609447</v>
      </c>
      <c r="BM46" s="396">
        <v>1</v>
      </c>
      <c r="BN46" s="405"/>
      <c r="BO46" s="389" t="s">
        <v>120</v>
      </c>
      <c r="BP46" s="396">
        <v>1</v>
      </c>
      <c r="BQ46" s="405"/>
      <c r="BR46" s="389"/>
      <c r="BS46" s="396"/>
      <c r="BT46" s="405"/>
      <c r="BU46" s="389" t="s">
        <v>120</v>
      </c>
      <c r="BV46" s="396">
        <v>1</v>
      </c>
      <c r="BW46" s="405"/>
      <c r="BX46" s="389"/>
      <c r="BY46" s="396"/>
      <c r="BZ46" s="405"/>
      <c r="CA46" s="389"/>
      <c r="CB46" s="396"/>
      <c r="CC46" s="405"/>
      <c r="CD46" s="389"/>
      <c r="CE46" s="396"/>
      <c r="CF46" s="405"/>
      <c r="CG46" s="389" t="s">
        <v>126</v>
      </c>
      <c r="CH46" s="396">
        <v>4</v>
      </c>
      <c r="CI46" s="405"/>
      <c r="CJ46" s="389" t="s">
        <v>169</v>
      </c>
      <c r="CK46" s="396">
        <v>3</v>
      </c>
      <c r="CL46" s="405"/>
      <c r="CM46" s="389">
        <v>605061</v>
      </c>
      <c r="CN46" s="396">
        <v>1</v>
      </c>
      <c r="CO46" s="405"/>
      <c r="CP46" s="389" t="s">
        <v>169</v>
      </c>
      <c r="CQ46" s="396">
        <v>3</v>
      </c>
      <c r="CR46" s="405"/>
      <c r="CS46" s="389" t="s">
        <v>61</v>
      </c>
      <c r="CT46" s="396">
        <v>3</v>
      </c>
      <c r="CU46" s="405"/>
      <c r="CV46" s="389" t="s">
        <v>181</v>
      </c>
      <c r="CW46" s="396">
        <v>5</v>
      </c>
      <c r="CX46" s="405"/>
      <c r="CY46" s="389">
        <v>0</v>
      </c>
      <c r="CZ46" s="396">
        <v>0</v>
      </c>
      <c r="DA46" s="405"/>
      <c r="DB46" s="389" t="s">
        <v>10</v>
      </c>
      <c r="DC46" s="396">
        <v>1</v>
      </c>
      <c r="DD46" s="405"/>
      <c r="DE46" s="389" t="s">
        <v>10</v>
      </c>
      <c r="DF46" s="396">
        <v>1</v>
      </c>
      <c r="DG46" s="405"/>
      <c r="DH46" s="389" t="s">
        <v>10</v>
      </c>
      <c r="DI46" s="396">
        <v>1</v>
      </c>
      <c r="DJ46" s="405"/>
      <c r="DK46" s="389" t="s">
        <v>10</v>
      </c>
      <c r="DL46" s="396">
        <v>2</v>
      </c>
      <c r="DM46" s="405"/>
      <c r="DN46" s="389" t="s">
        <v>191</v>
      </c>
      <c r="DO46" s="396">
        <v>5</v>
      </c>
      <c r="DP46" s="405"/>
      <c r="DQ46" s="389" t="s">
        <v>86</v>
      </c>
      <c r="DR46" s="396">
        <v>1</v>
      </c>
      <c r="DS46" s="405"/>
      <c r="DT46" s="389">
        <v>0</v>
      </c>
      <c r="DU46" s="396">
        <v>0</v>
      </c>
      <c r="DV46" s="405"/>
      <c r="DW46" s="389">
        <v>0</v>
      </c>
      <c r="DX46" s="396">
        <v>0</v>
      </c>
      <c r="DY46" s="405"/>
      <c r="DZ46" s="389">
        <v>0</v>
      </c>
      <c r="EA46" s="396">
        <v>0</v>
      </c>
      <c r="EB46" s="405"/>
      <c r="EC46" s="389" t="s">
        <v>61</v>
      </c>
      <c r="ED46" s="396">
        <v>4</v>
      </c>
      <c r="EE46" s="405"/>
      <c r="EF46" s="389">
        <v>0</v>
      </c>
      <c r="EG46" s="396">
        <v>0</v>
      </c>
      <c r="EH46" s="405"/>
      <c r="EI46" s="389">
        <v>0</v>
      </c>
      <c r="EJ46" s="396">
        <v>0</v>
      </c>
      <c r="EK46" s="405"/>
      <c r="EL46" s="389">
        <v>605044</v>
      </c>
      <c r="EM46" s="396">
        <v>1</v>
      </c>
      <c r="EN46" s="405"/>
      <c r="EO46" s="389">
        <v>605044</v>
      </c>
      <c r="EP46" s="396">
        <v>1</v>
      </c>
      <c r="EQ46" s="386"/>
      <c r="ER46" s="389">
        <v>609447</v>
      </c>
      <c r="ES46" s="396">
        <v>1</v>
      </c>
      <c r="ET46" s="405"/>
      <c r="EU46" s="350"/>
      <c r="EV46" s="345"/>
      <c r="EW46" s="382"/>
      <c r="EX46" s="350"/>
      <c r="EY46" s="345"/>
      <c r="EZ46" s="382"/>
      <c r="FA46" s="350"/>
      <c r="FB46" s="345"/>
      <c r="FC46" s="382"/>
      <c r="FD46" s="350"/>
      <c r="FE46" s="345"/>
      <c r="FF46" s="382"/>
      <c r="FG46" s="350"/>
      <c r="FH46" s="345"/>
      <c r="FI46" s="382"/>
      <c r="FJ46" s="350"/>
      <c r="FK46" s="345"/>
      <c r="FL46" s="382"/>
      <c r="FM46" s="350"/>
      <c r="FN46" s="345"/>
      <c r="FO46" s="382"/>
      <c r="FP46" s="350"/>
      <c r="FQ46" s="345"/>
      <c r="FR46" s="382"/>
      <c r="FS46" s="350"/>
      <c r="FT46" s="345"/>
      <c r="FU46" s="382"/>
      <c r="FV46" s="350"/>
      <c r="FW46" s="345"/>
      <c r="FX46" s="382"/>
      <c r="FY46" s="350"/>
      <c r="FZ46" s="345"/>
    </row>
    <row r="47" spans="2:183" ht="18.75">
      <c r="B47" s="514">
        <f t="shared" si="23"/>
        <v>0</v>
      </c>
      <c r="C47" s="514">
        <f t="shared" si="24"/>
        <v>0</v>
      </c>
      <c r="D47" s="609" t="str">
        <f t="shared" si="25"/>
        <v>00</v>
      </c>
      <c r="E47" s="404"/>
      <c r="F47" s="404"/>
      <c r="G47" s="404"/>
      <c r="H47" s="404"/>
      <c r="I47" s="404"/>
      <c r="K47" s="524">
        <f t="shared" si="29"/>
        <v>0</v>
      </c>
      <c r="L47" s="472">
        <f t="shared" si="28"/>
        <v>0</v>
      </c>
      <c r="M47" s="608" t="str">
        <f t="shared" si="26"/>
        <v>00</v>
      </c>
      <c r="N47" s="472" t="str">
        <f t="shared" ref="N44:N52" si="30">IF(K47&amp;L47="00","",ISNUMBER(MATCH(K47&amp;L47,$B$19:$B$57&amp;$C$19:$C$57,0)))</f>
        <v/>
      </c>
      <c r="O47" s="472"/>
      <c r="P47" s="472"/>
      <c r="Q47" s="472"/>
      <c r="R47" s="472"/>
      <c r="S47" s="472"/>
      <c r="U47" s="83"/>
      <c r="AK47" s="405"/>
      <c r="AL47" s="405"/>
      <c r="AM47" s="405"/>
      <c r="AN47" s="403"/>
      <c r="AO47" s="402"/>
      <c r="AP47" s="405"/>
      <c r="AQ47" s="405"/>
      <c r="AR47" s="405"/>
      <c r="AS47" s="405"/>
      <c r="AT47" s="389">
        <v>605044</v>
      </c>
      <c r="AU47" s="396">
        <v>1</v>
      </c>
      <c r="AV47" s="387"/>
      <c r="AW47" s="389">
        <v>605044</v>
      </c>
      <c r="AX47" s="396">
        <v>1</v>
      </c>
      <c r="AY47" s="387"/>
      <c r="AZ47" s="389">
        <v>605044</v>
      </c>
      <c r="BA47" s="396">
        <v>1</v>
      </c>
      <c r="BB47" s="387"/>
      <c r="BC47" s="389">
        <v>605044</v>
      </c>
      <c r="BD47" s="396">
        <v>1</v>
      </c>
      <c r="BE47" s="387"/>
      <c r="BF47" s="389">
        <v>690901</v>
      </c>
      <c r="BG47" s="396">
        <v>1</v>
      </c>
      <c r="BH47" s="405"/>
      <c r="BI47" s="403" t="s">
        <v>226</v>
      </c>
      <c r="BJ47" s="402">
        <v>1</v>
      </c>
      <c r="BK47" s="405"/>
      <c r="BL47" s="389">
        <v>609592602</v>
      </c>
      <c r="BM47" s="396">
        <v>1</v>
      </c>
      <c r="BN47" s="405"/>
      <c r="BO47" s="389"/>
      <c r="BP47" s="396"/>
      <c r="BQ47" s="405"/>
      <c r="BR47" s="389"/>
      <c r="BS47" s="396"/>
      <c r="BT47" s="405"/>
      <c r="BU47" s="389">
        <v>609419</v>
      </c>
      <c r="BV47" s="396">
        <v>4</v>
      </c>
      <c r="BW47" s="405"/>
      <c r="BX47" s="389"/>
      <c r="BY47" s="396"/>
      <c r="BZ47" s="405"/>
      <c r="CA47" s="389"/>
      <c r="CB47" s="396"/>
      <c r="CC47" s="405"/>
      <c r="CD47" s="389"/>
      <c r="CE47" s="396"/>
      <c r="CF47" s="405"/>
      <c r="CG47" s="389" t="s">
        <v>127</v>
      </c>
      <c r="CH47" s="396">
        <v>4</v>
      </c>
      <c r="CI47" s="405"/>
      <c r="CJ47" s="389" t="s">
        <v>127</v>
      </c>
      <c r="CK47" s="396">
        <v>4</v>
      </c>
      <c r="CL47" s="405"/>
      <c r="CM47" s="389">
        <v>0</v>
      </c>
      <c r="CN47" s="396">
        <v>0</v>
      </c>
      <c r="CO47" s="405"/>
      <c r="CP47" s="389" t="s">
        <v>127</v>
      </c>
      <c r="CQ47" s="396">
        <v>4</v>
      </c>
      <c r="CR47" s="405"/>
      <c r="CS47" s="389" t="s">
        <v>131</v>
      </c>
      <c r="CT47" s="396">
        <v>2</v>
      </c>
      <c r="CU47" s="405"/>
      <c r="CV47" s="389" t="s">
        <v>185</v>
      </c>
      <c r="CW47" s="396">
        <v>1</v>
      </c>
      <c r="CX47" s="405"/>
      <c r="CY47" s="389">
        <v>0</v>
      </c>
      <c r="CZ47" s="396">
        <v>0</v>
      </c>
      <c r="DA47" s="405"/>
      <c r="DB47" s="389">
        <v>605044</v>
      </c>
      <c r="DC47" s="396">
        <v>1</v>
      </c>
      <c r="DD47" s="405"/>
      <c r="DE47" s="389">
        <v>605044</v>
      </c>
      <c r="DF47" s="396">
        <v>1</v>
      </c>
      <c r="DG47" s="405"/>
      <c r="DH47" s="389">
        <v>605044</v>
      </c>
      <c r="DI47" s="396">
        <v>1</v>
      </c>
      <c r="DJ47" s="405"/>
      <c r="DK47" s="389">
        <v>605044</v>
      </c>
      <c r="DL47" s="396">
        <v>2</v>
      </c>
      <c r="DM47" s="405"/>
      <c r="DN47" s="389" t="s">
        <v>192</v>
      </c>
      <c r="DO47" s="396">
        <v>1</v>
      </c>
      <c r="DP47" s="405"/>
      <c r="DQ47" s="389">
        <v>605044</v>
      </c>
      <c r="DR47" s="396">
        <v>1</v>
      </c>
      <c r="DS47" s="405"/>
      <c r="DT47" s="389">
        <v>0</v>
      </c>
      <c r="DU47" s="396">
        <v>0</v>
      </c>
      <c r="DV47" s="405"/>
      <c r="DW47" s="389">
        <v>0</v>
      </c>
      <c r="DX47" s="396">
        <v>0</v>
      </c>
      <c r="DY47" s="405"/>
      <c r="DZ47" s="389">
        <v>0</v>
      </c>
      <c r="EA47" s="396">
        <v>0</v>
      </c>
      <c r="EB47" s="405"/>
      <c r="EC47" s="389">
        <v>605044</v>
      </c>
      <c r="ED47" s="396">
        <v>1</v>
      </c>
      <c r="EE47" s="405"/>
      <c r="EF47" s="389">
        <v>0</v>
      </c>
      <c r="EG47" s="396">
        <v>0</v>
      </c>
      <c r="EH47" s="405"/>
      <c r="EI47" s="389">
        <v>0</v>
      </c>
      <c r="EJ47" s="396">
        <v>0</v>
      </c>
      <c r="EK47" s="405"/>
      <c r="EL47" s="389">
        <v>690901</v>
      </c>
      <c r="EM47" s="396">
        <v>2</v>
      </c>
      <c r="EN47" s="405"/>
      <c r="EO47" s="389">
        <v>690901</v>
      </c>
      <c r="EP47" s="396">
        <v>2</v>
      </c>
      <c r="EQ47" s="386"/>
      <c r="ER47" s="389" t="s">
        <v>194</v>
      </c>
      <c r="ES47" s="396">
        <v>1</v>
      </c>
      <c r="ET47" s="405"/>
      <c r="EU47" s="350"/>
      <c r="EV47" s="345"/>
      <c r="EW47" s="382"/>
      <c r="EX47" s="350"/>
      <c r="EY47" s="345"/>
      <c r="EZ47" s="382"/>
      <c r="FA47" s="350"/>
      <c r="FB47" s="345"/>
      <c r="FC47" s="382"/>
      <c r="FD47" s="350"/>
      <c r="FE47" s="345"/>
      <c r="FF47" s="382"/>
      <c r="FG47" s="350"/>
      <c r="FH47" s="345"/>
      <c r="FI47" s="382"/>
      <c r="FJ47" s="350"/>
      <c r="FK47" s="345"/>
      <c r="FL47" s="382"/>
      <c r="FM47" s="350"/>
      <c r="FN47" s="345"/>
      <c r="FO47" s="382"/>
      <c r="FP47" s="350"/>
      <c r="FQ47" s="345"/>
      <c r="FR47" s="382"/>
      <c r="FS47" s="350"/>
      <c r="FT47" s="345"/>
      <c r="FU47" s="382"/>
      <c r="FV47" s="350"/>
      <c r="FW47" s="345"/>
      <c r="FX47" s="382"/>
      <c r="FY47" s="350"/>
      <c r="FZ47" s="345"/>
    </row>
    <row r="48" spans="2:183" ht="17.25" customHeight="1">
      <c r="B48" s="514">
        <f t="shared" si="23"/>
        <v>0</v>
      </c>
      <c r="C48" s="514">
        <f t="shared" si="24"/>
        <v>0</v>
      </c>
      <c r="D48" s="609" t="str">
        <f t="shared" si="25"/>
        <v>00</v>
      </c>
      <c r="E48" s="404"/>
      <c r="F48" s="404"/>
      <c r="G48" s="404"/>
      <c r="H48" s="404"/>
      <c r="I48" s="404"/>
      <c r="K48" s="524">
        <f t="shared" si="29"/>
        <v>0</v>
      </c>
      <c r="L48" s="472">
        <f t="shared" si="28"/>
        <v>0</v>
      </c>
      <c r="M48" s="608" t="str">
        <f t="shared" si="26"/>
        <v>00</v>
      </c>
      <c r="N48" s="472" t="str">
        <f t="shared" si="30"/>
        <v/>
      </c>
      <c r="O48" s="472"/>
      <c r="P48" s="472"/>
      <c r="Q48" s="472"/>
      <c r="R48" s="472"/>
      <c r="S48" s="472"/>
      <c r="U48" s="83"/>
      <c r="V48" s="40"/>
      <c r="W48" s="40"/>
      <c r="X48" s="83"/>
      <c r="Y48" s="83"/>
      <c r="Z48" s="83"/>
      <c r="AB48" s="83"/>
      <c r="AC48" s="83"/>
      <c r="AD48" s="83"/>
      <c r="AE48" s="83"/>
      <c r="AF48" s="83"/>
      <c r="AG48" s="83"/>
      <c r="AH48" s="83"/>
      <c r="AI48" s="83"/>
      <c r="AJ48" s="83"/>
      <c r="AK48" s="405"/>
      <c r="AL48" s="405"/>
      <c r="AM48" s="405"/>
      <c r="AN48" s="403"/>
      <c r="AO48" s="402"/>
      <c r="AP48" s="405"/>
      <c r="AQ48" s="405"/>
      <c r="AR48" s="405"/>
      <c r="AS48" s="405"/>
      <c r="AT48" s="389">
        <v>690901</v>
      </c>
      <c r="AU48" s="396">
        <v>2</v>
      </c>
      <c r="AV48" s="387"/>
      <c r="AW48" s="389">
        <v>690901</v>
      </c>
      <c r="AX48" s="396">
        <v>2</v>
      </c>
      <c r="AY48" s="387"/>
      <c r="AZ48" s="389">
        <v>690901</v>
      </c>
      <c r="BA48" s="396">
        <v>2</v>
      </c>
      <c r="BB48" s="387"/>
      <c r="BC48" s="389">
        <v>690901</v>
      </c>
      <c r="BD48" s="396">
        <v>2</v>
      </c>
      <c r="BE48" s="387"/>
      <c r="BF48" s="389" t="s">
        <v>104</v>
      </c>
      <c r="BG48" s="396">
        <v>1</v>
      </c>
      <c r="BH48" s="405"/>
      <c r="BI48" s="389" t="s">
        <v>10</v>
      </c>
      <c r="BJ48" s="396">
        <v>2</v>
      </c>
      <c r="BK48" s="405"/>
      <c r="BL48" s="389" t="s">
        <v>164</v>
      </c>
      <c r="BM48" s="396">
        <v>1</v>
      </c>
      <c r="BN48" s="405"/>
      <c r="BO48" s="389"/>
      <c r="BP48" s="396"/>
      <c r="BQ48" s="405"/>
      <c r="BR48" s="389"/>
      <c r="BS48" s="396"/>
      <c r="BT48" s="405"/>
      <c r="BU48" s="389">
        <v>605147</v>
      </c>
      <c r="BV48" s="396">
        <v>4</v>
      </c>
      <c r="BW48" s="405"/>
      <c r="BX48" s="389"/>
      <c r="BY48" s="396"/>
      <c r="BZ48" s="405"/>
      <c r="CA48" s="389"/>
      <c r="CB48" s="396"/>
      <c r="CC48" s="405"/>
      <c r="CD48" s="389"/>
      <c r="CE48" s="396"/>
      <c r="CF48" s="405"/>
      <c r="CG48" s="389" t="s">
        <v>128</v>
      </c>
      <c r="CH48" s="396">
        <v>1</v>
      </c>
      <c r="CI48" s="405"/>
      <c r="CJ48" s="389" t="s">
        <v>21</v>
      </c>
      <c r="CK48" s="396">
        <v>20</v>
      </c>
      <c r="CL48" s="405"/>
      <c r="CM48" s="389">
        <v>0</v>
      </c>
      <c r="CN48" s="396">
        <v>0</v>
      </c>
      <c r="CO48" s="405"/>
      <c r="CP48" s="389" t="s">
        <v>21</v>
      </c>
      <c r="CQ48" s="396">
        <v>20</v>
      </c>
      <c r="CR48" s="405"/>
      <c r="CS48" s="389" t="s">
        <v>175</v>
      </c>
      <c r="CT48" s="396">
        <v>13</v>
      </c>
      <c r="CU48" s="405"/>
      <c r="CV48" s="389">
        <v>609901</v>
      </c>
      <c r="CW48" s="396">
        <v>1</v>
      </c>
      <c r="CX48" s="405"/>
      <c r="CY48" s="389">
        <v>0</v>
      </c>
      <c r="CZ48" s="396">
        <v>0</v>
      </c>
      <c r="DA48" s="405"/>
      <c r="DB48" s="389">
        <v>609901</v>
      </c>
      <c r="DC48" s="396">
        <v>2</v>
      </c>
      <c r="DD48" s="405"/>
      <c r="DE48" s="389">
        <v>609901</v>
      </c>
      <c r="DF48" s="396">
        <v>2</v>
      </c>
      <c r="DG48" s="405"/>
      <c r="DH48" s="389">
        <v>609901</v>
      </c>
      <c r="DI48" s="396">
        <v>2</v>
      </c>
      <c r="DJ48" s="405"/>
      <c r="DK48" s="389">
        <v>609901</v>
      </c>
      <c r="DL48" s="396">
        <v>4</v>
      </c>
      <c r="DM48" s="405"/>
      <c r="DN48" s="389">
        <v>690901</v>
      </c>
      <c r="DO48" s="396">
        <v>1</v>
      </c>
      <c r="DP48" s="405"/>
      <c r="DQ48" s="389">
        <v>690901</v>
      </c>
      <c r="DR48" s="396">
        <v>2</v>
      </c>
      <c r="DS48" s="405"/>
      <c r="DT48" s="389">
        <v>0</v>
      </c>
      <c r="DU48" s="396">
        <v>0</v>
      </c>
      <c r="DV48" s="405"/>
      <c r="DW48" s="389">
        <v>0</v>
      </c>
      <c r="DX48" s="396">
        <v>0</v>
      </c>
      <c r="DY48" s="405"/>
      <c r="DZ48" s="389">
        <v>0</v>
      </c>
      <c r="EA48" s="396">
        <v>0</v>
      </c>
      <c r="EB48" s="405"/>
      <c r="EC48" s="389">
        <v>690901</v>
      </c>
      <c r="ED48" s="396">
        <v>2</v>
      </c>
      <c r="EE48" s="405"/>
      <c r="EF48" s="389">
        <v>0</v>
      </c>
      <c r="EG48" s="396">
        <v>0</v>
      </c>
      <c r="EH48" s="405"/>
      <c r="EI48" s="389">
        <v>0</v>
      </c>
      <c r="EJ48" s="396">
        <v>0</v>
      </c>
      <c r="EK48" s="405"/>
      <c r="EL48" s="403" t="s">
        <v>10</v>
      </c>
      <c r="EM48" s="402">
        <v>1</v>
      </c>
      <c r="EN48" s="405"/>
      <c r="EO48" s="403" t="s">
        <v>10</v>
      </c>
      <c r="EP48" s="402">
        <v>1</v>
      </c>
      <c r="EQ48" s="385"/>
      <c r="ER48" s="389" t="s">
        <v>195</v>
      </c>
      <c r="ES48" s="396">
        <v>1</v>
      </c>
      <c r="ET48" s="405"/>
      <c r="EU48" s="350"/>
      <c r="EV48" s="345"/>
      <c r="EW48" s="382"/>
      <c r="EX48" s="350"/>
      <c r="EY48" s="345"/>
      <c r="EZ48" s="382"/>
      <c r="FA48" s="350"/>
      <c r="FB48" s="345"/>
      <c r="FC48" s="382"/>
      <c r="FD48" s="350"/>
      <c r="FE48" s="345"/>
      <c r="FF48" s="382"/>
      <c r="FG48" s="350"/>
      <c r="FH48" s="345"/>
      <c r="FI48" s="382"/>
      <c r="FJ48" s="350"/>
      <c r="FK48" s="345"/>
      <c r="FL48" s="382"/>
      <c r="FM48" s="350"/>
      <c r="FN48" s="345"/>
      <c r="FO48" s="382"/>
      <c r="FP48" s="350"/>
      <c r="FQ48" s="345"/>
      <c r="FR48" s="382"/>
      <c r="FS48" s="350"/>
      <c r="FT48" s="345"/>
      <c r="FU48" s="382"/>
      <c r="FV48" s="350"/>
      <c r="FW48" s="345"/>
      <c r="FX48" s="382"/>
      <c r="FY48" s="350"/>
      <c r="FZ48" s="345"/>
    </row>
    <row r="49" spans="2:182" ht="17.25" customHeight="1">
      <c r="B49" s="514">
        <f t="shared" si="23"/>
        <v>0</v>
      </c>
      <c r="C49" s="514">
        <f t="shared" si="24"/>
        <v>0</v>
      </c>
      <c r="D49" s="609" t="str">
        <f t="shared" si="25"/>
        <v>00</v>
      </c>
      <c r="E49" s="404"/>
      <c r="F49" s="404"/>
      <c r="G49" s="404"/>
      <c r="H49" s="404"/>
      <c r="I49" s="404"/>
      <c r="K49" s="524">
        <f t="shared" si="29"/>
        <v>0</v>
      </c>
      <c r="L49" s="472">
        <f t="shared" si="28"/>
        <v>0</v>
      </c>
      <c r="M49" s="608" t="str">
        <f t="shared" si="26"/>
        <v>00</v>
      </c>
      <c r="N49" s="472" t="str">
        <f t="shared" si="30"/>
        <v/>
      </c>
      <c r="O49" s="472"/>
      <c r="P49" s="472"/>
      <c r="Q49" s="472"/>
      <c r="R49" s="472"/>
      <c r="S49" s="472"/>
      <c r="U49" s="83"/>
      <c r="V49" s="40"/>
      <c r="W49" s="40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405"/>
      <c r="AL49" s="405"/>
      <c r="AM49" s="405"/>
      <c r="AN49" s="92"/>
      <c r="AO49" s="93"/>
      <c r="AP49" s="405"/>
      <c r="AQ49" s="405"/>
      <c r="AR49" s="405"/>
      <c r="AS49" s="405"/>
      <c r="AT49" s="390" t="s">
        <v>79</v>
      </c>
      <c r="AU49" s="397">
        <v>1</v>
      </c>
      <c r="AV49" s="387"/>
      <c r="AW49" s="390" t="s">
        <v>79</v>
      </c>
      <c r="AX49" s="397">
        <v>1</v>
      </c>
      <c r="AY49" s="387"/>
      <c r="AZ49" s="390"/>
      <c r="BA49" s="397"/>
      <c r="BB49" s="387"/>
      <c r="BC49" s="389" t="s">
        <v>79</v>
      </c>
      <c r="BD49" s="396">
        <v>1</v>
      </c>
      <c r="BE49" s="387"/>
      <c r="BF49" s="390">
        <v>609456</v>
      </c>
      <c r="BG49" s="397">
        <v>2</v>
      </c>
      <c r="BH49" s="405"/>
      <c r="BI49" s="389" t="s">
        <v>94</v>
      </c>
      <c r="BJ49" s="396">
        <v>2</v>
      </c>
      <c r="BK49" s="405"/>
      <c r="BL49" s="403"/>
      <c r="BM49" s="402"/>
      <c r="BN49" s="405"/>
      <c r="BO49" s="403"/>
      <c r="BP49" s="402"/>
      <c r="BQ49" s="405"/>
      <c r="BR49" s="403"/>
      <c r="BS49" s="402"/>
      <c r="BT49" s="405"/>
      <c r="BU49" s="403"/>
      <c r="BV49" s="402"/>
      <c r="BW49" s="405"/>
      <c r="BX49" s="403"/>
      <c r="BY49" s="402"/>
      <c r="BZ49" s="405"/>
      <c r="CA49" s="403"/>
      <c r="CB49" s="402"/>
      <c r="CC49" s="405"/>
      <c r="CD49" s="403"/>
      <c r="CE49" s="402"/>
      <c r="CF49" s="405"/>
      <c r="CG49" s="403" t="s">
        <v>8</v>
      </c>
      <c r="CH49" s="402">
        <v>2</v>
      </c>
      <c r="CI49" s="405"/>
      <c r="CJ49" s="390" t="s">
        <v>61</v>
      </c>
      <c r="CK49" s="397">
        <v>3</v>
      </c>
      <c r="CL49" s="405"/>
      <c r="CM49" s="403"/>
      <c r="CN49" s="402"/>
      <c r="CO49" s="405"/>
      <c r="CP49" s="390" t="s">
        <v>61</v>
      </c>
      <c r="CQ49" s="397">
        <v>3</v>
      </c>
      <c r="CR49" s="405"/>
      <c r="CS49" s="403" t="s">
        <v>176</v>
      </c>
      <c r="CT49" s="402">
        <v>1</v>
      </c>
      <c r="CU49" s="405"/>
      <c r="CV49" s="403"/>
      <c r="CW49" s="402"/>
      <c r="CX49" s="405"/>
      <c r="CY49" s="403"/>
      <c r="CZ49" s="402"/>
      <c r="DA49" s="405"/>
      <c r="DB49" s="403"/>
      <c r="DC49" s="402"/>
      <c r="DD49" s="405"/>
      <c r="DE49" s="403"/>
      <c r="DF49" s="402"/>
      <c r="DG49" s="405"/>
      <c r="DH49" s="403"/>
      <c r="DI49" s="402"/>
      <c r="DJ49" s="405"/>
      <c r="DK49" s="403"/>
      <c r="DL49" s="402"/>
      <c r="DM49" s="405"/>
      <c r="DN49" s="403"/>
      <c r="DO49" s="402"/>
      <c r="DP49" s="405"/>
      <c r="DQ49" s="403" t="s">
        <v>10</v>
      </c>
      <c r="DR49" s="402">
        <v>1</v>
      </c>
      <c r="DS49" s="405"/>
      <c r="DT49" s="403"/>
      <c r="DU49" s="402"/>
      <c r="DV49" s="405"/>
      <c r="DW49" s="403">
        <v>0</v>
      </c>
      <c r="DX49" s="402">
        <v>0</v>
      </c>
      <c r="DY49" s="405"/>
      <c r="DZ49" s="403">
        <v>0</v>
      </c>
      <c r="EA49" s="402">
        <v>0</v>
      </c>
      <c r="EB49" s="405"/>
      <c r="EC49" s="403">
        <v>0</v>
      </c>
      <c r="ED49" s="402">
        <v>0</v>
      </c>
      <c r="EE49" s="405"/>
      <c r="EF49" s="403">
        <v>0</v>
      </c>
      <c r="EG49" s="402">
        <v>0</v>
      </c>
      <c r="EH49" s="405"/>
      <c r="EI49" s="403"/>
      <c r="EJ49" s="402"/>
      <c r="EK49" s="405"/>
      <c r="EL49" s="403"/>
      <c r="EM49" s="402"/>
      <c r="EN49" s="405"/>
      <c r="EO49" s="403"/>
      <c r="EP49" s="402"/>
      <c r="EQ49" s="405"/>
      <c r="ER49" s="403" t="s">
        <v>182</v>
      </c>
      <c r="ES49" s="402">
        <v>1</v>
      </c>
      <c r="ET49" s="405"/>
      <c r="EU49" s="350"/>
      <c r="EV49" s="345"/>
      <c r="EW49" s="382"/>
      <c r="EX49" s="350"/>
      <c r="EY49" s="345"/>
      <c r="EZ49" s="382"/>
      <c r="FA49" s="350"/>
      <c r="FB49" s="345"/>
      <c r="FC49" s="382"/>
      <c r="FD49" s="350"/>
      <c r="FE49" s="345"/>
      <c r="FF49" s="382"/>
      <c r="FG49" s="350"/>
      <c r="FH49" s="345"/>
      <c r="FI49" s="382"/>
      <c r="FJ49" s="350"/>
      <c r="FK49" s="345"/>
      <c r="FL49" s="382"/>
      <c r="FM49" s="350"/>
      <c r="FN49" s="345"/>
      <c r="FO49" s="382"/>
      <c r="FP49" s="350"/>
      <c r="FQ49" s="345"/>
      <c r="FR49" s="382"/>
      <c r="FS49" s="350"/>
      <c r="FT49" s="345"/>
      <c r="FU49" s="382"/>
      <c r="FV49" s="350"/>
      <c r="FW49" s="345"/>
      <c r="FX49" s="382"/>
      <c r="FY49" s="350"/>
      <c r="FZ49" s="345"/>
    </row>
    <row r="50" spans="2:182" ht="17.25" customHeight="1" thickBot="1">
      <c r="B50" s="514">
        <f t="shared" si="23"/>
        <v>0</v>
      </c>
      <c r="C50" s="514">
        <f t="shared" si="24"/>
        <v>0</v>
      </c>
      <c r="D50" s="609" t="str">
        <f t="shared" si="25"/>
        <v>00</v>
      </c>
      <c r="E50" s="404"/>
      <c r="F50" s="404"/>
      <c r="G50" s="404"/>
      <c r="H50" s="404"/>
      <c r="I50" s="404"/>
      <c r="K50" s="524">
        <f t="shared" si="29"/>
        <v>0</v>
      </c>
      <c r="L50" s="472">
        <f t="shared" si="28"/>
        <v>0</v>
      </c>
      <c r="M50" s="608" t="str">
        <f t="shared" si="26"/>
        <v>00</v>
      </c>
      <c r="N50" s="472" t="str">
        <f t="shared" si="30"/>
        <v/>
      </c>
      <c r="O50" s="472"/>
      <c r="P50" s="472"/>
      <c r="Q50" s="472"/>
      <c r="R50" s="472"/>
      <c r="S50" s="472"/>
      <c r="U50" s="83"/>
      <c r="AA50" s="83"/>
      <c r="AG50" s="83"/>
      <c r="AH50" s="83"/>
      <c r="AI50" s="83"/>
      <c r="AJ50" s="83"/>
      <c r="AK50" s="405"/>
      <c r="AL50" s="405"/>
      <c r="AM50" s="405"/>
      <c r="AN50" s="92"/>
      <c r="AO50" s="93"/>
      <c r="AP50" s="405"/>
      <c r="AQ50" s="405"/>
      <c r="AR50" s="405"/>
      <c r="AS50" s="405"/>
      <c r="AT50" s="458" t="s">
        <v>88</v>
      </c>
      <c r="AU50" s="398">
        <v>1</v>
      </c>
      <c r="AV50" s="387"/>
      <c r="AW50" s="391" t="s">
        <v>88</v>
      </c>
      <c r="AX50" s="398">
        <v>1</v>
      </c>
      <c r="AY50" s="387"/>
      <c r="AZ50" s="390"/>
      <c r="BA50" s="397"/>
      <c r="BB50" s="387"/>
      <c r="BC50" s="389"/>
      <c r="BD50" s="396"/>
      <c r="BE50" s="387"/>
      <c r="BF50" s="389" t="s">
        <v>12</v>
      </c>
      <c r="BG50" s="396">
        <v>4</v>
      </c>
      <c r="BH50" s="405"/>
      <c r="BI50" s="389">
        <v>690901</v>
      </c>
      <c r="BJ50" s="396">
        <v>2</v>
      </c>
      <c r="BK50" s="405"/>
      <c r="BL50" s="389"/>
      <c r="BM50" s="396"/>
      <c r="BN50" s="405"/>
      <c r="BO50" s="389"/>
      <c r="BP50" s="396"/>
      <c r="BQ50" s="405"/>
      <c r="BR50" s="389"/>
      <c r="BS50" s="396"/>
      <c r="BT50" s="405"/>
      <c r="BU50" s="389"/>
      <c r="BV50" s="396"/>
      <c r="BW50" s="405"/>
      <c r="BX50" s="389"/>
      <c r="BY50" s="396"/>
      <c r="BZ50" s="405"/>
      <c r="CA50" s="389"/>
      <c r="CB50" s="396"/>
      <c r="CC50" s="405"/>
      <c r="CD50" s="389"/>
      <c r="CE50" s="396"/>
      <c r="CF50" s="405"/>
      <c r="CG50" s="389" t="s">
        <v>21</v>
      </c>
      <c r="CH50" s="396">
        <v>8</v>
      </c>
      <c r="CI50" s="405"/>
      <c r="CJ50" s="403" t="s">
        <v>13</v>
      </c>
      <c r="CK50" s="402">
        <v>12</v>
      </c>
      <c r="CL50" s="405"/>
      <c r="CM50" s="389"/>
      <c r="CN50" s="396"/>
      <c r="CO50" s="385"/>
      <c r="CP50" s="403" t="s">
        <v>13</v>
      </c>
      <c r="CQ50" s="402">
        <v>12</v>
      </c>
      <c r="CR50" s="405"/>
      <c r="CS50" s="389">
        <v>690901</v>
      </c>
      <c r="CT50" s="396">
        <v>3</v>
      </c>
      <c r="CU50" s="405"/>
      <c r="CV50" s="389"/>
      <c r="CW50" s="396"/>
      <c r="CX50" s="405"/>
      <c r="CY50" s="389"/>
      <c r="CZ50" s="396"/>
      <c r="DA50" s="405"/>
      <c r="DB50" s="389"/>
      <c r="DC50" s="396"/>
      <c r="DD50" s="405"/>
      <c r="DE50" s="389"/>
      <c r="DF50" s="396"/>
      <c r="DG50" s="405"/>
      <c r="DH50" s="389"/>
      <c r="DI50" s="396"/>
      <c r="DJ50" s="405"/>
      <c r="DK50" s="389"/>
      <c r="DL50" s="396"/>
      <c r="DM50" s="405"/>
      <c r="DN50" s="389"/>
      <c r="DO50" s="396"/>
      <c r="DP50" s="405"/>
      <c r="DQ50" s="389"/>
      <c r="DR50" s="396"/>
      <c r="DS50" s="405"/>
      <c r="DT50" s="389"/>
      <c r="DU50" s="396"/>
      <c r="DV50" s="405"/>
      <c r="DW50" s="389"/>
      <c r="DX50" s="396"/>
      <c r="DY50" s="405"/>
      <c r="DZ50" s="389"/>
      <c r="EA50" s="396"/>
      <c r="EB50" s="405"/>
      <c r="EC50" s="389"/>
      <c r="ED50" s="396"/>
      <c r="EE50" s="405"/>
      <c r="EF50" s="389"/>
      <c r="EG50" s="396"/>
      <c r="EH50" s="405"/>
      <c r="EI50" s="389"/>
      <c r="EJ50" s="396"/>
      <c r="EK50" s="405"/>
      <c r="EL50" s="389"/>
      <c r="EM50" s="396"/>
      <c r="EN50" s="405"/>
      <c r="EO50" s="389"/>
      <c r="EP50" s="396"/>
      <c r="EQ50" s="405"/>
      <c r="ER50" s="403" t="s">
        <v>196</v>
      </c>
      <c r="ES50" s="396">
        <v>1</v>
      </c>
      <c r="ET50" s="405"/>
      <c r="EU50" s="350"/>
      <c r="EV50" s="345"/>
      <c r="EW50" s="382"/>
      <c r="EX50" s="350"/>
      <c r="EY50" s="345"/>
      <c r="EZ50" s="382"/>
      <c r="FA50" s="350"/>
      <c r="FB50" s="345"/>
      <c r="FC50" s="382"/>
      <c r="FD50" s="350"/>
      <c r="FE50" s="345"/>
      <c r="FF50" s="382"/>
      <c r="FG50" s="350"/>
      <c r="FH50" s="345"/>
      <c r="FI50" s="382"/>
      <c r="FJ50" s="350"/>
      <c r="FK50" s="345"/>
      <c r="FL50" s="382"/>
      <c r="FM50" s="350"/>
      <c r="FN50" s="345"/>
      <c r="FO50" s="382"/>
      <c r="FP50" s="350"/>
      <c r="FQ50" s="345"/>
      <c r="FR50" s="382"/>
      <c r="FS50" s="350"/>
      <c r="FT50" s="345"/>
      <c r="FU50" s="382"/>
      <c r="FV50" s="350"/>
      <c r="FW50" s="345"/>
      <c r="FX50" s="382"/>
      <c r="FY50" s="350"/>
      <c r="FZ50" s="345"/>
    </row>
    <row r="51" spans="2:182" ht="17.25" customHeight="1">
      <c r="B51" s="514">
        <f t="shared" si="23"/>
        <v>0</v>
      </c>
      <c r="C51" s="514">
        <f t="shared" si="24"/>
        <v>0</v>
      </c>
      <c r="D51" s="609" t="str">
        <f t="shared" si="25"/>
        <v>00</v>
      </c>
      <c r="E51" s="404"/>
      <c r="F51" s="404"/>
      <c r="G51" s="404"/>
      <c r="H51" s="404"/>
      <c r="I51" s="404"/>
      <c r="K51" s="524">
        <f t="shared" si="29"/>
        <v>0</v>
      </c>
      <c r="L51" s="472">
        <f t="shared" si="28"/>
        <v>0</v>
      </c>
      <c r="M51" s="608" t="str">
        <f t="shared" si="26"/>
        <v>00</v>
      </c>
      <c r="N51" s="472" t="str">
        <f t="shared" si="30"/>
        <v/>
      </c>
      <c r="O51" s="472"/>
      <c r="P51" s="472"/>
      <c r="Q51" s="472"/>
      <c r="R51" s="472"/>
      <c r="S51" s="472"/>
      <c r="U51" s="83"/>
      <c r="AG51" s="83"/>
      <c r="AH51" s="83"/>
      <c r="AI51" s="83"/>
      <c r="AJ51" s="83"/>
      <c r="AK51" s="383"/>
      <c r="AL51" s="405"/>
      <c r="AM51" s="405"/>
      <c r="AN51" s="92"/>
      <c r="AO51" s="93"/>
      <c r="AP51" s="405"/>
      <c r="AQ51" s="405"/>
      <c r="AR51" s="405"/>
      <c r="AS51" s="405"/>
      <c r="AT51" s="386"/>
      <c r="AU51" s="386"/>
      <c r="AV51" s="387"/>
      <c r="AW51" s="386"/>
      <c r="AX51" s="386"/>
      <c r="AY51" s="387"/>
      <c r="AZ51" s="390"/>
      <c r="BA51" s="397"/>
      <c r="BB51" s="387"/>
      <c r="BC51" s="390"/>
      <c r="BD51" s="397"/>
      <c r="BE51" s="387"/>
      <c r="BF51" s="390" t="s">
        <v>105</v>
      </c>
      <c r="BG51" s="397">
        <v>4</v>
      </c>
      <c r="BH51" s="405"/>
      <c r="BI51" s="389"/>
      <c r="BJ51" s="396"/>
      <c r="BK51" s="405"/>
      <c r="BL51" s="389"/>
      <c r="BM51" s="396"/>
      <c r="BN51" s="405"/>
      <c r="BO51" s="389"/>
      <c r="BP51" s="396"/>
      <c r="BQ51" s="405"/>
      <c r="BR51" s="389"/>
      <c r="BS51" s="396"/>
      <c r="BT51" s="405"/>
      <c r="BU51" s="389"/>
      <c r="BV51" s="396"/>
      <c r="BW51" s="405"/>
      <c r="BX51" s="389"/>
      <c r="BY51" s="396"/>
      <c r="BZ51" s="405"/>
      <c r="CA51" s="389"/>
      <c r="CB51" s="396"/>
      <c r="CC51" s="405"/>
      <c r="CD51" s="389"/>
      <c r="CE51" s="396"/>
      <c r="CF51" s="405"/>
      <c r="CG51" s="389" t="s">
        <v>10</v>
      </c>
      <c r="CH51" s="396">
        <v>7</v>
      </c>
      <c r="CI51" s="405"/>
      <c r="CJ51" s="403">
        <v>690901</v>
      </c>
      <c r="CK51" s="402">
        <v>3</v>
      </c>
      <c r="CL51" s="405"/>
      <c r="CM51" s="389"/>
      <c r="CN51" s="396"/>
      <c r="CO51" s="385"/>
      <c r="CP51" s="403">
        <v>690901</v>
      </c>
      <c r="CQ51" s="402">
        <v>3</v>
      </c>
      <c r="CR51" s="405"/>
      <c r="CS51" s="389" t="s">
        <v>177</v>
      </c>
      <c r="CT51" s="396">
        <v>1</v>
      </c>
      <c r="CU51" s="405"/>
      <c r="CV51" s="389"/>
      <c r="CW51" s="396"/>
      <c r="CX51" s="405"/>
      <c r="CY51" s="389"/>
      <c r="CZ51" s="396"/>
      <c r="DA51" s="405"/>
      <c r="DB51" s="389"/>
      <c r="DC51" s="396"/>
      <c r="DD51" s="405"/>
      <c r="DE51" s="389"/>
      <c r="DF51" s="396"/>
      <c r="DG51" s="405"/>
      <c r="DH51" s="389"/>
      <c r="DI51" s="396"/>
      <c r="DJ51" s="405"/>
      <c r="DK51" s="389"/>
      <c r="DL51" s="396"/>
      <c r="DM51" s="405"/>
      <c r="DN51" s="389"/>
      <c r="DO51" s="396"/>
      <c r="DP51" s="405"/>
      <c r="DQ51" s="389"/>
      <c r="DR51" s="396"/>
      <c r="DS51" s="405"/>
      <c r="DT51" s="389"/>
      <c r="DU51" s="396"/>
      <c r="DV51" s="405"/>
      <c r="DW51" s="389"/>
      <c r="DX51" s="396"/>
      <c r="DY51" s="405"/>
      <c r="DZ51" s="389"/>
      <c r="EA51" s="396"/>
      <c r="EB51" s="405"/>
      <c r="EC51" s="389"/>
      <c r="ED51" s="396"/>
      <c r="EE51" s="405"/>
      <c r="EF51" s="389"/>
      <c r="EG51" s="396"/>
      <c r="EH51" s="405"/>
      <c r="EI51" s="389"/>
      <c r="EJ51" s="396"/>
      <c r="EK51" s="405"/>
      <c r="EL51" s="389"/>
      <c r="EM51" s="396"/>
      <c r="EN51" s="405"/>
      <c r="EO51" s="389"/>
      <c r="EP51" s="396"/>
      <c r="EQ51" s="405"/>
      <c r="ER51" s="403" t="s">
        <v>197</v>
      </c>
      <c r="ES51" s="396">
        <v>1</v>
      </c>
      <c r="ET51" s="405"/>
      <c r="EU51" s="350"/>
      <c r="EV51" s="345"/>
      <c r="EW51" s="382"/>
      <c r="EX51" s="350"/>
      <c r="EY51" s="345"/>
      <c r="EZ51" s="382"/>
      <c r="FA51" s="350"/>
      <c r="FB51" s="345"/>
      <c r="FC51" s="382"/>
      <c r="FD51" s="350"/>
      <c r="FE51" s="345"/>
      <c r="FF51" s="382"/>
      <c r="FG51" s="350"/>
      <c r="FH51" s="345"/>
      <c r="FI51" s="382"/>
      <c r="FJ51" s="350"/>
      <c r="FK51" s="345"/>
      <c r="FL51" s="382"/>
      <c r="FM51" s="350"/>
      <c r="FN51" s="345"/>
      <c r="FO51" s="382"/>
      <c r="FP51" s="350"/>
      <c r="FQ51" s="345"/>
      <c r="FR51" s="382"/>
      <c r="FS51" s="350"/>
      <c r="FT51" s="345"/>
      <c r="FU51" s="382"/>
      <c r="FV51" s="350"/>
      <c r="FW51" s="345"/>
      <c r="FX51" s="382"/>
      <c r="FY51" s="350"/>
      <c r="FZ51" s="345"/>
    </row>
    <row r="52" spans="2:182" ht="17.25" customHeight="1">
      <c r="B52" s="514">
        <f t="shared" si="23"/>
        <v>0</v>
      </c>
      <c r="C52" s="514">
        <f t="shared" si="24"/>
        <v>0</v>
      </c>
      <c r="D52" s="609" t="str">
        <f t="shared" si="25"/>
        <v>00</v>
      </c>
      <c r="E52" s="404"/>
      <c r="F52" s="404"/>
      <c r="G52" s="404"/>
      <c r="H52" s="404"/>
      <c r="I52" s="404"/>
      <c r="K52" s="524">
        <f t="shared" si="29"/>
        <v>0</v>
      </c>
      <c r="L52" s="472">
        <f t="shared" si="28"/>
        <v>0</v>
      </c>
      <c r="M52" s="608" t="str">
        <f t="shared" si="26"/>
        <v>00</v>
      </c>
      <c r="N52" s="472" t="str">
        <f t="shared" si="30"/>
        <v/>
      </c>
      <c r="O52" s="472"/>
      <c r="P52" s="472"/>
      <c r="Q52" s="472"/>
      <c r="R52" s="472"/>
      <c r="S52" s="472"/>
      <c r="U52" s="83"/>
      <c r="AG52" s="377"/>
      <c r="AH52" s="378"/>
      <c r="AI52" s="377"/>
      <c r="AJ52" s="83"/>
      <c r="AK52" s="405"/>
      <c r="AL52" s="405"/>
      <c r="AM52" s="405"/>
      <c r="AN52" s="92"/>
      <c r="AO52" s="93"/>
      <c r="AP52" s="405"/>
      <c r="AQ52" s="405"/>
      <c r="AR52" s="405"/>
      <c r="AS52" s="405"/>
      <c r="AT52" s="386"/>
      <c r="AU52" s="386"/>
      <c r="AV52" s="387"/>
      <c r="AW52" s="386"/>
      <c r="AX52" s="386"/>
      <c r="AY52" s="387"/>
      <c r="AZ52" s="390"/>
      <c r="BA52" s="397"/>
      <c r="BB52" s="387"/>
      <c r="BC52" s="390"/>
      <c r="BD52" s="397"/>
      <c r="BE52" s="387"/>
      <c r="BF52" s="389"/>
      <c r="BG52" s="396"/>
      <c r="BH52" s="405"/>
      <c r="BI52" s="389"/>
      <c r="BJ52" s="396"/>
      <c r="BK52" s="405"/>
      <c r="BL52" s="389"/>
      <c r="BM52" s="396"/>
      <c r="BN52" s="405"/>
      <c r="BO52" s="389"/>
      <c r="BP52" s="396"/>
      <c r="BQ52" s="405"/>
      <c r="BR52" s="389"/>
      <c r="BS52" s="396"/>
      <c r="BT52" s="405"/>
      <c r="BU52" s="389"/>
      <c r="BV52" s="396"/>
      <c r="BW52" s="405"/>
      <c r="BX52" s="389"/>
      <c r="BY52" s="396"/>
      <c r="BZ52" s="405"/>
      <c r="CA52" s="389"/>
      <c r="CB52" s="396"/>
      <c r="CC52" s="405"/>
      <c r="CD52" s="389"/>
      <c r="CE52" s="396"/>
      <c r="CF52" s="405"/>
      <c r="CG52" s="389" t="s">
        <v>123</v>
      </c>
      <c r="CH52" s="396">
        <v>1</v>
      </c>
      <c r="CI52" s="405"/>
      <c r="CJ52" s="403" t="s">
        <v>165</v>
      </c>
      <c r="CK52" s="402">
        <v>1</v>
      </c>
      <c r="CL52" s="405"/>
      <c r="CM52" s="389"/>
      <c r="CN52" s="396"/>
      <c r="CO52" s="385"/>
      <c r="CP52" s="403" t="s">
        <v>165</v>
      </c>
      <c r="CQ52" s="402">
        <v>1</v>
      </c>
      <c r="CR52" s="405"/>
      <c r="CS52" s="389" t="s">
        <v>178</v>
      </c>
      <c r="CT52" s="396">
        <v>4</v>
      </c>
      <c r="CU52" s="405"/>
      <c r="CV52" s="389"/>
      <c r="CW52" s="396"/>
      <c r="CX52" s="405"/>
      <c r="CY52" s="389"/>
      <c r="CZ52" s="396"/>
      <c r="DA52" s="405"/>
      <c r="DB52" s="389"/>
      <c r="DC52" s="396"/>
      <c r="DD52" s="405"/>
      <c r="DE52" s="389"/>
      <c r="DF52" s="396"/>
      <c r="DG52" s="405"/>
      <c r="DH52" s="389"/>
      <c r="DI52" s="396"/>
      <c r="DJ52" s="405"/>
      <c r="DK52" s="389"/>
      <c r="DL52" s="396"/>
      <c r="DM52" s="405"/>
      <c r="DN52" s="389"/>
      <c r="DO52" s="396"/>
      <c r="DP52" s="405"/>
      <c r="DQ52" s="389"/>
      <c r="DR52" s="396"/>
      <c r="DS52" s="405"/>
      <c r="DT52" s="389"/>
      <c r="DU52" s="396"/>
      <c r="DV52" s="405"/>
      <c r="DW52" s="389"/>
      <c r="DX52" s="396"/>
      <c r="DY52" s="405"/>
      <c r="DZ52" s="389"/>
      <c r="EA52" s="396"/>
      <c r="EB52" s="405"/>
      <c r="EC52" s="389"/>
      <c r="ED52" s="396"/>
      <c r="EE52" s="405"/>
      <c r="EF52" s="389"/>
      <c r="EG52" s="396"/>
      <c r="EH52" s="405"/>
      <c r="EI52" s="389"/>
      <c r="EJ52" s="396"/>
      <c r="EK52" s="405"/>
      <c r="EL52" s="389"/>
      <c r="EM52" s="396"/>
      <c r="EN52" s="405"/>
      <c r="EO52" s="389"/>
      <c r="EP52" s="396"/>
      <c r="EQ52" s="405"/>
      <c r="ER52" s="389" t="s">
        <v>161</v>
      </c>
      <c r="ES52" s="396">
        <v>1</v>
      </c>
      <c r="ET52" s="405"/>
      <c r="EU52" s="389"/>
      <c r="EV52" s="396"/>
      <c r="EW52" s="382"/>
      <c r="EX52" s="389"/>
      <c r="EY52" s="396"/>
      <c r="EZ52" s="382"/>
      <c r="FA52" s="389"/>
      <c r="FB52" s="396"/>
      <c r="FC52" s="382"/>
      <c r="FD52" s="389"/>
      <c r="FE52" s="396"/>
      <c r="FF52" s="382"/>
      <c r="FG52" s="389"/>
      <c r="FH52" s="396"/>
      <c r="FI52" s="382"/>
      <c r="FJ52" s="389"/>
      <c r="FK52" s="396"/>
      <c r="FL52" s="382"/>
      <c r="FM52" s="389"/>
      <c r="FN52" s="396"/>
      <c r="FO52" s="382"/>
      <c r="FP52" s="389"/>
      <c r="FQ52" s="396"/>
      <c r="FR52" s="382"/>
      <c r="FS52" s="389"/>
      <c r="FT52" s="396"/>
      <c r="FU52" s="382"/>
      <c r="FV52" s="389"/>
      <c r="FW52" s="396"/>
      <c r="FX52" s="382"/>
      <c r="FY52" s="389"/>
      <c r="FZ52" s="396"/>
    </row>
    <row r="53" spans="2:182" ht="18.75" customHeight="1">
      <c r="B53" s="514">
        <f t="shared" si="23"/>
        <v>0</v>
      </c>
      <c r="C53" s="514">
        <f t="shared" si="24"/>
        <v>0</v>
      </c>
      <c r="D53" s="609" t="str">
        <f t="shared" si="25"/>
        <v>00</v>
      </c>
      <c r="E53" s="404"/>
      <c r="F53" s="404"/>
      <c r="G53" s="404"/>
      <c r="H53" s="404"/>
      <c r="I53" s="404"/>
      <c r="K53" s="524">
        <f t="shared" si="29"/>
        <v>0</v>
      </c>
      <c r="L53" s="472">
        <f t="shared" si="28"/>
        <v>0</v>
      </c>
      <c r="M53" s="608" t="str">
        <f t="shared" si="26"/>
        <v>00</v>
      </c>
      <c r="N53" s="472"/>
      <c r="O53" s="472"/>
      <c r="P53" s="472"/>
      <c r="Q53" s="472"/>
      <c r="R53" s="472"/>
      <c r="S53" s="472"/>
      <c r="U53" s="83"/>
      <c r="AG53" s="83"/>
      <c r="AH53" s="83"/>
      <c r="AI53" s="83"/>
      <c r="AJ53" s="377"/>
      <c r="AK53" s="405"/>
      <c r="AL53" s="405"/>
      <c r="AM53" s="405"/>
      <c r="AN53" s="92"/>
      <c r="AO53" s="93"/>
      <c r="AP53" s="405"/>
      <c r="AQ53" s="405"/>
      <c r="AR53" s="405"/>
      <c r="AS53" s="405"/>
      <c r="AT53" s="386"/>
      <c r="AU53" s="386"/>
      <c r="AV53" s="387"/>
      <c r="AW53" s="386"/>
      <c r="AX53" s="386"/>
      <c r="AY53" s="387"/>
      <c r="AZ53" s="390"/>
      <c r="BA53" s="397"/>
      <c r="BB53" s="387"/>
      <c r="BC53" s="390"/>
      <c r="BD53" s="397"/>
      <c r="BE53" s="387"/>
      <c r="BF53" s="390"/>
      <c r="BG53" s="397"/>
      <c r="BH53" s="405"/>
      <c r="BI53" s="390"/>
      <c r="BJ53" s="397"/>
      <c r="BK53" s="405"/>
      <c r="BL53" s="390"/>
      <c r="BM53" s="397"/>
      <c r="BN53" s="405"/>
      <c r="BO53" s="390"/>
      <c r="BP53" s="397"/>
      <c r="BQ53" s="405"/>
      <c r="BR53" s="390"/>
      <c r="BS53" s="397"/>
      <c r="BT53" s="405"/>
      <c r="BU53" s="390"/>
      <c r="BV53" s="397"/>
      <c r="BW53" s="405"/>
      <c r="BX53" s="390"/>
      <c r="BY53" s="397"/>
      <c r="BZ53" s="405"/>
      <c r="CA53" s="390"/>
      <c r="CB53" s="397"/>
      <c r="CC53" s="405"/>
      <c r="CD53" s="390"/>
      <c r="CE53" s="397"/>
      <c r="CF53" s="405"/>
      <c r="CG53" s="390" t="s">
        <v>61</v>
      </c>
      <c r="CH53" s="397">
        <v>9</v>
      </c>
      <c r="CI53" s="405"/>
      <c r="CJ53" s="403" t="s">
        <v>79</v>
      </c>
      <c r="CK53" s="402">
        <v>2</v>
      </c>
      <c r="CL53" s="405"/>
      <c r="CM53" s="390"/>
      <c r="CN53" s="397"/>
      <c r="CO53" s="385"/>
      <c r="CP53" s="403" t="s">
        <v>79</v>
      </c>
      <c r="CQ53" s="402">
        <v>2</v>
      </c>
      <c r="CR53" s="405"/>
      <c r="CS53" s="390" t="s">
        <v>179</v>
      </c>
      <c r="CT53" s="397">
        <v>1</v>
      </c>
      <c r="CU53" s="405"/>
      <c r="CV53" s="390"/>
      <c r="CW53" s="397"/>
      <c r="CX53" s="405"/>
      <c r="CY53" s="390"/>
      <c r="CZ53" s="397"/>
      <c r="DA53" s="405"/>
      <c r="DB53" s="390"/>
      <c r="DC53" s="397"/>
      <c r="DD53" s="405"/>
      <c r="DE53" s="390"/>
      <c r="DF53" s="397"/>
      <c r="DG53" s="405"/>
      <c r="DH53" s="390"/>
      <c r="DI53" s="397"/>
      <c r="DJ53" s="405"/>
      <c r="DK53" s="390"/>
      <c r="DL53" s="397"/>
      <c r="DM53" s="405"/>
      <c r="DN53" s="390"/>
      <c r="DO53" s="397"/>
      <c r="DP53" s="405"/>
      <c r="DQ53" s="390"/>
      <c r="DR53" s="397"/>
      <c r="DS53" s="405"/>
      <c r="DT53" s="390"/>
      <c r="DU53" s="397"/>
      <c r="DV53" s="405"/>
      <c r="DW53" s="390"/>
      <c r="DX53" s="397"/>
      <c r="DY53" s="405"/>
      <c r="DZ53" s="390"/>
      <c r="EA53" s="397"/>
      <c r="EB53" s="405"/>
      <c r="EC53" s="390"/>
      <c r="ED53" s="397"/>
      <c r="EE53" s="405"/>
      <c r="EF53" s="390"/>
      <c r="EG53" s="397"/>
      <c r="EH53" s="405"/>
      <c r="EI53" s="390"/>
      <c r="EJ53" s="397"/>
      <c r="EK53" s="405"/>
      <c r="EL53" s="390"/>
      <c r="EM53" s="397"/>
      <c r="EN53" s="405"/>
      <c r="EO53" s="390"/>
      <c r="EP53" s="397"/>
      <c r="EQ53" s="405"/>
      <c r="ER53" s="390" t="s">
        <v>61</v>
      </c>
      <c r="ES53" s="397">
        <v>1</v>
      </c>
      <c r="ET53" s="405"/>
      <c r="EU53" s="390"/>
      <c r="EV53" s="397"/>
      <c r="EW53" s="382"/>
      <c r="EX53" s="390"/>
      <c r="EY53" s="397"/>
      <c r="EZ53" s="382"/>
      <c r="FA53" s="390"/>
      <c r="FB53" s="397"/>
      <c r="FC53" s="382"/>
      <c r="FD53" s="390"/>
      <c r="FE53" s="397"/>
      <c r="FF53" s="382"/>
      <c r="FG53" s="390"/>
      <c r="FH53" s="397"/>
      <c r="FI53" s="382"/>
      <c r="FJ53" s="390"/>
      <c r="FK53" s="397"/>
      <c r="FL53" s="382"/>
      <c r="FM53" s="390"/>
      <c r="FN53" s="397"/>
      <c r="FO53" s="382"/>
      <c r="FP53" s="390"/>
      <c r="FQ53" s="397"/>
      <c r="FR53" s="382"/>
      <c r="FS53" s="390"/>
      <c r="FT53" s="397"/>
      <c r="FU53" s="382"/>
      <c r="FV53" s="390"/>
      <c r="FW53" s="397"/>
      <c r="FX53" s="382"/>
      <c r="FY53" s="390"/>
      <c r="FZ53" s="397"/>
    </row>
    <row r="54" spans="2:182" ht="20.25" customHeight="1">
      <c r="B54" s="514">
        <f t="shared" si="23"/>
        <v>0</v>
      </c>
      <c r="C54" s="514">
        <f t="shared" si="24"/>
        <v>0</v>
      </c>
      <c r="D54" s="609" t="str">
        <f t="shared" si="25"/>
        <v>00</v>
      </c>
      <c r="E54" s="404"/>
      <c r="F54" s="404"/>
      <c r="G54" s="404"/>
      <c r="H54" s="404"/>
      <c r="I54" s="404"/>
      <c r="K54" s="524">
        <f t="shared" si="29"/>
        <v>0</v>
      </c>
      <c r="L54" s="472">
        <f t="shared" si="28"/>
        <v>0</v>
      </c>
      <c r="M54" s="608" t="str">
        <f t="shared" si="26"/>
        <v>00</v>
      </c>
      <c r="N54" s="472"/>
      <c r="O54" s="472"/>
      <c r="P54" s="472"/>
      <c r="Q54" s="472"/>
      <c r="R54" s="472"/>
      <c r="S54" s="472"/>
      <c r="U54" s="83"/>
      <c r="AG54" s="368"/>
      <c r="AH54" s="368"/>
      <c r="AI54" s="369"/>
      <c r="AJ54" s="83"/>
      <c r="AK54" s="405"/>
      <c r="AL54" s="405"/>
      <c r="AM54" s="405"/>
      <c r="AN54" s="92"/>
      <c r="AO54" s="93"/>
      <c r="AP54" s="405"/>
      <c r="AQ54" s="405"/>
      <c r="AR54" s="405"/>
      <c r="AS54" s="405"/>
      <c r="AT54" s="386"/>
      <c r="AU54" s="386"/>
      <c r="AV54" s="387"/>
      <c r="AW54" s="386"/>
      <c r="AX54" s="386"/>
      <c r="AY54" s="387"/>
      <c r="AZ54" s="390"/>
      <c r="BA54" s="397"/>
      <c r="BB54" s="387"/>
      <c r="BC54" s="390"/>
      <c r="BD54" s="397"/>
      <c r="BE54" s="387"/>
      <c r="BF54" s="390"/>
      <c r="BG54" s="397"/>
      <c r="BH54" s="405"/>
      <c r="BI54" s="390"/>
      <c r="BJ54" s="397"/>
      <c r="BK54" s="405"/>
      <c r="BL54" s="390"/>
      <c r="BM54" s="397"/>
      <c r="BN54" s="405"/>
      <c r="BO54" s="390"/>
      <c r="BP54" s="397"/>
      <c r="BQ54" s="405"/>
      <c r="BR54" s="390"/>
      <c r="BS54" s="397"/>
      <c r="BT54" s="405"/>
      <c r="BU54" s="390"/>
      <c r="BV54" s="397"/>
      <c r="BW54" s="405"/>
      <c r="BX54" s="390"/>
      <c r="BY54" s="397"/>
      <c r="BZ54" s="405"/>
      <c r="CA54" s="390"/>
      <c r="CB54" s="397"/>
      <c r="CC54" s="405"/>
      <c r="CD54" s="390"/>
      <c r="CE54" s="397"/>
      <c r="CF54" s="405"/>
      <c r="CG54" s="403" t="s">
        <v>13</v>
      </c>
      <c r="CH54" s="402">
        <v>7</v>
      </c>
      <c r="CI54" s="405"/>
      <c r="CJ54" s="403" t="s">
        <v>166</v>
      </c>
      <c r="CK54" s="402">
        <v>1</v>
      </c>
      <c r="CL54" s="405"/>
      <c r="CM54" s="390"/>
      <c r="CN54" s="397"/>
      <c r="CO54" s="385"/>
      <c r="CP54" s="403" t="s">
        <v>166</v>
      </c>
      <c r="CQ54" s="402">
        <v>1</v>
      </c>
      <c r="CR54" s="405"/>
      <c r="CS54" s="390" t="s">
        <v>180</v>
      </c>
      <c r="CT54" s="397">
        <v>1</v>
      </c>
      <c r="CU54" s="405"/>
      <c r="CV54" s="390"/>
      <c r="CW54" s="397"/>
      <c r="CX54" s="405"/>
      <c r="CY54" s="390"/>
      <c r="CZ54" s="397"/>
      <c r="DA54" s="405"/>
      <c r="DB54" s="390"/>
      <c r="DC54" s="397"/>
      <c r="DD54" s="405"/>
      <c r="DE54" s="390"/>
      <c r="DF54" s="397"/>
      <c r="DG54" s="405"/>
      <c r="DH54" s="390"/>
      <c r="DI54" s="397"/>
      <c r="DJ54" s="405"/>
      <c r="DK54" s="390"/>
      <c r="DL54" s="397"/>
      <c r="DM54" s="405"/>
      <c r="DN54" s="390"/>
      <c r="DO54" s="397"/>
      <c r="DP54" s="405"/>
      <c r="DQ54" s="390"/>
      <c r="DR54" s="397"/>
      <c r="DS54" s="405"/>
      <c r="DT54" s="390"/>
      <c r="DU54" s="397"/>
      <c r="DV54" s="405"/>
      <c r="DW54" s="390"/>
      <c r="DX54" s="397"/>
      <c r="DY54" s="405"/>
      <c r="DZ54" s="390"/>
      <c r="EA54" s="397"/>
      <c r="EB54" s="405"/>
      <c r="EC54" s="390"/>
      <c r="ED54" s="397"/>
      <c r="EE54" s="405"/>
      <c r="EF54" s="390"/>
      <c r="EG54" s="397"/>
      <c r="EH54" s="405"/>
      <c r="EI54" s="390"/>
      <c r="EJ54" s="397"/>
      <c r="EK54" s="405"/>
      <c r="EL54" s="390"/>
      <c r="EM54" s="397"/>
      <c r="EN54" s="405"/>
      <c r="EO54" s="390"/>
      <c r="EP54" s="397"/>
      <c r="EQ54" s="405"/>
      <c r="ER54" s="390">
        <v>690901</v>
      </c>
      <c r="ES54" s="397">
        <v>1</v>
      </c>
      <c r="ET54" s="405"/>
      <c r="EU54" s="390"/>
      <c r="EV54" s="397"/>
      <c r="EW54" s="382"/>
      <c r="EX54" s="390"/>
      <c r="EY54" s="397"/>
      <c r="EZ54" s="382"/>
      <c r="FA54" s="390"/>
      <c r="FB54" s="397"/>
      <c r="FC54" s="382"/>
      <c r="FD54" s="390"/>
      <c r="FE54" s="397"/>
      <c r="FF54" s="382"/>
      <c r="FG54" s="390"/>
      <c r="FH54" s="397"/>
      <c r="FI54" s="382"/>
      <c r="FJ54" s="390"/>
      <c r="FK54" s="397"/>
      <c r="FL54" s="382"/>
      <c r="FM54" s="390"/>
      <c r="FN54" s="397"/>
      <c r="FO54" s="382"/>
      <c r="FP54" s="390"/>
      <c r="FQ54" s="397"/>
      <c r="FR54" s="382"/>
      <c r="FS54" s="390"/>
      <c r="FT54" s="397"/>
      <c r="FU54" s="382"/>
      <c r="FV54" s="390"/>
      <c r="FW54" s="397"/>
      <c r="FX54" s="382"/>
      <c r="FY54" s="390"/>
      <c r="FZ54" s="397"/>
    </row>
    <row r="55" spans="2:182" ht="17.25" customHeight="1">
      <c r="B55" s="514">
        <f t="shared" si="23"/>
        <v>0</v>
      </c>
      <c r="C55" s="514">
        <f t="shared" si="24"/>
        <v>0</v>
      </c>
      <c r="D55" s="609" t="str">
        <f t="shared" si="25"/>
        <v>00</v>
      </c>
      <c r="E55" s="404"/>
      <c r="F55" s="404"/>
      <c r="G55" s="404"/>
      <c r="H55" s="404"/>
      <c r="I55" s="404"/>
      <c r="K55" s="524">
        <f t="shared" si="29"/>
        <v>0</v>
      </c>
      <c r="L55" s="472">
        <f t="shared" si="28"/>
        <v>0</v>
      </c>
      <c r="M55" s="608" t="str">
        <f t="shared" si="26"/>
        <v>00</v>
      </c>
      <c r="N55" s="472"/>
      <c r="O55" s="472"/>
      <c r="P55" s="472"/>
      <c r="Q55" s="472"/>
      <c r="R55" s="472"/>
      <c r="S55" s="472"/>
      <c r="U55" s="83"/>
      <c r="AG55" s="368"/>
      <c r="AH55" s="368"/>
      <c r="AI55" s="369"/>
      <c r="AJ55" s="83"/>
      <c r="AK55" s="405"/>
      <c r="AL55" s="405"/>
      <c r="AM55" s="405"/>
      <c r="AN55" s="92"/>
      <c r="AO55" s="93"/>
      <c r="AP55" s="405"/>
      <c r="AQ55" s="405"/>
      <c r="AR55" s="405"/>
      <c r="AS55" s="405"/>
      <c r="AT55" s="386"/>
      <c r="AU55" s="386"/>
      <c r="AV55" s="387"/>
      <c r="AW55" s="386"/>
      <c r="AX55" s="386"/>
      <c r="AY55" s="387"/>
      <c r="AZ55" s="390"/>
      <c r="BA55" s="397"/>
      <c r="BB55" s="387"/>
      <c r="BC55" s="390"/>
      <c r="BD55" s="397"/>
      <c r="BE55" s="387"/>
      <c r="BF55" s="390"/>
      <c r="BG55" s="397"/>
      <c r="BH55" s="405"/>
      <c r="BI55" s="390"/>
      <c r="BJ55" s="397"/>
      <c r="BK55" s="405"/>
      <c r="BL55" s="390"/>
      <c r="BM55" s="397"/>
      <c r="BN55" s="405"/>
      <c r="BO55" s="390"/>
      <c r="BP55" s="397"/>
      <c r="BQ55" s="405"/>
      <c r="BR55" s="390"/>
      <c r="BS55" s="397"/>
      <c r="BT55" s="405"/>
      <c r="BU55" s="390"/>
      <c r="BV55" s="397"/>
      <c r="BW55" s="405"/>
      <c r="BX55" s="390"/>
      <c r="BY55" s="397"/>
      <c r="BZ55" s="405"/>
      <c r="CA55" s="390"/>
      <c r="CB55" s="397"/>
      <c r="CC55" s="405"/>
      <c r="CD55" s="390"/>
      <c r="CE55" s="397"/>
      <c r="CF55" s="405"/>
      <c r="CG55" s="403">
        <v>690901</v>
      </c>
      <c r="CH55" s="402">
        <v>9</v>
      </c>
      <c r="CI55" s="405"/>
      <c r="CJ55" s="403">
        <v>800650</v>
      </c>
      <c r="CK55" s="402">
        <v>2</v>
      </c>
      <c r="CL55" s="405"/>
      <c r="CM55" s="390"/>
      <c r="CN55" s="397"/>
      <c r="CO55" s="385"/>
      <c r="CP55" s="403">
        <v>800650</v>
      </c>
      <c r="CQ55" s="402">
        <v>2</v>
      </c>
      <c r="CR55" s="405"/>
      <c r="CS55" s="390"/>
      <c r="CT55" s="397"/>
      <c r="CU55" s="405"/>
      <c r="CV55" s="390"/>
      <c r="CW55" s="397"/>
      <c r="CX55" s="405"/>
      <c r="CY55" s="390"/>
      <c r="CZ55" s="397"/>
      <c r="DA55" s="405"/>
      <c r="DB55" s="390"/>
      <c r="DC55" s="397"/>
      <c r="DD55" s="405"/>
      <c r="DE55" s="390"/>
      <c r="DF55" s="397"/>
      <c r="DG55" s="405"/>
      <c r="DH55" s="390"/>
      <c r="DI55" s="397"/>
      <c r="DJ55" s="405"/>
      <c r="DK55" s="390"/>
      <c r="DL55" s="397"/>
      <c r="DM55" s="405"/>
      <c r="DN55" s="390"/>
      <c r="DO55" s="397"/>
      <c r="DP55" s="405"/>
      <c r="DQ55" s="390"/>
      <c r="DR55" s="397"/>
      <c r="DS55" s="405"/>
      <c r="DT55" s="390"/>
      <c r="DU55" s="397"/>
      <c r="DV55" s="405"/>
      <c r="DW55" s="390"/>
      <c r="DX55" s="397"/>
      <c r="DY55" s="405"/>
      <c r="DZ55" s="390"/>
      <c r="EA55" s="397"/>
      <c r="EB55" s="405"/>
      <c r="EC55" s="390"/>
      <c r="ED55" s="397"/>
      <c r="EE55" s="405"/>
      <c r="EF55" s="390"/>
      <c r="EG55" s="397"/>
      <c r="EH55" s="405"/>
      <c r="EI55" s="390"/>
      <c r="EJ55" s="397"/>
      <c r="EK55" s="405"/>
      <c r="EL55" s="390"/>
      <c r="EM55" s="397"/>
      <c r="EN55" s="405"/>
      <c r="EO55" s="390"/>
      <c r="EP55" s="397"/>
      <c r="EQ55" s="405"/>
      <c r="ER55" s="390"/>
      <c r="ES55" s="397"/>
      <c r="ET55" s="405"/>
      <c r="EU55" s="390"/>
      <c r="EV55" s="397"/>
      <c r="EW55" s="382"/>
      <c r="EX55" s="390"/>
      <c r="EY55" s="397"/>
      <c r="EZ55" s="382"/>
      <c r="FA55" s="390"/>
      <c r="FB55" s="397"/>
      <c r="FC55" s="382"/>
      <c r="FD55" s="390"/>
      <c r="FE55" s="397"/>
      <c r="FF55" s="382"/>
      <c r="FG55" s="390"/>
      <c r="FH55" s="397"/>
      <c r="FI55" s="382"/>
      <c r="FJ55" s="390"/>
      <c r="FK55" s="397"/>
      <c r="FL55" s="382"/>
      <c r="FM55" s="390"/>
      <c r="FN55" s="397"/>
      <c r="FO55" s="382"/>
      <c r="FP55" s="390"/>
      <c r="FQ55" s="397"/>
      <c r="FR55" s="382"/>
      <c r="FS55" s="390"/>
      <c r="FT55" s="397"/>
      <c r="FU55" s="382"/>
      <c r="FV55" s="390"/>
      <c r="FW55" s="397"/>
      <c r="FX55" s="382"/>
      <c r="FY55" s="390"/>
      <c r="FZ55" s="397"/>
    </row>
    <row r="56" spans="2:182" ht="17.25" customHeight="1">
      <c r="B56" s="514">
        <f t="shared" si="23"/>
        <v>0</v>
      </c>
      <c r="C56" s="514">
        <f t="shared" si="24"/>
        <v>0</v>
      </c>
      <c r="D56" s="609" t="str">
        <f t="shared" si="25"/>
        <v>00</v>
      </c>
      <c r="E56" s="404"/>
      <c r="F56" s="404"/>
      <c r="G56" s="404"/>
      <c r="H56" s="404"/>
      <c r="I56" s="404"/>
      <c r="K56" s="524">
        <f t="shared" si="29"/>
        <v>0</v>
      </c>
      <c r="L56" s="472">
        <f t="shared" si="28"/>
        <v>0</v>
      </c>
      <c r="M56" s="608" t="str">
        <f t="shared" si="26"/>
        <v>00</v>
      </c>
      <c r="N56" s="472"/>
      <c r="O56" s="472"/>
      <c r="P56" s="472"/>
      <c r="Q56" s="472"/>
      <c r="R56" s="472"/>
      <c r="S56" s="472"/>
      <c r="U56" s="83"/>
      <c r="AG56" s="83"/>
      <c r="AH56" s="83"/>
      <c r="AI56" s="83"/>
      <c r="AJ56" s="83"/>
      <c r="AK56" s="405"/>
      <c r="AL56" s="405"/>
      <c r="AM56" s="405"/>
      <c r="AN56" s="92"/>
      <c r="AO56" s="93"/>
      <c r="AP56" s="405"/>
      <c r="AQ56" s="405"/>
      <c r="AR56" s="405"/>
      <c r="AS56" s="405"/>
      <c r="AT56" s="386"/>
      <c r="AU56" s="386"/>
      <c r="AV56" s="387"/>
      <c r="AW56" s="386"/>
      <c r="AX56" s="386"/>
      <c r="AY56" s="387"/>
      <c r="AZ56" s="390"/>
      <c r="BA56" s="397"/>
      <c r="BB56" s="387"/>
      <c r="BC56" s="390"/>
      <c r="BD56" s="397"/>
      <c r="BE56" s="387"/>
      <c r="BF56" s="390"/>
      <c r="BG56" s="397"/>
      <c r="BH56" s="405"/>
      <c r="BI56" s="390"/>
      <c r="BJ56" s="397"/>
      <c r="BK56" s="405"/>
      <c r="BL56" s="390"/>
      <c r="BM56" s="397"/>
      <c r="BN56" s="405"/>
      <c r="BO56" s="390"/>
      <c r="BP56" s="397"/>
      <c r="BQ56" s="405"/>
      <c r="BR56" s="390"/>
      <c r="BS56" s="397"/>
      <c r="BT56" s="405"/>
      <c r="BU56" s="390"/>
      <c r="BV56" s="397"/>
      <c r="BW56" s="405"/>
      <c r="BX56" s="390"/>
      <c r="BY56" s="397"/>
      <c r="BZ56" s="405"/>
      <c r="CA56" s="390"/>
      <c r="CB56" s="397"/>
      <c r="CC56" s="405"/>
      <c r="CD56" s="390"/>
      <c r="CE56" s="397"/>
      <c r="CF56" s="405"/>
      <c r="CG56" s="403" t="s">
        <v>129</v>
      </c>
      <c r="CH56" s="402">
        <v>14</v>
      </c>
      <c r="CI56" s="405"/>
      <c r="CJ56" s="92" t="s">
        <v>7</v>
      </c>
      <c r="CK56" s="93">
        <v>1</v>
      </c>
      <c r="CL56" s="405"/>
      <c r="CM56" s="390"/>
      <c r="CN56" s="397"/>
      <c r="CO56" s="385"/>
      <c r="CP56" s="92" t="s">
        <v>7</v>
      </c>
      <c r="CQ56" s="93">
        <v>1</v>
      </c>
      <c r="CR56" s="405"/>
      <c r="CS56" s="390"/>
      <c r="CT56" s="397"/>
      <c r="CU56" s="405"/>
      <c r="CV56" s="390"/>
      <c r="CW56" s="397"/>
      <c r="CX56" s="405"/>
      <c r="CY56" s="390"/>
      <c r="CZ56" s="397"/>
      <c r="DA56" s="405"/>
      <c r="DB56" s="390"/>
      <c r="DC56" s="397"/>
      <c r="DD56" s="405"/>
      <c r="DE56" s="390"/>
      <c r="DF56" s="397"/>
      <c r="DG56" s="405"/>
      <c r="DH56" s="390"/>
      <c r="DI56" s="397"/>
      <c r="DJ56" s="405"/>
      <c r="DK56" s="390"/>
      <c r="DL56" s="397"/>
      <c r="DM56" s="405"/>
      <c r="DN56" s="390"/>
      <c r="DO56" s="397"/>
      <c r="DP56" s="405"/>
      <c r="DQ56" s="390"/>
      <c r="DR56" s="397"/>
      <c r="DS56" s="405"/>
      <c r="DT56" s="390"/>
      <c r="DU56" s="397"/>
      <c r="DV56" s="405"/>
      <c r="DW56" s="390"/>
      <c r="DX56" s="397"/>
      <c r="DY56" s="405"/>
      <c r="DZ56" s="390"/>
      <c r="EA56" s="397"/>
      <c r="EB56" s="405"/>
      <c r="EC56" s="390"/>
      <c r="ED56" s="397"/>
      <c r="EE56" s="405"/>
      <c r="EF56" s="390"/>
      <c r="EG56" s="397"/>
      <c r="EH56" s="405"/>
      <c r="EI56" s="390"/>
      <c r="EJ56" s="397"/>
      <c r="EK56" s="405"/>
      <c r="EL56" s="390"/>
      <c r="EM56" s="397"/>
      <c r="EN56" s="405"/>
      <c r="EO56" s="390"/>
      <c r="EP56" s="397"/>
      <c r="EQ56" s="405"/>
      <c r="ER56" s="390"/>
      <c r="ES56" s="397"/>
      <c r="ET56" s="405"/>
      <c r="EU56" s="390"/>
      <c r="EV56" s="397"/>
      <c r="EW56" s="382"/>
      <c r="EX56" s="390"/>
      <c r="EY56" s="397"/>
      <c r="EZ56" s="382"/>
      <c r="FA56" s="390"/>
      <c r="FB56" s="397"/>
      <c r="FC56" s="382"/>
      <c r="FD56" s="390"/>
      <c r="FE56" s="397"/>
      <c r="FF56" s="382"/>
      <c r="FG56" s="390"/>
      <c r="FH56" s="397"/>
      <c r="FI56" s="382"/>
      <c r="FJ56" s="390"/>
      <c r="FK56" s="397"/>
      <c r="FL56" s="382"/>
      <c r="FM56" s="390"/>
      <c r="FN56" s="397"/>
      <c r="FO56" s="382"/>
      <c r="FP56" s="390"/>
      <c r="FQ56" s="397"/>
      <c r="FR56" s="382"/>
      <c r="FS56" s="390"/>
      <c r="FT56" s="397"/>
      <c r="FU56" s="382"/>
      <c r="FV56" s="390"/>
      <c r="FW56" s="397"/>
      <c r="FX56" s="382"/>
      <c r="FY56" s="390"/>
      <c r="FZ56" s="397"/>
    </row>
    <row r="57" spans="2:182" ht="17.25" customHeight="1">
      <c r="B57" s="514">
        <f t="shared" si="23"/>
        <v>0</v>
      </c>
      <c r="C57" s="514">
        <f t="shared" si="24"/>
        <v>0</v>
      </c>
      <c r="D57" s="609" t="str">
        <f t="shared" si="25"/>
        <v>00</v>
      </c>
      <c r="E57" s="404"/>
      <c r="F57" s="404"/>
      <c r="G57" s="404"/>
      <c r="H57" s="404"/>
      <c r="I57" s="404"/>
      <c r="K57" s="524">
        <f t="shared" si="29"/>
        <v>0</v>
      </c>
      <c r="L57" s="472">
        <f t="shared" si="28"/>
        <v>0</v>
      </c>
      <c r="M57" s="608" t="str">
        <f t="shared" si="26"/>
        <v>00</v>
      </c>
      <c r="N57" s="472"/>
      <c r="O57" s="472"/>
      <c r="P57" s="472"/>
      <c r="Q57" s="472"/>
      <c r="R57" s="472"/>
      <c r="S57" s="472"/>
      <c r="U57" s="83"/>
      <c r="AG57" s="83"/>
      <c r="AH57" s="83"/>
      <c r="AI57" s="83"/>
      <c r="AJ57" s="83"/>
      <c r="AK57" s="405"/>
      <c r="AL57" s="405"/>
      <c r="AM57" s="405"/>
      <c r="AN57" s="92"/>
      <c r="AO57" s="93"/>
      <c r="AP57" s="405"/>
      <c r="AQ57" s="405"/>
      <c r="AR57" s="405"/>
      <c r="AS57" s="405"/>
      <c r="AT57" s="386"/>
      <c r="AU57" s="386"/>
      <c r="AV57" s="387"/>
      <c r="AW57" s="386"/>
      <c r="AX57" s="386"/>
      <c r="AY57" s="387"/>
      <c r="AZ57" s="390"/>
      <c r="BA57" s="397"/>
      <c r="BB57" s="387"/>
      <c r="BC57" s="390"/>
      <c r="BD57" s="397"/>
      <c r="BE57" s="387"/>
      <c r="BF57" s="390"/>
      <c r="BG57" s="397"/>
      <c r="BH57" s="405"/>
      <c r="BI57" s="390"/>
      <c r="BJ57" s="397"/>
      <c r="BK57" s="405"/>
      <c r="BL57" s="390"/>
      <c r="BM57" s="397"/>
      <c r="BN57" s="405"/>
      <c r="BO57" s="390"/>
      <c r="BP57" s="397"/>
      <c r="BQ57" s="405"/>
      <c r="BR57" s="390"/>
      <c r="BS57" s="397"/>
      <c r="BT57" s="405"/>
      <c r="BU57" s="390"/>
      <c r="BV57" s="397"/>
      <c r="BW57" s="405"/>
      <c r="BX57" s="390"/>
      <c r="BY57" s="397"/>
      <c r="BZ57" s="405"/>
      <c r="CA57" s="390"/>
      <c r="CB57" s="397"/>
      <c r="CC57" s="405"/>
      <c r="CD57" s="390"/>
      <c r="CE57" s="397"/>
      <c r="CF57" s="405"/>
      <c r="CG57" s="403" t="s">
        <v>130</v>
      </c>
      <c r="CH57" s="402">
        <v>1</v>
      </c>
      <c r="CI57" s="405"/>
      <c r="CJ57" s="92" t="s">
        <v>6</v>
      </c>
      <c r="CK57" s="402">
        <v>1</v>
      </c>
      <c r="CL57" s="405"/>
      <c r="CM57" s="390"/>
      <c r="CN57" s="397"/>
      <c r="CO57" s="405"/>
      <c r="CP57" s="92" t="s">
        <v>6</v>
      </c>
      <c r="CQ57" s="402">
        <v>1</v>
      </c>
      <c r="CR57" s="405"/>
      <c r="CS57" s="390"/>
      <c r="CT57" s="397"/>
      <c r="CU57" s="405"/>
      <c r="CV57" s="390"/>
      <c r="CW57" s="397"/>
      <c r="CX57" s="405"/>
      <c r="CY57" s="390"/>
      <c r="CZ57" s="397"/>
      <c r="DA57" s="405"/>
      <c r="DB57" s="390"/>
      <c r="DC57" s="397"/>
      <c r="DD57" s="405"/>
      <c r="DE57" s="390"/>
      <c r="DF57" s="397"/>
      <c r="DG57" s="405"/>
      <c r="DH57" s="390"/>
      <c r="DI57" s="397"/>
      <c r="DJ57" s="405"/>
      <c r="DK57" s="390"/>
      <c r="DL57" s="397"/>
      <c r="DM57" s="405"/>
      <c r="DN57" s="390"/>
      <c r="DO57" s="397"/>
      <c r="DP57" s="405"/>
      <c r="DQ57" s="390"/>
      <c r="DR57" s="397"/>
      <c r="DS57" s="405"/>
      <c r="DT57" s="390"/>
      <c r="DU57" s="397"/>
      <c r="DV57" s="405"/>
      <c r="DW57" s="390"/>
      <c r="DX57" s="397"/>
      <c r="DY57" s="405"/>
      <c r="DZ57" s="390"/>
      <c r="EA57" s="397"/>
      <c r="EB57" s="405"/>
      <c r="EC57" s="390"/>
      <c r="ED57" s="397"/>
      <c r="EE57" s="405"/>
      <c r="EF57" s="390"/>
      <c r="EG57" s="397"/>
      <c r="EH57" s="405"/>
      <c r="EI57" s="390"/>
      <c r="EJ57" s="397"/>
      <c r="EK57" s="405"/>
      <c r="EL57" s="390"/>
      <c r="EM57" s="397"/>
      <c r="EN57" s="405"/>
      <c r="EO57" s="390"/>
      <c r="EP57" s="397"/>
      <c r="EQ57" s="405"/>
      <c r="ER57" s="390"/>
      <c r="ES57" s="397"/>
      <c r="ET57" s="405"/>
      <c r="EU57" s="390"/>
      <c r="EV57" s="397"/>
      <c r="EW57" s="382"/>
      <c r="EX57" s="390"/>
      <c r="EY57" s="397"/>
      <c r="EZ57" s="382"/>
      <c r="FA57" s="390"/>
      <c r="FB57" s="397"/>
      <c r="FC57" s="382"/>
      <c r="FD57" s="390"/>
      <c r="FE57" s="397"/>
      <c r="FF57" s="382"/>
      <c r="FG57" s="390"/>
      <c r="FH57" s="397"/>
      <c r="FI57" s="382"/>
      <c r="FJ57" s="390"/>
      <c r="FK57" s="397"/>
      <c r="FL57" s="382"/>
      <c r="FM57" s="390"/>
      <c r="FN57" s="397"/>
      <c r="FO57" s="382"/>
      <c r="FP57" s="390"/>
      <c r="FQ57" s="397"/>
      <c r="FR57" s="382"/>
      <c r="FS57" s="390"/>
      <c r="FT57" s="397"/>
      <c r="FU57" s="382"/>
      <c r="FV57" s="390"/>
      <c r="FW57" s="397"/>
      <c r="FX57" s="382"/>
      <c r="FY57" s="390"/>
      <c r="FZ57" s="397"/>
    </row>
    <row r="58" spans="2:182" ht="17.25" customHeight="1">
      <c r="B58" s="514">
        <f t="shared" si="23"/>
        <v>0</v>
      </c>
      <c r="C58" s="514">
        <f t="shared" si="24"/>
        <v>0</v>
      </c>
      <c r="D58" s="609" t="str">
        <f t="shared" si="25"/>
        <v>00</v>
      </c>
      <c r="E58" s="404"/>
      <c r="F58" s="404"/>
      <c r="G58" s="404"/>
      <c r="H58" s="404"/>
      <c r="I58" s="404"/>
      <c r="K58" s="524">
        <f t="shared" si="29"/>
        <v>0</v>
      </c>
      <c r="L58" s="472">
        <f t="shared" si="28"/>
        <v>0</v>
      </c>
      <c r="M58" s="608" t="str">
        <f t="shared" si="26"/>
        <v>00</v>
      </c>
      <c r="N58" s="472"/>
      <c r="O58" s="472"/>
      <c r="P58" s="472"/>
      <c r="Q58" s="472"/>
      <c r="R58" s="472"/>
      <c r="S58" s="472"/>
      <c r="U58" s="83"/>
      <c r="AG58" s="83"/>
      <c r="AH58" s="83"/>
      <c r="AI58" s="83"/>
      <c r="AJ58" s="83"/>
      <c r="AK58" s="405"/>
      <c r="AL58" s="405"/>
      <c r="AM58" s="405"/>
      <c r="AN58" s="92"/>
      <c r="AO58" s="93"/>
      <c r="AP58" s="405"/>
      <c r="AQ58" s="405"/>
      <c r="AR58" s="405"/>
      <c r="AS58" s="405"/>
      <c r="AT58" s="386"/>
      <c r="AU58" s="386"/>
      <c r="AV58" s="387"/>
      <c r="AW58" s="386"/>
      <c r="AX58" s="386"/>
      <c r="AY58" s="387"/>
      <c r="AZ58" s="390"/>
      <c r="BA58" s="397"/>
      <c r="BB58" s="387"/>
      <c r="BC58" s="390"/>
      <c r="BD58" s="397"/>
      <c r="BE58" s="387"/>
      <c r="BF58" s="390"/>
      <c r="BG58" s="397"/>
      <c r="BH58" s="405"/>
      <c r="BI58" s="390"/>
      <c r="BJ58" s="397"/>
      <c r="BK58" s="405"/>
      <c r="BL58" s="390"/>
      <c r="BM58" s="397"/>
      <c r="BN58" s="405"/>
      <c r="BO58" s="390"/>
      <c r="BP58" s="397"/>
      <c r="BQ58" s="405"/>
      <c r="BR58" s="390"/>
      <c r="BS58" s="397"/>
      <c r="BT58" s="405"/>
      <c r="BU58" s="390"/>
      <c r="BV58" s="397"/>
      <c r="BW58" s="405"/>
      <c r="BX58" s="390"/>
      <c r="BY58" s="397"/>
      <c r="BZ58" s="405"/>
      <c r="CA58" s="390"/>
      <c r="CB58" s="397"/>
      <c r="CC58" s="405"/>
      <c r="CD58" s="390"/>
      <c r="CE58" s="397"/>
      <c r="CF58" s="405"/>
      <c r="CG58" s="403" t="s">
        <v>79</v>
      </c>
      <c r="CH58" s="402">
        <v>2</v>
      </c>
      <c r="CI58" s="405"/>
      <c r="CJ58" s="92" t="s">
        <v>22</v>
      </c>
      <c r="CK58" s="402">
        <v>1</v>
      </c>
      <c r="CL58" s="405"/>
      <c r="CM58" s="390"/>
      <c r="CN58" s="397"/>
      <c r="CO58" s="405"/>
      <c r="CP58" s="92" t="s">
        <v>22</v>
      </c>
      <c r="CQ58" s="402">
        <v>1</v>
      </c>
      <c r="CR58" s="405"/>
      <c r="CS58" s="390"/>
      <c r="CT58" s="397"/>
      <c r="CU58" s="405"/>
      <c r="CV58" s="390"/>
      <c r="CW58" s="397"/>
      <c r="CX58" s="405"/>
      <c r="CY58" s="390"/>
      <c r="CZ58" s="397"/>
      <c r="DA58" s="405"/>
      <c r="DB58" s="390"/>
      <c r="DC58" s="397"/>
      <c r="DD58" s="405"/>
      <c r="DE58" s="390"/>
      <c r="DF58" s="397"/>
      <c r="DG58" s="405"/>
      <c r="DH58" s="390"/>
      <c r="DI58" s="397"/>
      <c r="DJ58" s="405"/>
      <c r="DK58" s="390"/>
      <c r="DL58" s="397"/>
      <c r="DM58" s="405"/>
      <c r="DN58" s="390"/>
      <c r="DO58" s="397"/>
      <c r="DP58" s="405"/>
      <c r="DQ58" s="390"/>
      <c r="DR58" s="397"/>
      <c r="DS58" s="405"/>
      <c r="DT58" s="390"/>
      <c r="DU58" s="397"/>
      <c r="DV58" s="405"/>
      <c r="DW58" s="390"/>
      <c r="DX58" s="397"/>
      <c r="DY58" s="405"/>
      <c r="DZ58" s="390"/>
      <c r="EA58" s="397"/>
      <c r="EB58" s="405"/>
      <c r="EC58" s="390"/>
      <c r="ED58" s="397"/>
      <c r="EE58" s="405"/>
      <c r="EF58" s="390"/>
      <c r="EG58" s="397"/>
      <c r="EH58" s="405"/>
      <c r="EI58" s="390"/>
      <c r="EJ58" s="397"/>
      <c r="EK58" s="405"/>
      <c r="EL58" s="390"/>
      <c r="EM58" s="397"/>
      <c r="EN58" s="405"/>
      <c r="EO58" s="390"/>
      <c r="EP58" s="397"/>
      <c r="EQ58" s="405"/>
      <c r="ER58" s="390"/>
      <c r="ES58" s="397"/>
      <c r="ET58" s="405"/>
      <c r="EU58" s="390"/>
      <c r="EV58" s="397"/>
      <c r="EW58" s="382"/>
      <c r="EX58" s="390"/>
      <c r="EY58" s="397"/>
      <c r="EZ58" s="382"/>
      <c r="FA58" s="390"/>
      <c r="FB58" s="397"/>
      <c r="FC58" s="382"/>
      <c r="FD58" s="390"/>
      <c r="FE58" s="397"/>
      <c r="FF58" s="382"/>
      <c r="FG58" s="390"/>
      <c r="FH58" s="397"/>
      <c r="FI58" s="382"/>
      <c r="FJ58" s="390"/>
      <c r="FK58" s="397"/>
      <c r="FL58" s="382"/>
      <c r="FM58" s="390"/>
      <c r="FN58" s="397"/>
      <c r="FO58" s="382"/>
      <c r="FP58" s="390"/>
      <c r="FQ58" s="397"/>
      <c r="FR58" s="382"/>
      <c r="FS58" s="390"/>
      <c r="FT58" s="397"/>
      <c r="FU58" s="382"/>
      <c r="FV58" s="390"/>
      <c r="FW58" s="397"/>
      <c r="FX58" s="382"/>
      <c r="FY58" s="390"/>
      <c r="FZ58" s="397"/>
    </row>
    <row r="59" spans="2:182" ht="17.25" customHeight="1">
      <c r="B59" s="514">
        <f t="shared" si="23"/>
        <v>0</v>
      </c>
      <c r="C59" s="404">
        <f t="shared" ref="C50:C68" si="31">IF($D$8=$AG$78,AH111,IF($D$8=$AJ$78,AK111,IF($D$8=$AM$78,AN111,IF($D$8=$AP$78,AQ113))))</f>
        <v>0</v>
      </c>
      <c r="D59" s="609" t="str">
        <f t="shared" si="25"/>
        <v>00</v>
      </c>
      <c r="E59" s="404"/>
      <c r="F59" s="404"/>
      <c r="G59" s="404"/>
      <c r="H59" s="404"/>
      <c r="I59" s="404"/>
      <c r="K59" s="524">
        <f t="shared" si="29"/>
        <v>0</v>
      </c>
      <c r="L59" s="472">
        <f t="shared" si="28"/>
        <v>0</v>
      </c>
      <c r="M59" s="608" t="str">
        <f t="shared" si="26"/>
        <v>00</v>
      </c>
      <c r="N59" s="472"/>
      <c r="O59" s="472"/>
      <c r="P59" s="472"/>
      <c r="Q59" s="472"/>
      <c r="R59" s="472"/>
      <c r="S59" s="472"/>
      <c r="U59" s="83"/>
      <c r="AG59" s="83"/>
      <c r="AH59" s="83"/>
      <c r="AI59" s="83"/>
      <c r="AJ59" s="83"/>
      <c r="AK59" s="405"/>
      <c r="AL59" s="405"/>
      <c r="AM59" s="405"/>
      <c r="AN59" s="385"/>
      <c r="AO59" s="385"/>
      <c r="AP59" s="385"/>
      <c r="AQ59" s="385"/>
      <c r="AR59" s="385"/>
      <c r="AS59" s="385"/>
      <c r="AT59" s="386"/>
      <c r="AU59" s="386"/>
      <c r="AV59" s="386"/>
      <c r="AW59" s="386"/>
      <c r="AX59" s="386"/>
      <c r="AY59" s="386"/>
      <c r="AZ59" s="386"/>
      <c r="BA59" s="386"/>
      <c r="BB59" s="386"/>
      <c r="BC59" s="386"/>
      <c r="BD59" s="386"/>
      <c r="BE59" s="386"/>
      <c r="BF59" s="386"/>
      <c r="BG59" s="386"/>
      <c r="BH59" s="385"/>
      <c r="BI59" s="386"/>
      <c r="BJ59" s="386"/>
      <c r="BK59" s="385"/>
      <c r="BL59" s="386"/>
      <c r="BM59" s="386"/>
      <c r="BN59" s="385"/>
      <c r="BO59" s="386"/>
      <c r="BP59" s="386"/>
      <c r="BQ59" s="385"/>
      <c r="BR59" s="386"/>
      <c r="BS59" s="386"/>
      <c r="BT59" s="385"/>
      <c r="BU59" s="386"/>
      <c r="BV59" s="386"/>
      <c r="BW59" s="385"/>
      <c r="BX59" s="386"/>
      <c r="BY59" s="386"/>
      <c r="BZ59" s="385"/>
      <c r="CA59" s="386"/>
      <c r="CB59" s="386"/>
      <c r="CC59" s="385"/>
      <c r="CD59" s="386"/>
      <c r="CE59" s="386"/>
      <c r="CF59" s="405"/>
      <c r="CG59" s="403" t="s">
        <v>131</v>
      </c>
      <c r="CH59" s="402">
        <v>1</v>
      </c>
      <c r="CI59" s="405"/>
      <c r="CJ59" s="92">
        <v>690902</v>
      </c>
      <c r="CK59" s="93">
        <v>4</v>
      </c>
      <c r="CL59" s="405"/>
      <c r="CM59" s="390"/>
      <c r="CN59" s="397"/>
      <c r="CO59" s="405"/>
      <c r="CP59" s="92">
        <v>690902</v>
      </c>
      <c r="CQ59" s="93">
        <v>4</v>
      </c>
      <c r="CR59" s="405"/>
      <c r="CS59" s="390"/>
      <c r="CT59" s="397"/>
      <c r="CU59" s="405"/>
      <c r="CV59" s="390"/>
      <c r="CW59" s="397"/>
      <c r="CX59" s="405"/>
      <c r="CY59" s="390"/>
      <c r="CZ59" s="397"/>
      <c r="DA59" s="405"/>
      <c r="DB59" s="390"/>
      <c r="DC59" s="397"/>
      <c r="DD59" s="405"/>
      <c r="DE59" s="390"/>
      <c r="DF59" s="397"/>
      <c r="DG59" s="405"/>
      <c r="DH59" s="390"/>
      <c r="DI59" s="397"/>
      <c r="DJ59" s="405"/>
      <c r="DK59" s="390"/>
      <c r="DL59" s="397"/>
      <c r="DM59" s="405"/>
      <c r="DN59" s="390"/>
      <c r="DO59" s="397"/>
      <c r="DP59" s="405"/>
      <c r="DQ59" s="390"/>
      <c r="DR59" s="397"/>
      <c r="DS59" s="405"/>
      <c r="DT59" s="390"/>
      <c r="DU59" s="397"/>
      <c r="DV59" s="405"/>
      <c r="DW59" s="390"/>
      <c r="DX59" s="397"/>
      <c r="DY59" s="405"/>
      <c r="DZ59" s="390"/>
      <c r="EA59" s="397"/>
      <c r="EB59" s="405"/>
      <c r="EC59" s="390"/>
      <c r="ED59" s="397"/>
      <c r="EE59" s="405"/>
      <c r="EF59" s="390"/>
      <c r="EG59" s="397"/>
      <c r="EH59" s="405"/>
      <c r="EI59" s="390"/>
      <c r="EJ59" s="397"/>
      <c r="EK59" s="405"/>
      <c r="EL59" s="390"/>
      <c r="EM59" s="397"/>
      <c r="EN59" s="405"/>
      <c r="EO59" s="390"/>
      <c r="EP59" s="397"/>
      <c r="EQ59" s="405"/>
      <c r="ER59" s="390"/>
      <c r="ES59" s="397"/>
      <c r="ET59" s="405"/>
      <c r="EU59" s="390"/>
      <c r="EV59" s="397"/>
      <c r="EW59" s="382"/>
      <c r="EX59" s="390"/>
      <c r="EY59" s="397"/>
      <c r="EZ59" s="382"/>
      <c r="FA59" s="390"/>
      <c r="FB59" s="397"/>
      <c r="FC59" s="382"/>
      <c r="FD59" s="390"/>
      <c r="FE59" s="397"/>
      <c r="FF59" s="382"/>
      <c r="FG59" s="390"/>
      <c r="FH59" s="397"/>
      <c r="FI59" s="382"/>
      <c r="FJ59" s="390"/>
      <c r="FK59" s="397"/>
      <c r="FL59" s="382"/>
      <c r="FM59" s="390"/>
      <c r="FN59" s="397"/>
      <c r="FO59" s="382"/>
      <c r="FP59" s="390"/>
      <c r="FQ59" s="397"/>
      <c r="FR59" s="382"/>
      <c r="FS59" s="390"/>
      <c r="FT59" s="397"/>
      <c r="FU59" s="382"/>
      <c r="FV59" s="390"/>
      <c r="FW59" s="397"/>
      <c r="FX59" s="382"/>
      <c r="FY59" s="390"/>
      <c r="FZ59" s="397"/>
    </row>
    <row r="60" spans="2:182" ht="17.25" customHeight="1">
      <c r="B60" s="514">
        <f t="shared" si="23"/>
        <v>0</v>
      </c>
      <c r="C60" s="404">
        <f t="shared" si="31"/>
        <v>0</v>
      </c>
      <c r="D60" s="609" t="str">
        <f t="shared" si="25"/>
        <v>00</v>
      </c>
      <c r="E60" s="404"/>
      <c r="F60" s="404"/>
      <c r="G60" s="404"/>
      <c r="H60" s="404"/>
      <c r="I60" s="404"/>
      <c r="K60" s="524">
        <f t="shared" si="29"/>
        <v>0</v>
      </c>
      <c r="L60" s="472">
        <f t="shared" si="28"/>
        <v>0</v>
      </c>
      <c r="M60" s="608" t="str">
        <f t="shared" si="26"/>
        <v>00</v>
      </c>
      <c r="N60" s="472"/>
      <c r="O60" s="472"/>
      <c r="P60" s="472"/>
      <c r="Q60" s="472"/>
      <c r="R60" s="472"/>
      <c r="S60" s="472"/>
      <c r="U60" s="83"/>
      <c r="AG60" s="83"/>
      <c r="AH60" s="83"/>
      <c r="AI60" s="83"/>
      <c r="AJ60" s="83"/>
      <c r="AK60" s="385"/>
      <c r="AL60" s="385"/>
      <c r="AM60" s="385"/>
      <c r="AN60" s="385"/>
      <c r="AO60" s="385"/>
      <c r="AP60" s="385"/>
      <c r="AQ60" s="385"/>
      <c r="AR60" s="385"/>
      <c r="AS60" s="385"/>
      <c r="AT60" s="386"/>
      <c r="AU60" s="386"/>
      <c r="AV60" s="386"/>
      <c r="AW60" s="386"/>
      <c r="AX60" s="386"/>
      <c r="AY60" s="386"/>
      <c r="AZ60" s="386"/>
      <c r="BA60" s="386"/>
      <c r="BB60" s="386"/>
      <c r="BC60" s="386"/>
      <c r="BD60" s="386"/>
      <c r="BE60" s="386"/>
      <c r="BF60" s="386"/>
      <c r="BG60" s="386"/>
      <c r="BH60" s="385"/>
      <c r="BI60" s="386"/>
      <c r="BJ60" s="386"/>
      <c r="BK60" s="385"/>
      <c r="BL60" s="386"/>
      <c r="BM60" s="386"/>
      <c r="BN60" s="385"/>
      <c r="BO60" s="386"/>
      <c r="BP60" s="386"/>
      <c r="BQ60" s="385"/>
      <c r="BR60" s="386"/>
      <c r="BS60" s="386"/>
      <c r="BT60" s="385"/>
      <c r="BU60" s="386"/>
      <c r="BV60" s="386"/>
      <c r="BW60" s="385"/>
      <c r="BX60" s="386"/>
      <c r="BY60" s="386"/>
      <c r="BZ60" s="385"/>
      <c r="CA60" s="386"/>
      <c r="CB60" s="386"/>
      <c r="CC60" s="385"/>
      <c r="CD60" s="386"/>
      <c r="CE60" s="386"/>
      <c r="CF60" s="405"/>
      <c r="CG60" s="403" t="s">
        <v>132</v>
      </c>
      <c r="CH60" s="402">
        <v>1</v>
      </c>
      <c r="CI60" s="405"/>
      <c r="CJ60" s="385"/>
      <c r="CK60" s="385"/>
      <c r="CL60" s="385"/>
      <c r="CM60" s="386"/>
      <c r="CN60" s="386"/>
      <c r="CO60" s="385"/>
      <c r="CP60" s="386"/>
      <c r="CQ60" s="386"/>
      <c r="CR60" s="385"/>
      <c r="CS60" s="386"/>
      <c r="CT60" s="386"/>
      <c r="CU60" s="385"/>
      <c r="CV60" s="386"/>
      <c r="CW60" s="386"/>
      <c r="CX60" s="385"/>
      <c r="CY60" s="386"/>
      <c r="CZ60" s="386"/>
      <c r="DA60" s="385"/>
      <c r="DB60" s="386"/>
      <c r="DC60" s="386"/>
      <c r="DD60" s="385"/>
      <c r="DE60" s="386"/>
      <c r="DF60" s="386"/>
      <c r="DG60" s="385"/>
      <c r="DH60" s="386"/>
      <c r="DI60" s="386"/>
      <c r="DJ60" s="385"/>
      <c r="DK60" s="386"/>
      <c r="DL60" s="386"/>
      <c r="DM60" s="385"/>
      <c r="DN60" s="386"/>
      <c r="DO60" s="386"/>
      <c r="DP60" s="385"/>
      <c r="DQ60" s="386"/>
      <c r="DR60" s="386"/>
      <c r="DS60" s="385"/>
      <c r="DT60" s="386"/>
      <c r="DU60" s="386"/>
      <c r="DV60" s="385"/>
      <c r="DW60" s="386"/>
      <c r="DX60" s="386"/>
      <c r="DY60" s="385"/>
      <c r="DZ60" s="386"/>
      <c r="EA60" s="386"/>
      <c r="EB60" s="385"/>
      <c r="EC60" s="386"/>
      <c r="ED60" s="386"/>
      <c r="EE60" s="385"/>
      <c r="EF60" s="386"/>
      <c r="EG60" s="386"/>
      <c r="EH60" s="385"/>
      <c r="EI60" s="386"/>
      <c r="EJ60" s="386"/>
      <c r="EK60" s="385"/>
      <c r="EL60" s="386"/>
      <c r="EM60" s="386"/>
      <c r="EN60" s="385"/>
      <c r="EO60" s="386"/>
      <c r="EP60" s="386"/>
      <c r="EQ60" s="385"/>
      <c r="ER60" s="386"/>
      <c r="ES60" s="386"/>
      <c r="ET60" s="405"/>
      <c r="EU60" s="382"/>
      <c r="EV60" s="382"/>
      <c r="EW60" s="382"/>
      <c r="EX60" s="382"/>
      <c r="EY60" s="382"/>
      <c r="EZ60" s="382"/>
      <c r="FA60" s="382"/>
      <c r="FB60" s="382"/>
      <c r="FC60" s="382"/>
      <c r="FD60" s="382"/>
      <c r="FE60" s="382"/>
      <c r="FF60" s="382"/>
      <c r="FG60" s="382"/>
      <c r="FH60" s="382"/>
      <c r="FI60" s="382"/>
      <c r="FJ60" s="382"/>
      <c r="FK60" s="382"/>
      <c r="FL60" s="382"/>
      <c r="FM60" s="382"/>
      <c r="FN60" s="382"/>
      <c r="FO60" s="382"/>
      <c r="FP60" s="382"/>
      <c r="FQ60" s="382"/>
      <c r="FR60" s="382"/>
      <c r="FS60" s="382"/>
      <c r="FT60" s="382"/>
      <c r="FU60" s="382"/>
      <c r="FV60" s="382"/>
      <c r="FW60" s="382"/>
      <c r="FX60" s="382"/>
      <c r="FY60" s="382"/>
      <c r="FZ60" s="382"/>
    </row>
    <row r="61" spans="2:182" ht="17.25" customHeight="1">
      <c r="B61" s="447">
        <f t="shared" ref="B50:B68" si="32">IF($D$8=$AG$78,AG113,IF($D$8=$AJ$78,AJ114,IF($D$8=$AM$78,AM113,IF($D$8=$AP$78,AP115))))</f>
        <v>0</v>
      </c>
      <c r="C61" s="404">
        <f t="shared" si="31"/>
        <v>0</v>
      </c>
      <c r="D61" s="609" t="str">
        <f t="shared" si="25"/>
        <v>00</v>
      </c>
      <c r="E61" s="404"/>
      <c r="F61" s="404"/>
      <c r="G61" s="404"/>
      <c r="H61" s="404"/>
      <c r="I61" s="404"/>
      <c r="K61" s="524">
        <f t="shared" si="29"/>
        <v>0</v>
      </c>
      <c r="L61" s="472">
        <f t="shared" si="28"/>
        <v>0</v>
      </c>
      <c r="M61" s="608" t="str">
        <f t="shared" si="26"/>
        <v>00</v>
      </c>
      <c r="N61" s="472"/>
      <c r="O61" s="472"/>
      <c r="P61" s="472"/>
      <c r="Q61" s="472"/>
      <c r="R61" s="472"/>
      <c r="S61" s="472"/>
      <c r="U61" s="83"/>
      <c r="AG61" s="40"/>
      <c r="AH61" s="40"/>
      <c r="AI61" s="40"/>
      <c r="AJ61" s="83"/>
      <c r="AK61" s="385"/>
      <c r="AL61" s="385"/>
      <c r="AM61" s="385"/>
      <c r="AN61" s="385"/>
      <c r="AO61" s="385"/>
      <c r="AP61" s="385"/>
      <c r="AQ61" s="385"/>
      <c r="AR61" s="385"/>
      <c r="AS61" s="385"/>
      <c r="AT61" s="386"/>
      <c r="AU61" s="386"/>
      <c r="AV61" s="386"/>
      <c r="AW61" s="386"/>
      <c r="AX61" s="386"/>
      <c r="AY61" s="386"/>
      <c r="AZ61" s="386"/>
      <c r="BA61" s="386"/>
      <c r="BB61" s="386"/>
      <c r="BC61" s="386"/>
      <c r="BD61" s="386"/>
      <c r="BE61" s="386"/>
      <c r="BF61" s="386"/>
      <c r="BG61" s="386"/>
      <c r="BH61" s="385"/>
      <c r="BI61" s="386"/>
      <c r="BJ61" s="386"/>
      <c r="BK61" s="385"/>
      <c r="BL61" s="386"/>
      <c r="BM61" s="386"/>
      <c r="BN61" s="385"/>
      <c r="BO61" s="386"/>
      <c r="BP61" s="386"/>
      <c r="BQ61" s="385"/>
      <c r="BR61" s="386"/>
      <c r="BS61" s="386"/>
      <c r="BT61" s="385"/>
      <c r="BU61" s="386"/>
      <c r="BV61" s="386"/>
      <c r="BW61" s="385"/>
      <c r="BX61" s="386"/>
      <c r="BY61" s="386"/>
      <c r="BZ61" s="385"/>
      <c r="CA61" s="386"/>
      <c r="CB61" s="386"/>
      <c r="CC61" s="385"/>
      <c r="CD61" s="386"/>
      <c r="CE61" s="386"/>
      <c r="CF61" s="405"/>
      <c r="CG61" s="403" t="s">
        <v>132</v>
      </c>
      <c r="CH61" s="402">
        <v>1</v>
      </c>
      <c r="CI61" s="405"/>
      <c r="CJ61" s="385"/>
      <c r="CK61" s="385"/>
      <c r="CL61" s="385"/>
      <c r="CM61" s="386"/>
      <c r="CN61" s="386"/>
      <c r="CO61" s="385"/>
      <c r="CP61" s="386"/>
      <c r="CQ61" s="386"/>
      <c r="CR61" s="385"/>
      <c r="CS61" s="386"/>
      <c r="CT61" s="386"/>
      <c r="CU61" s="385"/>
      <c r="CV61" s="386"/>
      <c r="CW61" s="386"/>
      <c r="CX61" s="385"/>
      <c r="CY61" s="386"/>
      <c r="CZ61" s="386"/>
      <c r="DA61" s="385"/>
      <c r="DB61" s="386"/>
      <c r="DC61" s="386"/>
      <c r="DD61" s="385"/>
      <c r="DE61" s="386"/>
      <c r="DF61" s="386"/>
      <c r="DG61" s="385"/>
      <c r="DH61" s="386"/>
      <c r="DI61" s="386"/>
      <c r="DJ61" s="385"/>
      <c r="DK61" s="386"/>
      <c r="DL61" s="386"/>
      <c r="DM61" s="385"/>
      <c r="DN61" s="386"/>
      <c r="DO61" s="386"/>
      <c r="DP61" s="385"/>
      <c r="DQ61" s="386"/>
      <c r="DR61" s="386"/>
      <c r="DS61" s="385"/>
      <c r="DT61" s="386"/>
      <c r="DU61" s="386"/>
      <c r="DV61" s="385"/>
      <c r="DW61" s="386"/>
      <c r="DX61" s="386"/>
      <c r="DY61" s="385"/>
      <c r="DZ61" s="386"/>
      <c r="EA61" s="386"/>
      <c r="EB61" s="385"/>
      <c r="EC61" s="386"/>
      <c r="ED61" s="386"/>
      <c r="EE61" s="385"/>
      <c r="EF61" s="386"/>
      <c r="EG61" s="386"/>
      <c r="EH61" s="385"/>
      <c r="EI61" s="386"/>
      <c r="EJ61" s="386"/>
      <c r="EK61" s="385"/>
      <c r="EL61" s="386"/>
      <c r="EM61" s="386"/>
      <c r="EN61" s="385"/>
      <c r="EO61" s="386"/>
      <c r="EP61" s="386"/>
      <c r="EQ61" s="385"/>
      <c r="ER61" s="386"/>
      <c r="ES61" s="386"/>
      <c r="ET61" s="405"/>
      <c r="EU61" s="382"/>
      <c r="EV61" s="382"/>
      <c r="EW61" s="382"/>
      <c r="EX61" s="382"/>
      <c r="EY61" s="382"/>
      <c r="EZ61" s="382"/>
      <c r="FA61" s="382"/>
      <c r="FB61" s="382"/>
      <c r="FC61" s="382"/>
      <c r="FD61" s="382"/>
      <c r="FE61" s="382"/>
      <c r="FF61" s="382"/>
      <c r="FG61" s="382"/>
      <c r="FH61" s="382"/>
      <c r="FI61" s="382"/>
      <c r="FJ61" s="382"/>
      <c r="FK61" s="382"/>
      <c r="FL61" s="382"/>
      <c r="FM61" s="382"/>
      <c r="FN61" s="382"/>
      <c r="FO61" s="382"/>
      <c r="FP61" s="382"/>
      <c r="FQ61" s="382"/>
      <c r="FR61" s="382"/>
      <c r="FS61" s="382"/>
      <c r="FT61" s="382"/>
      <c r="FU61" s="382"/>
      <c r="FV61" s="382"/>
      <c r="FW61" s="382"/>
      <c r="FX61" s="382"/>
      <c r="FY61" s="382"/>
      <c r="FZ61" s="382"/>
    </row>
    <row r="62" spans="2:182" ht="17.25" customHeight="1">
      <c r="B62" s="447">
        <f t="shared" si="32"/>
        <v>0</v>
      </c>
      <c r="C62" s="404">
        <f t="shared" si="31"/>
        <v>0</v>
      </c>
      <c r="D62" s="609" t="str">
        <f t="shared" si="25"/>
        <v>00</v>
      </c>
      <c r="E62" s="404"/>
      <c r="F62" s="404"/>
      <c r="G62" s="404"/>
      <c r="H62" s="404"/>
      <c r="I62" s="404"/>
      <c r="K62" s="524">
        <f t="shared" si="29"/>
        <v>0</v>
      </c>
      <c r="L62" s="472">
        <f t="shared" si="28"/>
        <v>0</v>
      </c>
      <c r="M62" s="608" t="str">
        <f t="shared" si="26"/>
        <v>00</v>
      </c>
      <c r="N62" s="472"/>
      <c r="O62" s="472"/>
      <c r="P62" s="472"/>
      <c r="Q62" s="472"/>
      <c r="R62" s="472"/>
      <c r="S62" s="472"/>
      <c r="U62" s="83"/>
      <c r="AG62" s="40"/>
      <c r="AH62" s="40"/>
      <c r="AI62" s="40"/>
      <c r="AJ62" s="40"/>
      <c r="AK62" s="385"/>
      <c r="AL62" s="385"/>
      <c r="AM62" s="385"/>
      <c r="AN62" s="385"/>
      <c r="AO62" s="385"/>
      <c r="AP62" s="385"/>
      <c r="AQ62" s="385"/>
      <c r="AR62" s="385"/>
      <c r="AS62" s="385"/>
      <c r="AT62" s="386"/>
      <c r="AU62" s="386"/>
      <c r="AV62" s="386"/>
      <c r="AW62" s="386"/>
      <c r="AX62" s="386"/>
      <c r="AY62" s="386"/>
      <c r="AZ62" s="386"/>
      <c r="BA62" s="386"/>
      <c r="BB62" s="386"/>
      <c r="BC62" s="386"/>
      <c r="BD62" s="386"/>
      <c r="BE62" s="386"/>
      <c r="BF62" s="386"/>
      <c r="BG62" s="386"/>
      <c r="BH62" s="385"/>
      <c r="BI62" s="386"/>
      <c r="BJ62" s="386"/>
      <c r="BK62" s="385"/>
      <c r="BL62" s="386"/>
      <c r="BM62" s="386"/>
      <c r="BN62" s="385"/>
      <c r="BO62" s="386"/>
      <c r="BP62" s="386"/>
      <c r="BQ62" s="385"/>
      <c r="BR62" s="386"/>
      <c r="BS62" s="386"/>
      <c r="BT62" s="385"/>
      <c r="BU62" s="386"/>
      <c r="BV62" s="386"/>
      <c r="BW62" s="385"/>
      <c r="BX62" s="386"/>
      <c r="BY62" s="386"/>
      <c r="BZ62" s="385"/>
      <c r="CA62" s="386"/>
      <c r="CB62" s="386"/>
      <c r="CC62" s="385"/>
      <c r="CD62" s="386"/>
      <c r="CE62" s="386"/>
      <c r="CF62" s="405"/>
      <c r="CG62" s="92" t="s">
        <v>7</v>
      </c>
      <c r="CH62" s="93">
        <v>1</v>
      </c>
      <c r="CI62" s="405"/>
      <c r="CJ62" s="385"/>
      <c r="CK62" s="385"/>
      <c r="CL62" s="385"/>
      <c r="CM62" s="386"/>
      <c r="CN62" s="386"/>
      <c r="CO62" s="385"/>
      <c r="CP62" s="386"/>
      <c r="CQ62" s="386"/>
      <c r="CR62" s="385"/>
      <c r="CS62" s="386"/>
      <c r="CT62" s="386"/>
      <c r="CU62" s="385"/>
      <c r="CV62" s="386"/>
      <c r="CW62" s="386"/>
      <c r="CX62" s="385"/>
      <c r="CY62" s="386"/>
      <c r="CZ62" s="386"/>
      <c r="DA62" s="385"/>
      <c r="DB62" s="386"/>
      <c r="DC62" s="386"/>
      <c r="DD62" s="385"/>
      <c r="DE62" s="386"/>
      <c r="DF62" s="386"/>
      <c r="DG62" s="385"/>
      <c r="DH62" s="386"/>
      <c r="DI62" s="386"/>
      <c r="DJ62" s="385"/>
      <c r="DK62" s="386"/>
      <c r="DL62" s="386"/>
      <c r="DM62" s="385"/>
      <c r="DN62" s="386"/>
      <c r="DO62" s="386"/>
      <c r="DP62" s="385"/>
      <c r="DQ62" s="386"/>
      <c r="DR62" s="386"/>
      <c r="DS62" s="385"/>
      <c r="DT62" s="386"/>
      <c r="DU62" s="386"/>
      <c r="DV62" s="385"/>
      <c r="DW62" s="386"/>
      <c r="DX62" s="386"/>
      <c r="DY62" s="385"/>
      <c r="DZ62" s="386"/>
      <c r="EA62" s="386"/>
      <c r="EB62" s="385"/>
      <c r="EC62" s="386"/>
      <c r="ED62" s="386"/>
      <c r="EE62" s="385"/>
      <c r="EF62" s="386"/>
      <c r="EG62" s="386"/>
      <c r="EH62" s="385"/>
      <c r="EI62" s="386"/>
      <c r="EJ62" s="386"/>
      <c r="EK62" s="385"/>
      <c r="EL62" s="386"/>
      <c r="EM62" s="386"/>
      <c r="EN62" s="385"/>
      <c r="EO62" s="386"/>
      <c r="EP62" s="386"/>
      <c r="EQ62" s="385"/>
      <c r="ER62" s="386"/>
      <c r="ES62" s="386"/>
      <c r="ET62" s="405"/>
      <c r="EU62" s="382"/>
      <c r="EV62" s="382"/>
      <c r="EW62" s="382"/>
      <c r="EX62" s="382"/>
      <c r="EY62" s="382"/>
      <c r="EZ62" s="382"/>
      <c r="FA62" s="382"/>
      <c r="FB62" s="382"/>
      <c r="FC62" s="382"/>
      <c r="FD62" s="382"/>
      <c r="FE62" s="382"/>
      <c r="FF62" s="382"/>
      <c r="FG62" s="382"/>
      <c r="FH62" s="382"/>
      <c r="FI62" s="382"/>
      <c r="FJ62" s="382"/>
      <c r="FK62" s="382"/>
      <c r="FL62" s="382"/>
      <c r="FM62" s="382"/>
      <c r="FN62" s="382"/>
      <c r="FO62" s="382"/>
      <c r="FP62" s="382"/>
      <c r="FQ62" s="382"/>
      <c r="FR62" s="382"/>
      <c r="FS62" s="382"/>
      <c r="FT62" s="382"/>
      <c r="FU62" s="382"/>
      <c r="FV62" s="382"/>
      <c r="FW62" s="382"/>
      <c r="FX62" s="382"/>
      <c r="FY62" s="382"/>
      <c r="FZ62" s="382"/>
    </row>
    <row r="63" spans="2:182" ht="17.25" customHeight="1">
      <c r="B63" s="447">
        <f t="shared" si="32"/>
        <v>0</v>
      </c>
      <c r="C63" s="404">
        <f t="shared" si="31"/>
        <v>0</v>
      </c>
      <c r="D63" s="609" t="str">
        <f t="shared" si="25"/>
        <v>00</v>
      </c>
      <c r="E63" s="404"/>
      <c r="F63" s="404"/>
      <c r="G63" s="404"/>
      <c r="H63" s="404"/>
      <c r="I63" s="404"/>
      <c r="K63" s="524">
        <f t="shared" si="29"/>
        <v>0</v>
      </c>
      <c r="L63" s="472">
        <f t="shared" si="28"/>
        <v>0</v>
      </c>
      <c r="M63" s="608" t="str">
        <f t="shared" si="26"/>
        <v>00</v>
      </c>
      <c r="N63" s="472"/>
      <c r="O63" s="472"/>
      <c r="P63" s="472"/>
      <c r="Q63" s="472"/>
      <c r="R63" s="472"/>
      <c r="S63" s="472"/>
      <c r="U63" s="83"/>
      <c r="AG63" s="40"/>
      <c r="AH63" s="40"/>
      <c r="AI63" s="40"/>
      <c r="AJ63" s="40"/>
      <c r="AK63" s="385"/>
      <c r="AL63" s="385"/>
      <c r="AM63" s="385"/>
      <c r="AN63" s="385"/>
      <c r="AO63" s="385"/>
      <c r="AP63" s="385"/>
      <c r="AQ63" s="385"/>
      <c r="AR63" s="385"/>
      <c r="AS63" s="385"/>
      <c r="AT63" s="386"/>
      <c r="AU63" s="386"/>
      <c r="AV63" s="386"/>
      <c r="AW63" s="386"/>
      <c r="AX63" s="386"/>
      <c r="AY63" s="386"/>
      <c r="AZ63" s="386"/>
      <c r="BA63" s="386"/>
      <c r="BB63" s="386"/>
      <c r="BC63" s="386"/>
      <c r="BD63" s="386"/>
      <c r="BE63" s="386"/>
      <c r="BF63" s="386"/>
      <c r="BG63" s="386"/>
      <c r="BH63" s="385"/>
      <c r="BI63" s="386"/>
      <c r="BJ63" s="386"/>
      <c r="BK63" s="385"/>
      <c r="BL63" s="386"/>
      <c r="BM63" s="386"/>
      <c r="BN63" s="385"/>
      <c r="BO63" s="386"/>
      <c r="BP63" s="386"/>
      <c r="BQ63" s="385"/>
      <c r="BR63" s="386"/>
      <c r="BS63" s="386"/>
      <c r="BT63" s="385"/>
      <c r="BU63" s="386"/>
      <c r="BV63" s="386"/>
      <c r="BW63" s="385"/>
      <c r="BX63" s="386"/>
      <c r="BY63" s="386"/>
      <c r="BZ63" s="385"/>
      <c r="CA63" s="386"/>
      <c r="CB63" s="386"/>
      <c r="CC63" s="385"/>
      <c r="CD63" s="386"/>
      <c r="CE63" s="386"/>
      <c r="CF63" s="405"/>
      <c r="CG63" s="92" t="s">
        <v>6</v>
      </c>
      <c r="CH63" s="402">
        <v>1</v>
      </c>
      <c r="CI63" s="405"/>
      <c r="CJ63" s="385"/>
      <c r="CK63" s="385"/>
      <c r="CL63" s="385"/>
      <c r="CM63" s="386"/>
      <c r="CN63" s="386"/>
      <c r="CO63" s="385"/>
      <c r="CP63" s="386"/>
      <c r="CQ63" s="386"/>
      <c r="CR63" s="385"/>
      <c r="CS63" s="386"/>
      <c r="CT63" s="386"/>
      <c r="CU63" s="385"/>
      <c r="CV63" s="386"/>
      <c r="CW63" s="386"/>
      <c r="CX63" s="385"/>
      <c r="CY63" s="386"/>
      <c r="CZ63" s="386"/>
      <c r="DA63" s="385"/>
      <c r="DB63" s="386"/>
      <c r="DC63" s="386"/>
      <c r="DD63" s="385"/>
      <c r="DE63" s="386"/>
      <c r="DF63" s="386"/>
      <c r="DG63" s="385"/>
      <c r="DH63" s="386"/>
      <c r="DI63" s="386"/>
      <c r="DJ63" s="385"/>
      <c r="DK63" s="386"/>
      <c r="DL63" s="386"/>
      <c r="DM63" s="385"/>
      <c r="DN63" s="386"/>
      <c r="DO63" s="386"/>
      <c r="DP63" s="385"/>
      <c r="DQ63" s="386"/>
      <c r="DR63" s="386"/>
      <c r="DS63" s="385"/>
      <c r="DT63" s="386"/>
      <c r="DU63" s="386"/>
      <c r="DV63" s="385"/>
      <c r="DW63" s="386"/>
      <c r="DX63" s="386"/>
      <c r="DY63" s="385"/>
      <c r="DZ63" s="386"/>
      <c r="EA63" s="386"/>
      <c r="EB63" s="385"/>
      <c r="EC63" s="386"/>
      <c r="ED63" s="386"/>
      <c r="EE63" s="385"/>
      <c r="EF63" s="386"/>
      <c r="EG63" s="386"/>
      <c r="EH63" s="385"/>
      <c r="EI63" s="386"/>
      <c r="EJ63" s="386"/>
      <c r="EK63" s="385"/>
      <c r="EL63" s="386"/>
      <c r="EM63" s="386"/>
      <c r="EN63" s="385"/>
      <c r="EO63" s="386"/>
      <c r="EP63" s="386"/>
      <c r="EQ63" s="385"/>
      <c r="ER63" s="386"/>
      <c r="ES63" s="386"/>
      <c r="ET63" s="405"/>
      <c r="EU63" s="382"/>
      <c r="EV63" s="382"/>
      <c r="EW63" s="382"/>
      <c r="EX63" s="382"/>
      <c r="EY63" s="382"/>
      <c r="EZ63" s="382"/>
      <c r="FA63" s="382"/>
      <c r="FB63" s="382"/>
      <c r="FC63" s="382"/>
      <c r="FD63" s="382"/>
      <c r="FE63" s="382"/>
      <c r="FF63" s="382"/>
      <c r="FG63" s="382"/>
      <c r="FH63" s="382"/>
      <c r="FI63" s="382"/>
      <c r="FJ63" s="382"/>
      <c r="FK63" s="382"/>
      <c r="FL63" s="382"/>
      <c r="FM63" s="382"/>
      <c r="FN63" s="382"/>
      <c r="FO63" s="382"/>
      <c r="FP63" s="382"/>
      <c r="FQ63" s="382"/>
      <c r="FR63" s="382"/>
      <c r="FS63" s="382"/>
      <c r="FT63" s="382"/>
      <c r="FU63" s="382"/>
      <c r="FV63" s="382"/>
      <c r="FW63" s="382"/>
      <c r="FX63" s="382"/>
      <c r="FY63" s="382"/>
      <c r="FZ63" s="382"/>
    </row>
    <row r="64" spans="2:182" ht="17.25" customHeight="1">
      <c r="B64" s="447">
        <f t="shared" si="32"/>
        <v>0</v>
      </c>
      <c r="C64" s="404">
        <f t="shared" si="31"/>
        <v>0</v>
      </c>
      <c r="D64" s="609" t="str">
        <f t="shared" si="25"/>
        <v>00</v>
      </c>
      <c r="E64" s="404"/>
      <c r="F64" s="404"/>
      <c r="G64" s="404"/>
      <c r="H64" s="404"/>
      <c r="I64" s="404"/>
      <c r="K64" s="524">
        <f t="shared" si="29"/>
        <v>0</v>
      </c>
      <c r="L64" s="472">
        <f t="shared" si="28"/>
        <v>0</v>
      </c>
      <c r="M64" s="608" t="str">
        <f t="shared" si="26"/>
        <v>00</v>
      </c>
      <c r="N64" s="472"/>
      <c r="O64" s="472"/>
      <c r="P64" s="472"/>
      <c r="Q64" s="472"/>
      <c r="R64" s="472"/>
      <c r="S64" s="472"/>
      <c r="U64" s="83"/>
      <c r="AG64" s="40"/>
      <c r="AH64" s="40"/>
      <c r="AI64" s="40"/>
      <c r="AJ64" s="40"/>
      <c r="AK64" s="385"/>
      <c r="AL64" s="385"/>
      <c r="AM64" s="385"/>
      <c r="AN64" s="385"/>
      <c r="AO64" s="385"/>
      <c r="AP64" s="385"/>
      <c r="AQ64" s="385"/>
      <c r="AR64" s="385"/>
      <c r="AS64" s="385"/>
      <c r="AT64" s="386"/>
      <c r="AU64" s="386"/>
      <c r="AV64" s="386"/>
      <c r="AW64" s="386"/>
      <c r="AX64" s="386"/>
      <c r="AY64" s="386"/>
      <c r="AZ64" s="386"/>
      <c r="BA64" s="386"/>
      <c r="BB64" s="386"/>
      <c r="BC64" s="386"/>
      <c r="BD64" s="386"/>
      <c r="BE64" s="386"/>
      <c r="BF64" s="386"/>
      <c r="BG64" s="386"/>
      <c r="BH64" s="385"/>
      <c r="BI64" s="386"/>
      <c r="BJ64" s="386"/>
      <c r="BK64" s="385"/>
      <c r="BL64" s="386"/>
      <c r="BM64" s="386"/>
      <c r="BN64" s="385"/>
      <c r="BO64" s="386"/>
      <c r="BP64" s="386"/>
      <c r="BQ64" s="385"/>
      <c r="BR64" s="386"/>
      <c r="BS64" s="386"/>
      <c r="BT64" s="385"/>
      <c r="BU64" s="386"/>
      <c r="BV64" s="386"/>
      <c r="BW64" s="385"/>
      <c r="BX64" s="386"/>
      <c r="BY64" s="386"/>
      <c r="BZ64" s="385"/>
      <c r="CA64" s="386"/>
      <c r="CB64" s="386"/>
      <c r="CC64" s="385"/>
      <c r="CD64" s="386"/>
      <c r="CE64" s="386"/>
      <c r="CF64" s="405"/>
      <c r="CG64" s="92" t="s">
        <v>133</v>
      </c>
      <c r="CH64" s="402">
        <v>1</v>
      </c>
      <c r="CI64" s="405"/>
      <c r="CJ64" s="385"/>
      <c r="CK64" s="385"/>
      <c r="CL64" s="385"/>
      <c r="CM64" s="386"/>
      <c r="CN64" s="386"/>
      <c r="CO64" s="385"/>
      <c r="CP64" s="386"/>
      <c r="CQ64" s="386"/>
      <c r="CR64" s="385"/>
      <c r="CS64" s="386"/>
      <c r="CT64" s="386"/>
      <c r="CU64" s="385"/>
      <c r="CV64" s="386"/>
      <c r="CW64" s="386"/>
      <c r="CX64" s="385"/>
      <c r="CY64" s="386"/>
      <c r="CZ64" s="386"/>
      <c r="DA64" s="385"/>
      <c r="DB64" s="386"/>
      <c r="DC64" s="386"/>
      <c r="DD64" s="385"/>
      <c r="DE64" s="386"/>
      <c r="DF64" s="386"/>
      <c r="DG64" s="385"/>
      <c r="DH64" s="386"/>
      <c r="DI64" s="386"/>
      <c r="DJ64" s="385"/>
      <c r="DK64" s="386"/>
      <c r="DL64" s="386"/>
      <c r="DM64" s="385"/>
      <c r="DN64" s="386"/>
      <c r="DO64" s="386"/>
      <c r="DP64" s="385"/>
      <c r="DQ64" s="386"/>
      <c r="DR64" s="386"/>
      <c r="DS64" s="385"/>
      <c r="DT64" s="386"/>
      <c r="DU64" s="386"/>
      <c r="DV64" s="385"/>
      <c r="DW64" s="386"/>
      <c r="DX64" s="386"/>
      <c r="DY64" s="385"/>
      <c r="DZ64" s="386"/>
      <c r="EA64" s="386"/>
      <c r="EB64" s="385"/>
      <c r="EC64" s="386"/>
      <c r="ED64" s="386"/>
      <c r="EE64" s="385"/>
      <c r="EF64" s="386"/>
      <c r="EG64" s="386"/>
      <c r="EH64" s="385"/>
      <c r="EI64" s="386"/>
      <c r="EJ64" s="386"/>
      <c r="EK64" s="385"/>
      <c r="EL64" s="386"/>
      <c r="EM64" s="386"/>
      <c r="EN64" s="385"/>
      <c r="EO64" s="386"/>
      <c r="EP64" s="386"/>
      <c r="EQ64" s="385"/>
      <c r="ER64" s="386"/>
      <c r="ES64" s="386"/>
      <c r="ET64" s="405"/>
      <c r="EU64" s="382"/>
      <c r="EV64" s="382"/>
      <c r="EW64" s="382"/>
      <c r="EX64" s="382"/>
      <c r="EY64" s="382"/>
      <c r="EZ64" s="382"/>
      <c r="FA64" s="382"/>
      <c r="FB64" s="382"/>
      <c r="FC64" s="382"/>
      <c r="FD64" s="382"/>
      <c r="FE64" s="382"/>
      <c r="FF64" s="382"/>
      <c r="FG64" s="382"/>
      <c r="FH64" s="382"/>
      <c r="FI64" s="382"/>
      <c r="FJ64" s="382"/>
      <c r="FK64" s="382"/>
      <c r="FL64" s="382"/>
      <c r="FM64" s="382"/>
      <c r="FN64" s="382"/>
      <c r="FO64" s="382"/>
      <c r="FP64" s="382"/>
      <c r="FQ64" s="382"/>
      <c r="FR64" s="382"/>
      <c r="FS64" s="382"/>
      <c r="FT64" s="382"/>
      <c r="FU64" s="382"/>
      <c r="FV64" s="382"/>
      <c r="FW64" s="382"/>
      <c r="FX64" s="382"/>
      <c r="FY64" s="382"/>
      <c r="FZ64" s="382"/>
    </row>
    <row r="65" spans="2:182" ht="17.25" customHeight="1">
      <c r="B65" s="447">
        <f t="shared" si="32"/>
        <v>0</v>
      </c>
      <c r="C65" s="404">
        <f t="shared" si="31"/>
        <v>0</v>
      </c>
      <c r="D65" s="609" t="str">
        <f t="shared" si="25"/>
        <v>00</v>
      </c>
      <c r="E65" s="404"/>
      <c r="F65" s="404"/>
      <c r="G65" s="404"/>
      <c r="H65" s="404"/>
      <c r="I65" s="404"/>
      <c r="K65" s="524">
        <f t="shared" si="29"/>
        <v>0</v>
      </c>
      <c r="L65" s="472">
        <f t="shared" si="28"/>
        <v>0</v>
      </c>
      <c r="M65" s="608" t="str">
        <f t="shared" si="26"/>
        <v>00</v>
      </c>
      <c r="N65" s="472"/>
      <c r="O65" s="472"/>
      <c r="P65" s="472"/>
      <c r="Q65" s="472"/>
      <c r="R65" s="472"/>
      <c r="S65" s="472"/>
      <c r="U65" s="83"/>
      <c r="AG65" s="40"/>
      <c r="AH65" s="40"/>
      <c r="AI65" s="40"/>
      <c r="AJ65" s="40"/>
      <c r="AK65" s="385"/>
      <c r="AL65" s="385"/>
      <c r="AM65" s="385"/>
      <c r="AN65" s="385"/>
      <c r="AO65" s="385"/>
      <c r="AP65" s="385"/>
      <c r="AQ65" s="385"/>
      <c r="AR65" s="385"/>
      <c r="AS65" s="385"/>
      <c r="AT65" s="386"/>
      <c r="AU65" s="386"/>
      <c r="AV65" s="386"/>
      <c r="AW65" s="386"/>
      <c r="AX65" s="386"/>
      <c r="AY65" s="386"/>
      <c r="AZ65" s="386"/>
      <c r="BA65" s="386"/>
      <c r="BB65" s="386"/>
      <c r="BC65" s="386"/>
      <c r="BD65" s="386"/>
      <c r="BE65" s="386"/>
      <c r="BF65" s="386"/>
      <c r="BG65" s="386"/>
      <c r="BH65" s="385"/>
      <c r="BI65" s="386"/>
      <c r="BJ65" s="386"/>
      <c r="BK65" s="385"/>
      <c r="BL65" s="386"/>
      <c r="BM65" s="386"/>
      <c r="BN65" s="385"/>
      <c r="BO65" s="386"/>
      <c r="BP65" s="386"/>
      <c r="BQ65" s="385"/>
      <c r="BR65" s="386"/>
      <c r="BS65" s="386"/>
      <c r="BT65" s="385"/>
      <c r="BU65" s="386"/>
      <c r="BV65" s="386"/>
      <c r="BW65" s="385"/>
      <c r="BX65" s="386"/>
      <c r="BY65" s="386"/>
      <c r="BZ65" s="385"/>
      <c r="CA65" s="386"/>
      <c r="CB65" s="386"/>
      <c r="CC65" s="385"/>
      <c r="CD65" s="386"/>
      <c r="CE65" s="386"/>
      <c r="CF65" s="405"/>
      <c r="CG65" s="92" t="s">
        <v>134</v>
      </c>
      <c r="CH65" s="402">
        <v>1</v>
      </c>
      <c r="CI65" s="405"/>
      <c r="CJ65" s="385"/>
      <c r="CK65" s="385"/>
      <c r="CL65" s="385"/>
      <c r="CM65" s="386"/>
      <c r="CN65" s="386"/>
      <c r="CO65" s="385"/>
      <c r="CP65" s="386"/>
      <c r="CQ65" s="386"/>
      <c r="CR65" s="385"/>
      <c r="CS65" s="386"/>
      <c r="CT65" s="386"/>
      <c r="CU65" s="385"/>
      <c r="CV65" s="386"/>
      <c r="CW65" s="386"/>
      <c r="CX65" s="385"/>
      <c r="CY65" s="386"/>
      <c r="CZ65" s="386"/>
      <c r="DA65" s="385"/>
      <c r="DB65" s="386"/>
      <c r="DC65" s="386"/>
      <c r="DD65" s="385"/>
      <c r="DE65" s="386"/>
      <c r="DF65" s="386"/>
      <c r="DG65" s="385"/>
      <c r="DH65" s="386"/>
      <c r="DI65" s="386"/>
      <c r="DJ65" s="385"/>
      <c r="DK65" s="386"/>
      <c r="DL65" s="386"/>
      <c r="DM65" s="385"/>
      <c r="DN65" s="386"/>
      <c r="DO65" s="386"/>
      <c r="DP65" s="385"/>
      <c r="DQ65" s="386"/>
      <c r="DR65" s="386"/>
      <c r="DS65" s="385"/>
      <c r="DT65" s="386"/>
      <c r="DU65" s="386"/>
      <c r="DV65" s="385"/>
      <c r="DW65" s="386"/>
      <c r="DX65" s="386"/>
      <c r="DY65" s="385"/>
      <c r="DZ65" s="386"/>
      <c r="EA65" s="386"/>
      <c r="EB65" s="385"/>
      <c r="EC65" s="386"/>
      <c r="ED65" s="386"/>
      <c r="EE65" s="385"/>
      <c r="EF65" s="386"/>
      <c r="EG65" s="386"/>
      <c r="EH65" s="385"/>
      <c r="EI65" s="386"/>
      <c r="EJ65" s="386"/>
      <c r="EK65" s="385"/>
      <c r="EL65" s="386"/>
      <c r="EM65" s="386"/>
      <c r="EN65" s="385"/>
      <c r="EO65" s="386"/>
      <c r="EP65" s="386"/>
      <c r="EQ65" s="385"/>
      <c r="ER65" s="386"/>
      <c r="ES65" s="386"/>
      <c r="ET65" s="405"/>
      <c r="EU65" s="382"/>
      <c r="EV65" s="382"/>
      <c r="EW65" s="382"/>
      <c r="EX65" s="382"/>
      <c r="EY65" s="382"/>
      <c r="EZ65" s="382"/>
      <c r="FA65" s="382"/>
      <c r="FB65" s="382"/>
      <c r="FC65" s="382"/>
      <c r="FD65" s="382"/>
      <c r="FE65" s="382"/>
      <c r="FF65" s="382"/>
      <c r="FG65" s="382"/>
      <c r="FH65" s="382"/>
      <c r="FI65" s="382"/>
      <c r="FJ65" s="382"/>
      <c r="FK65" s="382"/>
      <c r="FL65" s="382"/>
      <c r="FM65" s="382"/>
      <c r="FN65" s="382"/>
      <c r="FO65" s="382"/>
      <c r="FP65" s="382"/>
      <c r="FQ65" s="382"/>
      <c r="FR65" s="382"/>
      <c r="FS65" s="382"/>
      <c r="FT65" s="382"/>
      <c r="FU65" s="382"/>
      <c r="FV65" s="382"/>
      <c r="FW65" s="382"/>
      <c r="FX65" s="382"/>
      <c r="FY65" s="382"/>
      <c r="FZ65" s="382"/>
    </row>
    <row r="66" spans="2:182" ht="17.25" customHeight="1">
      <c r="B66" s="447">
        <f t="shared" si="32"/>
        <v>0</v>
      </c>
      <c r="C66" s="404">
        <f t="shared" si="31"/>
        <v>0</v>
      </c>
      <c r="D66" s="609" t="str">
        <f t="shared" si="25"/>
        <v>00</v>
      </c>
      <c r="E66" s="404"/>
      <c r="F66" s="404"/>
      <c r="G66" s="404"/>
      <c r="H66" s="404"/>
      <c r="I66" s="404"/>
      <c r="K66" s="524">
        <f t="shared" si="29"/>
        <v>0</v>
      </c>
      <c r="L66" s="472">
        <f t="shared" si="28"/>
        <v>0</v>
      </c>
      <c r="M66" s="608" t="str">
        <f t="shared" si="26"/>
        <v>00</v>
      </c>
      <c r="N66" s="472"/>
      <c r="O66" s="472"/>
      <c r="P66" s="472"/>
      <c r="Q66" s="472"/>
      <c r="R66" s="472"/>
      <c r="S66" s="472"/>
      <c r="U66" s="83"/>
      <c r="AG66" s="40"/>
      <c r="AH66" s="40"/>
      <c r="AI66" s="40"/>
      <c r="AJ66" s="40"/>
      <c r="AK66" s="385"/>
      <c r="AL66" s="385"/>
      <c r="AM66" s="385"/>
      <c r="AN66" s="385"/>
      <c r="AO66" s="385"/>
      <c r="AP66" s="385"/>
      <c r="AQ66" s="385"/>
      <c r="AR66" s="385"/>
      <c r="AS66" s="385"/>
      <c r="AT66" s="386"/>
      <c r="AU66" s="386"/>
      <c r="AV66" s="386"/>
      <c r="AW66" s="386"/>
      <c r="AX66" s="386"/>
      <c r="AY66" s="386"/>
      <c r="AZ66" s="386"/>
      <c r="BA66" s="386"/>
      <c r="BB66" s="386"/>
      <c r="BC66" s="386"/>
      <c r="BD66" s="386"/>
      <c r="BE66" s="386"/>
      <c r="BF66" s="386"/>
      <c r="BG66" s="386"/>
      <c r="BH66" s="385"/>
      <c r="BI66" s="386"/>
      <c r="BJ66" s="386"/>
      <c r="BK66" s="385"/>
      <c r="BL66" s="386"/>
      <c r="BM66" s="386"/>
      <c r="BN66" s="385"/>
      <c r="BO66" s="386"/>
      <c r="BP66" s="386"/>
      <c r="BQ66" s="385"/>
      <c r="BR66" s="386"/>
      <c r="BS66" s="386"/>
      <c r="BT66" s="385"/>
      <c r="BU66" s="386"/>
      <c r="BV66" s="386"/>
      <c r="BW66" s="385"/>
      <c r="BX66" s="386"/>
      <c r="BY66" s="386"/>
      <c r="BZ66" s="385"/>
      <c r="CA66" s="386"/>
      <c r="CB66" s="386"/>
      <c r="CC66" s="385"/>
      <c r="CD66" s="386"/>
      <c r="CE66" s="386"/>
      <c r="CF66" s="405"/>
      <c r="CG66" s="92" t="s">
        <v>135</v>
      </c>
      <c r="CH66" s="402">
        <v>1</v>
      </c>
      <c r="CI66" s="405"/>
      <c r="CJ66" s="385"/>
      <c r="CK66" s="385"/>
      <c r="CL66" s="385"/>
      <c r="CM66" s="386"/>
      <c r="CN66" s="386"/>
      <c r="CO66" s="385"/>
      <c r="CP66" s="386"/>
      <c r="CQ66" s="386"/>
      <c r="CR66" s="385"/>
      <c r="CS66" s="386"/>
      <c r="CT66" s="386"/>
      <c r="CU66" s="385"/>
      <c r="CV66" s="386"/>
      <c r="CW66" s="386"/>
      <c r="CX66" s="385"/>
      <c r="CY66" s="386"/>
      <c r="CZ66" s="386"/>
      <c r="DA66" s="385"/>
      <c r="DB66" s="386"/>
      <c r="DC66" s="386"/>
      <c r="DD66" s="385"/>
      <c r="DE66" s="386"/>
      <c r="DF66" s="386"/>
      <c r="DG66" s="385"/>
      <c r="DH66" s="386"/>
      <c r="DI66" s="386"/>
      <c r="DJ66" s="385"/>
      <c r="DK66" s="386"/>
      <c r="DL66" s="386"/>
      <c r="DM66" s="385"/>
      <c r="DN66" s="386"/>
      <c r="DO66" s="386"/>
      <c r="DP66" s="385"/>
      <c r="DQ66" s="386"/>
      <c r="DR66" s="386"/>
      <c r="DS66" s="385"/>
      <c r="DT66" s="386"/>
      <c r="DU66" s="386"/>
      <c r="DV66" s="385"/>
      <c r="DW66" s="386"/>
      <c r="DX66" s="386"/>
      <c r="DY66" s="385"/>
      <c r="DZ66" s="386"/>
      <c r="EA66" s="386"/>
      <c r="EB66" s="385"/>
      <c r="EC66" s="386"/>
      <c r="ED66" s="386"/>
      <c r="EE66" s="385"/>
      <c r="EF66" s="386"/>
      <c r="EG66" s="386"/>
      <c r="EH66" s="385"/>
      <c r="EI66" s="386"/>
      <c r="EJ66" s="386"/>
      <c r="EK66" s="385"/>
      <c r="EL66" s="386"/>
      <c r="EM66" s="386"/>
      <c r="EN66" s="385"/>
      <c r="EO66" s="386"/>
      <c r="EP66" s="386"/>
      <c r="EQ66" s="385"/>
      <c r="ER66" s="386"/>
      <c r="ES66" s="386"/>
      <c r="ET66" s="405"/>
      <c r="EU66" s="382"/>
      <c r="EV66" s="382"/>
      <c r="EW66" s="382"/>
      <c r="EX66" s="382"/>
      <c r="EY66" s="382"/>
      <c r="EZ66" s="382"/>
      <c r="FA66" s="382"/>
      <c r="FB66" s="382"/>
      <c r="FC66" s="382"/>
      <c r="FD66" s="382"/>
      <c r="FE66" s="382"/>
      <c r="FF66" s="382"/>
      <c r="FG66" s="382"/>
      <c r="FH66" s="382"/>
      <c r="FI66" s="382"/>
      <c r="FJ66" s="382"/>
      <c r="FK66" s="382"/>
      <c r="FL66" s="382"/>
      <c r="FM66" s="382"/>
      <c r="FN66" s="382"/>
      <c r="FO66" s="382"/>
      <c r="FP66" s="382"/>
      <c r="FQ66" s="382"/>
      <c r="FR66" s="382"/>
      <c r="FS66" s="382"/>
      <c r="FT66" s="382"/>
      <c r="FU66" s="382"/>
      <c r="FV66" s="382"/>
      <c r="FW66" s="382"/>
      <c r="FX66" s="382"/>
      <c r="FY66" s="382"/>
      <c r="FZ66" s="382"/>
    </row>
    <row r="67" spans="2:182" ht="17.25" customHeight="1" thickBot="1">
      <c r="B67" s="447">
        <f t="shared" si="32"/>
        <v>0</v>
      </c>
      <c r="C67" s="404">
        <f t="shared" si="31"/>
        <v>0</v>
      </c>
      <c r="D67" s="609" t="str">
        <f t="shared" si="25"/>
        <v>00</v>
      </c>
      <c r="E67" s="404"/>
      <c r="F67" s="404"/>
      <c r="G67" s="404"/>
      <c r="H67" s="404"/>
      <c r="I67" s="404"/>
      <c r="K67" s="524">
        <f t="shared" si="29"/>
        <v>0</v>
      </c>
      <c r="L67" s="472">
        <f t="shared" si="28"/>
        <v>0</v>
      </c>
      <c r="M67" s="608" t="str">
        <f t="shared" si="26"/>
        <v>00</v>
      </c>
      <c r="N67" s="472"/>
      <c r="O67" s="472"/>
      <c r="P67" s="472"/>
      <c r="Q67" s="472"/>
      <c r="R67" s="472"/>
      <c r="S67" s="472"/>
      <c r="U67" s="83"/>
      <c r="AG67" s="40"/>
      <c r="AH67" s="40"/>
      <c r="AI67" s="40"/>
      <c r="AJ67" s="40"/>
      <c r="AK67" s="385"/>
      <c r="AL67" s="385"/>
      <c r="AM67" s="385"/>
      <c r="AN67" s="40"/>
      <c r="AO67" s="40"/>
      <c r="AP67" s="40"/>
      <c r="AQ67" s="40"/>
      <c r="AR67" s="40"/>
      <c r="AS67" s="40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40"/>
      <c r="BI67" s="2"/>
      <c r="BJ67" s="2"/>
      <c r="BK67" s="40"/>
      <c r="BL67" s="2"/>
      <c r="BM67" s="2"/>
      <c r="BN67" s="40"/>
      <c r="BO67" s="2"/>
      <c r="BP67" s="2"/>
      <c r="BQ67" s="40"/>
      <c r="BR67" s="2"/>
      <c r="BS67" s="2"/>
      <c r="BT67" s="40"/>
      <c r="BU67" s="2"/>
      <c r="BV67" s="2"/>
      <c r="BW67" s="40"/>
      <c r="BX67" s="2"/>
      <c r="BY67" s="2"/>
      <c r="BZ67" s="40"/>
      <c r="CA67" s="2"/>
      <c r="CB67" s="2"/>
      <c r="CC67" s="40"/>
      <c r="CD67" s="2"/>
      <c r="CE67" s="2"/>
      <c r="CF67" s="83"/>
      <c r="CG67" s="23"/>
      <c r="CH67" s="21"/>
      <c r="CI67" s="83"/>
      <c r="CJ67" s="2"/>
      <c r="CK67" s="2"/>
      <c r="CL67" s="40"/>
      <c r="CM67" s="2"/>
      <c r="CN67" s="2"/>
      <c r="CO67" s="40"/>
      <c r="CP67" s="2"/>
      <c r="CQ67" s="2"/>
      <c r="CR67" s="40"/>
      <c r="CS67" s="2"/>
      <c r="CT67" s="2"/>
      <c r="CU67" s="40"/>
      <c r="CV67" s="2"/>
      <c r="CW67" s="2"/>
      <c r="CX67" s="40"/>
      <c r="CY67" s="2"/>
      <c r="CZ67" s="2"/>
      <c r="DA67" s="40"/>
      <c r="DB67" s="2"/>
      <c r="DC67" s="2"/>
      <c r="DD67" s="40"/>
      <c r="DE67" s="2"/>
      <c r="DF67" s="2"/>
      <c r="DG67" s="40"/>
      <c r="DH67" s="2"/>
      <c r="DI67" s="2"/>
      <c r="DJ67" s="40"/>
      <c r="DK67" s="2"/>
      <c r="DL67" s="2"/>
      <c r="DM67" s="40"/>
      <c r="DN67" s="2"/>
      <c r="DO67" s="2"/>
      <c r="DP67" s="40"/>
      <c r="DQ67" s="2"/>
      <c r="DR67" s="2"/>
      <c r="DS67" s="40"/>
      <c r="DT67" s="2"/>
      <c r="DU67" s="2"/>
      <c r="DV67" s="40"/>
      <c r="DW67" s="2"/>
      <c r="DX67" s="2"/>
      <c r="DY67" s="40"/>
      <c r="DZ67" s="2"/>
      <c r="EA67" s="2"/>
      <c r="EB67" s="40"/>
      <c r="EC67" s="2"/>
      <c r="ED67" s="2"/>
      <c r="EE67" s="40"/>
      <c r="EF67" s="2"/>
      <c r="EG67" s="2"/>
      <c r="EH67" s="40"/>
      <c r="EI67" s="2"/>
      <c r="EJ67" s="2"/>
      <c r="EK67" s="40"/>
      <c r="EL67" s="2"/>
      <c r="EM67" s="2"/>
      <c r="EN67" s="40"/>
      <c r="EO67" s="2"/>
      <c r="EP67" s="2"/>
      <c r="EQ67" s="40"/>
      <c r="ER67" s="2"/>
      <c r="ES67" s="2"/>
      <c r="ET67" s="83"/>
    </row>
    <row r="68" spans="2:182" ht="17.25" customHeight="1">
      <c r="B68" s="447">
        <f t="shared" si="32"/>
        <v>0</v>
      </c>
      <c r="C68" s="404">
        <f t="shared" si="31"/>
        <v>0</v>
      </c>
      <c r="D68" s="609" t="str">
        <f t="shared" si="25"/>
        <v>00</v>
      </c>
      <c r="E68" s="404"/>
      <c r="F68" s="404"/>
      <c r="G68" s="404"/>
      <c r="H68" s="404"/>
      <c r="I68" s="404"/>
      <c r="K68" s="524">
        <f t="shared" si="29"/>
        <v>0</v>
      </c>
      <c r="L68" s="472">
        <f t="shared" si="28"/>
        <v>0</v>
      </c>
      <c r="M68" s="608" t="str">
        <f t="shared" si="26"/>
        <v>00</v>
      </c>
      <c r="N68" s="472"/>
      <c r="O68" s="472"/>
      <c r="P68" s="472"/>
      <c r="Q68" s="472"/>
      <c r="R68" s="472"/>
      <c r="S68" s="472"/>
      <c r="U68" s="83"/>
      <c r="AG68" s="40"/>
      <c r="AH68" s="40"/>
      <c r="AI68" s="40"/>
      <c r="AJ68" s="40"/>
      <c r="AK68" s="40"/>
      <c r="AL68" s="40"/>
      <c r="AM68" s="40"/>
    </row>
    <row r="69" spans="2:182" ht="17.25" customHeight="1">
      <c r="U69" s="83"/>
      <c r="AG69" s="40"/>
      <c r="AH69" s="40"/>
      <c r="AI69" s="40"/>
      <c r="AJ69" s="40"/>
    </row>
    <row r="70" spans="2:182" ht="15.75" customHeight="1" thickBot="1">
      <c r="B70" s="588" t="s">
        <v>136</v>
      </c>
      <c r="C70" s="589"/>
      <c r="D70" s="589"/>
      <c r="E70" s="589"/>
      <c r="F70" s="589"/>
      <c r="G70" s="589"/>
      <c r="H70" s="589"/>
      <c r="I70" s="590"/>
      <c r="K70" s="588" t="s">
        <v>136</v>
      </c>
      <c r="L70" s="589"/>
      <c r="M70" s="589"/>
      <c r="N70" s="589"/>
      <c r="O70" s="589"/>
      <c r="P70" s="589"/>
      <c r="Q70" s="589"/>
      <c r="R70" s="589"/>
      <c r="S70" s="590"/>
      <c r="U70" s="83"/>
      <c r="AG70" s="376"/>
      <c r="AH70" s="376"/>
      <c r="AI70" s="377"/>
      <c r="AJ70" s="40"/>
      <c r="AK70" s="377"/>
      <c r="AL70" s="377"/>
      <c r="AM70" s="377"/>
      <c r="AN70" s="378"/>
      <c r="AO70" s="377"/>
      <c r="AP70" s="377"/>
      <c r="AQ70" s="377"/>
      <c r="AR70" s="378"/>
      <c r="AS70" s="40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40"/>
      <c r="BI70" s="40"/>
      <c r="BJ70" s="40"/>
      <c r="BK70" s="40"/>
      <c r="BL70" s="2"/>
      <c r="BM70" s="2"/>
      <c r="BN70" s="40"/>
      <c r="BO70" s="2"/>
      <c r="BP70" s="2"/>
      <c r="BQ70" s="40"/>
      <c r="BR70" s="2"/>
      <c r="BS70" s="2"/>
      <c r="BT70" s="40"/>
      <c r="BU70" s="2"/>
      <c r="BV70" s="2"/>
      <c r="BW70" s="40"/>
      <c r="BX70" s="2"/>
      <c r="BY70" s="2"/>
      <c r="BZ70" s="40"/>
      <c r="CA70" s="2"/>
      <c r="CB70" s="2"/>
      <c r="CC70" s="40"/>
      <c r="CD70" s="2"/>
      <c r="CE70" s="2"/>
      <c r="CF70" s="83"/>
      <c r="CG70" s="2"/>
      <c r="CH70" s="2"/>
      <c r="CI70" s="83"/>
      <c r="CJ70" s="83"/>
      <c r="CK70" s="83"/>
      <c r="CL70" s="83"/>
      <c r="CM70" s="83"/>
      <c r="CN70" s="83"/>
      <c r="CO70" s="83"/>
      <c r="CP70" s="83"/>
      <c r="CQ70" s="83"/>
      <c r="CR70" s="83"/>
      <c r="CS70" s="83"/>
      <c r="CT70" s="83"/>
      <c r="CU70" s="83"/>
      <c r="CV70" s="83"/>
      <c r="CW70" s="83"/>
      <c r="CX70" s="83"/>
      <c r="CY70" s="83"/>
      <c r="CZ70" s="83"/>
      <c r="DA70" s="83"/>
      <c r="DB70" s="83"/>
      <c r="DC70" s="83"/>
      <c r="DD70" s="83"/>
      <c r="DE70" s="83"/>
      <c r="DF70" s="83"/>
      <c r="DG70" s="83"/>
      <c r="DH70" s="83"/>
      <c r="DI70" s="83"/>
      <c r="DJ70" s="83"/>
      <c r="DK70" s="83"/>
      <c r="DL70" s="83"/>
      <c r="DM70" s="83"/>
      <c r="DN70" s="83"/>
      <c r="DO70" s="83"/>
      <c r="DP70" s="83"/>
      <c r="DQ70" s="83"/>
      <c r="DR70" s="83"/>
      <c r="DS70" s="83"/>
      <c r="DT70" s="83"/>
      <c r="DU70" s="83"/>
      <c r="DV70" s="83"/>
      <c r="DW70" s="83"/>
      <c r="DX70" s="83"/>
      <c r="DY70" s="83"/>
      <c r="DZ70" s="83"/>
      <c r="EA70" s="83"/>
      <c r="EB70" s="83"/>
      <c r="EC70" s="83"/>
      <c r="ED70" s="83"/>
      <c r="EE70" s="83"/>
      <c r="EF70" s="83"/>
      <c r="EG70" s="83"/>
      <c r="EH70" s="83"/>
      <c r="EI70" s="83"/>
      <c r="EJ70" s="83"/>
      <c r="EK70" s="83"/>
      <c r="EL70" s="83"/>
      <c r="EM70" s="83"/>
      <c r="EN70" s="83"/>
      <c r="EO70" s="83"/>
      <c r="EP70" s="83"/>
      <c r="EQ70" s="83"/>
      <c r="ER70" s="83"/>
      <c r="ES70" s="83"/>
      <c r="ET70" s="83"/>
    </row>
    <row r="71" spans="2:182" ht="33.75" customHeight="1" thickBot="1">
      <c r="B71" s="59" t="s">
        <v>150</v>
      </c>
      <c r="C71" s="58" t="s">
        <v>137</v>
      </c>
      <c r="D71" s="46" t="s">
        <v>139</v>
      </c>
      <c r="E71" s="49" t="s">
        <v>142</v>
      </c>
      <c r="F71" s="60" t="s">
        <v>138</v>
      </c>
      <c r="G71" s="61" t="s">
        <v>140</v>
      </c>
      <c r="H71" s="62" t="s">
        <v>148</v>
      </c>
      <c r="I71" s="70" t="s">
        <v>151</v>
      </c>
      <c r="K71" s="170" t="s">
        <v>150</v>
      </c>
      <c r="L71" s="56" t="s">
        <v>137</v>
      </c>
      <c r="M71" s="44" t="s">
        <v>139</v>
      </c>
      <c r="N71" s="47" t="s">
        <v>142</v>
      </c>
      <c r="O71" s="65" t="s">
        <v>138</v>
      </c>
      <c r="P71" s="171" t="s">
        <v>140</v>
      </c>
      <c r="Q71" s="79" t="s">
        <v>148</v>
      </c>
      <c r="R71" s="172" t="s">
        <v>151</v>
      </c>
      <c r="S71" s="173" t="s">
        <v>249</v>
      </c>
      <c r="U71" s="83"/>
      <c r="AG71" s="83"/>
      <c r="AH71" s="83"/>
      <c r="AI71" s="83"/>
      <c r="AJ71" s="377"/>
      <c r="AK71" s="83"/>
      <c r="AL71" s="83"/>
      <c r="AM71" s="83"/>
      <c r="AN71" s="40"/>
      <c r="AO71" s="40"/>
      <c r="AP71" s="40"/>
      <c r="AQ71" s="40"/>
      <c r="AR71" s="40"/>
      <c r="AS71" s="40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40"/>
      <c r="BI71" s="40"/>
      <c r="BJ71" s="40"/>
      <c r="BK71" s="40"/>
      <c r="BL71" s="2"/>
      <c r="BM71" s="2"/>
      <c r="BN71" s="40"/>
      <c r="BO71" s="2"/>
      <c r="BP71" s="2"/>
      <c r="BQ71" s="40"/>
      <c r="BR71" s="2"/>
      <c r="BS71" s="2"/>
      <c r="BT71" s="40"/>
      <c r="BU71" s="2"/>
      <c r="BV71" s="2"/>
      <c r="BW71" s="40"/>
      <c r="BX71" s="2"/>
      <c r="BY71" s="2"/>
      <c r="BZ71" s="40"/>
      <c r="CA71" s="2"/>
      <c r="CB71" s="2"/>
      <c r="CC71" s="40"/>
      <c r="CD71" s="2"/>
      <c r="CE71" s="2"/>
      <c r="CF71" s="83"/>
      <c r="CG71" s="2"/>
      <c r="CH71" s="2"/>
      <c r="CI71" s="83"/>
      <c r="CJ71" s="83"/>
      <c r="CK71" s="83"/>
      <c r="CL71" s="83"/>
      <c r="CM71" s="83"/>
      <c r="CN71" s="83"/>
      <c r="CO71" s="83"/>
      <c r="CP71" s="83"/>
      <c r="CQ71" s="83"/>
      <c r="CR71" s="83"/>
      <c r="CS71" s="83"/>
      <c r="CT71" s="83"/>
      <c r="CU71" s="83"/>
      <c r="CV71" s="83"/>
      <c r="CW71" s="83"/>
      <c r="CX71" s="83"/>
      <c r="CY71" s="83"/>
      <c r="CZ71" s="83"/>
      <c r="DA71" s="83"/>
      <c r="DB71" s="83"/>
      <c r="DC71" s="83"/>
      <c r="DD71" s="83"/>
      <c r="DE71" s="83"/>
      <c r="DF71" s="83"/>
      <c r="DG71" s="83"/>
      <c r="DH71" s="83"/>
      <c r="DI71" s="83"/>
      <c r="DJ71" s="83"/>
      <c r="DK71" s="83"/>
      <c r="DL71" s="83"/>
      <c r="DM71" s="83"/>
      <c r="DN71" s="83"/>
      <c r="DO71" s="83"/>
      <c r="DP71" s="83"/>
      <c r="DQ71" s="83"/>
      <c r="DR71" s="83"/>
      <c r="DS71" s="83"/>
      <c r="DT71" s="83"/>
      <c r="DU71" s="83"/>
      <c r="DV71" s="83"/>
      <c r="DW71" s="83"/>
      <c r="DX71" s="83"/>
      <c r="DY71" s="83"/>
      <c r="DZ71" s="83"/>
      <c r="EA71" s="83"/>
      <c r="EB71" s="83"/>
      <c r="EC71" s="83"/>
      <c r="ED71" s="83"/>
      <c r="EE71" s="83"/>
      <c r="EF71" s="83"/>
      <c r="EG71" s="83"/>
      <c r="EH71" s="83"/>
      <c r="EI71" s="83"/>
      <c r="EJ71" s="83"/>
      <c r="EK71" s="83"/>
      <c r="EL71" s="83"/>
      <c r="EM71" s="83"/>
      <c r="EN71" s="83"/>
      <c r="EO71" s="83"/>
      <c r="EP71" s="83"/>
      <c r="EQ71" s="83"/>
      <c r="ER71" s="83"/>
      <c r="ES71" s="83"/>
      <c r="ET71" s="83"/>
    </row>
    <row r="72" spans="2:182" ht="17.25" customHeight="1">
      <c r="B72" s="550" t="s">
        <v>72</v>
      </c>
      <c r="C72" s="56">
        <v>236</v>
      </c>
      <c r="D72" s="44">
        <v>16</v>
      </c>
      <c r="E72" s="47"/>
      <c r="F72" s="50" t="s">
        <v>146</v>
      </c>
      <c r="G72" s="53" t="s">
        <v>154</v>
      </c>
      <c r="H72" s="41"/>
      <c r="I72" s="67"/>
      <c r="K72" s="551" t="b">
        <f>IF('Tableau de comparaison'!$L$8='Liste opérations'!$B$3,'Liste opérations'!B5,IF($L$8='Liste opérations'!$K$3,'Liste opérations'!K5,IF($L$8='Liste opérations'!$T$3,'Liste opérations'!T5,IF($L$8='Liste opérations'!$AC$3,'Liste opérations'!AC5,IF($L$8='Liste opérations'!A56,'Liste opérations'!B58,IF($L$8='Liste opérations'!$K$56,'Liste opérations'!K58,IF($L$8='Liste opérations'!$T$56,'Liste opérations'!T58,IF($L$8='Liste opérations'!$AC$56,'Liste opérations'!AC58,IF($L$8='Liste opérations'!$B$109,'Liste opérations'!B111,IF($L$8='Liste opérations'!$K$109,'Liste opérations'!K111,IF($L$8='Liste opérations'!$T$109,'Liste opérations'!T111,IF($L$8='Liste opérations'!$AC$109,'Liste opérations'!AC111,IF($L$8='Liste opérations'!$B$162,'Liste opérations'!B164,IF($L$8='Liste opérations'!$T$162,'Liste opérations'!T164,IF($L$8='Liste opérations'!$AC$162,'Liste opérations'!AC164,IF($L$8='Liste opérations'!$B$233,'Liste opérations'!B235,IF($L$8='Liste opérations'!$K$232,'Liste opérations'!K234,IF($L$8='Liste opérations'!$T$232,'Liste opérations'!T234,IF($L$8='Liste opérations'!$AC$232,'Liste opérations'!AC234,IF($L$8='Liste opérations'!$B$56,'Liste opérations'!B58,FALSE))))))))))))))))))))</f>
        <v>0</v>
      </c>
      <c r="L72" s="89" t="b">
        <f>IF('Tableau de comparaison'!$L$8='Liste opérations'!$B$3,'Liste opérations'!C5,IF($L$8='Liste opérations'!$K$3,'Liste opérations'!L5,IF($L$8='Liste opérations'!$T$3,'Liste opérations'!U5,IF($L$8='Liste opérations'!$AC$3,'Liste opérations'!AD5,IF($L$8='Liste opérations'!B56,'Liste opérations'!C58,IF($L$8='Liste opérations'!$K$56,'Liste opérations'!L58,IF($L$8='Liste opérations'!$T$56,'Liste opérations'!U58,IF($L$8='Liste opérations'!$AC$56,'Liste opérations'!AD58,IF($L$8='Liste opérations'!$B$109,'Liste opérations'!C111,IF($L$8='Liste opérations'!$K$109,'Liste opérations'!L111,IF($L$8='Liste opérations'!$T$109,'Liste opérations'!U111,IF($L$8='Liste opérations'!$AC$109,'Liste opérations'!AD111,IF($L$8='Liste opérations'!$B$162,'Liste opérations'!C164,IF($L$8='Liste opérations'!$T$162,'Liste opérations'!U164,IF($L$8='Liste opérations'!$AC$162,'Liste opérations'!AD164,IF($L$8='Liste opérations'!$B$233,'Liste opérations'!C235,IF($L$8='Liste opérations'!$K$232,'Liste opérations'!L234,IF($L$8='Liste opérations'!$T$232,'Liste opérations'!U234,IF($L$8='Liste opérations'!$AC$232,'Liste opérations'!AD234,IF($L$8='Liste opérations'!$B$56,'Liste opérations'!C58,FALSE))))))))))))))))))))</f>
        <v>0</v>
      </c>
      <c r="M72" s="367" t="b">
        <f>IF('Tableau de comparaison'!$L$8='Liste opérations'!$B$3,'Liste opérations'!D5,IF($L$8='Liste opérations'!$K$3,'Liste opérations'!M5,IF($L$8='Liste opérations'!$T$3,'Liste opérations'!V5,IF($L$8='Liste opérations'!$AC$3,'Liste opérations'!AE5,IF($L$8='Liste opérations'!C56,'Liste opérations'!D58,IF($L$8='Liste opérations'!$K$56,'Liste opérations'!M58,IF($L$8='Liste opérations'!$T$56,'Liste opérations'!V58,IF($L$8='Liste opérations'!$AC$56,'Liste opérations'!AE58,IF($L$8='Liste opérations'!$B$109,'Liste opérations'!D111,IF($L$8='Liste opérations'!$K$109,'Liste opérations'!M111,IF($L$8='Liste opérations'!$T$109,'Liste opérations'!V111,IF($L$8='Liste opérations'!$AC$109,'Liste opérations'!AE111,IF($L$8='Liste opérations'!$B$162,'Liste opérations'!D164,IF($L$8='Liste opérations'!$T$162,'Liste opérations'!V164,IF($L$8='Liste opérations'!$AC$162,'Liste opérations'!AE164,IF($L$8='Liste opérations'!$B$233,'Liste opérations'!D235,IF($L$8='Liste opérations'!$K$232,'Liste opérations'!M234,IF($L$8='Liste opérations'!$T$232,'Liste opérations'!V234,IF($L$8='Liste opérations'!$AC$232,'Liste opérations'!AE234,IF($L$8='Liste opérations'!$B$56,'Liste opérations'!D58,FALSE))))))))))))))))))))</f>
        <v>0</v>
      </c>
      <c r="N72" s="367" t="b">
        <f>IF('Tableau de comparaison'!$L$8='Liste opérations'!$B$3,'Liste opérations'!E5,IF($L$8='Liste opérations'!$K$3,'Liste opérations'!N5,IF($L$8='Liste opérations'!$T$3,'Liste opérations'!W5,IF($L$8='Liste opérations'!$AC$3,'Liste opérations'!AF5,IF($L$8='Liste opérations'!D56,'Liste opérations'!E58,IF($L$8='Liste opérations'!$K$56,'Liste opérations'!N58,IF($L$8='Liste opérations'!$T$56,'Liste opérations'!W58,IF($L$8='Liste opérations'!$AC$56,'Liste opérations'!AF58,IF($L$8='Liste opérations'!$B$109,'Liste opérations'!E111,IF($L$8='Liste opérations'!$K$109,'Liste opérations'!N111,IF($L$8='Liste opérations'!$T$109,'Liste opérations'!W111,IF($L$8='Liste opérations'!$AC$109,'Liste opérations'!AF111,IF($L$8='Liste opérations'!$B$162,'Liste opérations'!E164,IF($L$8='Liste opérations'!$T$162,'Liste opérations'!W164,IF($L$8='Liste opérations'!$AC$162,'Liste opérations'!AF164,IF($L$8='Liste opérations'!$B$233,'Liste opérations'!E235,IF($L$8='Liste opérations'!$K$232,'Liste opérations'!N234,IF($L$8='Liste opérations'!$T$232,'Liste opérations'!W234,IF($L$8='Liste opérations'!$AC$232,'Liste opérations'!AF234,IF($L$8='Liste opérations'!$B$56,'Liste opérations'!E58,FALSE))))))))))))))))))))</f>
        <v>0</v>
      </c>
      <c r="O72" s="367" t="b">
        <f>IF('Tableau de comparaison'!$L$8='Liste opérations'!$B$3,'Liste opérations'!F5,IF($L$8='Liste opérations'!$K$3,'Liste opérations'!O5,IF($L$8='Liste opérations'!$T$3,'Liste opérations'!X5,IF($L$8='Liste opérations'!$AC$3,'Liste opérations'!AG5,IF($L$8='Liste opérations'!E56,'Liste opérations'!F58,IF($L$8='Liste opérations'!$K$56,'Liste opérations'!O58,IF($L$8='Liste opérations'!$T$56,'Liste opérations'!X58,IF($L$8='Liste opérations'!$AC$56,'Liste opérations'!AG58,IF($L$8='Liste opérations'!$B$109,'Liste opérations'!F111,IF($L$8='Liste opérations'!$K$109,'Liste opérations'!O111,IF($L$8='Liste opérations'!$T$109,'Liste opérations'!X111,IF($L$8='Liste opérations'!$AC$109,'Liste opérations'!AG111,IF($L$8='Liste opérations'!$B$162,'Liste opérations'!F164,IF($L$8='Liste opérations'!$T$162,'Liste opérations'!X164,IF($L$8='Liste opérations'!$AC$162,'Liste opérations'!AG164,IF($L$8='Liste opérations'!$B$233,'Liste opérations'!F235,IF($L$8='Liste opérations'!$K$232,'Liste opérations'!O234,IF($L$8='Liste opérations'!$T$232,'Liste opérations'!X234,IF($L$8='Liste opérations'!$AC$232,'Liste opérations'!AG234,IF($L$8='Liste opérations'!$B$56,'Liste opérations'!F58,FALSE))))))))))))))))))))</f>
        <v>0</v>
      </c>
      <c r="P72" s="367" t="b">
        <f>IF('Tableau de comparaison'!$L$8='Liste opérations'!$B$3,'Liste opérations'!G5,IF($L$8='Liste opérations'!$K$3,'Liste opérations'!P5,IF($L$8='Liste opérations'!$T$3,'Liste opérations'!Y5,IF($L$8='Liste opérations'!$AC$3,'Liste opérations'!AH5,IF($L$8='Liste opérations'!F56,'Liste opérations'!G58,IF($L$8='Liste opérations'!$K$56,'Liste opérations'!P58,IF($L$8='Liste opérations'!$T$56,'Liste opérations'!Y58,IF($L$8='Liste opérations'!$AC$56,'Liste opérations'!AH58,IF($L$8='Liste opérations'!$B$109,'Liste opérations'!G111,IF($L$8='Liste opérations'!$K$109,'Liste opérations'!P111,IF($L$8='Liste opérations'!$T$109,'Liste opérations'!Y111,IF($L$8='Liste opérations'!$AC$109,'Liste opérations'!AH111,IF($L$8='Liste opérations'!$B$162,'Liste opérations'!G164,IF($L$8='Liste opérations'!$T$162,'Liste opérations'!Y164,IF($L$8='Liste opérations'!$AC$162,'Liste opérations'!AH164,IF($L$8='Liste opérations'!$B$233,'Liste opérations'!G235,IF($L$8='Liste opérations'!$K$232,'Liste opérations'!P234,IF($L$8='Liste opérations'!$T$232,'Liste opérations'!Y234,IF($L$8='Liste opérations'!$AC$232,'Liste opérations'!AH234,IF($L$8='Liste opérations'!$B$56,'Liste opérations'!G58,FALSE))))))))))))))))))))</f>
        <v>0</v>
      </c>
      <c r="Q72" s="473" t="b">
        <f>IF('Tableau de comparaison'!$L$8='Liste opérations'!$B$3,'Liste opérations'!H5,IF($L$8='Liste opérations'!$K$3,'Liste opérations'!Q5,IF($L$8='Liste opérations'!$T$3,'Liste opérations'!Z5,IF($L$8='Liste opérations'!$AC$3,'Liste opérations'!AI5,IF($L$8='Liste opérations'!G56,'Liste opérations'!H58,IF($L$8='Liste opérations'!$K$56,'Liste opérations'!Q58,IF($L$8='Liste opérations'!$T$56,'Liste opérations'!Z58,IF($L$8='Liste opérations'!$AC$56,'Liste opérations'!AI58,IF($L$8='Liste opérations'!$B$109,'Liste opérations'!H111,IF($L$8='Liste opérations'!$K$109,'Liste opérations'!Q111,IF($L$8='Liste opérations'!$T$109,'Liste opérations'!Z111,IF($L$8='Liste opérations'!$AC$109,'Liste opérations'!AI111,IF($L$8='Liste opérations'!$B$162,'Liste opérations'!H164,IF($L$8='Liste opérations'!$T$162,'Liste opérations'!Z164,IF($L$8='Liste opérations'!$AC$162,'Liste opérations'!AI164,IF($L$8='Liste opérations'!$B$233,'Liste opérations'!H235,IF($L$8='Liste opérations'!$K$232,'Liste opérations'!Q234,IF($L$8='Liste opérations'!$T$232,'Liste opérations'!Z234,IF($L$8='Liste opérations'!$AC$232,'Liste opérations'!AI234,IF($L$8='Liste opérations'!$B$56,'Liste opérations'!H58,FALSE))))))))))))))))))))</f>
        <v>0</v>
      </c>
      <c r="R72" s="473" t="b">
        <f>IF('Tableau de comparaison'!$L$8='Liste opérations'!$B$3,'Liste opérations'!I5,IF($L$8='Liste opérations'!$K$3,'Liste opérations'!R5,IF($L$8='Liste opérations'!$T$3,'Liste opérations'!AA5,IF($L$8='Liste opérations'!$AC$3,'Liste opérations'!AJ5,IF($L$8='Liste opérations'!H56,'Liste opérations'!I58,IF($L$8='Liste opérations'!$K$56,'Liste opérations'!R58,IF($L$8='Liste opérations'!$T$56,'Liste opérations'!AA58,IF($L$8='Liste opérations'!$AC$56,'Liste opérations'!AJ58,IF($L$8='Liste opérations'!$B$109,'Liste opérations'!I111,IF($L$8='Liste opérations'!$K$109,'Liste opérations'!R111,IF($L$8='Liste opérations'!$T$109,'Liste opérations'!AA111,IF($L$8='Liste opérations'!$AC$109,'Liste opérations'!AJ111,IF($L$8='Liste opérations'!$B$162,'Liste opérations'!I164,IF($L$8='Liste opérations'!$T$162,'Liste opérations'!AA164,IF($L$8='Liste opérations'!$AC$162,'Liste opérations'!AJ164,IF($L$8='Liste opérations'!$B$233,'Liste opérations'!I235,IF($L$8='Liste opérations'!$K$232,'Liste opérations'!R234,IF($L$8='Liste opérations'!$T$232,'Liste opérations'!AA234,IF($L$8='Liste opérations'!$AC$232,'Liste opérations'!AJ234,IF($L$8='Liste opérations'!$B$56,'Liste opérations'!I58,FALSE))))))))))))))))))))</f>
        <v>0</v>
      </c>
      <c r="S72" s="473" t="b">
        <f>IF('Tableau de comparaison'!$L$8='Liste opérations'!$B$3,'Liste opérations'!J5,IF($L$8='Liste opérations'!$K$3,'Liste opérations'!S5,IF($L$8='Liste opérations'!$T$3,'Liste opérations'!AB5,IF($L$8='Liste opérations'!$AC$3,'Liste opérations'!AK5,IF($L$8='Liste opérations'!I56,'Liste opérations'!J58,IF($L$8='Liste opérations'!$K$56,'Liste opérations'!S58,IF($L$8='Liste opérations'!$T$56,'Liste opérations'!AB58,IF($L$8='Liste opérations'!$AC$56,'Liste opérations'!AK58,IF($L$8='Liste opérations'!$B$109,'Liste opérations'!J111,IF($L$8='Liste opérations'!$K$109,'Liste opérations'!S111,IF($L$8='Liste opérations'!$T$109,'Liste opérations'!AB111,IF($L$8='Liste opérations'!$AC$109,'Liste opérations'!AK111,IF($L$8='Liste opérations'!$B$162,'Liste opérations'!J164,IF($L$8='Liste opérations'!$T$162,'Liste opérations'!AB164,IF($L$8='Liste opérations'!$AC$162,'Liste opérations'!AK164,IF($L$8='Liste opérations'!$B$233,'Liste opérations'!J235,IF($L$8='Liste opérations'!$K$232,'Liste opérations'!S234,IF($L$8='Liste opérations'!$T$232,'Liste opérations'!AB234,IF($L$8='Liste opérations'!$AC$232,'Liste opérations'!AK234,IF($L$8='Liste opérations'!$B$56,'Liste opérations'!J58,FALSE))))))))))))))))))))</f>
        <v>0</v>
      </c>
      <c r="U72" s="83"/>
      <c r="AG72" s="83"/>
      <c r="AH72" s="83"/>
      <c r="AI72" s="83"/>
      <c r="AJ72" s="83"/>
      <c r="AK72" s="83"/>
      <c r="AL72" s="83"/>
      <c r="AM72" s="83"/>
      <c r="AN72" s="40"/>
      <c r="AO72" s="40"/>
      <c r="AP72" s="40"/>
      <c r="AQ72" s="40"/>
      <c r="AR72" s="40"/>
      <c r="AS72" s="40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40"/>
      <c r="BI72" s="40"/>
      <c r="BJ72" s="40"/>
      <c r="BK72" s="40"/>
      <c r="BL72" s="2"/>
      <c r="BM72" s="2"/>
      <c r="BN72" s="40"/>
      <c r="BO72" s="2"/>
      <c r="BP72" s="2"/>
      <c r="BQ72" s="40"/>
      <c r="BR72" s="2"/>
      <c r="BS72" s="2"/>
      <c r="BT72" s="40"/>
      <c r="BU72" s="2"/>
      <c r="BV72" s="2"/>
      <c r="BW72" s="40"/>
      <c r="BX72" s="2"/>
      <c r="BY72" s="2"/>
      <c r="BZ72" s="40"/>
      <c r="CA72" s="2"/>
      <c r="CB72" s="2"/>
      <c r="CC72" s="40"/>
      <c r="CD72" s="2"/>
      <c r="CE72" s="2"/>
      <c r="CF72" s="83"/>
      <c r="CG72" s="2"/>
      <c r="CH72" s="2"/>
      <c r="CI72" s="83"/>
      <c r="CJ72" s="83"/>
      <c r="CK72" s="83"/>
      <c r="CL72" s="83"/>
      <c r="CM72" s="83"/>
      <c r="CN72" s="83"/>
      <c r="CO72" s="83"/>
      <c r="CP72" s="83"/>
      <c r="CQ72" s="83"/>
      <c r="CR72" s="83"/>
      <c r="CS72" s="83"/>
      <c r="CT72" s="83"/>
      <c r="CU72" s="83"/>
      <c r="CV72" s="83"/>
      <c r="CW72" s="83"/>
      <c r="CX72" s="83"/>
      <c r="CY72" s="83"/>
      <c r="CZ72" s="83"/>
      <c r="DA72" s="83"/>
      <c r="DB72" s="83"/>
      <c r="DC72" s="83"/>
      <c r="DD72" s="83"/>
      <c r="DE72" s="83"/>
      <c r="DF72" s="83"/>
      <c r="DG72" s="83"/>
      <c r="DH72" s="83"/>
      <c r="DI72" s="83"/>
      <c r="DJ72" s="83"/>
      <c r="DK72" s="83"/>
      <c r="DL72" s="83"/>
      <c r="DM72" s="83"/>
      <c r="DN72" s="83"/>
      <c r="DO72" s="83"/>
      <c r="DP72" s="83"/>
      <c r="DQ72" s="83"/>
      <c r="DR72" s="83"/>
      <c r="DS72" s="83"/>
      <c r="DT72" s="83"/>
      <c r="DU72" s="83"/>
      <c r="DV72" s="83"/>
      <c r="DW72" s="83"/>
      <c r="DX72" s="83"/>
      <c r="DY72" s="83"/>
      <c r="DZ72" s="83"/>
      <c r="EA72" s="83"/>
      <c r="EB72" s="83"/>
      <c r="EC72" s="83"/>
      <c r="ED72" s="83"/>
      <c r="EE72" s="83"/>
      <c r="EF72" s="83"/>
      <c r="EG72" s="83"/>
      <c r="EH72" s="83"/>
      <c r="EI72" s="83"/>
      <c r="EJ72" s="83"/>
      <c r="EK72" s="83"/>
      <c r="EL72" s="83"/>
      <c r="EM72" s="83"/>
      <c r="EN72" s="83"/>
      <c r="EO72" s="83"/>
      <c r="EP72" s="83"/>
      <c r="EQ72" s="83"/>
      <c r="ER72" s="83"/>
      <c r="ES72" s="83"/>
      <c r="ET72" s="83"/>
    </row>
    <row r="73" spans="2:182" ht="17.25" customHeight="1">
      <c r="B73" s="545"/>
      <c r="C73" s="57">
        <v>356</v>
      </c>
      <c r="D73" s="45">
        <v>16</v>
      </c>
      <c r="E73" s="48"/>
      <c r="F73" s="51" t="s">
        <v>203</v>
      </c>
      <c r="G73" s="54"/>
      <c r="H73" s="42"/>
      <c r="I73" s="68"/>
      <c r="K73" s="552"/>
      <c r="L73" s="85" t="b">
        <f>IF('Tableau de comparaison'!$L$8='Liste opérations'!$B$3,'Liste opérations'!C6,IF($L$8='Liste opérations'!$K$3,'Liste opérations'!L6,IF($L$8='Liste opérations'!$T$3,'Liste opérations'!U6,IF($L$8='Liste opérations'!$AC$3,'Liste opérations'!AD6,IF($L$8='Liste opérations'!B57,'Liste opérations'!C59,IF($L$8='Liste opérations'!$K$56,'Liste opérations'!L59,IF($L$8='Liste opérations'!$T$56,'Liste opérations'!U59,IF($L$8='Liste opérations'!$AC$56,'Liste opérations'!AD59,IF($L$8='Liste opérations'!$B$109,'Liste opérations'!C112,IF($L$8='Liste opérations'!$K$109,'Liste opérations'!L112,IF($L$8='Liste opérations'!$T$109,'Liste opérations'!U112,IF($L$8='Liste opérations'!$AC$109,'Liste opérations'!AD112,IF($L$8='Liste opérations'!$B$162,'Liste opérations'!C165,IF($L$8='Liste opérations'!$T$162,'Liste opérations'!U165,IF($L$8='Liste opérations'!$AC$162,'Liste opérations'!AD165,IF($L$8='Liste opérations'!$B$233,'Liste opérations'!C236,IF($L$8='Liste opérations'!$K$232,'Liste opérations'!L235,IF($L$8='Liste opérations'!$T$232,'Liste opérations'!U235,IF($L$8='Liste opérations'!$AC$232,'Liste opérations'!AD235,IF($L$8='Liste opérations'!$B$56,'Liste opérations'!C59,FALSE))))))))))))))))))))</f>
        <v>0</v>
      </c>
      <c r="M73" s="86" t="b">
        <f>IF('Tableau de comparaison'!$L$8='Liste opérations'!$B$3,'Liste opérations'!D6,IF($L$8='Liste opérations'!$K$3,'Liste opérations'!M6,IF($L$8='Liste opérations'!$T$3,'Liste opérations'!V6,IF($L$8='Liste opérations'!$AC$3,'Liste opérations'!AE6,IF($L$8='Liste opérations'!C57,'Liste opérations'!D59,IF($L$8='Liste opérations'!$K$56,'Liste opérations'!M59,IF($L$8='Liste opérations'!$T$56,'Liste opérations'!V59,IF($L$8='Liste opérations'!$AC$56,'Liste opérations'!AE59,IF($L$8='Liste opérations'!$B$109,'Liste opérations'!D112,IF($L$8='Liste opérations'!$K$109,'Liste opérations'!M112,IF($L$8='Liste opérations'!$T$109,'Liste opérations'!V112,IF($L$8='Liste opérations'!$AC$109,'Liste opérations'!AE112,IF($L$8='Liste opérations'!$B$162,'Liste opérations'!D165,IF($L$8='Liste opérations'!$T$162,'Liste opérations'!V165,IF($L$8='Liste opérations'!$AC$162,'Liste opérations'!AE165,IF($L$8='Liste opérations'!$B$233,'Liste opérations'!D236,IF($L$8='Liste opérations'!$K$232,'Liste opérations'!M235,IF($L$8='Liste opérations'!$T$232,'Liste opérations'!V235,IF($L$8='Liste opérations'!$AC$232,'Liste opérations'!AE235,IF($L$8='Liste opérations'!$B$56,'Liste opérations'!D59,FALSE))))))))))))))))))))</f>
        <v>0</v>
      </c>
      <c r="N73" s="86" t="b">
        <f>IF('Tableau de comparaison'!$L$8='Liste opérations'!$B$3,'Liste opérations'!E6,IF($L$8='Liste opérations'!$K$3,'Liste opérations'!N6,IF($L$8='Liste opérations'!$T$3,'Liste opérations'!W6,IF($L$8='Liste opérations'!$AC$3,'Liste opérations'!AF6,IF($L$8='Liste opérations'!D57,'Liste opérations'!E59,IF($L$8='Liste opérations'!$K$56,'Liste opérations'!N59,IF($L$8='Liste opérations'!$T$56,'Liste opérations'!W59,IF($L$8='Liste opérations'!$AC$56,'Liste opérations'!AF59,IF($L$8='Liste opérations'!$B$109,'Liste opérations'!E112,IF($L$8='Liste opérations'!$K$109,'Liste opérations'!N112,IF($L$8='Liste opérations'!$T$109,'Liste opérations'!W112,IF($L$8='Liste opérations'!$AC$109,'Liste opérations'!AF112,IF($L$8='Liste opérations'!$B$162,'Liste opérations'!E165,IF($L$8='Liste opérations'!$T$162,'Liste opérations'!W165,IF($L$8='Liste opérations'!$AC$162,'Liste opérations'!AF165,IF($L$8='Liste opérations'!$B$233,'Liste opérations'!E236,IF($L$8='Liste opérations'!$K$232,'Liste opérations'!N235,IF($L$8='Liste opérations'!$T$232,'Liste opérations'!W235,IF($L$8='Liste opérations'!$AC$232,'Liste opérations'!AF235,IF($L$8='Liste opérations'!$B$56,'Liste opérations'!E59,FALSE))))))))))))))))))))</f>
        <v>0</v>
      </c>
      <c r="O73" s="86" t="b">
        <f>IF('Tableau de comparaison'!$L$8='Liste opérations'!$B$3,'Liste opérations'!F6,IF($L$8='Liste opérations'!$K$3,'Liste opérations'!O6,IF($L$8='Liste opérations'!$T$3,'Liste opérations'!X6,IF($L$8='Liste opérations'!$AC$3,'Liste opérations'!AG6,IF($L$8='Liste opérations'!E57,'Liste opérations'!F59,IF($L$8='Liste opérations'!$K$56,'Liste opérations'!O59,IF($L$8='Liste opérations'!$T$56,'Liste opérations'!X59,IF($L$8='Liste opérations'!$AC$56,'Liste opérations'!AG59,IF($L$8='Liste opérations'!$B$109,'Liste opérations'!F112,IF($L$8='Liste opérations'!$K$109,'Liste opérations'!O112,IF($L$8='Liste opérations'!$T$109,'Liste opérations'!X112,IF($L$8='Liste opérations'!$AC$109,'Liste opérations'!AG112,IF($L$8='Liste opérations'!$B$162,'Liste opérations'!F165,IF($L$8='Liste opérations'!$T$162,'Liste opérations'!X165,IF($L$8='Liste opérations'!$AC$162,'Liste opérations'!AG165,IF($L$8='Liste opérations'!$B$233,'Liste opérations'!F236,IF($L$8='Liste opérations'!$K$232,'Liste opérations'!O235,IF($L$8='Liste opérations'!$T$232,'Liste opérations'!X235,IF($L$8='Liste opérations'!$AC$232,'Liste opérations'!AG235,IF($L$8='Liste opérations'!$B$56,'Liste opérations'!F59,FALSE))))))))))))))))))))</f>
        <v>0</v>
      </c>
      <c r="P73" s="86" t="b">
        <f>IF('Tableau de comparaison'!$L$8='Liste opérations'!$B$3,'Liste opérations'!G6,IF($L$8='Liste opérations'!$K$3,'Liste opérations'!P6,IF($L$8='Liste opérations'!$T$3,'Liste opérations'!Y6,IF($L$8='Liste opérations'!$AC$3,'Liste opérations'!AH6,IF($L$8='Liste opérations'!F57,'Liste opérations'!G59,IF($L$8='Liste opérations'!$K$56,'Liste opérations'!P59,IF($L$8='Liste opérations'!$T$56,'Liste opérations'!Y59,IF($L$8='Liste opérations'!$AC$56,'Liste opérations'!AH59,IF($L$8='Liste opérations'!$B$109,'Liste opérations'!G112,IF($L$8='Liste opérations'!$K$109,'Liste opérations'!P112,IF($L$8='Liste opérations'!$T$109,'Liste opérations'!Y112,IF($L$8='Liste opérations'!$AC$109,'Liste opérations'!AH112,IF($L$8='Liste opérations'!$B$162,'Liste opérations'!G165,IF($L$8='Liste opérations'!$T$162,'Liste opérations'!Y165,IF($L$8='Liste opérations'!$AC$162,'Liste opérations'!AH165,IF($L$8='Liste opérations'!$B$233,'Liste opérations'!G236,IF($L$8='Liste opérations'!$K$232,'Liste opérations'!P235,IF($L$8='Liste opérations'!$T$232,'Liste opérations'!Y235,IF($L$8='Liste opérations'!$AC$232,'Liste opérations'!AH235,IF($L$8='Liste opérations'!$B$56,'Liste opérations'!G59,FALSE))))))))))))))))))))</f>
        <v>0</v>
      </c>
      <c r="Q73" s="472" t="b">
        <f>IF('Tableau de comparaison'!$L$8='Liste opérations'!$B$3,'Liste opérations'!H6,IF($L$8='Liste opérations'!$K$3,'Liste opérations'!Q6,IF($L$8='Liste opérations'!$T$3,'Liste opérations'!Z6,IF($L$8='Liste opérations'!$AC$3,'Liste opérations'!AI6,IF($L$8='Liste opérations'!G57,'Liste opérations'!H59,IF($L$8='Liste opérations'!$K$56,'Liste opérations'!Q59,IF($L$8='Liste opérations'!$T$56,'Liste opérations'!Z59,IF($L$8='Liste opérations'!$AC$56,'Liste opérations'!AI59,IF($L$8='Liste opérations'!$B$109,'Liste opérations'!H112,IF($L$8='Liste opérations'!$K$109,'Liste opérations'!Q112,IF($L$8='Liste opérations'!$T$109,'Liste opérations'!Z112,IF($L$8='Liste opérations'!$AC$109,'Liste opérations'!AI112,IF($L$8='Liste opérations'!$B$162,'Liste opérations'!H165,IF($L$8='Liste opérations'!$T$162,'Liste opérations'!Z165,IF($L$8='Liste opérations'!$AC$162,'Liste opérations'!AI165,IF($L$8='Liste opérations'!$B$233,'Liste opérations'!H236,IF($L$8='Liste opérations'!$K$232,'Liste opérations'!Q235,IF($L$8='Liste opérations'!$T$232,'Liste opérations'!Z235,IF($L$8='Liste opérations'!$AC$232,'Liste opérations'!AI235,IF($L$8='Liste opérations'!$B$56,'Liste opérations'!H59,FALSE))))))))))))))))))))</f>
        <v>0</v>
      </c>
      <c r="R73" s="472" t="b">
        <f>IF('Tableau de comparaison'!$L$8='Liste opérations'!$B$3,'Liste opérations'!I6,IF($L$8='Liste opérations'!$K$3,'Liste opérations'!R6,IF($L$8='Liste opérations'!$T$3,'Liste opérations'!AA6,IF($L$8='Liste opérations'!$AC$3,'Liste opérations'!AJ6,IF($L$8='Liste opérations'!H57,'Liste opérations'!I59,IF($L$8='Liste opérations'!$K$56,'Liste opérations'!R59,IF($L$8='Liste opérations'!$T$56,'Liste opérations'!AA59,IF($L$8='Liste opérations'!$AC$56,'Liste opérations'!AJ59,IF($L$8='Liste opérations'!$B$109,'Liste opérations'!I112,IF($L$8='Liste opérations'!$K$109,'Liste opérations'!R112,IF($L$8='Liste opérations'!$T$109,'Liste opérations'!AA112,IF($L$8='Liste opérations'!$AC$109,'Liste opérations'!AJ112,IF($L$8='Liste opérations'!$B$162,'Liste opérations'!I165,IF($L$8='Liste opérations'!$T$162,'Liste opérations'!AA165,IF($L$8='Liste opérations'!$AC$162,'Liste opérations'!AJ165,IF($L$8='Liste opérations'!$B$233,'Liste opérations'!I236,IF($L$8='Liste opérations'!$K$232,'Liste opérations'!R235,IF($L$8='Liste opérations'!$T$232,'Liste opérations'!AA235,IF($L$8='Liste opérations'!$AC$232,'Liste opérations'!AJ235,IF($L$8='Liste opérations'!$B$56,'Liste opérations'!I59,FALSE))))))))))))))))))))</f>
        <v>0</v>
      </c>
      <c r="S73" s="472" t="b">
        <f>IF('Tableau de comparaison'!$L$8='Liste opérations'!$B$3,'Liste opérations'!J6,IF($L$8='Liste opérations'!$K$3,'Liste opérations'!S6,IF($L$8='Liste opérations'!$T$3,'Liste opérations'!AB6,IF($L$8='Liste opérations'!$AC$3,'Liste opérations'!AK6,IF($L$8='Liste opérations'!I57,'Liste opérations'!J59,IF($L$8='Liste opérations'!$K$56,'Liste opérations'!S59,IF($L$8='Liste opérations'!$T$56,'Liste opérations'!AB59,IF($L$8='Liste opérations'!$AC$56,'Liste opérations'!AK59,IF($L$8='Liste opérations'!$B$109,'Liste opérations'!J112,IF($L$8='Liste opérations'!$K$109,'Liste opérations'!S112,IF($L$8='Liste opérations'!$T$109,'Liste opérations'!AB112,IF($L$8='Liste opérations'!$AC$109,'Liste opérations'!AK112,IF($L$8='Liste opérations'!$B$162,'Liste opérations'!J165,IF($L$8='Liste opérations'!$T$162,'Liste opérations'!AB165,IF($L$8='Liste opérations'!$AC$162,'Liste opérations'!AK165,IF($L$8='Liste opérations'!$B$233,'Liste opérations'!J236,IF($L$8='Liste opérations'!$K$232,'Liste opérations'!S235,IF($L$8='Liste opérations'!$T$232,'Liste opérations'!AB235,IF($L$8='Liste opérations'!$AC$232,'Liste opérations'!AK235,IF($L$8='Liste opérations'!$B$56,'Liste opérations'!J59,FALSE))))))))))))))))))))</f>
        <v>0</v>
      </c>
      <c r="U73" s="83"/>
      <c r="AG73" s="83"/>
      <c r="AH73" s="83"/>
      <c r="AI73" s="83"/>
      <c r="AJ73" s="83"/>
      <c r="AK73" s="83"/>
      <c r="AL73" s="83"/>
      <c r="AM73" s="83"/>
      <c r="AN73" s="40"/>
      <c r="AO73" s="40"/>
      <c r="AP73" s="40"/>
      <c r="AQ73" s="40"/>
      <c r="AR73" s="40"/>
      <c r="AS73" s="40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40"/>
      <c r="BI73" s="40"/>
      <c r="BJ73" s="40"/>
      <c r="BK73" s="40"/>
      <c r="BL73" s="2"/>
      <c r="BM73" s="2"/>
      <c r="BN73" s="40"/>
      <c r="BO73" s="2"/>
      <c r="BP73" s="2"/>
      <c r="BQ73" s="40"/>
      <c r="BR73" s="2"/>
      <c r="BS73" s="2"/>
      <c r="BT73" s="40"/>
      <c r="BU73" s="2"/>
      <c r="BV73" s="2"/>
      <c r="BW73" s="40"/>
      <c r="BX73" s="2"/>
      <c r="BY73" s="2"/>
      <c r="BZ73" s="40"/>
      <c r="CA73" s="2"/>
      <c r="CB73" s="2"/>
      <c r="CC73" s="40"/>
      <c r="CD73" s="2"/>
      <c r="CE73" s="2"/>
      <c r="CF73" s="83"/>
      <c r="CG73" s="2"/>
      <c r="CH73" s="2"/>
      <c r="CI73" s="83"/>
      <c r="CJ73" s="83"/>
      <c r="CK73" s="83"/>
      <c r="CL73" s="83"/>
      <c r="CM73" s="83"/>
      <c r="CN73" s="83"/>
      <c r="CO73" s="83"/>
      <c r="CP73" s="83"/>
      <c r="CQ73" s="83"/>
      <c r="CR73" s="83"/>
      <c r="CS73" s="83"/>
      <c r="CT73" s="83"/>
      <c r="CU73" s="83"/>
      <c r="CV73" s="83"/>
      <c r="CW73" s="83"/>
      <c r="CX73" s="83"/>
      <c r="CY73" s="83"/>
      <c r="CZ73" s="83"/>
      <c r="DA73" s="83"/>
      <c r="DB73" s="83"/>
      <c r="DC73" s="83"/>
      <c r="DD73" s="83"/>
      <c r="DE73" s="83"/>
      <c r="DF73" s="83"/>
      <c r="DG73" s="83"/>
      <c r="DH73" s="83"/>
      <c r="DI73" s="83"/>
      <c r="DJ73" s="83"/>
      <c r="DK73" s="83"/>
      <c r="DL73" s="83"/>
      <c r="DM73" s="83"/>
      <c r="DN73" s="83"/>
      <c r="DO73" s="83"/>
      <c r="DP73" s="83"/>
      <c r="DQ73" s="83"/>
      <c r="DR73" s="83"/>
      <c r="DS73" s="83"/>
      <c r="DT73" s="83"/>
      <c r="DU73" s="83"/>
      <c r="DV73" s="83"/>
      <c r="DW73" s="83"/>
      <c r="DX73" s="83"/>
      <c r="DY73" s="83"/>
      <c r="DZ73" s="83"/>
      <c r="EA73" s="83"/>
      <c r="EB73" s="83"/>
      <c r="EC73" s="83"/>
      <c r="ED73" s="83"/>
      <c r="EE73" s="83"/>
      <c r="EF73" s="83"/>
      <c r="EG73" s="83"/>
      <c r="EH73" s="83"/>
      <c r="EI73" s="83"/>
      <c r="EJ73" s="83"/>
      <c r="EK73" s="83"/>
      <c r="EL73" s="83"/>
      <c r="EM73" s="83"/>
      <c r="EN73" s="83"/>
      <c r="EO73" s="83"/>
      <c r="EP73" s="83"/>
      <c r="EQ73" s="83"/>
      <c r="ER73" s="83"/>
      <c r="ES73" s="83"/>
      <c r="ET73" s="83"/>
    </row>
    <row r="74" spans="2:182" ht="17.25" customHeight="1">
      <c r="B74" s="545"/>
      <c r="C74" s="57">
        <v>886</v>
      </c>
      <c r="D74" s="45">
        <v>16</v>
      </c>
      <c r="E74" s="48"/>
      <c r="F74" s="51"/>
      <c r="G74" s="54"/>
      <c r="H74" s="42"/>
      <c r="I74" s="68"/>
      <c r="K74" s="552"/>
      <c r="L74" s="85" t="b">
        <f>IF('Tableau de comparaison'!$L$8='Liste opérations'!$B$3,'Liste opérations'!C7,IF($L$8='Liste opérations'!$K$3,'Liste opérations'!L7,IF($L$8='Liste opérations'!$T$3,'Liste opérations'!U7,IF($L$8='Liste opérations'!$AC$3,'Liste opérations'!AD7,IF($L$8='Liste opérations'!B58,'Liste opérations'!C60,IF($L$8='Liste opérations'!$K$56,'Liste opérations'!L60,IF($L$8='Liste opérations'!$T$56,'Liste opérations'!U60,IF($L$8='Liste opérations'!$AC$56,'Liste opérations'!AD60,IF($L$8='Liste opérations'!$B$109,'Liste opérations'!C113,IF($L$8='Liste opérations'!$K$109,'Liste opérations'!L113,IF($L$8='Liste opérations'!$T$109,'Liste opérations'!U113,IF($L$8='Liste opérations'!$AC$109,'Liste opérations'!AD113,IF($L$8='Liste opérations'!$B$162,'Liste opérations'!C166,IF($L$8='Liste opérations'!$T$162,'Liste opérations'!U166,IF($L$8='Liste opérations'!$AC$162,'Liste opérations'!AD166,IF($L$8='Liste opérations'!$B$233,'Liste opérations'!C237,IF($L$8='Liste opérations'!$K$232,'Liste opérations'!L236,IF($L$8='Liste opérations'!$T$232,'Liste opérations'!U236,IF($L$8='Liste opérations'!$AC$232,'Liste opérations'!AD236,IF($L$8='Liste opérations'!$B$56,'Liste opérations'!C60,FALSE))))))))))))))))))))</f>
        <v>0</v>
      </c>
      <c r="M74" s="86" t="b">
        <f>IF('Tableau de comparaison'!$L$8='Liste opérations'!$B$3,'Liste opérations'!D7,IF($L$8='Liste opérations'!$K$3,'Liste opérations'!M7,IF($L$8='Liste opérations'!$T$3,'Liste opérations'!V7,IF($L$8='Liste opérations'!$AC$3,'Liste opérations'!AE7,IF($L$8='Liste opérations'!C58,'Liste opérations'!D60,IF($L$8='Liste opérations'!$K$56,'Liste opérations'!M60,IF($L$8='Liste opérations'!$T$56,'Liste opérations'!V60,IF($L$8='Liste opérations'!$AC$56,'Liste opérations'!AE60,IF($L$8='Liste opérations'!$B$109,'Liste opérations'!D113,IF($L$8='Liste opérations'!$K$109,'Liste opérations'!M113,IF($L$8='Liste opérations'!$T$109,'Liste opérations'!V113,IF($L$8='Liste opérations'!$AC$109,'Liste opérations'!AE113,IF($L$8='Liste opérations'!$B$162,'Liste opérations'!D166,IF($L$8='Liste opérations'!$T$162,'Liste opérations'!V166,IF($L$8='Liste opérations'!$AC$162,'Liste opérations'!AE166,IF($L$8='Liste opérations'!$B$233,'Liste opérations'!D237,IF($L$8='Liste opérations'!$K$232,'Liste opérations'!M236,IF($L$8='Liste opérations'!$T$232,'Liste opérations'!V236,IF($L$8='Liste opérations'!$AC$232,'Liste opérations'!AE236,IF($L$8='Liste opérations'!$B$56,'Liste opérations'!D60,FALSE))))))))))))))))))))</f>
        <v>0</v>
      </c>
      <c r="N74" s="86" t="b">
        <f>IF('Tableau de comparaison'!$L$8='Liste opérations'!$B$3,'Liste opérations'!E7,IF($L$8='Liste opérations'!$K$3,'Liste opérations'!N7,IF($L$8='Liste opérations'!$T$3,'Liste opérations'!W7,IF($L$8='Liste opérations'!$AC$3,'Liste opérations'!AF7,IF($L$8='Liste opérations'!D58,'Liste opérations'!E60,IF($L$8='Liste opérations'!$K$56,'Liste opérations'!N60,IF($L$8='Liste opérations'!$T$56,'Liste opérations'!W60,IF($L$8='Liste opérations'!$AC$56,'Liste opérations'!AF60,IF($L$8='Liste opérations'!$B$109,'Liste opérations'!E113,IF($L$8='Liste opérations'!$K$109,'Liste opérations'!N113,IF($L$8='Liste opérations'!$T$109,'Liste opérations'!W113,IF($L$8='Liste opérations'!$AC$109,'Liste opérations'!AF113,IF($L$8='Liste opérations'!$B$162,'Liste opérations'!E166,IF($L$8='Liste opérations'!$T$162,'Liste opérations'!W166,IF($L$8='Liste opérations'!$AC$162,'Liste opérations'!AF166,IF($L$8='Liste opérations'!$B$233,'Liste opérations'!E237,IF($L$8='Liste opérations'!$K$232,'Liste opérations'!N236,IF($L$8='Liste opérations'!$T$232,'Liste opérations'!W236,IF($L$8='Liste opérations'!$AC$232,'Liste opérations'!AF236,IF($L$8='Liste opérations'!$B$56,'Liste opérations'!E60,FALSE))))))))))))))))))))</f>
        <v>0</v>
      </c>
      <c r="O74" s="86" t="b">
        <f>IF('Tableau de comparaison'!$L$8='Liste opérations'!$B$3,'Liste opérations'!F7,IF($L$8='Liste opérations'!$K$3,'Liste opérations'!O7,IF($L$8='Liste opérations'!$T$3,'Liste opérations'!X7,IF($L$8='Liste opérations'!$AC$3,'Liste opérations'!AG7,IF($L$8='Liste opérations'!E58,'Liste opérations'!F60,IF($L$8='Liste opérations'!$K$56,'Liste opérations'!O60,IF($L$8='Liste opérations'!$T$56,'Liste opérations'!X60,IF($L$8='Liste opérations'!$AC$56,'Liste opérations'!AG60,IF($L$8='Liste opérations'!$B$109,'Liste opérations'!F113,IF($L$8='Liste opérations'!$K$109,'Liste opérations'!O113,IF($L$8='Liste opérations'!$T$109,'Liste opérations'!X113,IF($L$8='Liste opérations'!$AC$109,'Liste opérations'!AG113,IF($L$8='Liste opérations'!$B$162,'Liste opérations'!F166,IF($L$8='Liste opérations'!$T$162,'Liste opérations'!X166,IF($L$8='Liste opérations'!$AC$162,'Liste opérations'!AG166,IF($L$8='Liste opérations'!$B$233,'Liste opérations'!F237,IF($L$8='Liste opérations'!$K$232,'Liste opérations'!O236,IF($L$8='Liste opérations'!$T$232,'Liste opérations'!X236,IF($L$8='Liste opérations'!$AC$232,'Liste opérations'!AG236,IF($L$8='Liste opérations'!$B$56,'Liste opérations'!F60,FALSE))))))))))))))))))))</f>
        <v>0</v>
      </c>
      <c r="P74" s="86" t="b">
        <f>IF('Tableau de comparaison'!$L$8='Liste opérations'!$B$3,'Liste opérations'!G7,IF($L$8='Liste opérations'!$K$3,'Liste opérations'!P7,IF($L$8='Liste opérations'!$T$3,'Liste opérations'!Y7,IF($L$8='Liste opérations'!$AC$3,'Liste opérations'!AH7,IF($L$8='Liste opérations'!F58,'Liste opérations'!G60,IF($L$8='Liste opérations'!$K$56,'Liste opérations'!P60,IF($L$8='Liste opérations'!$T$56,'Liste opérations'!Y60,IF($L$8='Liste opérations'!$AC$56,'Liste opérations'!AH60,IF($L$8='Liste opérations'!$B$109,'Liste opérations'!G113,IF($L$8='Liste opérations'!$K$109,'Liste opérations'!P113,IF($L$8='Liste opérations'!$T$109,'Liste opérations'!Y113,IF($L$8='Liste opérations'!$AC$109,'Liste opérations'!AH113,IF($L$8='Liste opérations'!$B$162,'Liste opérations'!G166,IF($L$8='Liste opérations'!$T$162,'Liste opérations'!Y166,IF($L$8='Liste opérations'!$AC$162,'Liste opérations'!AH166,IF($L$8='Liste opérations'!$B$233,'Liste opérations'!G237,IF($L$8='Liste opérations'!$K$232,'Liste opérations'!P236,IF($L$8='Liste opérations'!$T$232,'Liste opérations'!Y236,IF($L$8='Liste opérations'!$AC$232,'Liste opérations'!AH236,IF($L$8='Liste opérations'!$B$56,'Liste opérations'!G60,FALSE))))))))))))))))))))</f>
        <v>0</v>
      </c>
      <c r="Q74" s="86" t="b">
        <f>IF('Tableau de comparaison'!$L$8='Liste opérations'!$B$3,'Liste opérations'!H7,IF($L$8='Liste opérations'!$K$3,'Liste opérations'!Q7,IF($L$8='Liste opérations'!$T$3,'Liste opérations'!Z7,IF($L$8='Liste opérations'!$AC$3,'Liste opérations'!AI7,IF($L$8='Liste opérations'!G58,'Liste opérations'!H60,IF($L$8='Liste opérations'!$K$56,'Liste opérations'!Q60,IF($L$8='Liste opérations'!$T$56,'Liste opérations'!Z60,IF($L$8='Liste opérations'!$AC$56,'Liste opérations'!AI60,IF($L$8='Liste opérations'!$B$109,'Liste opérations'!H113,IF($L$8='Liste opérations'!$K$109,'Liste opérations'!Q113,IF($L$8='Liste opérations'!$T$109,'Liste opérations'!Z113,IF($L$8='Liste opérations'!$AC$109,'Liste opérations'!AI113,IF($L$8='Liste opérations'!$B$162,'Liste opérations'!H166,IF($L$8='Liste opérations'!$T$162,'Liste opérations'!Z166,IF($L$8='Liste opérations'!$AC$162,'Liste opérations'!AI166,IF($L$8='Liste opérations'!$B$233,'Liste opérations'!H237,IF($L$8='Liste opérations'!$K$232,'Liste opérations'!Q236,IF($L$8='Liste opérations'!$T$232,'Liste opérations'!Z236,IF($L$8='Liste opérations'!$AC$232,'Liste opérations'!AI236,IF($L$8='Liste opérations'!$B$56,'Liste opérations'!H60,FALSE))))))))))))))))))))</f>
        <v>0</v>
      </c>
      <c r="R74" s="86" t="b">
        <f>IF('Tableau de comparaison'!$L$8='Liste opérations'!$B$3,'Liste opérations'!I7,IF($L$8='Liste opérations'!$K$3,'Liste opérations'!R7,IF($L$8='Liste opérations'!$T$3,'Liste opérations'!AA7,IF($L$8='Liste opérations'!$AC$3,'Liste opérations'!AJ7,IF($L$8='Liste opérations'!H58,'Liste opérations'!I60,IF($L$8='Liste opérations'!$K$56,'Liste opérations'!R60,IF($L$8='Liste opérations'!$T$56,'Liste opérations'!AA60,IF($L$8='Liste opérations'!$AC$56,'Liste opérations'!AJ60,IF($L$8='Liste opérations'!$B$109,'Liste opérations'!I113,IF($L$8='Liste opérations'!$K$109,'Liste opérations'!R113,IF($L$8='Liste opérations'!$T$109,'Liste opérations'!AA113,IF($L$8='Liste opérations'!$AC$109,'Liste opérations'!AJ113,IF($L$8='Liste opérations'!$B$162,'Liste opérations'!I166,IF($L$8='Liste opérations'!$T$162,'Liste opérations'!AA166,IF($L$8='Liste opérations'!$AC$162,'Liste opérations'!AJ166,IF($L$8='Liste opérations'!$B$233,'Liste opérations'!I237,IF($L$8='Liste opérations'!$K$232,'Liste opérations'!R236,IF($L$8='Liste opérations'!$T$232,'Liste opérations'!AA236,IF($L$8='Liste opérations'!$AC$232,'Liste opérations'!AJ236,IF($L$8='Liste opérations'!$B$56,'Liste opérations'!I60,FALSE))))))))))))))))))))</f>
        <v>0</v>
      </c>
      <c r="S74" s="472" t="b">
        <f>IF('Tableau de comparaison'!$L$8='Liste opérations'!$B$3,'Liste opérations'!J7,IF($L$8='Liste opérations'!$K$3,'Liste opérations'!S7,IF($L$8='Liste opérations'!$T$3,'Liste opérations'!AB7,IF($L$8='Liste opérations'!$AC$3,'Liste opérations'!AK7,IF($L$8='Liste opérations'!I58,'Liste opérations'!J60,IF($L$8='Liste opérations'!$K$56,'Liste opérations'!S60,IF($L$8='Liste opérations'!$T$56,'Liste opérations'!AB60,IF($L$8='Liste opérations'!$AC$56,'Liste opérations'!AK60,IF($L$8='Liste opérations'!$B$109,'Liste opérations'!J113,IF($L$8='Liste opérations'!$K$109,'Liste opérations'!S113,IF($L$8='Liste opérations'!$T$109,'Liste opérations'!AB113,IF($L$8='Liste opérations'!$AC$109,'Liste opérations'!AK113,IF($L$8='Liste opérations'!$B$162,'Liste opérations'!J166,IF($L$8='Liste opérations'!$T$162,'Liste opérations'!AB166,IF($L$8='Liste opérations'!$AC$162,'Liste opérations'!AK166,IF($L$8='Liste opérations'!$B$233,'Liste opérations'!J237,IF($L$8='Liste opérations'!$K$232,'Liste opérations'!S236,IF($L$8='Liste opérations'!$T$232,'Liste opérations'!AB236,IF($L$8='Liste opérations'!$AC$232,'Liste opérations'!AK236,IF($L$8='Liste opérations'!$B$56,'Liste opérations'!J60,FALSE))))))))))))))))))))</f>
        <v>0</v>
      </c>
      <c r="U74" s="83"/>
      <c r="AJ74" s="83"/>
      <c r="AN74" s="10"/>
      <c r="AO74" s="10"/>
      <c r="AP74" s="10"/>
      <c r="AQ74" s="10"/>
      <c r="AR74" s="10"/>
      <c r="AS74" s="10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10"/>
      <c r="BI74" s="10"/>
      <c r="BJ74" s="10"/>
      <c r="BK74" s="10"/>
      <c r="BL74" s="2"/>
      <c r="BM74" s="2"/>
      <c r="BN74" s="10"/>
      <c r="BO74" s="2"/>
      <c r="BP74" s="2"/>
      <c r="BQ74" s="10"/>
      <c r="BR74" s="2"/>
      <c r="BS74" s="2"/>
      <c r="BT74" s="10"/>
      <c r="BU74" s="2"/>
      <c r="BV74" s="2"/>
      <c r="BW74" s="10"/>
      <c r="BX74" s="2"/>
      <c r="BY74" s="2"/>
      <c r="BZ74" s="10"/>
      <c r="CA74" s="2"/>
      <c r="CB74" s="2"/>
      <c r="CC74" s="10"/>
      <c r="CD74" s="2"/>
      <c r="CE74" s="2"/>
      <c r="CG74" s="2"/>
      <c r="CH74" s="2"/>
    </row>
    <row r="75" spans="2:182" ht="17.25" customHeight="1" thickBot="1">
      <c r="B75" s="545"/>
      <c r="C75" s="57">
        <v>1006</v>
      </c>
      <c r="D75" s="45">
        <v>16</v>
      </c>
      <c r="E75" s="48"/>
      <c r="F75" s="51"/>
      <c r="G75" s="54"/>
      <c r="H75" s="42"/>
      <c r="I75" s="68"/>
      <c r="K75" s="552"/>
      <c r="L75" s="85" t="b">
        <f>IF('Tableau de comparaison'!$L$8='Liste opérations'!$B$3,'Liste opérations'!C8,IF($L$8='Liste opérations'!$K$3,'Liste opérations'!L8,IF($L$8='Liste opérations'!$T$3,'Liste opérations'!U8,IF($L$8='Liste opérations'!$AC$3,'Liste opérations'!AD8,IF($L$8='Liste opérations'!B59,'Liste opérations'!C61,IF($L$8='Liste opérations'!$K$56,'Liste opérations'!L61,IF($L$8='Liste opérations'!$T$56,'Liste opérations'!U61,IF($L$8='Liste opérations'!$AC$56,'Liste opérations'!AD61,IF($L$8='Liste opérations'!$B$109,'Liste opérations'!C114,IF($L$8='Liste opérations'!$K$109,'Liste opérations'!L114,IF($L$8='Liste opérations'!$T$109,'Liste opérations'!U114,IF($L$8='Liste opérations'!$AC$109,'Liste opérations'!AD114,IF($L$8='Liste opérations'!$B$162,'Liste opérations'!C167,IF($L$8='Liste opérations'!$T$162,'Liste opérations'!U167,IF($L$8='Liste opérations'!$AC$162,'Liste opérations'!AD167,IF($L$8='Liste opérations'!$B$233,'Liste opérations'!C238,IF($L$8='Liste opérations'!$K$232,'Liste opérations'!L237,IF($L$8='Liste opérations'!$T$232,'Liste opérations'!U237,IF($L$8='Liste opérations'!$AC$232,'Liste opérations'!AD237,IF($L$8='Liste opérations'!$B$56,'Liste opérations'!C61,FALSE))))))))))))))))))))</f>
        <v>0</v>
      </c>
      <c r="M75" s="86" t="b">
        <f>IF('Tableau de comparaison'!$L$8='Liste opérations'!$B$3,'Liste opérations'!D8,IF($L$8='Liste opérations'!$K$3,'Liste opérations'!M8,IF($L$8='Liste opérations'!$T$3,'Liste opérations'!V8,IF($L$8='Liste opérations'!$AC$3,'Liste opérations'!AE8,IF($L$8='Liste opérations'!C59,'Liste opérations'!D61,IF($L$8='Liste opérations'!$K$56,'Liste opérations'!M61,IF($L$8='Liste opérations'!$T$56,'Liste opérations'!V61,IF($L$8='Liste opérations'!$AC$56,'Liste opérations'!AE61,IF($L$8='Liste opérations'!$B$109,'Liste opérations'!D114,IF($L$8='Liste opérations'!$K$109,'Liste opérations'!M114,IF($L$8='Liste opérations'!$T$109,'Liste opérations'!V114,IF($L$8='Liste opérations'!$AC$109,'Liste opérations'!AE114,IF($L$8='Liste opérations'!$B$162,'Liste opérations'!D167,IF($L$8='Liste opérations'!$T$162,'Liste opérations'!V167,IF($L$8='Liste opérations'!$AC$162,'Liste opérations'!AE167,IF($L$8='Liste opérations'!$B$233,'Liste opérations'!D238,IF($L$8='Liste opérations'!$K$232,'Liste opérations'!M237,IF($L$8='Liste opérations'!$T$232,'Liste opérations'!V237,IF($L$8='Liste opérations'!$AC$232,'Liste opérations'!AE237,IF($L$8='Liste opérations'!$B$56,'Liste opérations'!D61,FALSE))))))))))))))))))))</f>
        <v>0</v>
      </c>
      <c r="N75" s="86" t="b">
        <f>IF('Tableau de comparaison'!$L$8='Liste opérations'!$B$3,'Liste opérations'!E8,IF($L$8='Liste opérations'!$K$3,'Liste opérations'!N8,IF($L$8='Liste opérations'!$T$3,'Liste opérations'!W8,IF($L$8='Liste opérations'!$AC$3,'Liste opérations'!AF8,IF($L$8='Liste opérations'!D59,'Liste opérations'!E61,IF($L$8='Liste opérations'!$K$56,'Liste opérations'!N61,IF($L$8='Liste opérations'!$T$56,'Liste opérations'!W61,IF($L$8='Liste opérations'!$AC$56,'Liste opérations'!AF61,IF($L$8='Liste opérations'!$B$109,'Liste opérations'!E114,IF($L$8='Liste opérations'!$K$109,'Liste opérations'!N114,IF($L$8='Liste opérations'!$T$109,'Liste opérations'!W114,IF($L$8='Liste opérations'!$AC$109,'Liste opérations'!AF114,IF($L$8='Liste opérations'!$B$162,'Liste opérations'!E167,IF($L$8='Liste opérations'!$T$162,'Liste opérations'!W167,IF($L$8='Liste opérations'!$AC$162,'Liste opérations'!AF167,IF($L$8='Liste opérations'!$B$233,'Liste opérations'!E238,IF($L$8='Liste opérations'!$K$232,'Liste opérations'!N237,IF($L$8='Liste opérations'!$T$232,'Liste opérations'!W237,IF($L$8='Liste opérations'!$AC$232,'Liste opérations'!AF237,IF($L$8='Liste opérations'!$B$56,'Liste opérations'!E61,FALSE))))))))))))))))))))</f>
        <v>0</v>
      </c>
      <c r="O75" s="86" t="b">
        <f>IF('Tableau de comparaison'!$L$8='Liste opérations'!$B$3,'Liste opérations'!F8,IF($L$8='Liste opérations'!$K$3,'Liste opérations'!O8,IF($L$8='Liste opérations'!$T$3,'Liste opérations'!X8,IF($L$8='Liste opérations'!$AC$3,'Liste opérations'!AG8,IF($L$8='Liste opérations'!E59,'Liste opérations'!F61,IF($L$8='Liste opérations'!$K$56,'Liste opérations'!O61,IF($L$8='Liste opérations'!$T$56,'Liste opérations'!X61,IF($L$8='Liste opérations'!$AC$56,'Liste opérations'!AG61,IF($L$8='Liste opérations'!$B$109,'Liste opérations'!F114,IF($L$8='Liste opérations'!$K$109,'Liste opérations'!O114,IF($L$8='Liste opérations'!$T$109,'Liste opérations'!X114,IF($L$8='Liste opérations'!$AC$109,'Liste opérations'!AG114,IF($L$8='Liste opérations'!$B$162,'Liste opérations'!F167,IF($L$8='Liste opérations'!$T$162,'Liste opérations'!X167,IF($L$8='Liste opérations'!$AC$162,'Liste opérations'!AG167,IF($L$8='Liste opérations'!$B$233,'Liste opérations'!F238,IF($L$8='Liste opérations'!$K$232,'Liste opérations'!O237,IF($L$8='Liste opérations'!$T$232,'Liste opérations'!X237,IF($L$8='Liste opérations'!$AC$232,'Liste opérations'!AG237,IF($L$8='Liste opérations'!$B$56,'Liste opérations'!F61,FALSE))))))))))))))))))))</f>
        <v>0</v>
      </c>
      <c r="P75" s="86" t="b">
        <f>IF('Tableau de comparaison'!$L$8='Liste opérations'!$B$3,'Liste opérations'!G8,IF($L$8='Liste opérations'!$K$3,'Liste opérations'!P8,IF($L$8='Liste opérations'!$T$3,'Liste opérations'!Y8,IF($L$8='Liste opérations'!$AC$3,'Liste opérations'!AH8,IF($L$8='Liste opérations'!F59,'Liste opérations'!G61,IF($L$8='Liste opérations'!$K$56,'Liste opérations'!P61,IF($L$8='Liste opérations'!$T$56,'Liste opérations'!Y61,IF($L$8='Liste opérations'!$AC$56,'Liste opérations'!AH61,IF($L$8='Liste opérations'!$B$109,'Liste opérations'!G114,IF($L$8='Liste opérations'!$K$109,'Liste opérations'!P114,IF($L$8='Liste opérations'!$T$109,'Liste opérations'!Y114,IF($L$8='Liste opérations'!$AC$109,'Liste opérations'!AH114,IF($L$8='Liste opérations'!$B$162,'Liste opérations'!G167,IF($L$8='Liste opérations'!$T$162,'Liste opérations'!Y167,IF($L$8='Liste opérations'!$AC$162,'Liste opérations'!AH167,IF($L$8='Liste opérations'!$B$233,'Liste opérations'!G238,IF($L$8='Liste opérations'!$K$232,'Liste opérations'!P237,IF($L$8='Liste opérations'!$T$232,'Liste opérations'!Y237,IF($L$8='Liste opérations'!$AC$232,'Liste opérations'!AH237,IF($L$8='Liste opérations'!$B$56,'Liste opérations'!G61,FALSE))))))))))))))))))))</f>
        <v>0</v>
      </c>
      <c r="Q75" s="86" t="b">
        <f>IF('Tableau de comparaison'!$L$8='Liste opérations'!$B$3,'Liste opérations'!H8,IF($L$8='Liste opérations'!$K$3,'Liste opérations'!Q8,IF($L$8='Liste opérations'!$T$3,'Liste opérations'!Z8,IF($L$8='Liste opérations'!$AC$3,'Liste opérations'!AI8,IF($L$8='Liste opérations'!G59,'Liste opérations'!H61,IF($L$8='Liste opérations'!$K$56,'Liste opérations'!Q61,IF($L$8='Liste opérations'!$T$56,'Liste opérations'!Z61,IF($L$8='Liste opérations'!$AC$56,'Liste opérations'!AI61,IF($L$8='Liste opérations'!$B$109,'Liste opérations'!H114,IF($L$8='Liste opérations'!$K$109,'Liste opérations'!Q114,IF($L$8='Liste opérations'!$T$109,'Liste opérations'!Z114,IF($L$8='Liste opérations'!$AC$109,'Liste opérations'!AI114,IF($L$8='Liste opérations'!$B$162,'Liste opérations'!H167,IF($L$8='Liste opérations'!$T$162,'Liste opérations'!Z167,IF($L$8='Liste opérations'!$AC$162,'Liste opérations'!AI167,IF($L$8='Liste opérations'!$B$233,'Liste opérations'!H238,IF($L$8='Liste opérations'!$K$232,'Liste opérations'!Q237,IF($L$8='Liste opérations'!$T$232,'Liste opérations'!Z237,IF($L$8='Liste opérations'!$AC$232,'Liste opérations'!AI237,IF($L$8='Liste opérations'!$B$56,'Liste opérations'!H61,FALSE))))))))))))))))))))</f>
        <v>0</v>
      </c>
      <c r="R75" s="86" t="b">
        <f>IF('Tableau de comparaison'!$L$8='Liste opérations'!$B$3,'Liste opérations'!I8,IF($L$8='Liste opérations'!$K$3,'Liste opérations'!R8,IF($L$8='Liste opérations'!$T$3,'Liste opérations'!AA8,IF($L$8='Liste opérations'!$AC$3,'Liste opérations'!AJ8,IF($L$8='Liste opérations'!H59,'Liste opérations'!I61,IF($L$8='Liste opérations'!$K$56,'Liste opérations'!R61,IF($L$8='Liste opérations'!$T$56,'Liste opérations'!AA61,IF($L$8='Liste opérations'!$AC$56,'Liste opérations'!AJ61,IF($L$8='Liste opérations'!$B$109,'Liste opérations'!I114,IF($L$8='Liste opérations'!$K$109,'Liste opérations'!R114,IF($L$8='Liste opérations'!$T$109,'Liste opérations'!AA114,IF($L$8='Liste opérations'!$AC$109,'Liste opérations'!AJ114,IF($L$8='Liste opérations'!$B$162,'Liste opérations'!I167,IF($L$8='Liste opérations'!$T$162,'Liste opérations'!AA167,IF($L$8='Liste opérations'!$AC$162,'Liste opérations'!AJ167,IF($L$8='Liste opérations'!$B$233,'Liste opérations'!I238,IF($L$8='Liste opérations'!$K$232,'Liste opérations'!R237,IF($L$8='Liste opérations'!$T$232,'Liste opérations'!AA237,IF($L$8='Liste opérations'!$AC$232,'Liste opérations'!AJ237,IF($L$8='Liste opérations'!$B$56,'Liste opérations'!I61,FALSE))))))))))))))))))))</f>
        <v>0</v>
      </c>
      <c r="S75" s="472" t="b">
        <f>IF('Tableau de comparaison'!$L$8='Liste opérations'!$B$3,'Liste opérations'!J8,IF($L$8='Liste opérations'!$K$3,'Liste opérations'!S8,IF($L$8='Liste opérations'!$T$3,'Liste opérations'!AB8,IF($L$8='Liste opérations'!$AC$3,'Liste opérations'!AK8,IF($L$8='Liste opérations'!I59,'Liste opérations'!J61,IF($L$8='Liste opérations'!$K$56,'Liste opérations'!S61,IF($L$8='Liste opérations'!$T$56,'Liste opérations'!AB61,IF($L$8='Liste opérations'!$AC$56,'Liste opérations'!AK61,IF($L$8='Liste opérations'!$B$109,'Liste opérations'!J114,IF($L$8='Liste opérations'!$K$109,'Liste opérations'!S114,IF($L$8='Liste opérations'!$T$109,'Liste opérations'!AB114,IF($L$8='Liste opérations'!$AC$109,'Liste opérations'!AK114,IF($L$8='Liste opérations'!$B$162,'Liste opérations'!J167,IF($L$8='Liste opérations'!$T$162,'Liste opérations'!AB167,IF($L$8='Liste opérations'!$AC$162,'Liste opérations'!AK167,IF($L$8='Liste opérations'!$B$233,'Liste opérations'!J238,IF($L$8='Liste opérations'!$K$232,'Liste opérations'!S237,IF($L$8='Liste opérations'!$T$232,'Liste opérations'!AB237,IF($L$8='Liste opérations'!$AC$232,'Liste opérations'!AK237,IF($L$8='Liste opérations'!$B$56,'Liste opérations'!J61,FALSE))))))))))))))))))))</f>
        <v>0</v>
      </c>
      <c r="AN75" s="10"/>
      <c r="AO75" s="10"/>
      <c r="AP75" s="10"/>
      <c r="AQ75" s="10"/>
      <c r="AR75" s="10"/>
      <c r="AS75" s="10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10"/>
      <c r="BI75" s="10"/>
      <c r="BJ75" s="10"/>
      <c r="BK75" s="10"/>
      <c r="BL75" s="2"/>
      <c r="BM75" s="2"/>
      <c r="BN75" s="10"/>
      <c r="BO75" s="2"/>
      <c r="BP75" s="2"/>
      <c r="BQ75" s="10"/>
      <c r="BR75" s="2"/>
      <c r="BS75" s="2"/>
      <c r="BT75" s="10"/>
      <c r="BU75" s="2"/>
      <c r="BV75" s="2"/>
      <c r="BW75" s="10"/>
      <c r="BX75" s="2"/>
      <c r="BY75" s="2"/>
      <c r="BZ75" s="10"/>
      <c r="CA75" s="2"/>
      <c r="CB75" s="2"/>
      <c r="CC75" s="10"/>
      <c r="CD75" s="2"/>
      <c r="CE75" s="2"/>
      <c r="CG75" s="2"/>
      <c r="CH75" s="2"/>
    </row>
    <row r="76" spans="2:182" ht="17.25" customHeight="1" thickBot="1">
      <c r="B76" s="545"/>
      <c r="C76" s="57"/>
      <c r="D76" s="45"/>
      <c r="E76" s="48"/>
      <c r="F76" s="51"/>
      <c r="G76" s="54"/>
      <c r="H76" s="42"/>
      <c r="I76" s="68"/>
      <c r="K76" s="552"/>
      <c r="L76" s="85" t="b">
        <f>IF('Tableau de comparaison'!$L$8='Liste opérations'!$B$3,'Liste opérations'!C9,IF($L$8='Liste opérations'!$K$3,'Liste opérations'!L9,IF($L$8='Liste opérations'!$T$3,'Liste opérations'!U9,IF($L$8='Liste opérations'!$AC$3,'Liste opérations'!AD9,IF($L$8='Liste opérations'!B60,'Liste opérations'!C62,IF($L$8='Liste opérations'!$K$56,'Liste opérations'!L62,IF($L$8='Liste opérations'!$T$56,'Liste opérations'!U62,IF($L$8='Liste opérations'!$AC$56,'Liste opérations'!AD62,IF($L$8='Liste opérations'!$B$109,'Liste opérations'!C115,IF($L$8='Liste opérations'!$K$109,'Liste opérations'!L115,IF($L$8='Liste opérations'!$T$109,'Liste opérations'!U115,IF($L$8='Liste opérations'!$AC$109,'Liste opérations'!AD115,IF($L$8='Liste opérations'!$B$162,'Liste opérations'!C168,IF($L$8='Liste opérations'!$T$162,'Liste opérations'!U168,IF($L$8='Liste opérations'!$AC$162,'Liste opérations'!AD168,IF($L$8='Liste opérations'!$B$233,'Liste opérations'!C239,IF($L$8='Liste opérations'!$K$232,'Liste opérations'!L238,IF($L$8='Liste opérations'!$T$232,'Liste opérations'!U238,IF($L$8='Liste opérations'!$AC$232,'Liste opérations'!AD238,IF($L$8='Liste opérations'!$B$56,'Liste opérations'!C62,FALSE))))))))))))))))))))</f>
        <v>0</v>
      </c>
      <c r="M76" s="86" t="b">
        <f>IF('Tableau de comparaison'!$L$8='Liste opérations'!$B$3,'Liste opérations'!D9,IF($L$8='Liste opérations'!$K$3,'Liste opérations'!M9,IF($L$8='Liste opérations'!$T$3,'Liste opérations'!V9,IF($L$8='Liste opérations'!$AC$3,'Liste opérations'!AE9,IF($L$8='Liste opérations'!C60,'Liste opérations'!D62,IF($L$8='Liste opérations'!$K$56,'Liste opérations'!M62,IF($L$8='Liste opérations'!$T$56,'Liste opérations'!V62,IF($L$8='Liste opérations'!$AC$56,'Liste opérations'!AE62,IF($L$8='Liste opérations'!$B$109,'Liste opérations'!D115,IF($L$8='Liste opérations'!$K$109,'Liste opérations'!M115,IF($L$8='Liste opérations'!$T$109,'Liste opérations'!V115,IF($L$8='Liste opérations'!$AC$109,'Liste opérations'!AE115,IF($L$8='Liste opérations'!$B$162,'Liste opérations'!D168,IF($L$8='Liste opérations'!$T$162,'Liste opérations'!V168,IF($L$8='Liste opérations'!$AC$162,'Liste opérations'!AE168,IF($L$8='Liste opérations'!$B$233,'Liste opérations'!D239,IF($L$8='Liste opérations'!$K$232,'Liste opérations'!M238,IF($L$8='Liste opérations'!$T$232,'Liste opérations'!V238,IF($L$8='Liste opérations'!$AC$232,'Liste opérations'!AE238,IF($L$8='Liste opérations'!$B$56,'Liste opérations'!D62,FALSE))))))))))))))))))))</f>
        <v>0</v>
      </c>
      <c r="N76" s="86" t="b">
        <f>IF('Tableau de comparaison'!$L$8='Liste opérations'!$B$3,'Liste opérations'!E9,IF($L$8='Liste opérations'!$K$3,'Liste opérations'!N9,IF($L$8='Liste opérations'!$T$3,'Liste opérations'!W9,IF($L$8='Liste opérations'!$AC$3,'Liste opérations'!AF9,IF($L$8='Liste opérations'!D60,'Liste opérations'!E62,IF($L$8='Liste opérations'!$K$56,'Liste opérations'!N62,IF($L$8='Liste opérations'!$T$56,'Liste opérations'!W62,IF($L$8='Liste opérations'!$AC$56,'Liste opérations'!AF62,IF($L$8='Liste opérations'!$B$109,'Liste opérations'!E115,IF($L$8='Liste opérations'!$K$109,'Liste opérations'!N115,IF($L$8='Liste opérations'!$T$109,'Liste opérations'!W115,IF($L$8='Liste opérations'!$AC$109,'Liste opérations'!AF115,IF($L$8='Liste opérations'!$B$162,'Liste opérations'!E168,IF($L$8='Liste opérations'!$T$162,'Liste opérations'!W168,IF($L$8='Liste opérations'!$AC$162,'Liste opérations'!AF168,IF($L$8='Liste opérations'!$B$233,'Liste opérations'!E239,IF($L$8='Liste opérations'!$K$232,'Liste opérations'!N238,IF($L$8='Liste opérations'!$T$232,'Liste opérations'!W238,IF($L$8='Liste opérations'!$AC$232,'Liste opérations'!AF238,IF($L$8='Liste opérations'!$B$56,'Liste opérations'!E62,FALSE))))))))))))))))))))</f>
        <v>0</v>
      </c>
      <c r="O76" s="86" t="b">
        <f>IF('Tableau de comparaison'!$L$8='Liste opérations'!$B$3,'Liste opérations'!F9,IF($L$8='Liste opérations'!$K$3,'Liste opérations'!O9,IF($L$8='Liste opérations'!$T$3,'Liste opérations'!X9,IF($L$8='Liste opérations'!$AC$3,'Liste opérations'!AG9,IF($L$8='Liste opérations'!E60,'Liste opérations'!F62,IF($L$8='Liste opérations'!$K$56,'Liste opérations'!O62,IF($L$8='Liste opérations'!$T$56,'Liste opérations'!X62,IF($L$8='Liste opérations'!$AC$56,'Liste opérations'!AG62,IF($L$8='Liste opérations'!$B$109,'Liste opérations'!F115,IF($L$8='Liste opérations'!$K$109,'Liste opérations'!O115,IF($L$8='Liste opérations'!$T$109,'Liste opérations'!X115,IF($L$8='Liste opérations'!$AC$109,'Liste opérations'!AG115,IF($L$8='Liste opérations'!$B$162,'Liste opérations'!F168,IF($L$8='Liste opérations'!$T$162,'Liste opérations'!X168,IF($L$8='Liste opérations'!$AC$162,'Liste opérations'!AG168,IF($L$8='Liste opérations'!$B$233,'Liste opérations'!F239,IF($L$8='Liste opérations'!$K$232,'Liste opérations'!O238,IF($L$8='Liste opérations'!$T$232,'Liste opérations'!X238,IF($L$8='Liste opérations'!$AC$232,'Liste opérations'!AG238,IF($L$8='Liste opérations'!$B$56,'Liste opérations'!F62,FALSE))))))))))))))))))))</f>
        <v>0</v>
      </c>
      <c r="P76" s="86" t="b">
        <f>IF('Tableau de comparaison'!$L$8='Liste opérations'!$B$3,'Liste opérations'!G9,IF($L$8='Liste opérations'!$K$3,'Liste opérations'!P9,IF($L$8='Liste opérations'!$T$3,'Liste opérations'!Y9,IF($L$8='Liste opérations'!$AC$3,'Liste opérations'!AH9,IF($L$8='Liste opérations'!F60,'Liste opérations'!G62,IF($L$8='Liste opérations'!$K$56,'Liste opérations'!P62,IF($L$8='Liste opérations'!$T$56,'Liste opérations'!Y62,IF($L$8='Liste opérations'!$AC$56,'Liste opérations'!AH62,IF($L$8='Liste opérations'!$B$109,'Liste opérations'!G115,IF($L$8='Liste opérations'!$K$109,'Liste opérations'!P115,IF($L$8='Liste opérations'!$T$109,'Liste opérations'!Y115,IF($L$8='Liste opérations'!$AC$109,'Liste opérations'!AH115,IF($L$8='Liste opérations'!$B$162,'Liste opérations'!G168,IF($L$8='Liste opérations'!$T$162,'Liste opérations'!Y168,IF($L$8='Liste opérations'!$AC$162,'Liste opérations'!AH168,IF($L$8='Liste opérations'!$B$233,'Liste opérations'!G239,IF($L$8='Liste opérations'!$K$232,'Liste opérations'!P238,IF($L$8='Liste opérations'!$T$232,'Liste opérations'!Y238,IF($L$8='Liste opérations'!$AC$232,'Liste opérations'!AH238,IF($L$8='Liste opérations'!$B$56,'Liste opérations'!G62,FALSE))))))))))))))))))))</f>
        <v>0</v>
      </c>
      <c r="Q76" s="86" t="b">
        <f>IF('Tableau de comparaison'!$L$8='Liste opérations'!$B$3,'Liste opérations'!H9,IF($L$8='Liste opérations'!$K$3,'Liste opérations'!Q9,IF($L$8='Liste opérations'!$T$3,'Liste opérations'!Z9,IF($L$8='Liste opérations'!$AC$3,'Liste opérations'!AI9,IF($L$8='Liste opérations'!G60,'Liste opérations'!H62,IF($L$8='Liste opérations'!$K$56,'Liste opérations'!Q62,IF($L$8='Liste opérations'!$T$56,'Liste opérations'!Z62,IF($L$8='Liste opérations'!$AC$56,'Liste opérations'!AI62,IF($L$8='Liste opérations'!$B$109,'Liste opérations'!H115,IF($L$8='Liste opérations'!$K$109,'Liste opérations'!Q115,IF($L$8='Liste opérations'!$T$109,'Liste opérations'!Z115,IF($L$8='Liste opérations'!$AC$109,'Liste opérations'!AI115,IF($L$8='Liste opérations'!$B$162,'Liste opérations'!H168,IF($L$8='Liste opérations'!$T$162,'Liste opérations'!Z168,IF($L$8='Liste opérations'!$AC$162,'Liste opérations'!AI168,IF($L$8='Liste opérations'!$B$233,'Liste opérations'!H239,IF($L$8='Liste opérations'!$K$232,'Liste opérations'!Q238,IF($L$8='Liste opérations'!$T$232,'Liste opérations'!Z238,IF($L$8='Liste opérations'!$AC$232,'Liste opérations'!AI238,IF($L$8='Liste opérations'!$B$56,'Liste opérations'!H62,FALSE))))))))))))))))))))</f>
        <v>0</v>
      </c>
      <c r="R76" s="86" t="b">
        <f>IF('Tableau de comparaison'!$L$8='Liste opérations'!$B$3,'Liste opérations'!I9,IF($L$8='Liste opérations'!$K$3,'Liste opérations'!R9,IF($L$8='Liste opérations'!$T$3,'Liste opérations'!AA9,IF($L$8='Liste opérations'!$AC$3,'Liste opérations'!AJ9,IF($L$8='Liste opérations'!H60,'Liste opérations'!I62,IF($L$8='Liste opérations'!$K$56,'Liste opérations'!R62,IF($L$8='Liste opérations'!$T$56,'Liste opérations'!AA62,IF($L$8='Liste opérations'!$AC$56,'Liste opérations'!AJ62,IF($L$8='Liste opérations'!$B$109,'Liste opérations'!I115,IF($L$8='Liste opérations'!$K$109,'Liste opérations'!R115,IF($L$8='Liste opérations'!$T$109,'Liste opérations'!AA115,IF($L$8='Liste opérations'!$AC$109,'Liste opérations'!AJ115,IF($L$8='Liste opérations'!$B$162,'Liste opérations'!I168,IF($L$8='Liste opérations'!$T$162,'Liste opérations'!AA168,IF($L$8='Liste opérations'!$AC$162,'Liste opérations'!AJ168,IF($L$8='Liste opérations'!$B$233,'Liste opérations'!I239,IF($L$8='Liste opérations'!$K$232,'Liste opérations'!R238,IF($L$8='Liste opérations'!$T$232,'Liste opérations'!AA238,IF($L$8='Liste opérations'!$AC$232,'Liste opérations'!AJ238,IF($L$8='Liste opérations'!$B$56,'Liste opérations'!I62,FALSE))))))))))))))))))))</f>
        <v>0</v>
      </c>
      <c r="S76" s="472" t="b">
        <f>IF('Tableau de comparaison'!$L$8='Liste opérations'!$B$3,'Liste opérations'!J9,IF($L$8='Liste opérations'!$K$3,'Liste opérations'!S9,IF($L$8='Liste opérations'!$T$3,'Liste opérations'!AB9,IF($L$8='Liste opérations'!$AC$3,'Liste opérations'!AK9,IF($L$8='Liste opérations'!I60,'Liste opérations'!J62,IF($L$8='Liste opérations'!$K$56,'Liste opérations'!S62,IF($L$8='Liste opérations'!$T$56,'Liste opérations'!AB62,IF($L$8='Liste opérations'!$AC$56,'Liste opérations'!AK62,IF($L$8='Liste opérations'!$B$109,'Liste opérations'!J115,IF($L$8='Liste opérations'!$K$109,'Liste opérations'!S115,IF($L$8='Liste opérations'!$T$109,'Liste opérations'!AB115,IF($L$8='Liste opérations'!$AC$109,'Liste opérations'!AK115,IF($L$8='Liste opérations'!$B$162,'Liste opérations'!J168,IF($L$8='Liste opérations'!$T$162,'Liste opérations'!AB168,IF($L$8='Liste opérations'!$AC$162,'Liste opérations'!AK168,IF($L$8='Liste opérations'!$B$233,'Liste opérations'!J239,IF($L$8='Liste opérations'!$K$232,'Liste opérations'!S238,IF($L$8='Liste opérations'!$T$232,'Liste opérations'!AB238,IF($L$8='Liste opérations'!$AC$232,'Liste opérations'!AK238,IF($L$8='Liste opérations'!$B$56,'Liste opérations'!J62,FALSE))))))))))))))))))))</f>
        <v>0</v>
      </c>
      <c r="U76" s="539" t="s">
        <v>290</v>
      </c>
      <c r="V76" s="540"/>
      <c r="W76" s="540"/>
      <c r="X76" s="540"/>
      <c r="Y76" s="540"/>
      <c r="Z76" s="540"/>
      <c r="AA76" s="541"/>
      <c r="AN76" s="10"/>
      <c r="AO76" s="10"/>
      <c r="AP76" s="10"/>
      <c r="AQ76" s="10"/>
      <c r="AR76" s="10"/>
      <c r="AS76" s="10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10"/>
      <c r="BI76" s="10"/>
      <c r="BJ76" s="10"/>
      <c r="BK76" s="10"/>
      <c r="BL76" s="2"/>
      <c r="BM76" s="2"/>
      <c r="BN76" s="10"/>
      <c r="BO76" s="2"/>
      <c r="BP76" s="2"/>
      <c r="BQ76" s="10"/>
      <c r="BR76" s="2"/>
      <c r="BS76" s="2"/>
      <c r="BT76" s="10"/>
      <c r="BU76" s="2"/>
      <c r="BV76" s="2"/>
      <c r="BW76" s="10"/>
      <c r="BX76" s="2"/>
      <c r="BY76" s="2"/>
      <c r="BZ76" s="10"/>
      <c r="CA76" s="2"/>
      <c r="CB76" s="2"/>
      <c r="CC76" s="10"/>
      <c r="CD76" s="2"/>
      <c r="CE76" s="2"/>
      <c r="CG76" s="2"/>
      <c r="CH76" s="2"/>
    </row>
    <row r="77" spans="2:182" ht="17.25" customHeight="1" thickBot="1">
      <c r="B77" s="545"/>
      <c r="C77" s="57"/>
      <c r="D77" s="45"/>
      <c r="E77" s="48"/>
      <c r="F77" s="51"/>
      <c r="G77" s="54"/>
      <c r="H77" s="42"/>
      <c r="I77" s="68"/>
      <c r="K77" s="552"/>
      <c r="L77" s="85" t="b">
        <f>IF('Tableau de comparaison'!$L$8='Liste opérations'!$B$3,'Liste opérations'!C10,IF($L$8='Liste opérations'!$K$3,'Liste opérations'!L10,IF($L$8='Liste opérations'!$T$3,'Liste opérations'!U10,IF($L$8='Liste opérations'!$AC$3,'Liste opérations'!AD10,IF($L$8='Liste opérations'!B61,'Liste opérations'!C63,IF($L$8='Liste opérations'!$K$56,'Liste opérations'!L63,IF($L$8='Liste opérations'!$T$56,'Liste opérations'!U63,IF($L$8='Liste opérations'!$AC$56,'Liste opérations'!AD63,IF($L$8='Liste opérations'!$B$109,'Liste opérations'!C116,IF($L$8='Liste opérations'!$K$109,'Liste opérations'!L116,IF($L$8='Liste opérations'!$T$109,'Liste opérations'!U116,IF($L$8='Liste opérations'!$AC$109,'Liste opérations'!AD116,IF($L$8='Liste opérations'!$B$162,'Liste opérations'!C169,IF($L$8='Liste opérations'!$T$162,'Liste opérations'!U169,IF($L$8='Liste opérations'!$AC$162,'Liste opérations'!AD169,IF($L$8='Liste opérations'!$B$233,'Liste opérations'!C240,IF($L$8='Liste opérations'!$K$232,'Liste opérations'!L239,IF($L$8='Liste opérations'!$T$232,'Liste opérations'!U239,IF($L$8='Liste opérations'!$AC$232,'Liste opérations'!AD239,IF($L$8='Liste opérations'!$B$56,'Liste opérations'!C63,FALSE))))))))))))))))))))</f>
        <v>0</v>
      </c>
      <c r="M77" s="86" t="b">
        <f>IF('Tableau de comparaison'!$L$8='Liste opérations'!$B$3,'Liste opérations'!D10,IF($L$8='Liste opérations'!$K$3,'Liste opérations'!M10,IF($L$8='Liste opérations'!$T$3,'Liste opérations'!V10,IF($L$8='Liste opérations'!$AC$3,'Liste opérations'!AE10,IF($L$8='Liste opérations'!C61,'Liste opérations'!D63,IF($L$8='Liste opérations'!$K$56,'Liste opérations'!M63,IF($L$8='Liste opérations'!$T$56,'Liste opérations'!V63,IF($L$8='Liste opérations'!$AC$56,'Liste opérations'!AE63,IF($L$8='Liste opérations'!$B$109,'Liste opérations'!D116,IF($L$8='Liste opérations'!$K$109,'Liste opérations'!M116,IF($L$8='Liste opérations'!$T$109,'Liste opérations'!V116,IF($L$8='Liste opérations'!$AC$109,'Liste opérations'!AE116,IF($L$8='Liste opérations'!$B$162,'Liste opérations'!D169,IF($L$8='Liste opérations'!$T$162,'Liste opérations'!V169,IF($L$8='Liste opérations'!$AC$162,'Liste opérations'!AE169,IF($L$8='Liste opérations'!$B$233,'Liste opérations'!D240,IF($L$8='Liste opérations'!$K$232,'Liste opérations'!M239,IF($L$8='Liste opérations'!$T$232,'Liste opérations'!V239,IF($L$8='Liste opérations'!$AC$232,'Liste opérations'!AE239,IF($L$8='Liste opérations'!$B$56,'Liste opérations'!D63,FALSE))))))))))))))))))))</f>
        <v>0</v>
      </c>
      <c r="N77" s="86" t="b">
        <f>IF('Tableau de comparaison'!$L$8='Liste opérations'!$B$3,'Liste opérations'!E10,IF($L$8='Liste opérations'!$K$3,'Liste opérations'!N10,IF($L$8='Liste opérations'!$T$3,'Liste opérations'!W10,IF($L$8='Liste opérations'!$AC$3,'Liste opérations'!AF10,IF($L$8='Liste opérations'!D61,'Liste opérations'!E63,IF($L$8='Liste opérations'!$K$56,'Liste opérations'!N63,IF($L$8='Liste opérations'!$T$56,'Liste opérations'!W63,IF($L$8='Liste opérations'!$AC$56,'Liste opérations'!AF63,IF($L$8='Liste opérations'!$B$109,'Liste opérations'!E116,IF($L$8='Liste opérations'!$K$109,'Liste opérations'!N116,IF($L$8='Liste opérations'!$T$109,'Liste opérations'!W116,IF($L$8='Liste opérations'!$AC$109,'Liste opérations'!AF116,IF($L$8='Liste opérations'!$B$162,'Liste opérations'!E169,IF($L$8='Liste opérations'!$T$162,'Liste opérations'!W169,IF($L$8='Liste opérations'!$AC$162,'Liste opérations'!AF169,IF($L$8='Liste opérations'!$B$233,'Liste opérations'!E240,IF($L$8='Liste opérations'!$K$232,'Liste opérations'!N239,IF($L$8='Liste opérations'!$T$232,'Liste opérations'!W239,IF($L$8='Liste opérations'!$AC$232,'Liste opérations'!AF239,IF($L$8='Liste opérations'!$B$56,'Liste opérations'!E63,FALSE))))))))))))))))))))</f>
        <v>0</v>
      </c>
      <c r="O77" s="86" t="b">
        <f>IF('Tableau de comparaison'!$L$8='Liste opérations'!$B$3,'Liste opérations'!F10,IF($L$8='Liste opérations'!$K$3,'Liste opérations'!O10,IF($L$8='Liste opérations'!$T$3,'Liste opérations'!X10,IF($L$8='Liste opérations'!$AC$3,'Liste opérations'!AG10,IF($L$8='Liste opérations'!E61,'Liste opérations'!F63,IF($L$8='Liste opérations'!$K$56,'Liste opérations'!O63,IF($L$8='Liste opérations'!$T$56,'Liste opérations'!X63,IF($L$8='Liste opérations'!$AC$56,'Liste opérations'!AG63,IF($L$8='Liste opérations'!$B$109,'Liste opérations'!F116,IF($L$8='Liste opérations'!$K$109,'Liste opérations'!O116,IF($L$8='Liste opérations'!$T$109,'Liste opérations'!X116,IF($L$8='Liste opérations'!$AC$109,'Liste opérations'!AG116,IF($L$8='Liste opérations'!$B$162,'Liste opérations'!F169,IF($L$8='Liste opérations'!$T$162,'Liste opérations'!X169,IF($L$8='Liste opérations'!$AC$162,'Liste opérations'!AG169,IF($L$8='Liste opérations'!$B$233,'Liste opérations'!F240,IF($L$8='Liste opérations'!$K$232,'Liste opérations'!O239,IF($L$8='Liste opérations'!$T$232,'Liste opérations'!X239,IF($L$8='Liste opérations'!$AC$232,'Liste opérations'!AG239,IF($L$8='Liste opérations'!$B$56,'Liste opérations'!F63,FALSE))))))))))))))))))))</f>
        <v>0</v>
      </c>
      <c r="P77" s="86" t="b">
        <f>IF('Tableau de comparaison'!$L$8='Liste opérations'!$B$3,'Liste opérations'!G10,IF($L$8='Liste opérations'!$K$3,'Liste opérations'!P10,IF($L$8='Liste opérations'!$T$3,'Liste opérations'!Y10,IF($L$8='Liste opérations'!$AC$3,'Liste opérations'!AH10,IF($L$8='Liste opérations'!F61,'Liste opérations'!G63,IF($L$8='Liste opérations'!$K$56,'Liste opérations'!P63,IF($L$8='Liste opérations'!$T$56,'Liste opérations'!Y63,IF($L$8='Liste opérations'!$AC$56,'Liste opérations'!AH63,IF($L$8='Liste opérations'!$B$109,'Liste opérations'!G116,IF($L$8='Liste opérations'!$K$109,'Liste opérations'!P116,IF($L$8='Liste opérations'!$T$109,'Liste opérations'!Y116,IF($L$8='Liste opérations'!$AC$109,'Liste opérations'!AH116,IF($L$8='Liste opérations'!$B$162,'Liste opérations'!G169,IF($L$8='Liste opérations'!$T$162,'Liste opérations'!Y169,IF($L$8='Liste opérations'!$AC$162,'Liste opérations'!AH169,IF($L$8='Liste opérations'!$B$233,'Liste opérations'!G240,IF($L$8='Liste opérations'!$K$232,'Liste opérations'!P239,IF($L$8='Liste opérations'!$T$232,'Liste opérations'!Y239,IF($L$8='Liste opérations'!$AC$232,'Liste opérations'!AH239,IF($L$8='Liste opérations'!$B$56,'Liste opérations'!G63,FALSE))))))))))))))))))))</f>
        <v>0</v>
      </c>
      <c r="Q77" s="86" t="b">
        <f>IF('Tableau de comparaison'!$L$8='Liste opérations'!$B$3,'Liste opérations'!H10,IF($L$8='Liste opérations'!$K$3,'Liste opérations'!Q10,IF($L$8='Liste opérations'!$T$3,'Liste opérations'!Z10,IF($L$8='Liste opérations'!$AC$3,'Liste opérations'!AI10,IF($L$8='Liste opérations'!G61,'Liste opérations'!H63,IF($L$8='Liste opérations'!$K$56,'Liste opérations'!Q63,IF($L$8='Liste opérations'!$T$56,'Liste opérations'!Z63,IF($L$8='Liste opérations'!$AC$56,'Liste opérations'!AI63,IF($L$8='Liste opérations'!$B$109,'Liste opérations'!H116,IF($L$8='Liste opérations'!$K$109,'Liste opérations'!Q116,IF($L$8='Liste opérations'!$T$109,'Liste opérations'!Z116,IF($L$8='Liste opérations'!$AC$109,'Liste opérations'!AI116,IF($L$8='Liste opérations'!$B$162,'Liste opérations'!H169,IF($L$8='Liste opérations'!$T$162,'Liste opérations'!Z169,IF($L$8='Liste opérations'!$AC$162,'Liste opérations'!AI169,IF($L$8='Liste opérations'!$B$233,'Liste opérations'!H240,IF($L$8='Liste opérations'!$K$232,'Liste opérations'!Q239,IF($L$8='Liste opérations'!$T$232,'Liste opérations'!Z239,IF($L$8='Liste opérations'!$AC$232,'Liste opérations'!AI239,IF($L$8='Liste opérations'!$B$56,'Liste opérations'!H63,FALSE))))))))))))))))))))</f>
        <v>0</v>
      </c>
      <c r="R77" s="86" t="b">
        <f>IF('Tableau de comparaison'!$L$8='Liste opérations'!$B$3,'Liste opérations'!I10,IF($L$8='Liste opérations'!$K$3,'Liste opérations'!R10,IF($L$8='Liste opérations'!$T$3,'Liste opérations'!AA10,IF($L$8='Liste opérations'!$AC$3,'Liste opérations'!AJ10,IF($L$8='Liste opérations'!H61,'Liste opérations'!I63,IF($L$8='Liste opérations'!$K$56,'Liste opérations'!R63,IF($L$8='Liste opérations'!$T$56,'Liste opérations'!AA63,IF($L$8='Liste opérations'!$AC$56,'Liste opérations'!AJ63,IF($L$8='Liste opérations'!$B$109,'Liste opérations'!I116,IF($L$8='Liste opérations'!$K$109,'Liste opérations'!R116,IF($L$8='Liste opérations'!$T$109,'Liste opérations'!AA116,IF($L$8='Liste opérations'!$AC$109,'Liste opérations'!AJ116,IF($L$8='Liste opérations'!$B$162,'Liste opérations'!I169,IF($L$8='Liste opérations'!$T$162,'Liste opérations'!AA169,IF($L$8='Liste opérations'!$AC$162,'Liste opérations'!AJ169,IF($L$8='Liste opérations'!$B$233,'Liste opérations'!I240,IF($L$8='Liste opérations'!$K$232,'Liste opérations'!R239,IF($L$8='Liste opérations'!$T$232,'Liste opérations'!AA239,IF($L$8='Liste opérations'!$AC$232,'Liste opérations'!AJ239,IF($L$8='Liste opérations'!$B$56,'Liste opérations'!I63,FALSE))))))))))))))))))))</f>
        <v>0</v>
      </c>
      <c r="S77" s="472" t="b">
        <f>IF('Tableau de comparaison'!$L$8='Liste opérations'!$B$3,'Liste opérations'!J10,IF($L$8='Liste opérations'!$K$3,'Liste opérations'!S10,IF($L$8='Liste opérations'!$T$3,'Liste opérations'!AB10,IF($L$8='Liste opérations'!$AC$3,'Liste opérations'!AK10,IF($L$8='Liste opérations'!I61,'Liste opérations'!J63,IF($L$8='Liste opérations'!$K$56,'Liste opérations'!S63,IF($L$8='Liste opérations'!$T$56,'Liste opérations'!AB63,IF($L$8='Liste opérations'!$AC$56,'Liste opérations'!AK63,IF($L$8='Liste opérations'!$B$109,'Liste opérations'!J116,IF($L$8='Liste opérations'!$K$109,'Liste opérations'!S116,IF($L$8='Liste opérations'!$T$109,'Liste opérations'!AB116,IF($L$8='Liste opérations'!$AC$109,'Liste opérations'!AK116,IF($L$8='Liste opérations'!$B$162,'Liste opérations'!J169,IF($L$8='Liste opérations'!$T$162,'Liste opérations'!AB169,IF($L$8='Liste opérations'!$AC$162,'Liste opérations'!AK169,IF($L$8='Liste opérations'!$B$233,'Liste opérations'!J240,IF($L$8='Liste opérations'!$K$232,'Liste opérations'!S239,IF($L$8='Liste opérations'!$T$232,'Liste opérations'!AB239,IF($L$8='Liste opérations'!$AC$232,'Liste opérations'!AK239,IF($L$8='Liste opérations'!$B$56,'Liste opérations'!J63,FALSE))))))))))))))))))))</f>
        <v>0</v>
      </c>
      <c r="U77" s="521"/>
      <c r="V77" s="537" t="s">
        <v>72</v>
      </c>
      <c r="W77" s="537" t="s">
        <v>64</v>
      </c>
      <c r="X77" s="537" t="s">
        <v>307</v>
      </c>
      <c r="Y77" s="537" t="s">
        <v>67</v>
      </c>
      <c r="Z77" s="537" t="s">
        <v>68</v>
      </c>
      <c r="AA77" s="537" t="s">
        <v>69</v>
      </c>
      <c r="AN77" s="10"/>
      <c r="AO77" s="10"/>
      <c r="AP77" s="10"/>
      <c r="AQ77" s="10"/>
      <c r="AR77" s="10"/>
      <c r="AS77" s="10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10"/>
      <c r="BI77" s="10"/>
      <c r="BJ77" s="10"/>
      <c r="BK77" s="10"/>
      <c r="BL77" s="2"/>
      <c r="BM77" s="2"/>
      <c r="BN77" s="10"/>
      <c r="BO77" s="2"/>
      <c r="BP77" s="2"/>
      <c r="BQ77" s="10"/>
      <c r="BR77" s="2"/>
      <c r="BS77" s="2"/>
      <c r="BT77" s="10"/>
      <c r="BU77" s="2"/>
      <c r="BV77" s="2"/>
      <c r="BW77" s="10"/>
      <c r="BX77" s="2"/>
      <c r="BY77" s="2"/>
      <c r="BZ77" s="10"/>
      <c r="CA77" s="2"/>
      <c r="CB77" s="2"/>
      <c r="CC77" s="10"/>
      <c r="CD77" s="2"/>
      <c r="CE77" s="2"/>
      <c r="CG77" s="2"/>
      <c r="CH77" s="2"/>
    </row>
    <row r="78" spans="2:182" ht="17.25" customHeight="1">
      <c r="B78" s="545"/>
      <c r="C78" s="57"/>
      <c r="D78" s="45"/>
      <c r="E78" s="48"/>
      <c r="F78" s="51"/>
      <c r="G78" s="54"/>
      <c r="H78" s="42"/>
      <c r="I78" s="68"/>
      <c r="K78" s="552"/>
      <c r="L78" s="85" t="b">
        <f>IF('Tableau de comparaison'!$L$8='Liste opérations'!$B$3,'Liste opérations'!C11,IF($L$8='Liste opérations'!$K$3,'Liste opérations'!L11,IF($L$8='Liste opérations'!$T$3,'Liste opérations'!U11,IF($L$8='Liste opérations'!$AC$3,'Liste opérations'!AD11,IF($L$8='Liste opérations'!B62,'Liste opérations'!C64,IF($L$8='Liste opérations'!$K$56,'Liste opérations'!L64,IF($L$8='Liste opérations'!$T$56,'Liste opérations'!U64,IF($L$8='Liste opérations'!$AC$56,'Liste opérations'!AD64,IF($L$8='Liste opérations'!$B$109,'Liste opérations'!C117,IF($L$8='Liste opérations'!$K$109,'Liste opérations'!L117,IF($L$8='Liste opérations'!$T$109,'Liste opérations'!U117,IF($L$8='Liste opérations'!$AC$109,'Liste opérations'!AD117,IF($L$8='Liste opérations'!$B$162,'Liste opérations'!C170,IF($L$8='Liste opérations'!$T$162,'Liste opérations'!U170,IF($L$8='Liste opérations'!$AC$162,'Liste opérations'!AD170,IF($L$8='Liste opérations'!$B$233,'Liste opérations'!C241,IF($L$8='Liste opérations'!$K$232,'Liste opérations'!L240,IF($L$8='Liste opérations'!$T$232,'Liste opérations'!U240,IF($L$8='Liste opérations'!$AC$232,'Liste opérations'!AD240,IF($L$8='Liste opérations'!$B$56,'Liste opérations'!C64,FALSE))))))))))))))))))))</f>
        <v>0</v>
      </c>
      <c r="M78" s="86" t="b">
        <f>IF('Tableau de comparaison'!$L$8='Liste opérations'!$B$3,'Liste opérations'!D11,IF($L$8='Liste opérations'!$K$3,'Liste opérations'!M11,IF($L$8='Liste opérations'!$T$3,'Liste opérations'!V11,IF($L$8='Liste opérations'!$AC$3,'Liste opérations'!AE11,IF($L$8='Liste opérations'!C62,'Liste opérations'!D64,IF($L$8='Liste opérations'!$K$56,'Liste opérations'!M64,IF($L$8='Liste opérations'!$T$56,'Liste opérations'!V64,IF($L$8='Liste opérations'!$AC$56,'Liste opérations'!AE64,IF($L$8='Liste opérations'!$B$109,'Liste opérations'!D117,IF($L$8='Liste opérations'!$K$109,'Liste opérations'!M117,IF($L$8='Liste opérations'!$T$109,'Liste opérations'!V117,IF($L$8='Liste opérations'!$AC$109,'Liste opérations'!AE117,IF($L$8='Liste opérations'!$B$162,'Liste opérations'!D170,IF($L$8='Liste opérations'!$T$162,'Liste opérations'!V170,IF($L$8='Liste opérations'!$AC$162,'Liste opérations'!AE170,IF($L$8='Liste opérations'!$B$233,'Liste opérations'!D241,IF($L$8='Liste opérations'!$K$232,'Liste opérations'!M240,IF($L$8='Liste opérations'!$T$232,'Liste opérations'!V240,IF($L$8='Liste opérations'!$AC$232,'Liste opérations'!AE240,IF($L$8='Liste opérations'!$B$56,'Liste opérations'!D64,FALSE))))))))))))))))))))</f>
        <v>0</v>
      </c>
      <c r="N78" s="86" t="b">
        <f>IF('Tableau de comparaison'!$L$8='Liste opérations'!$B$3,'Liste opérations'!E11,IF($L$8='Liste opérations'!$K$3,'Liste opérations'!N11,IF($L$8='Liste opérations'!$T$3,'Liste opérations'!W11,IF($L$8='Liste opérations'!$AC$3,'Liste opérations'!AF11,IF($L$8='Liste opérations'!D62,'Liste opérations'!E64,IF($L$8='Liste opérations'!$K$56,'Liste opérations'!N64,IF($L$8='Liste opérations'!$T$56,'Liste opérations'!W64,IF($L$8='Liste opérations'!$AC$56,'Liste opérations'!AF64,IF($L$8='Liste opérations'!$B$109,'Liste opérations'!E117,IF($L$8='Liste opérations'!$K$109,'Liste opérations'!N117,IF($L$8='Liste opérations'!$T$109,'Liste opérations'!W117,IF($L$8='Liste opérations'!$AC$109,'Liste opérations'!AF117,IF($L$8='Liste opérations'!$B$162,'Liste opérations'!E170,IF($L$8='Liste opérations'!$T$162,'Liste opérations'!W170,IF($L$8='Liste opérations'!$AC$162,'Liste opérations'!AF170,IF($L$8='Liste opérations'!$B$233,'Liste opérations'!E241,IF($L$8='Liste opérations'!$K$232,'Liste opérations'!N240,IF($L$8='Liste opérations'!$T$232,'Liste opérations'!W240,IF($L$8='Liste opérations'!$AC$232,'Liste opérations'!AF240,IF($L$8='Liste opérations'!$B$56,'Liste opérations'!E64,FALSE))))))))))))))))))))</f>
        <v>0</v>
      </c>
      <c r="O78" s="86" t="b">
        <f>IF('Tableau de comparaison'!$L$8='Liste opérations'!$B$3,'Liste opérations'!F11,IF($L$8='Liste opérations'!$K$3,'Liste opérations'!O11,IF($L$8='Liste opérations'!$T$3,'Liste opérations'!X11,IF($L$8='Liste opérations'!$AC$3,'Liste opérations'!AG11,IF($L$8='Liste opérations'!E62,'Liste opérations'!F64,IF($L$8='Liste opérations'!$K$56,'Liste opérations'!O64,IF($L$8='Liste opérations'!$T$56,'Liste opérations'!X64,IF($L$8='Liste opérations'!$AC$56,'Liste opérations'!AG64,IF($L$8='Liste opérations'!$B$109,'Liste opérations'!F117,IF($L$8='Liste opérations'!$K$109,'Liste opérations'!O117,IF($L$8='Liste opérations'!$T$109,'Liste opérations'!X117,IF($L$8='Liste opérations'!$AC$109,'Liste opérations'!AG117,IF($L$8='Liste opérations'!$B$162,'Liste opérations'!F170,IF($L$8='Liste opérations'!$T$162,'Liste opérations'!X170,IF($L$8='Liste opérations'!$AC$162,'Liste opérations'!AG170,IF($L$8='Liste opérations'!$B$233,'Liste opérations'!F241,IF($L$8='Liste opérations'!$K$232,'Liste opérations'!O240,IF($L$8='Liste opérations'!$T$232,'Liste opérations'!X240,IF($L$8='Liste opérations'!$AC$232,'Liste opérations'!AG240,IF($L$8='Liste opérations'!$B$56,'Liste opérations'!F64,FALSE))))))))))))))))))))</f>
        <v>0</v>
      </c>
      <c r="P78" s="86" t="b">
        <f>IF('Tableau de comparaison'!$L$8='Liste opérations'!$B$3,'Liste opérations'!G11,IF($L$8='Liste opérations'!$K$3,'Liste opérations'!P11,IF($L$8='Liste opérations'!$T$3,'Liste opérations'!Y11,IF($L$8='Liste opérations'!$AC$3,'Liste opérations'!AH11,IF($L$8='Liste opérations'!F62,'Liste opérations'!G64,IF($L$8='Liste opérations'!$K$56,'Liste opérations'!P64,IF($L$8='Liste opérations'!$T$56,'Liste opérations'!Y64,IF($L$8='Liste opérations'!$AC$56,'Liste opérations'!AH64,IF($L$8='Liste opérations'!$B$109,'Liste opérations'!G117,IF($L$8='Liste opérations'!$K$109,'Liste opérations'!P117,IF($L$8='Liste opérations'!$T$109,'Liste opérations'!Y117,IF($L$8='Liste opérations'!$AC$109,'Liste opérations'!AH117,IF($L$8='Liste opérations'!$B$162,'Liste opérations'!G170,IF($L$8='Liste opérations'!$T$162,'Liste opérations'!Y170,IF($L$8='Liste opérations'!$AC$162,'Liste opérations'!AH170,IF($L$8='Liste opérations'!$B$233,'Liste opérations'!G241,IF($L$8='Liste opérations'!$K$232,'Liste opérations'!P240,IF($L$8='Liste opérations'!$T$232,'Liste opérations'!Y240,IF($L$8='Liste opérations'!$AC$232,'Liste opérations'!AH240,IF($L$8='Liste opérations'!$B$56,'Liste opérations'!G64,FALSE))))))))))))))))))))</f>
        <v>0</v>
      </c>
      <c r="Q78" s="86" t="b">
        <f>IF('Tableau de comparaison'!$L$8='Liste opérations'!$B$3,'Liste opérations'!H11,IF($L$8='Liste opérations'!$K$3,'Liste opérations'!Q11,IF($L$8='Liste opérations'!$T$3,'Liste opérations'!Z11,IF($L$8='Liste opérations'!$AC$3,'Liste opérations'!AI11,IF($L$8='Liste opérations'!G62,'Liste opérations'!H64,IF($L$8='Liste opérations'!$K$56,'Liste opérations'!Q64,IF($L$8='Liste opérations'!$T$56,'Liste opérations'!Z64,IF($L$8='Liste opérations'!$AC$56,'Liste opérations'!AI64,IF($L$8='Liste opérations'!$B$109,'Liste opérations'!H117,IF($L$8='Liste opérations'!$K$109,'Liste opérations'!Q117,IF($L$8='Liste opérations'!$T$109,'Liste opérations'!Z117,IF($L$8='Liste opérations'!$AC$109,'Liste opérations'!AI117,IF($L$8='Liste opérations'!$B$162,'Liste opérations'!H170,IF($L$8='Liste opérations'!$T$162,'Liste opérations'!Z170,IF($L$8='Liste opérations'!$AC$162,'Liste opérations'!AI170,IF($L$8='Liste opérations'!$B$233,'Liste opérations'!H241,IF($L$8='Liste opérations'!$K$232,'Liste opérations'!Q240,IF($L$8='Liste opérations'!$T$232,'Liste opérations'!Z240,IF($L$8='Liste opérations'!$AC$232,'Liste opérations'!AI240,IF($L$8='Liste opérations'!$B$56,'Liste opérations'!H64,FALSE))))))))))))))))))))</f>
        <v>0</v>
      </c>
      <c r="R78" s="86" t="b">
        <f>IF('Tableau de comparaison'!$L$8='Liste opérations'!$B$3,'Liste opérations'!I11,IF($L$8='Liste opérations'!$K$3,'Liste opérations'!R11,IF($L$8='Liste opérations'!$T$3,'Liste opérations'!AA11,IF($L$8='Liste opérations'!$AC$3,'Liste opérations'!AJ11,IF($L$8='Liste opérations'!H62,'Liste opérations'!I64,IF($L$8='Liste opérations'!$K$56,'Liste opérations'!R64,IF($L$8='Liste opérations'!$T$56,'Liste opérations'!AA64,IF($L$8='Liste opérations'!$AC$56,'Liste opérations'!AJ64,IF($L$8='Liste opérations'!$B$109,'Liste opérations'!I117,IF($L$8='Liste opérations'!$K$109,'Liste opérations'!R117,IF($L$8='Liste opérations'!$T$109,'Liste opérations'!AA117,IF($L$8='Liste opérations'!$AC$109,'Liste opérations'!AJ117,IF($L$8='Liste opérations'!$B$162,'Liste opérations'!I170,IF($L$8='Liste opérations'!$T$162,'Liste opérations'!AA170,IF($L$8='Liste opérations'!$AC$162,'Liste opérations'!AJ170,IF($L$8='Liste opérations'!$B$233,'Liste opérations'!I241,IF($L$8='Liste opérations'!$K$232,'Liste opérations'!R240,IF($L$8='Liste opérations'!$T$232,'Liste opérations'!AA240,IF($L$8='Liste opérations'!$AC$232,'Liste opérations'!AJ240,IF($L$8='Liste opérations'!$B$56,'Liste opérations'!I64,FALSE))))))))))))))))))))</f>
        <v>0</v>
      </c>
      <c r="S78" s="472" t="b">
        <f>IF('Tableau de comparaison'!$L$8='Liste opérations'!$B$3,'Liste opérations'!J11,IF($L$8='Liste opérations'!$K$3,'Liste opérations'!S11,IF($L$8='Liste opérations'!$T$3,'Liste opérations'!AB11,IF($L$8='Liste opérations'!$AC$3,'Liste opérations'!AK11,IF($L$8='Liste opérations'!I62,'Liste opérations'!J64,IF($L$8='Liste opérations'!$K$56,'Liste opérations'!S64,IF($L$8='Liste opérations'!$T$56,'Liste opérations'!AB64,IF($L$8='Liste opérations'!$AC$56,'Liste opérations'!AK64,IF($L$8='Liste opérations'!$B$109,'Liste opérations'!J117,IF($L$8='Liste opérations'!$K$109,'Liste opérations'!S117,IF($L$8='Liste opérations'!$T$109,'Liste opérations'!AB117,IF($L$8='Liste opérations'!$AC$109,'Liste opérations'!AK117,IF($L$8='Liste opérations'!$B$162,'Liste opérations'!J170,IF($L$8='Liste opérations'!$T$162,'Liste opérations'!AB170,IF($L$8='Liste opérations'!$AC$162,'Liste opérations'!AK170,IF($L$8='Liste opérations'!$B$233,'Liste opérations'!J241,IF($L$8='Liste opérations'!$K$232,'Liste opérations'!S240,IF($L$8='Liste opérations'!$T$232,'Liste opérations'!AB240,IF($L$8='Liste opérations'!$AC$232,'Liste opérations'!AK240,IF($L$8='Liste opérations'!$B$56,'Liste opérations'!J64,FALSE))))))))))))))))))))</f>
        <v>0</v>
      </c>
      <c r="U78" s="516"/>
      <c r="V78" s="538"/>
      <c r="W78" s="538"/>
      <c r="X78" s="538"/>
      <c r="Y78" s="538"/>
      <c r="Z78" s="538"/>
      <c r="AA78" s="538"/>
      <c r="AG78" s="486" t="s">
        <v>290</v>
      </c>
      <c r="AH78" s="487"/>
      <c r="AI78" s="83"/>
      <c r="AJ78" s="488" t="s">
        <v>291</v>
      </c>
      <c r="AK78" s="489"/>
      <c r="AL78" s="83"/>
      <c r="AM78" s="488" t="s">
        <v>280</v>
      </c>
      <c r="AN78" s="489"/>
      <c r="AO78" s="83"/>
      <c r="AP78" s="488" t="s">
        <v>281</v>
      </c>
      <c r="AQ78" s="489"/>
      <c r="AR78" s="10"/>
      <c r="AS78" s="10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10"/>
      <c r="BI78" s="10"/>
      <c r="BJ78" s="10"/>
      <c r="BK78" s="10"/>
      <c r="BL78" s="2"/>
      <c r="BM78" s="2"/>
      <c r="BN78" s="10"/>
      <c r="BO78" s="2"/>
      <c r="BP78" s="2"/>
      <c r="BQ78" s="10"/>
      <c r="BR78" s="2"/>
      <c r="BS78" s="2"/>
      <c r="BT78" s="10"/>
      <c r="BU78" s="2"/>
      <c r="BV78" s="2"/>
      <c r="BW78" s="10"/>
      <c r="BX78" s="2"/>
      <c r="BY78" s="2"/>
      <c r="BZ78" s="10"/>
      <c r="CA78" s="2"/>
      <c r="CB78" s="2"/>
      <c r="CC78" s="10"/>
      <c r="CD78" s="2"/>
      <c r="CE78" s="2"/>
      <c r="CG78" s="2"/>
      <c r="CH78" s="2"/>
    </row>
    <row r="79" spans="2:182" ht="17.25" customHeight="1" thickBot="1">
      <c r="B79" s="546"/>
      <c r="C79" s="57"/>
      <c r="D79" s="45"/>
      <c r="E79" s="49"/>
      <c r="F79" s="52"/>
      <c r="G79" s="55"/>
      <c r="H79" s="43"/>
      <c r="I79" s="69"/>
      <c r="K79" s="553"/>
      <c r="L79" s="85" t="b">
        <f>IF('Tableau de comparaison'!$L$8='Liste opérations'!$B$3,'Liste opérations'!C12,IF($L$8='Liste opérations'!$K$3,'Liste opérations'!L12,IF($L$8='Liste opérations'!$T$3,'Liste opérations'!U12,IF($L$8='Liste opérations'!$AC$3,'Liste opérations'!AD12,IF($L$8='Liste opérations'!B63,'Liste opérations'!C65,IF($L$8='Liste opérations'!$K$56,'Liste opérations'!L65,IF($L$8='Liste opérations'!$T$56,'Liste opérations'!U65,IF($L$8='Liste opérations'!$AC$56,'Liste opérations'!AD65,IF($L$8='Liste opérations'!$B$109,'Liste opérations'!C118,IF($L$8='Liste opérations'!$K$109,'Liste opérations'!L118,IF($L$8='Liste opérations'!$T$109,'Liste opérations'!U118,IF($L$8='Liste opérations'!$AC$109,'Liste opérations'!AD118,IF($L$8='Liste opérations'!$B$162,'Liste opérations'!C171,IF($L$8='Liste opérations'!$T$162,'Liste opérations'!U171,IF($L$8='Liste opérations'!$AC$162,'Liste opérations'!AD171,IF($L$8='Liste opérations'!$B$233,'Liste opérations'!C242,IF($L$8='Liste opérations'!$K$232,'Liste opérations'!L241,IF($L$8='Liste opérations'!$T$232,'Liste opérations'!U241,IF($L$8='Liste opérations'!$AC$232,'Liste opérations'!AD241,IF($L$8='Liste opérations'!$B$56,'Liste opérations'!C65,FALSE))))))))))))))))))))</f>
        <v>0</v>
      </c>
      <c r="M79" s="86" t="b">
        <f>IF('Tableau de comparaison'!$L$8='Liste opérations'!$B$3,'Liste opérations'!D12,IF($L$8='Liste opérations'!$K$3,'Liste opérations'!M12,IF($L$8='Liste opérations'!$T$3,'Liste opérations'!V12,IF($L$8='Liste opérations'!$AC$3,'Liste opérations'!AE12,IF($L$8='Liste opérations'!C63,'Liste opérations'!D65,IF($L$8='Liste opérations'!$K$56,'Liste opérations'!M65,IF($L$8='Liste opérations'!$T$56,'Liste opérations'!V65,IF($L$8='Liste opérations'!$AC$56,'Liste opérations'!AE65,IF($L$8='Liste opérations'!$B$109,'Liste opérations'!D118,IF($L$8='Liste opérations'!$K$109,'Liste opérations'!M118,IF($L$8='Liste opérations'!$T$109,'Liste opérations'!V118,IF($L$8='Liste opérations'!$AC$109,'Liste opérations'!AE118,IF($L$8='Liste opérations'!$B$162,'Liste opérations'!D171,IF($L$8='Liste opérations'!$T$162,'Liste opérations'!V171,IF($L$8='Liste opérations'!$AC$162,'Liste opérations'!AE171,IF($L$8='Liste opérations'!$B$233,'Liste opérations'!D242,IF($L$8='Liste opérations'!$K$232,'Liste opérations'!M241,IF($L$8='Liste opérations'!$T$232,'Liste opérations'!V241,IF($L$8='Liste opérations'!$AC$232,'Liste opérations'!AE241,IF($L$8='Liste opérations'!$B$56,'Liste opérations'!D65,FALSE))))))))))))))))))))</f>
        <v>0</v>
      </c>
      <c r="N79" s="86" t="b">
        <f>IF('Tableau de comparaison'!$L$8='Liste opérations'!$B$3,'Liste opérations'!E12,IF($L$8='Liste opérations'!$K$3,'Liste opérations'!N12,IF($L$8='Liste opérations'!$T$3,'Liste opérations'!W12,IF($L$8='Liste opérations'!$AC$3,'Liste opérations'!AF12,IF($L$8='Liste opérations'!D63,'Liste opérations'!E65,IF($L$8='Liste opérations'!$K$56,'Liste opérations'!N65,IF($L$8='Liste opérations'!$T$56,'Liste opérations'!W65,IF($L$8='Liste opérations'!$AC$56,'Liste opérations'!AF65,IF($L$8='Liste opérations'!$B$109,'Liste opérations'!E118,IF($L$8='Liste opérations'!$K$109,'Liste opérations'!N118,IF($L$8='Liste opérations'!$T$109,'Liste opérations'!W118,IF($L$8='Liste opérations'!$AC$109,'Liste opérations'!AF118,IF($L$8='Liste opérations'!$B$162,'Liste opérations'!E171,IF($L$8='Liste opérations'!$T$162,'Liste opérations'!W171,IF($L$8='Liste opérations'!$AC$162,'Liste opérations'!AF171,IF($L$8='Liste opérations'!$B$233,'Liste opérations'!E242,IF($L$8='Liste opérations'!$K$232,'Liste opérations'!N241,IF($L$8='Liste opérations'!$T$232,'Liste opérations'!W241,IF($L$8='Liste opérations'!$AC$232,'Liste opérations'!AF241,IF($L$8='Liste opérations'!$B$56,'Liste opérations'!E65,FALSE))))))))))))))))))))</f>
        <v>0</v>
      </c>
      <c r="O79" s="86" t="b">
        <f>IF('Tableau de comparaison'!$L$8='Liste opérations'!$B$3,'Liste opérations'!F12,IF($L$8='Liste opérations'!$K$3,'Liste opérations'!O12,IF($L$8='Liste opérations'!$T$3,'Liste opérations'!X12,IF($L$8='Liste opérations'!$AC$3,'Liste opérations'!AG12,IF($L$8='Liste opérations'!E63,'Liste opérations'!F65,IF($L$8='Liste opérations'!$K$56,'Liste opérations'!O65,IF($L$8='Liste opérations'!$T$56,'Liste opérations'!X65,IF($L$8='Liste opérations'!$AC$56,'Liste opérations'!AG65,IF($L$8='Liste opérations'!$B$109,'Liste opérations'!F118,IF($L$8='Liste opérations'!$K$109,'Liste opérations'!O118,IF($L$8='Liste opérations'!$T$109,'Liste opérations'!X118,IF($L$8='Liste opérations'!$AC$109,'Liste opérations'!AG118,IF($L$8='Liste opérations'!$B$162,'Liste opérations'!F171,IF($L$8='Liste opérations'!$T$162,'Liste opérations'!X171,IF($L$8='Liste opérations'!$AC$162,'Liste opérations'!AG171,IF($L$8='Liste opérations'!$B$233,'Liste opérations'!F242,IF($L$8='Liste opérations'!$K$232,'Liste opérations'!O241,IF($L$8='Liste opérations'!$T$232,'Liste opérations'!X241,IF($L$8='Liste opérations'!$AC$232,'Liste opérations'!AG241,IF($L$8='Liste opérations'!$B$56,'Liste opérations'!F65,FALSE))))))))))))))))))))</f>
        <v>0</v>
      </c>
      <c r="P79" s="86" t="b">
        <f>IF('Tableau de comparaison'!$L$8='Liste opérations'!$B$3,'Liste opérations'!G12,IF($L$8='Liste opérations'!$K$3,'Liste opérations'!P12,IF($L$8='Liste opérations'!$T$3,'Liste opérations'!Y12,IF($L$8='Liste opérations'!$AC$3,'Liste opérations'!AH12,IF($L$8='Liste opérations'!F63,'Liste opérations'!G65,IF($L$8='Liste opérations'!$K$56,'Liste opérations'!P65,IF($L$8='Liste opérations'!$T$56,'Liste opérations'!Y65,IF($L$8='Liste opérations'!$AC$56,'Liste opérations'!AH65,IF($L$8='Liste opérations'!$B$109,'Liste opérations'!G118,IF($L$8='Liste opérations'!$K$109,'Liste opérations'!P118,IF($L$8='Liste opérations'!$T$109,'Liste opérations'!Y118,IF($L$8='Liste opérations'!$AC$109,'Liste opérations'!AH118,IF($L$8='Liste opérations'!$B$162,'Liste opérations'!G171,IF($L$8='Liste opérations'!$T$162,'Liste opérations'!Y171,IF($L$8='Liste opérations'!$AC$162,'Liste opérations'!AH171,IF($L$8='Liste opérations'!$B$233,'Liste opérations'!G242,IF($L$8='Liste opérations'!$K$232,'Liste opérations'!P241,IF($L$8='Liste opérations'!$T$232,'Liste opérations'!Y241,IF($L$8='Liste opérations'!$AC$232,'Liste opérations'!AH241,IF($L$8='Liste opérations'!$B$56,'Liste opérations'!G65,FALSE))))))))))))))))))))</f>
        <v>0</v>
      </c>
      <c r="Q79" s="86" t="b">
        <f>IF('Tableau de comparaison'!$L$8='Liste opérations'!$B$3,'Liste opérations'!H12,IF($L$8='Liste opérations'!$K$3,'Liste opérations'!Q12,IF($L$8='Liste opérations'!$T$3,'Liste opérations'!Z12,IF($L$8='Liste opérations'!$AC$3,'Liste opérations'!AI12,IF($L$8='Liste opérations'!G63,'Liste opérations'!H65,IF($L$8='Liste opérations'!$K$56,'Liste opérations'!Q65,IF($L$8='Liste opérations'!$T$56,'Liste opérations'!Z65,IF($L$8='Liste opérations'!$AC$56,'Liste opérations'!AI65,IF($L$8='Liste opérations'!$B$109,'Liste opérations'!H118,IF($L$8='Liste opérations'!$K$109,'Liste opérations'!Q118,IF($L$8='Liste opérations'!$T$109,'Liste opérations'!Z118,IF($L$8='Liste opérations'!$AC$109,'Liste opérations'!AI118,IF($L$8='Liste opérations'!$B$162,'Liste opérations'!H171,IF($L$8='Liste opérations'!$T$162,'Liste opérations'!Z171,IF($L$8='Liste opérations'!$AC$162,'Liste opérations'!AI171,IF($L$8='Liste opérations'!$B$233,'Liste opérations'!H242,IF($L$8='Liste opérations'!$K$232,'Liste opérations'!Q241,IF($L$8='Liste opérations'!$T$232,'Liste opérations'!Z241,IF($L$8='Liste opérations'!$AC$232,'Liste opérations'!AI241,IF($L$8='Liste opérations'!$B$56,'Liste opérations'!H65,FALSE))))))))))))))))))))</f>
        <v>0</v>
      </c>
      <c r="R79" s="86" t="b">
        <f>IF('Tableau de comparaison'!$L$8='Liste opérations'!$B$3,'Liste opérations'!I12,IF($L$8='Liste opérations'!$K$3,'Liste opérations'!R12,IF($L$8='Liste opérations'!$T$3,'Liste opérations'!AA12,IF($L$8='Liste opérations'!$AC$3,'Liste opérations'!AJ12,IF($L$8='Liste opérations'!H63,'Liste opérations'!I65,IF($L$8='Liste opérations'!$K$56,'Liste opérations'!R65,IF($L$8='Liste opérations'!$T$56,'Liste opérations'!AA65,IF($L$8='Liste opérations'!$AC$56,'Liste opérations'!AJ65,IF($L$8='Liste opérations'!$B$109,'Liste opérations'!I118,IF($L$8='Liste opérations'!$K$109,'Liste opérations'!R118,IF($L$8='Liste opérations'!$T$109,'Liste opérations'!AA118,IF($L$8='Liste opérations'!$AC$109,'Liste opérations'!AJ118,IF($L$8='Liste opérations'!$B$162,'Liste opérations'!I171,IF($L$8='Liste opérations'!$T$162,'Liste opérations'!AA171,IF($L$8='Liste opérations'!$AC$162,'Liste opérations'!AJ171,IF($L$8='Liste opérations'!$B$233,'Liste opérations'!I242,IF($L$8='Liste opérations'!$K$232,'Liste opérations'!R241,IF($L$8='Liste opérations'!$T$232,'Liste opérations'!AA241,IF($L$8='Liste opérations'!$AC$232,'Liste opérations'!AJ241,IF($L$8='Liste opérations'!$B$56,'Liste opérations'!I65,FALSE))))))))))))))))))))</f>
        <v>0</v>
      </c>
      <c r="S79" s="472" t="b">
        <f>IF('Tableau de comparaison'!$L$8='Liste opérations'!$B$3,'Liste opérations'!J12,IF($L$8='Liste opérations'!$K$3,'Liste opérations'!S12,IF($L$8='Liste opérations'!$T$3,'Liste opérations'!AB12,IF($L$8='Liste opérations'!$AC$3,'Liste opérations'!AK12,IF($L$8='Liste opérations'!I63,'Liste opérations'!J65,IF($L$8='Liste opérations'!$K$56,'Liste opérations'!S65,IF($L$8='Liste opérations'!$T$56,'Liste opérations'!AB65,IF($L$8='Liste opérations'!$AC$56,'Liste opérations'!AK65,IF($L$8='Liste opérations'!$B$109,'Liste opérations'!J118,IF($L$8='Liste opérations'!$K$109,'Liste opérations'!S118,IF($L$8='Liste opérations'!$T$109,'Liste opérations'!AB118,IF($L$8='Liste opérations'!$AC$109,'Liste opérations'!AK118,IF($L$8='Liste opérations'!$B$162,'Liste opérations'!J171,IF($L$8='Liste opérations'!$T$162,'Liste opérations'!AB171,IF($L$8='Liste opérations'!$AC$162,'Liste opérations'!AK171,IF($L$8='Liste opérations'!$B$233,'Liste opérations'!J242,IF($L$8='Liste opérations'!$K$232,'Liste opérations'!S241,IF($L$8='Liste opérations'!$T$232,'Liste opérations'!AB241,IF($L$8='Liste opérations'!$AC$232,'Liste opérations'!AK241,IF($L$8='Liste opérations'!$B$56,'Liste opérations'!J65,FALSE))))))))))))))))))))</f>
        <v>0</v>
      </c>
      <c r="U79" s="516" t="s">
        <v>308</v>
      </c>
      <c r="V79" s="516">
        <v>1500</v>
      </c>
      <c r="W79" s="516">
        <v>1500</v>
      </c>
      <c r="X79" s="516">
        <v>1300</v>
      </c>
      <c r="Y79" s="516"/>
      <c r="Z79" s="516">
        <v>1050</v>
      </c>
      <c r="AA79" s="516"/>
      <c r="AG79" s="366"/>
      <c r="AH79" s="426"/>
      <c r="AI79" s="83"/>
      <c r="AJ79" s="427"/>
      <c r="AK79" s="428"/>
      <c r="AL79" s="83"/>
      <c r="AM79" s="427"/>
      <c r="AN79" s="428"/>
      <c r="AO79" s="383"/>
      <c r="AP79" s="427"/>
      <c r="AQ79" s="428"/>
      <c r="AR79" s="10"/>
      <c r="AS79" s="10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10"/>
      <c r="BI79" s="10"/>
      <c r="BJ79" s="10"/>
      <c r="BK79" s="10"/>
      <c r="BL79" s="2"/>
      <c r="BM79" s="2"/>
      <c r="BN79" s="10"/>
      <c r="BO79" s="2"/>
      <c r="BP79" s="2"/>
      <c r="BQ79" s="10"/>
      <c r="BR79" s="2"/>
      <c r="BS79" s="2"/>
      <c r="BT79" s="10"/>
      <c r="BU79" s="2"/>
      <c r="BV79" s="2"/>
      <c r="BW79" s="10"/>
      <c r="BX79" s="2"/>
      <c r="BY79" s="2"/>
      <c r="BZ79" s="10"/>
      <c r="CA79" s="2"/>
      <c r="CB79" s="2"/>
      <c r="CC79" s="10"/>
      <c r="CD79" s="2"/>
      <c r="CE79" s="2"/>
      <c r="CG79" s="2"/>
      <c r="CH79" s="2"/>
    </row>
    <row r="80" spans="2:182" ht="17.25" customHeight="1" thickBot="1">
      <c r="B80" s="550" t="s">
        <v>141</v>
      </c>
      <c r="C80" s="56">
        <v>150</v>
      </c>
      <c r="D80" s="44">
        <v>12</v>
      </c>
      <c r="E80" s="47" t="s">
        <v>143</v>
      </c>
      <c r="F80" s="50" t="s">
        <v>146</v>
      </c>
      <c r="G80" s="53"/>
      <c r="H80" s="41"/>
      <c r="I80" s="67"/>
      <c r="K80" s="551" t="b">
        <f>IF('Tableau de comparaison'!$L$8='Liste opérations'!$B$3,'Liste opérations'!B13,IF($L$8='Liste opérations'!$K$3,'Liste opérations'!K13,IF($L$8='Liste opérations'!$T$3,'Liste opérations'!T13,IF($L$8='Liste opérations'!$AC$3,'Liste opérations'!AC13,IF($L$8='Liste opérations'!A64,'Liste opérations'!B66,IF($L$8='Liste opérations'!$K$56,'Liste opérations'!K66,IF($L$8='Liste opérations'!$T$56,'Liste opérations'!T66,IF($L$8='Liste opérations'!$AC$56,'Liste opérations'!AC66,IF($L$8='Liste opérations'!$B$109,'Liste opérations'!B119,IF($L$8='Liste opérations'!$K$109,'Liste opérations'!K119,IF($L$8='Liste opérations'!$T$109,'Liste opérations'!T119,IF($L$8='Liste opérations'!$AC$109,'Liste opérations'!AC119,IF($L$8='Liste opérations'!$B$162,'Liste opérations'!B172,IF($L$8='Liste opérations'!$T$162,'Liste opérations'!T172,IF($L$8='Liste opérations'!$AC$162,'Liste opérations'!AC172,IF($L$8='Liste opérations'!$B$233,'Liste opérations'!B243,IF($L$8='Liste opérations'!$K$232,'Liste opérations'!K242,IF($L$8='Liste opérations'!$T$232,'Liste opérations'!T242,IF($L$8='Liste opérations'!$AC$232,'Liste opérations'!AC242,IF($L$8='Liste opérations'!$B$56,'Liste opérations'!B66,FALSE))))))))))))))))))))</f>
        <v>0</v>
      </c>
      <c r="L80" s="85" t="b">
        <f>IF('Tableau de comparaison'!$L$8='Liste opérations'!$B$3,'Liste opérations'!C13,IF($L$8='Liste opérations'!$K$3,'Liste opérations'!L13,IF($L$8='Liste opérations'!$T$3,'Liste opérations'!U13,IF($L$8='Liste opérations'!$AC$3,'Liste opérations'!AD13,IF($L$8='Liste opérations'!B64,'Liste opérations'!C66,IF($L$8='Liste opérations'!$K$56,'Liste opérations'!L66,IF($L$8='Liste opérations'!$T$56,'Liste opérations'!U66,IF($L$8='Liste opérations'!$AC$56,'Liste opérations'!AD66,IF($L$8='Liste opérations'!$B$109,'Liste opérations'!C119,IF($L$8='Liste opérations'!$K$109,'Liste opérations'!L119,IF($L$8='Liste opérations'!$T$109,'Liste opérations'!U119,IF($L$8='Liste opérations'!$AC$109,'Liste opérations'!AD119,IF($L$8='Liste opérations'!$B$162,'Liste opérations'!C172,IF($L$8='Liste opérations'!$T$162,'Liste opérations'!U172,IF($L$8='Liste opérations'!$AC$162,'Liste opérations'!AD172,IF($L$8='Liste opérations'!$B$233,'Liste opérations'!C243,IF($L$8='Liste opérations'!$K$232,'Liste opérations'!L242,IF($L$8='Liste opérations'!$T$232,'Liste opérations'!U242,IF($L$8='Liste opérations'!$AC$232,'Liste opérations'!AD242,IF($L$8='Liste opérations'!$B$56,'Liste opérations'!C66,FALSE))))))))))))))))))))</f>
        <v>0</v>
      </c>
      <c r="M80" s="86" t="b">
        <f>IF('Tableau de comparaison'!$L$8='Liste opérations'!$B$3,'Liste opérations'!D13,IF($L$8='Liste opérations'!$K$3,'Liste opérations'!M13,IF($L$8='Liste opérations'!$T$3,'Liste opérations'!V13,IF($L$8='Liste opérations'!$AC$3,'Liste opérations'!AE13,IF($L$8='Liste opérations'!C64,'Liste opérations'!D66,IF($L$8='Liste opérations'!$K$56,'Liste opérations'!M66,IF($L$8='Liste opérations'!$T$56,'Liste opérations'!V66,IF($L$8='Liste opérations'!$AC$56,'Liste opérations'!AE66,IF($L$8='Liste opérations'!$B$109,'Liste opérations'!D119,IF($L$8='Liste opérations'!$K$109,'Liste opérations'!M119,IF($L$8='Liste opérations'!$T$109,'Liste opérations'!V119,IF($L$8='Liste opérations'!$AC$109,'Liste opérations'!AE119,IF($L$8='Liste opérations'!$B$162,'Liste opérations'!D172,IF($L$8='Liste opérations'!$T$162,'Liste opérations'!V172,IF($L$8='Liste opérations'!$AC$162,'Liste opérations'!AE172,IF($L$8='Liste opérations'!$B$233,'Liste opérations'!D243,IF($L$8='Liste opérations'!$K$232,'Liste opérations'!M242,IF($L$8='Liste opérations'!$T$232,'Liste opérations'!V242,IF($L$8='Liste opérations'!$AC$232,'Liste opérations'!AE242,IF($L$8='Liste opérations'!$B$56,'Liste opérations'!D66,FALSE))))))))))))))))))))</f>
        <v>0</v>
      </c>
      <c r="N80" s="86" t="b">
        <f>IF('Tableau de comparaison'!$L$8='Liste opérations'!$B$3,'Liste opérations'!E13,IF($L$8='Liste opérations'!$K$3,'Liste opérations'!N13,IF($L$8='Liste opérations'!$T$3,'Liste opérations'!W13,IF($L$8='Liste opérations'!$AC$3,'Liste opérations'!AF13,IF($L$8='Liste opérations'!D64,'Liste opérations'!E66,IF($L$8='Liste opérations'!$K$56,'Liste opérations'!N66,IF($L$8='Liste opérations'!$T$56,'Liste opérations'!W66,IF($L$8='Liste opérations'!$AC$56,'Liste opérations'!AF66,IF($L$8='Liste opérations'!$B$109,'Liste opérations'!E119,IF($L$8='Liste opérations'!$K$109,'Liste opérations'!N119,IF($L$8='Liste opérations'!$T$109,'Liste opérations'!W119,IF($L$8='Liste opérations'!$AC$109,'Liste opérations'!AF119,IF($L$8='Liste opérations'!$B$162,'Liste opérations'!E172,IF($L$8='Liste opérations'!$T$162,'Liste opérations'!W172,IF($L$8='Liste opérations'!$AC$162,'Liste opérations'!AF172,IF($L$8='Liste opérations'!$B$233,'Liste opérations'!E243,IF($L$8='Liste opérations'!$K$232,'Liste opérations'!N242,IF($L$8='Liste opérations'!$T$232,'Liste opérations'!W242,IF($L$8='Liste opérations'!$AC$232,'Liste opérations'!AF242,IF($L$8='Liste opérations'!$B$56,'Liste opérations'!E66,FALSE))))))))))))))))))))</f>
        <v>0</v>
      </c>
      <c r="O80" s="86" t="b">
        <f>IF('Tableau de comparaison'!$L$8='Liste opérations'!$B$3,'Liste opérations'!F13,IF($L$8='Liste opérations'!$K$3,'Liste opérations'!O13,IF($L$8='Liste opérations'!$T$3,'Liste opérations'!X13,IF($L$8='Liste opérations'!$AC$3,'Liste opérations'!AG13,IF($L$8='Liste opérations'!E64,'Liste opérations'!F66,IF($L$8='Liste opérations'!$K$56,'Liste opérations'!O66,IF($L$8='Liste opérations'!$T$56,'Liste opérations'!X66,IF($L$8='Liste opérations'!$AC$56,'Liste opérations'!AG66,IF($L$8='Liste opérations'!$B$109,'Liste opérations'!F119,IF($L$8='Liste opérations'!$K$109,'Liste opérations'!O119,IF($L$8='Liste opérations'!$T$109,'Liste opérations'!X119,IF($L$8='Liste opérations'!$AC$109,'Liste opérations'!AG119,IF($L$8='Liste opérations'!$B$162,'Liste opérations'!F172,IF($L$8='Liste opérations'!$T$162,'Liste opérations'!X172,IF($L$8='Liste opérations'!$AC$162,'Liste opérations'!AG172,IF($L$8='Liste opérations'!$B$233,'Liste opérations'!F243,IF($L$8='Liste opérations'!$K$232,'Liste opérations'!O242,IF($L$8='Liste opérations'!$T$232,'Liste opérations'!X242,IF($L$8='Liste opérations'!$AC$232,'Liste opérations'!AG242,IF($L$8='Liste opérations'!$B$56,'Liste opérations'!F66,FALSE))))))))))))))))))))</f>
        <v>0</v>
      </c>
      <c r="P80" s="86" t="b">
        <f>IF('Tableau de comparaison'!$L$8='Liste opérations'!$B$3,'Liste opérations'!G13,IF($L$8='Liste opérations'!$K$3,'Liste opérations'!P13,IF($L$8='Liste opérations'!$T$3,'Liste opérations'!Y13,IF($L$8='Liste opérations'!$AC$3,'Liste opérations'!AH13,IF($L$8='Liste opérations'!F64,'Liste opérations'!G66,IF($L$8='Liste opérations'!$K$56,'Liste opérations'!P66,IF($L$8='Liste opérations'!$T$56,'Liste opérations'!Y66,IF($L$8='Liste opérations'!$AC$56,'Liste opérations'!AH66,IF($L$8='Liste opérations'!$B$109,'Liste opérations'!G119,IF($L$8='Liste opérations'!$K$109,'Liste opérations'!P119,IF($L$8='Liste opérations'!$T$109,'Liste opérations'!Y119,IF($L$8='Liste opérations'!$AC$109,'Liste opérations'!AH119,IF($L$8='Liste opérations'!$B$162,'Liste opérations'!G172,IF($L$8='Liste opérations'!$T$162,'Liste opérations'!Y172,IF($L$8='Liste opérations'!$AC$162,'Liste opérations'!AH172,IF($L$8='Liste opérations'!$B$233,'Liste opérations'!G243,IF($L$8='Liste opérations'!$K$232,'Liste opérations'!P242,IF($L$8='Liste opérations'!$T$232,'Liste opérations'!Y242,IF($L$8='Liste opérations'!$AC$232,'Liste opérations'!AH242,IF($L$8='Liste opérations'!$B$56,'Liste opérations'!G66,FALSE))))))))))))))))))))</f>
        <v>0</v>
      </c>
      <c r="Q80" s="86" t="b">
        <f>IF('Tableau de comparaison'!$L$8='Liste opérations'!$B$3,'Liste opérations'!H13,IF($L$8='Liste opérations'!$K$3,'Liste opérations'!Q13,IF($L$8='Liste opérations'!$T$3,'Liste opérations'!Z13,IF($L$8='Liste opérations'!$AC$3,'Liste opérations'!AI13,IF($L$8='Liste opérations'!G64,'Liste opérations'!H66,IF($L$8='Liste opérations'!$K$56,'Liste opérations'!Q66,IF($L$8='Liste opérations'!$T$56,'Liste opérations'!Z66,IF($L$8='Liste opérations'!$AC$56,'Liste opérations'!AI66,IF($L$8='Liste opérations'!$B$109,'Liste opérations'!H119,IF($L$8='Liste opérations'!$K$109,'Liste opérations'!Q119,IF($L$8='Liste opérations'!$T$109,'Liste opérations'!Z119,IF($L$8='Liste opérations'!$AC$109,'Liste opérations'!AI119,IF($L$8='Liste opérations'!$B$162,'Liste opérations'!H172,IF($L$8='Liste opérations'!$T$162,'Liste opérations'!Z172,IF($L$8='Liste opérations'!$AC$162,'Liste opérations'!AI172,IF($L$8='Liste opérations'!$B$233,'Liste opérations'!H243,IF($L$8='Liste opérations'!$K$232,'Liste opérations'!Q242,IF($L$8='Liste opérations'!$T$232,'Liste opérations'!Z242,IF($L$8='Liste opérations'!$AC$232,'Liste opérations'!AI242,IF($L$8='Liste opérations'!$B$56,'Liste opérations'!H66,FALSE))))))))))))))))))))</f>
        <v>0</v>
      </c>
      <c r="R80" s="86" t="b">
        <f>IF('Tableau de comparaison'!$L$8='Liste opérations'!$B$3,'Liste opérations'!I13,IF($L$8='Liste opérations'!$K$3,'Liste opérations'!R13,IF($L$8='Liste opérations'!$T$3,'Liste opérations'!AA13,IF($L$8='Liste opérations'!$AC$3,'Liste opérations'!AJ13,IF($L$8='Liste opérations'!H64,'Liste opérations'!I66,IF($L$8='Liste opérations'!$K$56,'Liste opérations'!R66,IF($L$8='Liste opérations'!$T$56,'Liste opérations'!AA66,IF($L$8='Liste opérations'!$AC$56,'Liste opérations'!AJ66,IF($L$8='Liste opérations'!$B$109,'Liste opérations'!I119,IF($L$8='Liste opérations'!$K$109,'Liste opérations'!R119,IF($L$8='Liste opérations'!$T$109,'Liste opérations'!AA119,IF($L$8='Liste opérations'!$AC$109,'Liste opérations'!AJ119,IF($L$8='Liste opérations'!$B$162,'Liste opérations'!I172,IF($L$8='Liste opérations'!$T$162,'Liste opérations'!AA172,IF($L$8='Liste opérations'!$AC$162,'Liste opérations'!AJ172,IF($L$8='Liste opérations'!$B$233,'Liste opérations'!I243,IF($L$8='Liste opérations'!$K$232,'Liste opérations'!R242,IF($L$8='Liste opérations'!$T$232,'Liste opérations'!AA242,IF($L$8='Liste opérations'!$AC$232,'Liste opérations'!AJ242,IF($L$8='Liste opérations'!$B$56,'Liste opérations'!I66,FALSE))))))))))))))))))))</f>
        <v>0</v>
      </c>
      <c r="S80" s="472" t="b">
        <f>IF('Tableau de comparaison'!$L$8='Liste opérations'!$B$3,'Liste opérations'!J13,IF($L$8='Liste opérations'!$K$3,'Liste opérations'!S13,IF($L$8='Liste opérations'!$T$3,'Liste opérations'!AB13,IF($L$8='Liste opérations'!$AC$3,'Liste opérations'!AK13,IF($L$8='Liste opérations'!I64,'Liste opérations'!J66,IF($L$8='Liste opérations'!$K$56,'Liste opérations'!S66,IF($L$8='Liste opérations'!$T$56,'Liste opérations'!AB66,IF($L$8='Liste opérations'!$AC$56,'Liste opérations'!AK66,IF($L$8='Liste opérations'!$B$109,'Liste opérations'!J119,IF($L$8='Liste opérations'!$K$109,'Liste opérations'!S119,IF($L$8='Liste opérations'!$T$109,'Liste opérations'!AB119,IF($L$8='Liste opérations'!$AC$109,'Liste opérations'!AK119,IF($L$8='Liste opérations'!$B$162,'Liste opérations'!J172,IF($L$8='Liste opérations'!$T$162,'Liste opérations'!AB172,IF($L$8='Liste opérations'!$AC$162,'Liste opérations'!AK172,IF($L$8='Liste opérations'!$B$233,'Liste opérations'!J243,IF($L$8='Liste opérations'!$K$232,'Liste opérations'!S242,IF($L$8='Liste opérations'!$T$232,'Liste opérations'!AB242,IF($L$8='Liste opérations'!$AC$232,'Liste opérations'!AK242,IF($L$8='Liste opérations'!$B$56,'Liste opérations'!J66,FALSE))))))))))))))))))))</f>
        <v>0</v>
      </c>
      <c r="U80" s="516" t="s">
        <v>310</v>
      </c>
      <c r="V80" s="516">
        <v>160</v>
      </c>
      <c r="W80" s="516">
        <v>130</v>
      </c>
      <c r="X80" s="516">
        <v>100</v>
      </c>
      <c r="Y80" s="519">
        <v>100</v>
      </c>
      <c r="Z80" s="519">
        <v>160</v>
      </c>
      <c r="AA80" s="519">
        <v>100</v>
      </c>
      <c r="AG80" s="370" t="s">
        <v>277</v>
      </c>
      <c r="AH80" s="371"/>
      <c r="AI80" s="83"/>
      <c r="AJ80" s="380" t="s">
        <v>278</v>
      </c>
      <c r="AK80" s="379"/>
      <c r="AL80" s="376"/>
      <c r="AM80" s="415" t="s">
        <v>279</v>
      </c>
      <c r="AN80" s="414"/>
      <c r="AO80" s="83"/>
      <c r="AP80" s="415" t="s">
        <v>278</v>
      </c>
      <c r="AQ80" s="414"/>
      <c r="AR80" s="10"/>
      <c r="AS80" s="10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10"/>
      <c r="BI80" s="10"/>
      <c r="BJ80" s="10"/>
      <c r="BK80" s="10"/>
      <c r="BL80" s="2"/>
      <c r="BM80" s="2"/>
      <c r="BN80" s="10"/>
      <c r="BO80" s="2"/>
      <c r="BP80" s="2"/>
      <c r="BQ80" s="10"/>
      <c r="BR80" s="2"/>
      <c r="BS80" s="2"/>
      <c r="BT80" s="10"/>
      <c r="BU80" s="2"/>
      <c r="BV80" s="2"/>
      <c r="BW80" s="10"/>
      <c r="BX80" s="2"/>
      <c r="BY80" s="2"/>
      <c r="BZ80" s="10"/>
      <c r="CA80" s="2"/>
      <c r="CB80" s="2"/>
      <c r="CC80" s="10"/>
      <c r="CD80" s="2"/>
      <c r="CE80" s="2"/>
      <c r="CG80" s="2"/>
      <c r="CH80" s="2"/>
    </row>
    <row r="81" spans="2:86" ht="17.25" customHeight="1" thickBot="1">
      <c r="B81" s="545"/>
      <c r="C81" s="57">
        <v>350</v>
      </c>
      <c r="D81" s="45">
        <v>12</v>
      </c>
      <c r="E81" s="48" t="s">
        <v>143</v>
      </c>
      <c r="F81" s="72" t="s">
        <v>203</v>
      </c>
      <c r="G81" s="54"/>
      <c r="H81" s="42"/>
      <c r="I81" s="68"/>
      <c r="K81" s="552"/>
      <c r="L81" s="85" t="b">
        <f>IF('Tableau de comparaison'!$L$8='Liste opérations'!$B$3,'Liste opérations'!C14,IF($L$8='Liste opérations'!$K$3,'Liste opérations'!L14,IF($L$8='Liste opérations'!$T$3,'Liste opérations'!U14,IF($L$8='Liste opérations'!$AC$3,'Liste opérations'!AD14,IF($L$8='Liste opérations'!B65,'Liste opérations'!C67,IF($L$8='Liste opérations'!$K$56,'Liste opérations'!L67,IF($L$8='Liste opérations'!$T$56,'Liste opérations'!U67,IF($L$8='Liste opérations'!$AC$56,'Liste opérations'!AD67,IF($L$8='Liste opérations'!$B$109,'Liste opérations'!C120,IF($L$8='Liste opérations'!$K$109,'Liste opérations'!L120,IF($L$8='Liste opérations'!$T$109,'Liste opérations'!U120,IF($L$8='Liste opérations'!$AC$109,'Liste opérations'!AD120,IF($L$8='Liste opérations'!$B$162,'Liste opérations'!C173,IF($L$8='Liste opérations'!$T$162,'Liste opérations'!U173,IF($L$8='Liste opérations'!$AC$162,'Liste opérations'!AD173,IF($L$8='Liste opérations'!$B$233,'Liste opérations'!C244,IF($L$8='Liste opérations'!$K$232,'Liste opérations'!L243,IF($L$8='Liste opérations'!$T$232,'Liste opérations'!U243,IF($L$8='Liste opérations'!$AC$232,'Liste opérations'!AD243,IF($L$8='Liste opérations'!$B$56,'Liste opérations'!C67,FALSE))))))))))))))))))))</f>
        <v>0</v>
      </c>
      <c r="M81" s="86" t="b">
        <f>IF('Tableau de comparaison'!$L$8='Liste opérations'!$B$3,'Liste opérations'!D14,IF($L$8='Liste opérations'!$K$3,'Liste opérations'!M14,IF($L$8='Liste opérations'!$T$3,'Liste opérations'!V14,IF($L$8='Liste opérations'!$AC$3,'Liste opérations'!AE14,IF($L$8='Liste opérations'!C65,'Liste opérations'!D67,IF($L$8='Liste opérations'!$K$56,'Liste opérations'!M67,IF($L$8='Liste opérations'!$T$56,'Liste opérations'!V67,IF($L$8='Liste opérations'!$AC$56,'Liste opérations'!AE67,IF($L$8='Liste opérations'!$B$109,'Liste opérations'!D120,IF($L$8='Liste opérations'!$K$109,'Liste opérations'!M120,IF($L$8='Liste opérations'!$T$109,'Liste opérations'!V120,IF($L$8='Liste opérations'!$AC$109,'Liste opérations'!AE120,IF($L$8='Liste opérations'!$B$162,'Liste opérations'!D173,IF($L$8='Liste opérations'!$T$162,'Liste opérations'!V173,IF($L$8='Liste opérations'!$AC$162,'Liste opérations'!AE173,IF($L$8='Liste opérations'!$B$233,'Liste opérations'!D244,IF($L$8='Liste opérations'!$K$232,'Liste opérations'!M243,IF($L$8='Liste opérations'!$T$232,'Liste opérations'!V243,IF($L$8='Liste opérations'!$AC$232,'Liste opérations'!AE243,IF($L$8='Liste opérations'!$B$56,'Liste opérations'!D67,FALSE))))))))))))))))))))</f>
        <v>0</v>
      </c>
      <c r="N81" s="86" t="b">
        <f>IF('Tableau de comparaison'!$L$8='Liste opérations'!$B$3,'Liste opérations'!E14,IF($L$8='Liste opérations'!$K$3,'Liste opérations'!N14,IF($L$8='Liste opérations'!$T$3,'Liste opérations'!W14,IF($L$8='Liste opérations'!$AC$3,'Liste opérations'!AF14,IF($L$8='Liste opérations'!D65,'Liste opérations'!E67,IF($L$8='Liste opérations'!$K$56,'Liste opérations'!N67,IF($L$8='Liste opérations'!$T$56,'Liste opérations'!W67,IF($L$8='Liste opérations'!$AC$56,'Liste opérations'!AF67,IF($L$8='Liste opérations'!$B$109,'Liste opérations'!E120,IF($L$8='Liste opérations'!$K$109,'Liste opérations'!N120,IF($L$8='Liste opérations'!$T$109,'Liste opérations'!W120,IF($L$8='Liste opérations'!$AC$109,'Liste opérations'!AF120,IF($L$8='Liste opérations'!$B$162,'Liste opérations'!E173,IF($L$8='Liste opérations'!$T$162,'Liste opérations'!W173,IF($L$8='Liste opérations'!$AC$162,'Liste opérations'!AF173,IF($L$8='Liste opérations'!$B$233,'Liste opérations'!E244,IF($L$8='Liste opérations'!$K$232,'Liste opérations'!N243,IF($L$8='Liste opérations'!$T$232,'Liste opérations'!W243,IF($L$8='Liste opérations'!$AC$232,'Liste opérations'!AF243,IF($L$8='Liste opérations'!$B$56,'Liste opérations'!E67,FALSE))))))))))))))))))))</f>
        <v>0</v>
      </c>
      <c r="O81" s="86" t="b">
        <f>IF('Tableau de comparaison'!$L$8='Liste opérations'!$B$3,'Liste opérations'!F14,IF($L$8='Liste opérations'!$K$3,'Liste opérations'!O14,IF($L$8='Liste opérations'!$T$3,'Liste opérations'!X14,IF($L$8='Liste opérations'!$AC$3,'Liste opérations'!AG14,IF($L$8='Liste opérations'!E65,'Liste opérations'!F67,IF($L$8='Liste opérations'!$K$56,'Liste opérations'!O67,IF($L$8='Liste opérations'!$T$56,'Liste opérations'!X67,IF($L$8='Liste opérations'!$AC$56,'Liste opérations'!AG67,IF($L$8='Liste opérations'!$B$109,'Liste opérations'!F120,IF($L$8='Liste opérations'!$K$109,'Liste opérations'!O120,IF($L$8='Liste opérations'!$T$109,'Liste opérations'!X120,IF($L$8='Liste opérations'!$AC$109,'Liste opérations'!AG120,IF($L$8='Liste opérations'!$B$162,'Liste opérations'!F173,IF($L$8='Liste opérations'!$T$162,'Liste opérations'!X173,IF($L$8='Liste opérations'!$AC$162,'Liste opérations'!AG173,IF($L$8='Liste opérations'!$B$233,'Liste opérations'!F244,IF($L$8='Liste opérations'!$K$232,'Liste opérations'!O243,IF($L$8='Liste opérations'!$T$232,'Liste opérations'!X243,IF($L$8='Liste opérations'!$AC$232,'Liste opérations'!AG243,IF($L$8='Liste opérations'!$B$56,'Liste opérations'!F67,FALSE))))))))))))))))))))</f>
        <v>0</v>
      </c>
      <c r="P81" s="86" t="b">
        <f>IF('Tableau de comparaison'!$L$8='Liste opérations'!$B$3,'Liste opérations'!G14,IF($L$8='Liste opérations'!$K$3,'Liste opérations'!P14,IF($L$8='Liste opérations'!$T$3,'Liste opérations'!Y14,IF($L$8='Liste opérations'!$AC$3,'Liste opérations'!AH14,IF($L$8='Liste opérations'!F65,'Liste opérations'!G67,IF($L$8='Liste opérations'!$K$56,'Liste opérations'!P67,IF($L$8='Liste opérations'!$T$56,'Liste opérations'!Y67,IF($L$8='Liste opérations'!$AC$56,'Liste opérations'!AH67,IF($L$8='Liste opérations'!$B$109,'Liste opérations'!G120,IF($L$8='Liste opérations'!$K$109,'Liste opérations'!P120,IF($L$8='Liste opérations'!$T$109,'Liste opérations'!Y120,IF($L$8='Liste opérations'!$AC$109,'Liste opérations'!AH120,IF($L$8='Liste opérations'!$B$162,'Liste opérations'!G173,IF($L$8='Liste opérations'!$T$162,'Liste opérations'!Y173,IF($L$8='Liste opérations'!$AC$162,'Liste opérations'!AH173,IF($L$8='Liste opérations'!$B$233,'Liste opérations'!G244,IF($L$8='Liste opérations'!$K$232,'Liste opérations'!P243,IF($L$8='Liste opérations'!$T$232,'Liste opérations'!Y243,IF($L$8='Liste opérations'!$AC$232,'Liste opérations'!AH243,IF($L$8='Liste opérations'!$B$56,'Liste opérations'!G67,FALSE))))))))))))))))))))</f>
        <v>0</v>
      </c>
      <c r="Q81" s="86" t="b">
        <f>IF('Tableau de comparaison'!$L$8='Liste opérations'!$B$3,'Liste opérations'!H14,IF($L$8='Liste opérations'!$K$3,'Liste opérations'!Q14,IF($L$8='Liste opérations'!$T$3,'Liste opérations'!Z14,IF($L$8='Liste opérations'!$AC$3,'Liste opérations'!AI14,IF($L$8='Liste opérations'!G65,'Liste opérations'!H67,IF($L$8='Liste opérations'!$K$56,'Liste opérations'!Q67,IF($L$8='Liste opérations'!$T$56,'Liste opérations'!Z67,IF($L$8='Liste opérations'!$AC$56,'Liste opérations'!AI67,IF($L$8='Liste opérations'!$B$109,'Liste opérations'!H120,IF($L$8='Liste opérations'!$K$109,'Liste opérations'!Q120,IF($L$8='Liste opérations'!$T$109,'Liste opérations'!Z120,IF($L$8='Liste opérations'!$AC$109,'Liste opérations'!AI120,IF($L$8='Liste opérations'!$B$162,'Liste opérations'!H173,IF($L$8='Liste opérations'!$T$162,'Liste opérations'!Z173,IF($L$8='Liste opérations'!$AC$162,'Liste opérations'!AI173,IF($L$8='Liste opérations'!$B$233,'Liste opérations'!H244,IF($L$8='Liste opérations'!$K$232,'Liste opérations'!Q243,IF($L$8='Liste opérations'!$T$232,'Liste opérations'!Z243,IF($L$8='Liste opérations'!$AC$232,'Liste opérations'!AI243,IF($L$8='Liste opérations'!$B$56,'Liste opérations'!H67,FALSE))))))))))))))))))))</f>
        <v>0</v>
      </c>
      <c r="R81" s="86" t="b">
        <f>IF('Tableau de comparaison'!$L$8='Liste opérations'!$B$3,'Liste opérations'!I14,IF($L$8='Liste opérations'!$K$3,'Liste opérations'!R14,IF($L$8='Liste opérations'!$T$3,'Liste opérations'!AA14,IF($L$8='Liste opérations'!$AC$3,'Liste opérations'!AJ14,IF($L$8='Liste opérations'!H65,'Liste opérations'!I67,IF($L$8='Liste opérations'!$K$56,'Liste opérations'!R67,IF($L$8='Liste opérations'!$T$56,'Liste opérations'!AA67,IF($L$8='Liste opérations'!$AC$56,'Liste opérations'!AJ67,IF($L$8='Liste opérations'!$B$109,'Liste opérations'!I120,IF($L$8='Liste opérations'!$K$109,'Liste opérations'!R120,IF($L$8='Liste opérations'!$T$109,'Liste opérations'!AA120,IF($L$8='Liste opérations'!$AC$109,'Liste opérations'!AJ120,IF($L$8='Liste opérations'!$B$162,'Liste opérations'!I173,IF($L$8='Liste opérations'!$T$162,'Liste opérations'!AA173,IF($L$8='Liste opérations'!$AC$162,'Liste opérations'!AJ173,IF($L$8='Liste opérations'!$B$233,'Liste opérations'!I244,IF($L$8='Liste opérations'!$K$232,'Liste opérations'!R243,IF($L$8='Liste opérations'!$T$232,'Liste opérations'!AA243,IF($L$8='Liste opérations'!$AC$232,'Liste opérations'!AJ243,IF($L$8='Liste opérations'!$B$56,'Liste opérations'!I67,FALSE))))))))))))))))))))</f>
        <v>0</v>
      </c>
      <c r="S81" s="472" t="b">
        <f>IF('Tableau de comparaison'!$L$8='Liste opérations'!$B$3,'Liste opérations'!J14,IF($L$8='Liste opérations'!$K$3,'Liste opérations'!S14,IF($L$8='Liste opérations'!$T$3,'Liste opérations'!AB14,IF($L$8='Liste opérations'!$AC$3,'Liste opérations'!AK14,IF($L$8='Liste opérations'!I65,'Liste opérations'!J67,IF($L$8='Liste opérations'!$K$56,'Liste opérations'!S67,IF($L$8='Liste opérations'!$T$56,'Liste opérations'!AB67,IF($L$8='Liste opérations'!$AC$56,'Liste opérations'!AK67,IF($L$8='Liste opérations'!$B$109,'Liste opérations'!J120,IF($L$8='Liste opérations'!$K$109,'Liste opérations'!S120,IF($L$8='Liste opérations'!$T$109,'Liste opérations'!AB120,IF($L$8='Liste opérations'!$AC$109,'Liste opérations'!AK120,IF($L$8='Liste opérations'!$B$162,'Liste opérations'!J173,IF($L$8='Liste opérations'!$T$162,'Liste opérations'!AB173,IF($L$8='Liste opérations'!$AC$162,'Liste opérations'!AK173,IF($L$8='Liste opérations'!$B$233,'Liste opérations'!J244,IF($L$8='Liste opérations'!$K$232,'Liste opérations'!S243,IF($L$8='Liste opérations'!$T$232,'Liste opérations'!AB243,IF($L$8='Liste opérations'!$AC$232,'Liste opérations'!AK243,IF($L$8='Liste opérations'!$B$56,'Liste opérations'!J67,FALSE))))))))))))))))))))</f>
        <v>0</v>
      </c>
      <c r="U81" s="517" t="s">
        <v>309</v>
      </c>
      <c r="V81" s="516"/>
      <c r="W81" s="516"/>
      <c r="X81" s="516"/>
      <c r="Y81" s="516"/>
      <c r="Z81" s="516"/>
      <c r="AA81" s="516">
        <v>40</v>
      </c>
      <c r="AG81" s="560" t="s">
        <v>282</v>
      </c>
      <c r="AH81" s="561"/>
      <c r="AI81" s="83"/>
      <c r="AJ81" s="474" t="s">
        <v>282</v>
      </c>
      <c r="AK81" s="475"/>
      <c r="AL81" s="83"/>
      <c r="AM81" s="560" t="s">
        <v>282</v>
      </c>
      <c r="AN81" s="561"/>
      <c r="AP81" s="564" t="s">
        <v>282</v>
      </c>
      <c r="AQ81" s="565"/>
      <c r="AR81" s="10"/>
      <c r="AS81" s="10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10"/>
      <c r="BI81" s="10"/>
      <c r="BJ81" s="10"/>
      <c r="BK81" s="10"/>
      <c r="BL81" s="2"/>
      <c r="BM81" s="2"/>
      <c r="BN81" s="10"/>
      <c r="BO81" s="2"/>
      <c r="BP81" s="2"/>
      <c r="BQ81" s="10"/>
      <c r="BR81" s="2"/>
      <c r="BS81" s="2"/>
      <c r="BT81" s="10"/>
      <c r="BU81" s="2"/>
      <c r="BV81" s="2"/>
      <c r="BW81" s="10"/>
      <c r="BX81" s="2"/>
      <c r="BY81" s="2"/>
      <c r="BZ81" s="10"/>
      <c r="CA81" s="2"/>
      <c r="CB81" s="2"/>
      <c r="CC81" s="10"/>
      <c r="CD81" s="2"/>
      <c r="CE81" s="2"/>
      <c r="CG81" s="2"/>
      <c r="CH81" s="2"/>
    </row>
    <row r="82" spans="2:86" ht="17.25" customHeight="1">
      <c r="B82" s="545"/>
      <c r="C82" s="57">
        <v>1000</v>
      </c>
      <c r="D82" s="45">
        <v>12</v>
      </c>
      <c r="E82" s="48" t="s">
        <v>143</v>
      </c>
      <c r="F82" s="72"/>
      <c r="G82" s="54"/>
      <c r="H82" s="42"/>
      <c r="I82" s="68"/>
      <c r="K82" s="552"/>
      <c r="L82" s="85" t="b">
        <f>IF('Tableau de comparaison'!$L$8='Liste opérations'!$B$3,'Liste opérations'!C15,IF($L$8='Liste opérations'!$K$3,'Liste opérations'!L15,IF($L$8='Liste opérations'!$T$3,'Liste opérations'!U15,IF($L$8='Liste opérations'!$AC$3,'Liste opérations'!AD15,IF($L$8='Liste opérations'!B66,'Liste opérations'!C68,IF($L$8='Liste opérations'!$K$56,'Liste opérations'!L68,IF($L$8='Liste opérations'!$T$56,'Liste opérations'!U68,IF($L$8='Liste opérations'!$AC$56,'Liste opérations'!AD68,IF($L$8='Liste opérations'!$B$109,'Liste opérations'!C121,IF($L$8='Liste opérations'!$K$109,'Liste opérations'!L121,IF($L$8='Liste opérations'!$T$109,'Liste opérations'!U121,IF($L$8='Liste opérations'!$AC$109,'Liste opérations'!AD121,IF($L$8='Liste opérations'!$B$162,'Liste opérations'!C174,IF($L$8='Liste opérations'!$T$162,'Liste opérations'!U174,IF($L$8='Liste opérations'!$AC$162,'Liste opérations'!AD174,IF($L$8='Liste opérations'!$B$233,'Liste opérations'!C245,IF($L$8='Liste opérations'!$K$232,'Liste opérations'!L244,IF($L$8='Liste opérations'!$T$232,'Liste opérations'!U244,IF($L$8='Liste opérations'!$AC$232,'Liste opérations'!AD244,IF($L$8='Liste opérations'!$B$56,'Liste opérations'!C68,FALSE))))))))))))))))))))</f>
        <v>0</v>
      </c>
      <c r="M82" s="86" t="b">
        <f>IF('Tableau de comparaison'!$L$8='Liste opérations'!$B$3,'Liste opérations'!D15,IF($L$8='Liste opérations'!$K$3,'Liste opérations'!M15,IF($L$8='Liste opérations'!$T$3,'Liste opérations'!V15,IF($L$8='Liste opérations'!$AC$3,'Liste opérations'!AE15,IF($L$8='Liste opérations'!C66,'Liste opérations'!D68,IF($L$8='Liste opérations'!$K$56,'Liste opérations'!M68,IF($L$8='Liste opérations'!$T$56,'Liste opérations'!V68,IF($L$8='Liste opérations'!$AC$56,'Liste opérations'!AE68,IF($L$8='Liste opérations'!$B$109,'Liste opérations'!D121,IF($L$8='Liste opérations'!$K$109,'Liste opérations'!M121,IF($L$8='Liste opérations'!$T$109,'Liste opérations'!V121,IF($L$8='Liste opérations'!$AC$109,'Liste opérations'!AE121,IF($L$8='Liste opérations'!$B$162,'Liste opérations'!D174,IF($L$8='Liste opérations'!$T$162,'Liste opérations'!V174,IF($L$8='Liste opérations'!$AC$162,'Liste opérations'!AE174,IF($L$8='Liste opérations'!$B$233,'Liste opérations'!D245,IF($L$8='Liste opérations'!$K$232,'Liste opérations'!M244,IF($L$8='Liste opérations'!$T$232,'Liste opérations'!V244,IF($L$8='Liste opérations'!$AC$232,'Liste opérations'!AE244,IF($L$8='Liste opérations'!$B$56,'Liste opérations'!D68,FALSE))))))))))))))))))))</f>
        <v>0</v>
      </c>
      <c r="N82" s="86" t="b">
        <f>IF('Tableau de comparaison'!$L$8='Liste opérations'!$B$3,'Liste opérations'!E15,IF($L$8='Liste opérations'!$K$3,'Liste opérations'!N15,IF($L$8='Liste opérations'!$T$3,'Liste opérations'!W15,IF($L$8='Liste opérations'!$AC$3,'Liste opérations'!AF15,IF($L$8='Liste opérations'!D66,'Liste opérations'!E68,IF($L$8='Liste opérations'!$K$56,'Liste opérations'!N68,IF($L$8='Liste opérations'!$T$56,'Liste opérations'!W68,IF($L$8='Liste opérations'!$AC$56,'Liste opérations'!AF68,IF($L$8='Liste opérations'!$B$109,'Liste opérations'!E121,IF($L$8='Liste opérations'!$K$109,'Liste opérations'!N121,IF($L$8='Liste opérations'!$T$109,'Liste opérations'!W121,IF($L$8='Liste opérations'!$AC$109,'Liste opérations'!AF121,IF($L$8='Liste opérations'!$B$162,'Liste opérations'!E174,IF($L$8='Liste opérations'!$T$162,'Liste opérations'!W174,IF($L$8='Liste opérations'!$AC$162,'Liste opérations'!AF174,IF($L$8='Liste opérations'!$B$233,'Liste opérations'!E245,IF($L$8='Liste opérations'!$K$232,'Liste opérations'!N244,IF($L$8='Liste opérations'!$T$232,'Liste opérations'!W244,IF($L$8='Liste opérations'!$AC$232,'Liste opérations'!AF244,IF($L$8='Liste opérations'!$B$56,'Liste opérations'!E68,FALSE))))))))))))))))))))</f>
        <v>0</v>
      </c>
      <c r="O82" s="86" t="b">
        <f>IF('Tableau de comparaison'!$L$8='Liste opérations'!$B$3,'Liste opérations'!F15,IF($L$8='Liste opérations'!$K$3,'Liste opérations'!O15,IF($L$8='Liste opérations'!$T$3,'Liste opérations'!X15,IF($L$8='Liste opérations'!$AC$3,'Liste opérations'!AG15,IF($L$8='Liste opérations'!E66,'Liste opérations'!F68,IF($L$8='Liste opérations'!$K$56,'Liste opérations'!O68,IF($L$8='Liste opérations'!$T$56,'Liste opérations'!X68,IF($L$8='Liste opérations'!$AC$56,'Liste opérations'!AG68,IF($L$8='Liste opérations'!$B$109,'Liste opérations'!F121,IF($L$8='Liste opérations'!$K$109,'Liste opérations'!O121,IF($L$8='Liste opérations'!$T$109,'Liste opérations'!X121,IF($L$8='Liste opérations'!$AC$109,'Liste opérations'!AG121,IF($L$8='Liste opérations'!$B$162,'Liste opérations'!F174,IF($L$8='Liste opérations'!$T$162,'Liste opérations'!X174,IF($L$8='Liste opérations'!$AC$162,'Liste opérations'!AG174,IF($L$8='Liste opérations'!$B$233,'Liste opérations'!F245,IF($L$8='Liste opérations'!$K$232,'Liste opérations'!O244,IF($L$8='Liste opérations'!$T$232,'Liste opérations'!X244,IF($L$8='Liste opérations'!$AC$232,'Liste opérations'!AG244,IF($L$8='Liste opérations'!$B$56,'Liste opérations'!F68,FALSE))))))))))))))))))))</f>
        <v>0</v>
      </c>
      <c r="P82" s="86" t="b">
        <f>IF('Tableau de comparaison'!$L$8='Liste opérations'!$B$3,'Liste opérations'!G15,IF($L$8='Liste opérations'!$K$3,'Liste opérations'!P15,IF($L$8='Liste opérations'!$T$3,'Liste opérations'!Y15,IF($L$8='Liste opérations'!$AC$3,'Liste opérations'!AH15,IF($L$8='Liste opérations'!F66,'Liste opérations'!G68,IF($L$8='Liste opérations'!$K$56,'Liste opérations'!P68,IF($L$8='Liste opérations'!$T$56,'Liste opérations'!Y68,IF($L$8='Liste opérations'!$AC$56,'Liste opérations'!AH68,IF($L$8='Liste opérations'!$B$109,'Liste opérations'!G121,IF($L$8='Liste opérations'!$K$109,'Liste opérations'!P121,IF($L$8='Liste opérations'!$T$109,'Liste opérations'!Y121,IF($L$8='Liste opérations'!$AC$109,'Liste opérations'!AH121,IF($L$8='Liste opérations'!$B$162,'Liste opérations'!G174,IF($L$8='Liste opérations'!$T$162,'Liste opérations'!Y174,IF($L$8='Liste opérations'!$AC$162,'Liste opérations'!AH174,IF($L$8='Liste opérations'!$B$233,'Liste opérations'!G245,IF($L$8='Liste opérations'!$K$232,'Liste opérations'!P244,IF($L$8='Liste opérations'!$T$232,'Liste opérations'!Y244,IF($L$8='Liste opérations'!$AC$232,'Liste opérations'!AH244,IF($L$8='Liste opérations'!$B$56,'Liste opérations'!G68,FALSE))))))))))))))))))))</f>
        <v>0</v>
      </c>
      <c r="Q82" s="86" t="b">
        <f>IF('Tableau de comparaison'!$L$8='Liste opérations'!$B$3,'Liste opérations'!H15,IF($L$8='Liste opérations'!$K$3,'Liste opérations'!Q15,IF($L$8='Liste opérations'!$T$3,'Liste opérations'!Z15,IF($L$8='Liste opérations'!$AC$3,'Liste opérations'!AI15,IF($L$8='Liste opérations'!G66,'Liste opérations'!H68,IF($L$8='Liste opérations'!$K$56,'Liste opérations'!Q68,IF($L$8='Liste opérations'!$T$56,'Liste opérations'!Z68,IF($L$8='Liste opérations'!$AC$56,'Liste opérations'!AI68,IF($L$8='Liste opérations'!$B$109,'Liste opérations'!H121,IF($L$8='Liste opérations'!$K$109,'Liste opérations'!Q121,IF($L$8='Liste opérations'!$T$109,'Liste opérations'!Z121,IF($L$8='Liste opérations'!$AC$109,'Liste opérations'!AI121,IF($L$8='Liste opérations'!$B$162,'Liste opérations'!H174,IF($L$8='Liste opérations'!$T$162,'Liste opérations'!Z174,IF($L$8='Liste opérations'!$AC$162,'Liste opérations'!AI174,IF($L$8='Liste opérations'!$B$233,'Liste opérations'!H245,IF($L$8='Liste opérations'!$K$232,'Liste opérations'!Q244,IF($L$8='Liste opérations'!$T$232,'Liste opérations'!Z244,IF($L$8='Liste opérations'!$AC$232,'Liste opérations'!AI244,IF($L$8='Liste opérations'!$B$56,'Liste opérations'!H68,FALSE))))))))))))))))))))</f>
        <v>0</v>
      </c>
      <c r="R82" s="86" t="b">
        <f>IF('Tableau de comparaison'!$L$8='Liste opérations'!$B$3,'Liste opérations'!I15,IF($L$8='Liste opérations'!$K$3,'Liste opérations'!R15,IF($L$8='Liste opérations'!$T$3,'Liste opérations'!AA15,IF($L$8='Liste opérations'!$AC$3,'Liste opérations'!AJ15,IF($L$8='Liste opérations'!H66,'Liste opérations'!I68,IF($L$8='Liste opérations'!$K$56,'Liste opérations'!R68,IF($L$8='Liste opérations'!$T$56,'Liste opérations'!AA68,IF($L$8='Liste opérations'!$AC$56,'Liste opérations'!AJ68,IF($L$8='Liste opérations'!$B$109,'Liste opérations'!I121,IF($L$8='Liste opérations'!$K$109,'Liste opérations'!R121,IF($L$8='Liste opérations'!$T$109,'Liste opérations'!AA121,IF($L$8='Liste opérations'!$AC$109,'Liste opérations'!AJ121,IF($L$8='Liste opérations'!$B$162,'Liste opérations'!I174,IF($L$8='Liste opérations'!$T$162,'Liste opérations'!AA174,IF($L$8='Liste opérations'!$AC$162,'Liste opérations'!AJ174,IF($L$8='Liste opérations'!$B$233,'Liste opérations'!I245,IF($L$8='Liste opérations'!$K$232,'Liste opérations'!R244,IF($L$8='Liste opérations'!$T$232,'Liste opérations'!AA244,IF($L$8='Liste opérations'!$AC$232,'Liste opérations'!AJ244,IF($L$8='Liste opérations'!$B$56,'Liste opérations'!I68,FALSE))))))))))))))))))))</f>
        <v>0</v>
      </c>
      <c r="S82" s="472" t="b">
        <f>IF('Tableau de comparaison'!$L$8='Liste opérations'!$B$3,'Liste opérations'!J15,IF($L$8='Liste opérations'!$K$3,'Liste opérations'!S15,IF($L$8='Liste opérations'!$T$3,'Liste opérations'!AB15,IF($L$8='Liste opérations'!$AC$3,'Liste opérations'!AK15,IF($L$8='Liste opérations'!I66,'Liste opérations'!J68,IF($L$8='Liste opérations'!$K$56,'Liste opérations'!S68,IF($L$8='Liste opérations'!$T$56,'Liste opérations'!AB68,IF($L$8='Liste opérations'!$AC$56,'Liste opérations'!AK68,IF($L$8='Liste opérations'!$B$109,'Liste opérations'!J121,IF($L$8='Liste opérations'!$K$109,'Liste opérations'!S121,IF($L$8='Liste opérations'!$T$109,'Liste opérations'!AB121,IF($L$8='Liste opérations'!$AC$109,'Liste opérations'!AK121,IF($L$8='Liste opérations'!$B$162,'Liste opérations'!J174,IF($L$8='Liste opérations'!$T$162,'Liste opérations'!AB174,IF($L$8='Liste opérations'!$AC$162,'Liste opérations'!AK174,IF($L$8='Liste opérations'!$B$233,'Liste opérations'!J245,IF($L$8='Liste opérations'!$K$232,'Liste opérations'!S244,IF($L$8='Liste opérations'!$T$232,'Liste opérations'!AB244,IF($L$8='Liste opérations'!$AC$232,'Liste opérations'!AK244,IF($L$8='Liste opérations'!$B$56,'Liste opérations'!J68,FALSE))))))))))))))))))))</f>
        <v>0</v>
      </c>
      <c r="AG82" s="372">
        <v>609456</v>
      </c>
      <c r="AH82" s="373">
        <v>4</v>
      </c>
      <c r="AI82" s="368"/>
      <c r="AJ82" s="374">
        <v>609456</v>
      </c>
      <c r="AK82" s="375">
        <v>4</v>
      </c>
      <c r="AL82" s="368"/>
      <c r="AM82" s="411">
        <v>609456</v>
      </c>
      <c r="AN82" s="408">
        <v>4</v>
      </c>
      <c r="AP82" s="419">
        <v>609456</v>
      </c>
      <c r="AQ82" s="420">
        <v>4</v>
      </c>
      <c r="AR82" s="10"/>
      <c r="AS82" s="10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10"/>
      <c r="BI82" s="10"/>
      <c r="BJ82" s="10"/>
      <c r="BK82" s="10"/>
      <c r="BL82" s="2"/>
      <c r="BM82" s="2"/>
      <c r="BN82" s="10"/>
      <c r="BO82" s="2"/>
      <c r="BP82" s="2"/>
      <c r="BQ82" s="10"/>
      <c r="BR82" s="2"/>
      <c r="BS82" s="2"/>
      <c r="BT82" s="10"/>
      <c r="BU82" s="2"/>
      <c r="BV82" s="2"/>
      <c r="BW82" s="10"/>
      <c r="BX82" s="2"/>
      <c r="BY82" s="2"/>
      <c r="BZ82" s="10"/>
      <c r="CA82" s="2"/>
      <c r="CB82" s="2"/>
      <c r="CC82" s="10"/>
      <c r="CD82" s="2"/>
      <c r="CE82" s="2"/>
      <c r="CG82" s="2"/>
      <c r="CH82" s="2"/>
    </row>
    <row r="83" spans="2:86" ht="17.25" customHeight="1">
      <c r="B83" s="545"/>
      <c r="C83" s="57"/>
      <c r="D83" s="45"/>
      <c r="E83" s="48"/>
      <c r="F83" s="72"/>
      <c r="G83" s="54"/>
      <c r="H83" s="42"/>
      <c r="I83" s="68"/>
      <c r="K83" s="552"/>
      <c r="L83" s="85" t="b">
        <f>IF('Tableau de comparaison'!$L$8='Liste opérations'!$B$3,'Liste opérations'!C16,IF($L$8='Liste opérations'!$K$3,'Liste opérations'!L16,IF($L$8='Liste opérations'!$T$3,'Liste opérations'!U16,IF($L$8='Liste opérations'!$AC$3,'Liste opérations'!AD16,IF($L$8='Liste opérations'!B67,'Liste opérations'!C69,IF($L$8='Liste opérations'!$K$56,'Liste opérations'!L69,IF($L$8='Liste opérations'!$T$56,'Liste opérations'!U69,IF($L$8='Liste opérations'!$AC$56,'Liste opérations'!AD69,IF($L$8='Liste opérations'!$B$109,'Liste opérations'!C122,IF($L$8='Liste opérations'!$K$109,'Liste opérations'!L122,IF($L$8='Liste opérations'!$T$109,'Liste opérations'!U122,IF($L$8='Liste opérations'!$AC$109,'Liste opérations'!AD122,IF($L$8='Liste opérations'!$B$162,'Liste opérations'!C175,IF($L$8='Liste opérations'!$T$162,'Liste opérations'!U175,IF($L$8='Liste opérations'!$AC$162,'Liste opérations'!AD175,IF($L$8='Liste opérations'!$B$233,'Liste opérations'!C246,IF($L$8='Liste opérations'!$K$232,'Liste opérations'!L245,IF($L$8='Liste opérations'!$T$232,'Liste opérations'!U245,IF($L$8='Liste opérations'!$AC$232,'Liste opérations'!AD245,IF($L$8='Liste opérations'!$B$56,'Liste opérations'!C69,FALSE))))))))))))))))))))</f>
        <v>0</v>
      </c>
      <c r="M83" s="86" t="b">
        <f>IF('Tableau de comparaison'!$L$8='Liste opérations'!$B$3,'Liste opérations'!D16,IF($L$8='Liste opérations'!$K$3,'Liste opérations'!M16,IF($L$8='Liste opérations'!$T$3,'Liste opérations'!V16,IF($L$8='Liste opérations'!$AC$3,'Liste opérations'!AE16,IF($L$8='Liste opérations'!C67,'Liste opérations'!D69,IF($L$8='Liste opérations'!$K$56,'Liste opérations'!M69,IF($L$8='Liste opérations'!$T$56,'Liste opérations'!V69,IF($L$8='Liste opérations'!$AC$56,'Liste opérations'!AE69,IF($L$8='Liste opérations'!$B$109,'Liste opérations'!D122,IF($L$8='Liste opérations'!$K$109,'Liste opérations'!M122,IF($L$8='Liste opérations'!$T$109,'Liste opérations'!V122,IF($L$8='Liste opérations'!$AC$109,'Liste opérations'!AE122,IF($L$8='Liste opérations'!$B$162,'Liste opérations'!D175,IF($L$8='Liste opérations'!$T$162,'Liste opérations'!V175,IF($L$8='Liste opérations'!$AC$162,'Liste opérations'!AE175,IF($L$8='Liste opérations'!$B$233,'Liste opérations'!D246,IF($L$8='Liste opérations'!$K$232,'Liste opérations'!M245,IF($L$8='Liste opérations'!$T$232,'Liste opérations'!V245,IF($L$8='Liste opérations'!$AC$232,'Liste opérations'!AE245,IF($L$8='Liste opérations'!$B$56,'Liste opérations'!D69,FALSE))))))))))))))))))))</f>
        <v>0</v>
      </c>
      <c r="N83" s="86" t="b">
        <f>IF('Tableau de comparaison'!$L$8='Liste opérations'!$B$3,'Liste opérations'!E16,IF($L$8='Liste opérations'!$K$3,'Liste opérations'!N16,IF($L$8='Liste opérations'!$T$3,'Liste opérations'!W16,IF($L$8='Liste opérations'!$AC$3,'Liste opérations'!AF16,IF($L$8='Liste opérations'!D67,'Liste opérations'!E69,IF($L$8='Liste opérations'!$K$56,'Liste opérations'!N69,IF($L$8='Liste opérations'!$T$56,'Liste opérations'!W69,IF($L$8='Liste opérations'!$AC$56,'Liste opérations'!AF69,IF($L$8='Liste opérations'!$B$109,'Liste opérations'!E122,IF($L$8='Liste opérations'!$K$109,'Liste opérations'!N122,IF($L$8='Liste opérations'!$T$109,'Liste opérations'!W122,IF($L$8='Liste opérations'!$AC$109,'Liste opérations'!AF122,IF($L$8='Liste opérations'!$B$162,'Liste opérations'!E175,IF($L$8='Liste opérations'!$T$162,'Liste opérations'!W175,IF($L$8='Liste opérations'!$AC$162,'Liste opérations'!AF175,IF($L$8='Liste opérations'!$B$233,'Liste opérations'!E246,IF($L$8='Liste opérations'!$K$232,'Liste opérations'!N245,IF($L$8='Liste opérations'!$T$232,'Liste opérations'!W245,IF($L$8='Liste opérations'!$AC$232,'Liste opérations'!AF245,IF($L$8='Liste opérations'!$B$56,'Liste opérations'!E69,FALSE))))))))))))))))))))</f>
        <v>0</v>
      </c>
      <c r="O83" s="86" t="b">
        <f>IF('Tableau de comparaison'!$L$8='Liste opérations'!$B$3,'Liste opérations'!F16,IF($L$8='Liste opérations'!$K$3,'Liste opérations'!O16,IF($L$8='Liste opérations'!$T$3,'Liste opérations'!X16,IF($L$8='Liste opérations'!$AC$3,'Liste opérations'!AG16,IF($L$8='Liste opérations'!E67,'Liste opérations'!F69,IF($L$8='Liste opérations'!$K$56,'Liste opérations'!O69,IF($L$8='Liste opérations'!$T$56,'Liste opérations'!X69,IF($L$8='Liste opérations'!$AC$56,'Liste opérations'!AG69,IF($L$8='Liste opérations'!$B$109,'Liste opérations'!F122,IF($L$8='Liste opérations'!$K$109,'Liste opérations'!O122,IF($L$8='Liste opérations'!$T$109,'Liste opérations'!X122,IF($L$8='Liste opérations'!$AC$109,'Liste opérations'!AG122,IF($L$8='Liste opérations'!$B$162,'Liste opérations'!F175,IF($L$8='Liste opérations'!$T$162,'Liste opérations'!X175,IF($L$8='Liste opérations'!$AC$162,'Liste opérations'!AG175,IF($L$8='Liste opérations'!$B$233,'Liste opérations'!F246,IF($L$8='Liste opérations'!$K$232,'Liste opérations'!O245,IF($L$8='Liste opérations'!$T$232,'Liste opérations'!X245,IF($L$8='Liste opérations'!$AC$232,'Liste opérations'!AG245,IF($L$8='Liste opérations'!$B$56,'Liste opérations'!F69,FALSE))))))))))))))))))))</f>
        <v>0</v>
      </c>
      <c r="P83" s="86" t="b">
        <f>IF('Tableau de comparaison'!$L$8='Liste opérations'!$B$3,'Liste opérations'!G16,IF($L$8='Liste opérations'!$K$3,'Liste opérations'!P16,IF($L$8='Liste opérations'!$T$3,'Liste opérations'!Y16,IF($L$8='Liste opérations'!$AC$3,'Liste opérations'!AH16,IF($L$8='Liste opérations'!F67,'Liste opérations'!G69,IF($L$8='Liste opérations'!$K$56,'Liste opérations'!P69,IF($L$8='Liste opérations'!$T$56,'Liste opérations'!Y69,IF($L$8='Liste opérations'!$AC$56,'Liste opérations'!AH69,IF($L$8='Liste opérations'!$B$109,'Liste opérations'!G122,IF($L$8='Liste opérations'!$K$109,'Liste opérations'!P122,IF($L$8='Liste opérations'!$T$109,'Liste opérations'!Y122,IF($L$8='Liste opérations'!$AC$109,'Liste opérations'!AH122,IF($L$8='Liste opérations'!$B$162,'Liste opérations'!G175,IF($L$8='Liste opérations'!$T$162,'Liste opérations'!Y175,IF($L$8='Liste opérations'!$AC$162,'Liste opérations'!AH175,IF($L$8='Liste opérations'!$B$233,'Liste opérations'!G246,IF($L$8='Liste opérations'!$K$232,'Liste opérations'!P245,IF($L$8='Liste opérations'!$T$232,'Liste opérations'!Y245,IF($L$8='Liste opérations'!$AC$232,'Liste opérations'!AH245,IF($L$8='Liste opérations'!$B$56,'Liste opérations'!G69,FALSE))))))))))))))))))))</f>
        <v>0</v>
      </c>
      <c r="Q83" s="86" t="b">
        <f>IF('Tableau de comparaison'!$L$8='Liste opérations'!$B$3,'Liste opérations'!H16,IF($L$8='Liste opérations'!$K$3,'Liste opérations'!Q16,IF($L$8='Liste opérations'!$T$3,'Liste opérations'!Z16,IF($L$8='Liste opérations'!$AC$3,'Liste opérations'!AI16,IF($L$8='Liste opérations'!G67,'Liste opérations'!H69,IF($L$8='Liste opérations'!$K$56,'Liste opérations'!Q69,IF($L$8='Liste opérations'!$T$56,'Liste opérations'!Z69,IF($L$8='Liste opérations'!$AC$56,'Liste opérations'!AI69,IF($L$8='Liste opérations'!$B$109,'Liste opérations'!H122,IF($L$8='Liste opérations'!$K$109,'Liste opérations'!Q122,IF($L$8='Liste opérations'!$T$109,'Liste opérations'!Z122,IF($L$8='Liste opérations'!$AC$109,'Liste opérations'!AI122,IF($L$8='Liste opérations'!$B$162,'Liste opérations'!H175,IF($L$8='Liste opérations'!$T$162,'Liste opérations'!Z175,IF($L$8='Liste opérations'!$AC$162,'Liste opérations'!AI175,IF($L$8='Liste opérations'!$B$233,'Liste opérations'!H246,IF($L$8='Liste opérations'!$K$232,'Liste opérations'!Q245,IF($L$8='Liste opérations'!$T$232,'Liste opérations'!Z245,IF($L$8='Liste opérations'!$AC$232,'Liste opérations'!AI245,IF($L$8='Liste opérations'!$B$56,'Liste opérations'!H69,FALSE))))))))))))))))))))</f>
        <v>0</v>
      </c>
      <c r="R83" s="86" t="b">
        <f>IF('Tableau de comparaison'!$L$8='Liste opérations'!$B$3,'Liste opérations'!I16,IF($L$8='Liste opérations'!$K$3,'Liste opérations'!R16,IF($L$8='Liste opérations'!$T$3,'Liste opérations'!AA16,IF($L$8='Liste opérations'!$AC$3,'Liste opérations'!AJ16,IF($L$8='Liste opérations'!H67,'Liste opérations'!I69,IF($L$8='Liste opérations'!$K$56,'Liste opérations'!R69,IF($L$8='Liste opérations'!$T$56,'Liste opérations'!AA69,IF($L$8='Liste opérations'!$AC$56,'Liste opérations'!AJ69,IF($L$8='Liste opérations'!$B$109,'Liste opérations'!I122,IF($L$8='Liste opérations'!$K$109,'Liste opérations'!R122,IF($L$8='Liste opérations'!$T$109,'Liste opérations'!AA122,IF($L$8='Liste opérations'!$AC$109,'Liste opérations'!AJ122,IF($L$8='Liste opérations'!$B$162,'Liste opérations'!I175,IF($L$8='Liste opérations'!$T$162,'Liste opérations'!AA175,IF($L$8='Liste opérations'!$AC$162,'Liste opérations'!AJ175,IF($L$8='Liste opérations'!$B$233,'Liste opérations'!I246,IF($L$8='Liste opérations'!$K$232,'Liste opérations'!R245,IF($L$8='Liste opérations'!$T$232,'Liste opérations'!AA245,IF($L$8='Liste opérations'!$AC$232,'Liste opérations'!AJ245,IF($L$8='Liste opérations'!$B$56,'Liste opérations'!I69,FALSE))))))))))))))))))))</f>
        <v>0</v>
      </c>
      <c r="S83" s="472" t="b">
        <f>IF('Tableau de comparaison'!$L$8='Liste opérations'!$B$3,'Liste opérations'!J16,IF($L$8='Liste opérations'!$K$3,'Liste opérations'!S16,IF($L$8='Liste opérations'!$T$3,'Liste opérations'!AB16,IF($L$8='Liste opérations'!$AC$3,'Liste opérations'!AK16,IF($L$8='Liste opérations'!I67,'Liste opérations'!J69,IF($L$8='Liste opérations'!$K$56,'Liste opérations'!S69,IF($L$8='Liste opérations'!$T$56,'Liste opérations'!AB69,IF($L$8='Liste opérations'!$AC$56,'Liste opérations'!AK69,IF($L$8='Liste opérations'!$B$109,'Liste opérations'!J122,IF($L$8='Liste opérations'!$K$109,'Liste opérations'!S122,IF($L$8='Liste opérations'!$T$109,'Liste opérations'!AB122,IF($L$8='Liste opérations'!$AC$109,'Liste opérations'!AK122,IF($L$8='Liste opérations'!$B$162,'Liste opérations'!J175,IF($L$8='Liste opérations'!$T$162,'Liste opérations'!AB175,IF($L$8='Liste opérations'!$AC$162,'Liste opérations'!AK175,IF($L$8='Liste opérations'!$B$233,'Liste opérations'!J246,IF($L$8='Liste opérations'!$K$232,'Liste opérations'!S245,IF($L$8='Liste opérations'!$T$232,'Liste opérations'!AB245,IF($L$8='Liste opérations'!$AC$232,'Liste opérations'!AK245,IF($L$8='Liste opérations'!$B$56,'Liste opérations'!J69,FALSE))))))))))))))))))))</f>
        <v>0</v>
      </c>
      <c r="V83" s="10"/>
      <c r="W83" s="10"/>
      <c r="AG83" s="374" t="s">
        <v>8</v>
      </c>
      <c r="AH83" s="375">
        <v>4</v>
      </c>
      <c r="AI83" s="368"/>
      <c r="AJ83" s="381" t="s">
        <v>13</v>
      </c>
      <c r="AK83" s="375">
        <v>8</v>
      </c>
      <c r="AL83" s="368"/>
      <c r="AM83" s="412" t="s">
        <v>12</v>
      </c>
      <c r="AN83" s="409">
        <v>10</v>
      </c>
      <c r="AP83" s="421" t="s">
        <v>8</v>
      </c>
      <c r="AQ83" s="422">
        <v>4</v>
      </c>
      <c r="AR83" s="10"/>
      <c r="AS83" s="10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10"/>
      <c r="BI83" s="10"/>
      <c r="BJ83" s="10"/>
      <c r="BK83" s="10"/>
      <c r="BL83" s="2"/>
      <c r="BM83" s="2"/>
      <c r="BN83" s="10"/>
      <c r="BO83" s="2"/>
      <c r="BP83" s="2"/>
      <c r="BQ83" s="10"/>
      <c r="BR83" s="2"/>
      <c r="BS83" s="2"/>
      <c r="BT83" s="10"/>
      <c r="BU83" s="2"/>
      <c r="BV83" s="2"/>
      <c r="BW83" s="10"/>
      <c r="BX83" s="2"/>
      <c r="BY83" s="2"/>
      <c r="BZ83" s="10"/>
      <c r="CA83" s="2"/>
      <c r="CB83" s="2"/>
      <c r="CC83" s="10"/>
      <c r="CD83" s="2"/>
      <c r="CE83" s="2"/>
      <c r="CG83" s="2"/>
      <c r="CH83" s="2"/>
    </row>
    <row r="84" spans="2:86" ht="17.25" customHeight="1" thickBot="1">
      <c r="B84" s="545"/>
      <c r="C84" s="57"/>
      <c r="D84" s="45"/>
      <c r="E84" s="48"/>
      <c r="F84" s="72"/>
      <c r="G84" s="54"/>
      <c r="H84" s="42"/>
      <c r="I84" s="68"/>
      <c r="K84" s="552"/>
      <c r="L84" s="85" t="b">
        <f>IF('Tableau de comparaison'!$L$8='Liste opérations'!$B$3,'Liste opérations'!C17,IF($L$8='Liste opérations'!$K$3,'Liste opérations'!L17,IF($L$8='Liste opérations'!$T$3,'Liste opérations'!U17,IF($L$8='Liste opérations'!$AC$3,'Liste opérations'!AD17,IF($L$8='Liste opérations'!B68,'Liste opérations'!C70,IF($L$8='Liste opérations'!$K$56,'Liste opérations'!L70,IF($L$8='Liste opérations'!$T$56,'Liste opérations'!U70,IF($L$8='Liste opérations'!$AC$56,'Liste opérations'!AD70,IF($L$8='Liste opérations'!$B$109,'Liste opérations'!C123,IF($L$8='Liste opérations'!$K$109,'Liste opérations'!L123,IF($L$8='Liste opérations'!$T$109,'Liste opérations'!U123,IF($L$8='Liste opérations'!$AC$109,'Liste opérations'!AD123,IF($L$8='Liste opérations'!$B$162,'Liste opérations'!C176,IF($L$8='Liste opérations'!$T$162,'Liste opérations'!U176,IF($L$8='Liste opérations'!$AC$162,'Liste opérations'!AD176,IF($L$8='Liste opérations'!$B$233,'Liste opérations'!C247,IF($L$8='Liste opérations'!$K$232,'Liste opérations'!L246,IF($L$8='Liste opérations'!$T$232,'Liste opérations'!U246,IF($L$8='Liste opérations'!$AC$232,'Liste opérations'!AD246,IF($L$8='Liste opérations'!$B$56,'Liste opérations'!C70,FALSE))))))))))))))))))))</f>
        <v>0</v>
      </c>
      <c r="M84" s="86" t="b">
        <f>IF('Tableau de comparaison'!$L$8='Liste opérations'!$B$3,'Liste opérations'!D17,IF($L$8='Liste opérations'!$K$3,'Liste opérations'!M17,IF($L$8='Liste opérations'!$T$3,'Liste opérations'!V17,IF($L$8='Liste opérations'!$AC$3,'Liste opérations'!AE17,IF($L$8='Liste opérations'!C68,'Liste opérations'!D70,IF($L$8='Liste opérations'!$K$56,'Liste opérations'!M70,IF($L$8='Liste opérations'!$T$56,'Liste opérations'!V70,IF($L$8='Liste opérations'!$AC$56,'Liste opérations'!AE70,IF($L$8='Liste opérations'!$B$109,'Liste opérations'!D123,IF($L$8='Liste opérations'!$K$109,'Liste opérations'!M123,IF($L$8='Liste opérations'!$T$109,'Liste opérations'!V123,IF($L$8='Liste opérations'!$AC$109,'Liste opérations'!AE123,IF($L$8='Liste opérations'!$B$162,'Liste opérations'!D176,IF($L$8='Liste opérations'!$T$162,'Liste opérations'!V176,IF($L$8='Liste opérations'!$AC$162,'Liste opérations'!AE176,IF($L$8='Liste opérations'!$B$233,'Liste opérations'!D247,IF($L$8='Liste opérations'!$K$232,'Liste opérations'!M246,IF($L$8='Liste opérations'!$T$232,'Liste opérations'!V246,IF($L$8='Liste opérations'!$AC$232,'Liste opérations'!AE246,IF($L$8='Liste opérations'!$B$56,'Liste opérations'!D70,FALSE))))))))))))))))))))</f>
        <v>0</v>
      </c>
      <c r="N84" s="86" t="b">
        <f>IF('Tableau de comparaison'!$L$8='Liste opérations'!$B$3,'Liste opérations'!E17,IF($L$8='Liste opérations'!$K$3,'Liste opérations'!N17,IF($L$8='Liste opérations'!$T$3,'Liste opérations'!W17,IF($L$8='Liste opérations'!$AC$3,'Liste opérations'!AF17,IF($L$8='Liste opérations'!D68,'Liste opérations'!E70,IF($L$8='Liste opérations'!$K$56,'Liste opérations'!N70,IF($L$8='Liste opérations'!$T$56,'Liste opérations'!W70,IF($L$8='Liste opérations'!$AC$56,'Liste opérations'!AF70,IF($L$8='Liste opérations'!$B$109,'Liste opérations'!E123,IF($L$8='Liste opérations'!$K$109,'Liste opérations'!N123,IF($L$8='Liste opérations'!$T$109,'Liste opérations'!W123,IF($L$8='Liste opérations'!$AC$109,'Liste opérations'!AF123,IF($L$8='Liste opérations'!$B$162,'Liste opérations'!E176,IF($L$8='Liste opérations'!$T$162,'Liste opérations'!W176,IF($L$8='Liste opérations'!$AC$162,'Liste opérations'!AF176,IF($L$8='Liste opérations'!$B$233,'Liste opérations'!E247,IF($L$8='Liste opérations'!$K$232,'Liste opérations'!N246,IF($L$8='Liste opérations'!$T$232,'Liste opérations'!W246,IF($L$8='Liste opérations'!$AC$232,'Liste opérations'!AF246,IF($L$8='Liste opérations'!$B$56,'Liste opérations'!E70,FALSE))))))))))))))))))))</f>
        <v>0</v>
      </c>
      <c r="O84" s="86" t="b">
        <f>IF('Tableau de comparaison'!$L$8='Liste opérations'!$B$3,'Liste opérations'!F17,IF($L$8='Liste opérations'!$K$3,'Liste opérations'!O17,IF($L$8='Liste opérations'!$T$3,'Liste opérations'!X17,IF($L$8='Liste opérations'!$AC$3,'Liste opérations'!AG17,IF($L$8='Liste opérations'!E68,'Liste opérations'!F70,IF($L$8='Liste opérations'!$K$56,'Liste opérations'!O70,IF($L$8='Liste opérations'!$T$56,'Liste opérations'!X70,IF($L$8='Liste opérations'!$AC$56,'Liste opérations'!AG70,IF($L$8='Liste opérations'!$B$109,'Liste opérations'!F123,IF($L$8='Liste opérations'!$K$109,'Liste opérations'!O123,IF($L$8='Liste opérations'!$T$109,'Liste opérations'!X123,IF($L$8='Liste opérations'!$AC$109,'Liste opérations'!AG123,IF($L$8='Liste opérations'!$B$162,'Liste opérations'!F176,IF($L$8='Liste opérations'!$T$162,'Liste opérations'!X176,IF($L$8='Liste opérations'!$AC$162,'Liste opérations'!AG176,IF($L$8='Liste opérations'!$B$233,'Liste opérations'!F247,IF($L$8='Liste opérations'!$K$232,'Liste opérations'!O246,IF($L$8='Liste opérations'!$T$232,'Liste opérations'!X246,IF($L$8='Liste opérations'!$AC$232,'Liste opérations'!AG246,IF($L$8='Liste opérations'!$B$56,'Liste opérations'!F70,FALSE))))))))))))))))))))</f>
        <v>0</v>
      </c>
      <c r="P84" s="86" t="b">
        <f>IF('Tableau de comparaison'!$L$8='Liste opérations'!$B$3,'Liste opérations'!G17,IF($L$8='Liste opérations'!$K$3,'Liste opérations'!P17,IF($L$8='Liste opérations'!$T$3,'Liste opérations'!Y17,IF($L$8='Liste opérations'!$AC$3,'Liste opérations'!AH17,IF($L$8='Liste opérations'!F68,'Liste opérations'!G70,IF($L$8='Liste opérations'!$K$56,'Liste opérations'!P70,IF($L$8='Liste opérations'!$T$56,'Liste opérations'!Y70,IF($L$8='Liste opérations'!$AC$56,'Liste opérations'!AH70,IF($L$8='Liste opérations'!$B$109,'Liste opérations'!G123,IF($L$8='Liste opérations'!$K$109,'Liste opérations'!P123,IF($L$8='Liste opérations'!$T$109,'Liste opérations'!Y123,IF($L$8='Liste opérations'!$AC$109,'Liste opérations'!AH123,IF($L$8='Liste opérations'!$B$162,'Liste opérations'!G176,IF($L$8='Liste opérations'!$T$162,'Liste opérations'!Y176,IF($L$8='Liste opérations'!$AC$162,'Liste opérations'!AH176,IF($L$8='Liste opérations'!$B$233,'Liste opérations'!G247,IF($L$8='Liste opérations'!$K$232,'Liste opérations'!P246,IF($L$8='Liste opérations'!$T$232,'Liste opérations'!Y246,IF($L$8='Liste opérations'!$AC$232,'Liste opérations'!AH246,IF($L$8='Liste opérations'!$B$56,'Liste opérations'!G70,FALSE))))))))))))))))))))</f>
        <v>0</v>
      </c>
      <c r="Q84" s="86" t="b">
        <f>IF('Tableau de comparaison'!$L$8='Liste opérations'!$B$3,'Liste opérations'!H17,IF($L$8='Liste opérations'!$K$3,'Liste opérations'!Q17,IF($L$8='Liste opérations'!$T$3,'Liste opérations'!Z17,IF($L$8='Liste opérations'!$AC$3,'Liste opérations'!AI17,IF($L$8='Liste opérations'!G68,'Liste opérations'!H70,IF($L$8='Liste opérations'!$K$56,'Liste opérations'!Q70,IF($L$8='Liste opérations'!$T$56,'Liste opérations'!Z70,IF($L$8='Liste opérations'!$AC$56,'Liste opérations'!AI70,IF($L$8='Liste opérations'!$B$109,'Liste opérations'!H123,IF($L$8='Liste opérations'!$K$109,'Liste opérations'!Q123,IF($L$8='Liste opérations'!$T$109,'Liste opérations'!Z123,IF($L$8='Liste opérations'!$AC$109,'Liste opérations'!AI123,IF($L$8='Liste opérations'!$B$162,'Liste opérations'!H176,IF($L$8='Liste opérations'!$T$162,'Liste opérations'!Z176,IF($L$8='Liste opérations'!$AC$162,'Liste opérations'!AI176,IF($L$8='Liste opérations'!$B$233,'Liste opérations'!H247,IF($L$8='Liste opérations'!$K$232,'Liste opérations'!Q246,IF($L$8='Liste opérations'!$T$232,'Liste opérations'!Z246,IF($L$8='Liste opérations'!$AC$232,'Liste opérations'!AI246,IF($L$8='Liste opérations'!$B$56,'Liste opérations'!H70,FALSE))))))))))))))))))))</f>
        <v>0</v>
      </c>
      <c r="R84" s="86" t="b">
        <f>IF('Tableau de comparaison'!$L$8='Liste opérations'!$B$3,'Liste opérations'!I17,IF($L$8='Liste opérations'!$K$3,'Liste opérations'!R17,IF($L$8='Liste opérations'!$T$3,'Liste opérations'!AA17,IF($L$8='Liste opérations'!$AC$3,'Liste opérations'!AJ17,IF($L$8='Liste opérations'!H68,'Liste opérations'!I70,IF($L$8='Liste opérations'!$K$56,'Liste opérations'!R70,IF($L$8='Liste opérations'!$T$56,'Liste opérations'!AA70,IF($L$8='Liste opérations'!$AC$56,'Liste opérations'!AJ70,IF($L$8='Liste opérations'!$B$109,'Liste opérations'!I123,IF($L$8='Liste opérations'!$K$109,'Liste opérations'!R123,IF($L$8='Liste opérations'!$T$109,'Liste opérations'!AA123,IF($L$8='Liste opérations'!$AC$109,'Liste opérations'!AJ123,IF($L$8='Liste opérations'!$B$162,'Liste opérations'!I176,IF($L$8='Liste opérations'!$T$162,'Liste opérations'!AA176,IF($L$8='Liste opérations'!$AC$162,'Liste opérations'!AJ176,IF($L$8='Liste opérations'!$B$233,'Liste opérations'!I247,IF($L$8='Liste opérations'!$K$232,'Liste opérations'!R246,IF($L$8='Liste opérations'!$T$232,'Liste opérations'!AA246,IF($L$8='Liste opérations'!$AC$232,'Liste opérations'!AJ246,IF($L$8='Liste opérations'!$B$56,'Liste opérations'!I70,FALSE))))))))))))))))))))</f>
        <v>0</v>
      </c>
      <c r="S84" s="472" t="b">
        <f>IF('Tableau de comparaison'!$L$8='Liste opérations'!$B$3,'Liste opérations'!J17,IF($L$8='Liste opérations'!$K$3,'Liste opérations'!S17,IF($L$8='Liste opérations'!$T$3,'Liste opérations'!AB17,IF($L$8='Liste opérations'!$AC$3,'Liste opérations'!AK17,IF($L$8='Liste opérations'!I68,'Liste opérations'!J70,IF($L$8='Liste opérations'!$K$56,'Liste opérations'!S70,IF($L$8='Liste opérations'!$T$56,'Liste opérations'!AB70,IF($L$8='Liste opérations'!$AC$56,'Liste opérations'!AK70,IF($L$8='Liste opérations'!$B$109,'Liste opérations'!J123,IF($L$8='Liste opérations'!$K$109,'Liste opérations'!S123,IF($L$8='Liste opérations'!$T$109,'Liste opérations'!AB123,IF($L$8='Liste opérations'!$AC$109,'Liste opérations'!AK123,IF($L$8='Liste opérations'!$B$162,'Liste opérations'!J176,IF($L$8='Liste opérations'!$T$162,'Liste opérations'!AB176,IF($L$8='Liste opérations'!$AC$162,'Liste opérations'!AK176,IF($L$8='Liste opérations'!$B$233,'Liste opérations'!J247,IF($L$8='Liste opérations'!$K$232,'Liste opérations'!S246,IF($L$8='Liste opérations'!$T$232,'Liste opérations'!AB246,IF($L$8='Liste opérations'!$AC$232,'Liste opérations'!AK246,IF($L$8='Liste opérations'!$B$56,'Liste opérations'!J70,FALSE))))))))))))))))))))</f>
        <v>0</v>
      </c>
      <c r="V84" s="10"/>
      <c r="W84" s="10"/>
      <c r="AG84" s="374" t="s">
        <v>61</v>
      </c>
      <c r="AH84" s="364">
        <v>8</v>
      </c>
      <c r="AI84" s="83"/>
      <c r="AJ84" s="381" t="s">
        <v>90</v>
      </c>
      <c r="AK84" s="364">
        <v>2</v>
      </c>
      <c r="AL84" s="83"/>
      <c r="AM84" s="412" t="s">
        <v>13</v>
      </c>
      <c r="AN84" s="409">
        <v>2</v>
      </c>
      <c r="AP84" s="421" t="s">
        <v>61</v>
      </c>
      <c r="AQ84" s="422">
        <v>8</v>
      </c>
      <c r="AR84" s="10"/>
      <c r="AS84" s="10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10"/>
      <c r="BI84" s="10"/>
      <c r="BJ84" s="10"/>
      <c r="BK84" s="10"/>
      <c r="BL84" s="2"/>
      <c r="BM84" s="2"/>
      <c r="BN84" s="10"/>
      <c r="BO84" s="2"/>
      <c r="BP84" s="2"/>
      <c r="BQ84" s="10"/>
      <c r="BR84" s="2"/>
      <c r="BS84" s="2"/>
      <c r="BT84" s="10"/>
      <c r="BU84" s="2"/>
      <c r="BV84" s="2"/>
      <c r="BW84" s="10"/>
      <c r="BX84" s="2"/>
      <c r="BY84" s="2"/>
      <c r="BZ84" s="10"/>
      <c r="CA84" s="2"/>
      <c r="CB84" s="2"/>
      <c r="CC84" s="10"/>
      <c r="CD84" s="2"/>
      <c r="CE84" s="2"/>
      <c r="CG84" s="2"/>
      <c r="CH84" s="2"/>
    </row>
    <row r="85" spans="2:86" ht="17.25" customHeight="1" thickBot="1">
      <c r="B85" s="545"/>
      <c r="C85" s="57"/>
      <c r="D85" s="45"/>
      <c r="E85" s="48"/>
      <c r="F85" s="51"/>
      <c r="G85" s="54"/>
      <c r="H85" s="42"/>
      <c r="I85" s="68"/>
      <c r="K85" s="552"/>
      <c r="L85" s="85" t="b">
        <f>IF('Tableau de comparaison'!$L$8='Liste opérations'!$B$3,'Liste opérations'!C18,IF($L$8='Liste opérations'!$K$3,'Liste opérations'!L18,IF($L$8='Liste opérations'!$T$3,'Liste opérations'!U18,IF($L$8='Liste opérations'!$AC$3,'Liste opérations'!AD18,IF($L$8='Liste opérations'!B69,'Liste opérations'!C71,IF($L$8='Liste opérations'!$K$56,'Liste opérations'!L71,IF($L$8='Liste opérations'!$T$56,'Liste opérations'!U71,IF($L$8='Liste opérations'!$AC$56,'Liste opérations'!AD71,IF($L$8='Liste opérations'!$B$109,'Liste opérations'!C124,IF($L$8='Liste opérations'!$K$109,'Liste opérations'!L124,IF($L$8='Liste opérations'!$T$109,'Liste opérations'!U124,IF($L$8='Liste opérations'!$AC$109,'Liste opérations'!AD124,IF($L$8='Liste opérations'!$B$162,'Liste opérations'!C177,IF($L$8='Liste opérations'!$T$162,'Liste opérations'!U177,IF($L$8='Liste opérations'!$AC$162,'Liste opérations'!AD177,IF($L$8='Liste opérations'!$B$233,'Liste opérations'!C248,IF($L$8='Liste opérations'!$K$232,'Liste opérations'!L247,IF($L$8='Liste opérations'!$T$232,'Liste opérations'!U247,IF($L$8='Liste opérations'!$AC$232,'Liste opérations'!AD247,IF($L$8='Liste opérations'!$B$56,'Liste opérations'!C71,FALSE))))))))))))))))))))</f>
        <v>0</v>
      </c>
      <c r="M85" s="86" t="b">
        <f>IF('Tableau de comparaison'!$L$8='Liste opérations'!$B$3,'Liste opérations'!D18,IF($L$8='Liste opérations'!$K$3,'Liste opérations'!M18,IF($L$8='Liste opérations'!$T$3,'Liste opérations'!V18,IF($L$8='Liste opérations'!$AC$3,'Liste opérations'!AE18,IF($L$8='Liste opérations'!C69,'Liste opérations'!D71,IF($L$8='Liste opérations'!$K$56,'Liste opérations'!M71,IF($L$8='Liste opérations'!$T$56,'Liste opérations'!V71,IF($L$8='Liste opérations'!$AC$56,'Liste opérations'!AE71,IF($L$8='Liste opérations'!$B$109,'Liste opérations'!D124,IF($L$8='Liste opérations'!$K$109,'Liste opérations'!M124,IF($L$8='Liste opérations'!$T$109,'Liste opérations'!V124,IF($L$8='Liste opérations'!$AC$109,'Liste opérations'!AE124,IF($L$8='Liste opérations'!$B$162,'Liste opérations'!D177,IF($L$8='Liste opérations'!$T$162,'Liste opérations'!V177,IF($L$8='Liste opérations'!$AC$162,'Liste opérations'!AE177,IF($L$8='Liste opérations'!$B$233,'Liste opérations'!D248,IF($L$8='Liste opérations'!$K$232,'Liste opérations'!M247,IF($L$8='Liste opérations'!$T$232,'Liste opérations'!V247,IF($L$8='Liste opérations'!$AC$232,'Liste opérations'!AE247,IF($L$8='Liste opérations'!$B$56,'Liste opérations'!D71,FALSE))))))))))))))))))))</f>
        <v>0</v>
      </c>
      <c r="N85" s="86" t="b">
        <f>IF('Tableau de comparaison'!$L$8='Liste opérations'!$B$3,'Liste opérations'!E18,IF($L$8='Liste opérations'!$K$3,'Liste opérations'!N18,IF($L$8='Liste opérations'!$T$3,'Liste opérations'!W18,IF($L$8='Liste opérations'!$AC$3,'Liste opérations'!AF18,IF($L$8='Liste opérations'!D69,'Liste opérations'!E71,IF($L$8='Liste opérations'!$K$56,'Liste opérations'!N71,IF($L$8='Liste opérations'!$T$56,'Liste opérations'!W71,IF($L$8='Liste opérations'!$AC$56,'Liste opérations'!AF71,IF($L$8='Liste opérations'!$B$109,'Liste opérations'!E124,IF($L$8='Liste opérations'!$K$109,'Liste opérations'!N124,IF($L$8='Liste opérations'!$T$109,'Liste opérations'!W124,IF($L$8='Liste opérations'!$AC$109,'Liste opérations'!AF124,IF($L$8='Liste opérations'!$B$162,'Liste opérations'!E177,IF($L$8='Liste opérations'!$T$162,'Liste opérations'!W177,IF($L$8='Liste opérations'!$AC$162,'Liste opérations'!AF177,IF($L$8='Liste opérations'!$B$233,'Liste opérations'!E248,IF($L$8='Liste opérations'!$K$232,'Liste opérations'!N247,IF($L$8='Liste opérations'!$T$232,'Liste opérations'!W247,IF($L$8='Liste opérations'!$AC$232,'Liste opérations'!AF247,IF($L$8='Liste opérations'!$B$56,'Liste opérations'!E71,FALSE))))))))))))))))))))</f>
        <v>0</v>
      </c>
      <c r="O85" s="86" t="b">
        <f>IF('Tableau de comparaison'!$L$8='Liste opérations'!$B$3,'Liste opérations'!F18,IF($L$8='Liste opérations'!$K$3,'Liste opérations'!O18,IF($L$8='Liste opérations'!$T$3,'Liste opérations'!X18,IF($L$8='Liste opérations'!$AC$3,'Liste opérations'!AG18,IF($L$8='Liste opérations'!E69,'Liste opérations'!F71,IF($L$8='Liste opérations'!$K$56,'Liste opérations'!O71,IF($L$8='Liste opérations'!$T$56,'Liste opérations'!X71,IF($L$8='Liste opérations'!$AC$56,'Liste opérations'!AG71,IF($L$8='Liste opérations'!$B$109,'Liste opérations'!F124,IF($L$8='Liste opérations'!$K$109,'Liste opérations'!O124,IF($L$8='Liste opérations'!$T$109,'Liste opérations'!X124,IF($L$8='Liste opérations'!$AC$109,'Liste opérations'!AG124,IF($L$8='Liste opérations'!$B$162,'Liste opérations'!F177,IF($L$8='Liste opérations'!$T$162,'Liste opérations'!X177,IF($L$8='Liste opérations'!$AC$162,'Liste opérations'!AG177,IF($L$8='Liste opérations'!$B$233,'Liste opérations'!F248,IF($L$8='Liste opérations'!$K$232,'Liste opérations'!O247,IF($L$8='Liste opérations'!$T$232,'Liste opérations'!X247,IF($L$8='Liste opérations'!$AC$232,'Liste opérations'!AG247,IF($L$8='Liste opérations'!$B$56,'Liste opérations'!F71,FALSE))))))))))))))))))))</f>
        <v>0</v>
      </c>
      <c r="P85" s="86" t="b">
        <f>IF('Tableau de comparaison'!$L$8='Liste opérations'!$B$3,'Liste opérations'!G18,IF($L$8='Liste opérations'!$K$3,'Liste opérations'!P18,IF($L$8='Liste opérations'!$T$3,'Liste opérations'!Y18,IF($L$8='Liste opérations'!$AC$3,'Liste opérations'!AH18,IF($L$8='Liste opérations'!F69,'Liste opérations'!G71,IF($L$8='Liste opérations'!$K$56,'Liste opérations'!P71,IF($L$8='Liste opérations'!$T$56,'Liste opérations'!Y71,IF($L$8='Liste opérations'!$AC$56,'Liste opérations'!AH71,IF($L$8='Liste opérations'!$B$109,'Liste opérations'!G124,IF($L$8='Liste opérations'!$K$109,'Liste opérations'!P124,IF($L$8='Liste opérations'!$T$109,'Liste opérations'!Y124,IF($L$8='Liste opérations'!$AC$109,'Liste opérations'!AH124,IF($L$8='Liste opérations'!$B$162,'Liste opérations'!G177,IF($L$8='Liste opérations'!$T$162,'Liste opérations'!Y177,IF($L$8='Liste opérations'!$AC$162,'Liste opérations'!AH177,IF($L$8='Liste opérations'!$B$233,'Liste opérations'!G248,IF($L$8='Liste opérations'!$K$232,'Liste opérations'!P247,IF($L$8='Liste opérations'!$T$232,'Liste opérations'!Y247,IF($L$8='Liste opérations'!$AC$232,'Liste opérations'!AH247,IF($L$8='Liste opérations'!$B$56,'Liste opérations'!G71,FALSE))))))))))))))))))))</f>
        <v>0</v>
      </c>
      <c r="Q85" s="86" t="b">
        <f>IF('Tableau de comparaison'!$L$8='Liste opérations'!$B$3,'Liste opérations'!H18,IF($L$8='Liste opérations'!$K$3,'Liste opérations'!Q18,IF($L$8='Liste opérations'!$T$3,'Liste opérations'!Z18,IF($L$8='Liste opérations'!$AC$3,'Liste opérations'!AI18,IF($L$8='Liste opérations'!G69,'Liste opérations'!H71,IF($L$8='Liste opérations'!$K$56,'Liste opérations'!Q71,IF($L$8='Liste opérations'!$T$56,'Liste opérations'!Z71,IF($L$8='Liste opérations'!$AC$56,'Liste opérations'!AI71,IF($L$8='Liste opérations'!$B$109,'Liste opérations'!H124,IF($L$8='Liste opérations'!$K$109,'Liste opérations'!Q124,IF($L$8='Liste opérations'!$T$109,'Liste opérations'!Z124,IF($L$8='Liste opérations'!$AC$109,'Liste opérations'!AI124,IF($L$8='Liste opérations'!$B$162,'Liste opérations'!H177,IF($L$8='Liste opérations'!$T$162,'Liste opérations'!Z177,IF($L$8='Liste opérations'!$AC$162,'Liste opérations'!AI177,IF($L$8='Liste opérations'!$B$233,'Liste opérations'!H248,IF($L$8='Liste opérations'!$K$232,'Liste opérations'!Q247,IF($L$8='Liste opérations'!$T$232,'Liste opérations'!Z247,IF($L$8='Liste opérations'!$AC$232,'Liste opérations'!AI247,IF($L$8='Liste opérations'!$B$56,'Liste opérations'!H71,FALSE))))))))))))))))))))</f>
        <v>0</v>
      </c>
      <c r="R85" s="86" t="b">
        <f>IF('Tableau de comparaison'!$L$8='Liste opérations'!$B$3,'Liste opérations'!I18,IF($L$8='Liste opérations'!$K$3,'Liste opérations'!R18,IF($L$8='Liste opérations'!$T$3,'Liste opérations'!AA18,IF($L$8='Liste opérations'!$AC$3,'Liste opérations'!AJ18,IF($L$8='Liste opérations'!H69,'Liste opérations'!I71,IF($L$8='Liste opérations'!$K$56,'Liste opérations'!R71,IF($L$8='Liste opérations'!$T$56,'Liste opérations'!AA71,IF($L$8='Liste opérations'!$AC$56,'Liste opérations'!AJ71,IF($L$8='Liste opérations'!$B$109,'Liste opérations'!I124,IF($L$8='Liste opérations'!$K$109,'Liste opérations'!R124,IF($L$8='Liste opérations'!$T$109,'Liste opérations'!AA124,IF($L$8='Liste opérations'!$AC$109,'Liste opérations'!AJ124,IF($L$8='Liste opérations'!$B$162,'Liste opérations'!I177,IF($L$8='Liste opérations'!$T$162,'Liste opérations'!AA177,IF($L$8='Liste opérations'!$AC$162,'Liste opérations'!AJ177,IF($L$8='Liste opérations'!$B$233,'Liste opérations'!I248,IF($L$8='Liste opérations'!$K$232,'Liste opérations'!R247,IF($L$8='Liste opérations'!$T$232,'Liste opérations'!AA247,IF($L$8='Liste opérations'!$AC$232,'Liste opérations'!AJ247,IF($L$8='Liste opérations'!$B$56,'Liste opérations'!I71,FALSE))))))))))))))))))))</f>
        <v>0</v>
      </c>
      <c r="S85" s="472" t="b">
        <f>IF('Tableau de comparaison'!$L$8='Liste opérations'!$B$3,'Liste opérations'!J18,IF($L$8='Liste opérations'!$K$3,'Liste opérations'!S18,IF($L$8='Liste opérations'!$T$3,'Liste opérations'!AB18,IF($L$8='Liste opérations'!$AC$3,'Liste opérations'!AK18,IF($L$8='Liste opérations'!I69,'Liste opérations'!J71,IF($L$8='Liste opérations'!$K$56,'Liste opérations'!S71,IF($L$8='Liste opérations'!$T$56,'Liste opérations'!AB71,IF($L$8='Liste opérations'!$AC$56,'Liste opérations'!AK71,IF($L$8='Liste opérations'!$B$109,'Liste opérations'!J124,IF($L$8='Liste opérations'!$K$109,'Liste opérations'!S124,IF($L$8='Liste opérations'!$T$109,'Liste opérations'!AB124,IF($L$8='Liste opérations'!$AC$109,'Liste opérations'!AK124,IF($L$8='Liste opérations'!$B$162,'Liste opérations'!J177,IF($L$8='Liste opérations'!$T$162,'Liste opérations'!AB177,IF($L$8='Liste opérations'!$AC$162,'Liste opérations'!AK177,IF($L$8='Liste opérations'!$B$233,'Liste opérations'!J248,IF($L$8='Liste opérations'!$K$232,'Liste opérations'!S247,IF($L$8='Liste opérations'!$T$232,'Liste opérations'!AB247,IF($L$8='Liste opérations'!$AC$232,'Liste opérations'!AK247,IF($L$8='Liste opérations'!$B$56,'Liste opérations'!J71,FALSE))))))))))))))))))))</f>
        <v>0</v>
      </c>
      <c r="U85" s="539" t="s">
        <v>291</v>
      </c>
      <c r="V85" s="540"/>
      <c r="W85" s="540"/>
      <c r="X85" s="540"/>
      <c r="Y85" s="540"/>
      <c r="Z85" s="540"/>
      <c r="AA85" s="541"/>
      <c r="AG85" s="374" t="s">
        <v>10</v>
      </c>
      <c r="AH85" s="448">
        <v>4</v>
      </c>
      <c r="AI85" s="405"/>
      <c r="AJ85" s="381" t="s">
        <v>85</v>
      </c>
      <c r="AK85" s="448">
        <v>1</v>
      </c>
      <c r="AL85" s="405"/>
      <c r="AM85" s="412" t="s">
        <v>90</v>
      </c>
      <c r="AN85" s="409">
        <v>2</v>
      </c>
      <c r="AO85" s="435"/>
      <c r="AP85" s="423" t="s">
        <v>10</v>
      </c>
      <c r="AQ85" s="424">
        <v>4</v>
      </c>
      <c r="AR85" s="10"/>
      <c r="AS85" s="10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10"/>
      <c r="BI85" s="10"/>
      <c r="BJ85" s="10"/>
      <c r="BK85" s="10"/>
      <c r="BL85" s="2"/>
      <c r="BM85" s="2"/>
      <c r="BN85" s="10"/>
      <c r="BO85" s="2"/>
      <c r="BP85" s="2"/>
      <c r="BQ85" s="10"/>
      <c r="BR85" s="2"/>
      <c r="BS85" s="2"/>
      <c r="BT85" s="10"/>
      <c r="BU85" s="2"/>
      <c r="BV85" s="2"/>
      <c r="BW85" s="10"/>
      <c r="BX85" s="2"/>
      <c r="BY85" s="2"/>
      <c r="BZ85" s="10"/>
      <c r="CA85" s="2"/>
      <c r="CB85" s="2"/>
      <c r="CC85" s="10"/>
      <c r="CD85" s="2"/>
      <c r="CE85" s="2"/>
      <c r="CG85" s="2"/>
      <c r="CH85" s="2"/>
    </row>
    <row r="86" spans="2:86" ht="17.25" customHeight="1">
      <c r="B86" s="545"/>
      <c r="C86" s="57"/>
      <c r="D86" s="45"/>
      <c r="E86" s="48"/>
      <c r="F86" s="51"/>
      <c r="G86" s="54"/>
      <c r="H86" s="42"/>
      <c r="I86" s="68"/>
      <c r="K86" s="552"/>
      <c r="L86" s="85" t="b">
        <f>IF('Tableau de comparaison'!$L$8='Liste opérations'!$B$3,'Liste opérations'!C19,IF($L$8='Liste opérations'!$K$3,'Liste opérations'!L19,IF($L$8='Liste opérations'!$T$3,'Liste opérations'!U19,IF($L$8='Liste opérations'!$AC$3,'Liste opérations'!AD19,IF($L$8='Liste opérations'!B70,'Liste opérations'!C72,IF($L$8='Liste opérations'!$K$56,'Liste opérations'!L72,IF($L$8='Liste opérations'!$T$56,'Liste opérations'!U72,IF($L$8='Liste opérations'!$AC$56,'Liste opérations'!AD72,IF($L$8='Liste opérations'!$B$109,'Liste opérations'!C125,IF($L$8='Liste opérations'!$K$109,'Liste opérations'!L125,IF($L$8='Liste opérations'!$T$109,'Liste opérations'!U125,IF($L$8='Liste opérations'!$AC$109,'Liste opérations'!AD125,IF($L$8='Liste opérations'!$B$162,'Liste opérations'!C178,IF($L$8='Liste opérations'!$T$162,'Liste opérations'!U178,IF($L$8='Liste opérations'!$AC$162,'Liste opérations'!AD178,IF($L$8='Liste opérations'!$B$233,'Liste opérations'!C249,IF($L$8='Liste opérations'!$K$232,'Liste opérations'!L248,IF($L$8='Liste opérations'!$T$232,'Liste opérations'!U248,IF($L$8='Liste opérations'!$AC$232,'Liste opérations'!AD248,IF($L$8='Liste opérations'!$B$56,'Liste opérations'!C72,FALSE))))))))))))))))))))</f>
        <v>0</v>
      </c>
      <c r="M86" s="86" t="b">
        <f>IF('Tableau de comparaison'!$L$8='Liste opérations'!$B$3,'Liste opérations'!D19,IF($L$8='Liste opérations'!$K$3,'Liste opérations'!M19,IF($L$8='Liste opérations'!$T$3,'Liste opérations'!V19,IF($L$8='Liste opérations'!$AC$3,'Liste opérations'!AE19,IF($L$8='Liste opérations'!C70,'Liste opérations'!D72,IF($L$8='Liste opérations'!$K$56,'Liste opérations'!M72,IF($L$8='Liste opérations'!$T$56,'Liste opérations'!V72,IF($L$8='Liste opérations'!$AC$56,'Liste opérations'!AE72,IF($L$8='Liste opérations'!$B$109,'Liste opérations'!D125,IF($L$8='Liste opérations'!$K$109,'Liste opérations'!M125,IF($L$8='Liste opérations'!$T$109,'Liste opérations'!V125,IF($L$8='Liste opérations'!$AC$109,'Liste opérations'!AE125,IF($L$8='Liste opérations'!$B$162,'Liste opérations'!D178,IF($L$8='Liste opérations'!$T$162,'Liste opérations'!V178,IF($L$8='Liste opérations'!$AC$162,'Liste opérations'!AE178,IF($L$8='Liste opérations'!$B$233,'Liste opérations'!D249,IF($L$8='Liste opérations'!$K$232,'Liste opérations'!M248,IF($L$8='Liste opérations'!$T$232,'Liste opérations'!V248,IF($L$8='Liste opérations'!$AC$232,'Liste opérations'!AE248,IF($L$8='Liste opérations'!$B$56,'Liste opérations'!D72,FALSE))))))))))))))))))))</f>
        <v>0</v>
      </c>
      <c r="N86" s="86" t="b">
        <f>IF('Tableau de comparaison'!$L$8='Liste opérations'!$B$3,'Liste opérations'!E19,IF($L$8='Liste opérations'!$K$3,'Liste opérations'!N19,IF($L$8='Liste opérations'!$T$3,'Liste opérations'!W19,IF($L$8='Liste opérations'!$AC$3,'Liste opérations'!AF19,IF($L$8='Liste opérations'!D70,'Liste opérations'!E72,IF($L$8='Liste opérations'!$K$56,'Liste opérations'!N72,IF($L$8='Liste opérations'!$T$56,'Liste opérations'!W72,IF($L$8='Liste opérations'!$AC$56,'Liste opérations'!AF72,IF($L$8='Liste opérations'!$B$109,'Liste opérations'!E125,IF($L$8='Liste opérations'!$K$109,'Liste opérations'!N125,IF($L$8='Liste opérations'!$T$109,'Liste opérations'!W125,IF($L$8='Liste opérations'!$AC$109,'Liste opérations'!AF125,IF($L$8='Liste opérations'!$B$162,'Liste opérations'!E178,IF($L$8='Liste opérations'!$T$162,'Liste opérations'!W178,IF($L$8='Liste opérations'!$AC$162,'Liste opérations'!AF178,IF($L$8='Liste opérations'!$B$233,'Liste opérations'!E249,IF($L$8='Liste opérations'!$K$232,'Liste opérations'!N248,IF($L$8='Liste opérations'!$T$232,'Liste opérations'!W248,IF($L$8='Liste opérations'!$AC$232,'Liste opérations'!AF248,IF($L$8='Liste opérations'!$B$56,'Liste opérations'!E72,FALSE))))))))))))))))))))</f>
        <v>0</v>
      </c>
      <c r="O86" s="86" t="b">
        <f>IF('Tableau de comparaison'!$L$8='Liste opérations'!$B$3,'Liste opérations'!F19,IF($L$8='Liste opérations'!$K$3,'Liste opérations'!O19,IF($L$8='Liste opérations'!$T$3,'Liste opérations'!X19,IF($L$8='Liste opérations'!$AC$3,'Liste opérations'!AG19,IF($L$8='Liste opérations'!E70,'Liste opérations'!F72,IF($L$8='Liste opérations'!$K$56,'Liste opérations'!O72,IF($L$8='Liste opérations'!$T$56,'Liste opérations'!X72,IF($L$8='Liste opérations'!$AC$56,'Liste opérations'!AG72,IF($L$8='Liste opérations'!$B$109,'Liste opérations'!F125,IF($L$8='Liste opérations'!$K$109,'Liste opérations'!O125,IF($L$8='Liste opérations'!$T$109,'Liste opérations'!X125,IF($L$8='Liste opérations'!$AC$109,'Liste opérations'!AG125,IF($L$8='Liste opérations'!$B$162,'Liste opérations'!F178,IF($L$8='Liste opérations'!$T$162,'Liste opérations'!X178,IF($L$8='Liste opérations'!$AC$162,'Liste opérations'!AG178,IF($L$8='Liste opérations'!$B$233,'Liste opérations'!F249,IF($L$8='Liste opérations'!$K$232,'Liste opérations'!O248,IF($L$8='Liste opérations'!$T$232,'Liste opérations'!X248,IF($L$8='Liste opérations'!$AC$232,'Liste opérations'!AG248,IF($L$8='Liste opérations'!$B$56,'Liste opérations'!F72,FALSE))))))))))))))))))))</f>
        <v>0</v>
      </c>
      <c r="P86" s="86" t="b">
        <f>IF('Tableau de comparaison'!$L$8='Liste opérations'!$B$3,'Liste opérations'!G19,IF($L$8='Liste opérations'!$K$3,'Liste opérations'!P19,IF($L$8='Liste opérations'!$T$3,'Liste opérations'!Y19,IF($L$8='Liste opérations'!$AC$3,'Liste opérations'!AH19,IF($L$8='Liste opérations'!F70,'Liste opérations'!G72,IF($L$8='Liste opérations'!$K$56,'Liste opérations'!P72,IF($L$8='Liste opérations'!$T$56,'Liste opérations'!Y72,IF($L$8='Liste opérations'!$AC$56,'Liste opérations'!AH72,IF($L$8='Liste opérations'!$B$109,'Liste opérations'!G125,IF($L$8='Liste opérations'!$K$109,'Liste opérations'!P125,IF($L$8='Liste opérations'!$T$109,'Liste opérations'!Y125,IF($L$8='Liste opérations'!$AC$109,'Liste opérations'!AH125,IF($L$8='Liste opérations'!$B$162,'Liste opérations'!G178,IF($L$8='Liste opérations'!$T$162,'Liste opérations'!Y178,IF($L$8='Liste opérations'!$AC$162,'Liste opérations'!AH178,IF($L$8='Liste opérations'!$B$233,'Liste opérations'!G249,IF($L$8='Liste opérations'!$K$232,'Liste opérations'!P248,IF($L$8='Liste opérations'!$T$232,'Liste opérations'!Y248,IF($L$8='Liste opérations'!$AC$232,'Liste opérations'!AH248,IF($L$8='Liste opérations'!$B$56,'Liste opérations'!G72,FALSE))))))))))))))))))))</f>
        <v>0</v>
      </c>
      <c r="Q86" s="86" t="b">
        <f>IF('Tableau de comparaison'!$L$8='Liste opérations'!$B$3,'Liste opérations'!H19,IF($L$8='Liste opérations'!$K$3,'Liste opérations'!Q19,IF($L$8='Liste opérations'!$T$3,'Liste opérations'!Z19,IF($L$8='Liste opérations'!$AC$3,'Liste opérations'!AI19,IF($L$8='Liste opérations'!G70,'Liste opérations'!H72,IF($L$8='Liste opérations'!$K$56,'Liste opérations'!Q72,IF($L$8='Liste opérations'!$T$56,'Liste opérations'!Z72,IF($L$8='Liste opérations'!$AC$56,'Liste opérations'!AI72,IF($L$8='Liste opérations'!$B$109,'Liste opérations'!H125,IF($L$8='Liste opérations'!$K$109,'Liste opérations'!Q125,IF($L$8='Liste opérations'!$T$109,'Liste opérations'!Z125,IF($L$8='Liste opérations'!$AC$109,'Liste opérations'!AI125,IF($L$8='Liste opérations'!$B$162,'Liste opérations'!H178,IF($L$8='Liste opérations'!$T$162,'Liste opérations'!Z178,IF($L$8='Liste opérations'!$AC$162,'Liste opérations'!AI178,IF($L$8='Liste opérations'!$B$233,'Liste opérations'!H249,IF($L$8='Liste opérations'!$K$232,'Liste opérations'!Q248,IF($L$8='Liste opérations'!$T$232,'Liste opérations'!Z248,IF($L$8='Liste opérations'!$AC$232,'Liste opérations'!AI248,IF($L$8='Liste opérations'!$B$56,'Liste opérations'!H72,FALSE))))))))))))))))))))</f>
        <v>0</v>
      </c>
      <c r="R86" s="86" t="b">
        <f>IF('Tableau de comparaison'!$L$8='Liste opérations'!$B$3,'Liste opérations'!I19,IF($L$8='Liste opérations'!$K$3,'Liste opérations'!R19,IF($L$8='Liste opérations'!$T$3,'Liste opérations'!AA19,IF($L$8='Liste opérations'!$AC$3,'Liste opérations'!AJ19,IF($L$8='Liste opérations'!H70,'Liste opérations'!I72,IF($L$8='Liste opérations'!$K$56,'Liste opérations'!R72,IF($L$8='Liste opérations'!$T$56,'Liste opérations'!AA72,IF($L$8='Liste opérations'!$AC$56,'Liste opérations'!AJ72,IF($L$8='Liste opérations'!$B$109,'Liste opérations'!I125,IF($L$8='Liste opérations'!$K$109,'Liste opérations'!R125,IF($L$8='Liste opérations'!$T$109,'Liste opérations'!AA125,IF($L$8='Liste opérations'!$AC$109,'Liste opérations'!AJ125,IF($L$8='Liste opérations'!$B$162,'Liste opérations'!I178,IF($L$8='Liste opérations'!$T$162,'Liste opérations'!AA178,IF($L$8='Liste opérations'!$AC$162,'Liste opérations'!AJ178,IF($L$8='Liste opérations'!$B$233,'Liste opérations'!I249,IF($L$8='Liste opérations'!$K$232,'Liste opérations'!R248,IF($L$8='Liste opérations'!$T$232,'Liste opérations'!AA248,IF($L$8='Liste opérations'!$AC$232,'Liste opérations'!AJ248,IF($L$8='Liste opérations'!$B$56,'Liste opérations'!I72,FALSE))))))))))))))))))))</f>
        <v>0</v>
      </c>
      <c r="S86" s="472" t="b">
        <f>IF('Tableau de comparaison'!$L$8='Liste opérations'!$B$3,'Liste opérations'!J19,IF($L$8='Liste opérations'!$K$3,'Liste opérations'!S19,IF($L$8='Liste opérations'!$T$3,'Liste opérations'!AB19,IF($L$8='Liste opérations'!$AC$3,'Liste opérations'!AK19,IF($L$8='Liste opérations'!I70,'Liste opérations'!J72,IF($L$8='Liste opérations'!$K$56,'Liste opérations'!S72,IF($L$8='Liste opérations'!$T$56,'Liste opérations'!AB72,IF($L$8='Liste opérations'!$AC$56,'Liste opérations'!AK72,IF($L$8='Liste opérations'!$B$109,'Liste opérations'!J125,IF($L$8='Liste opérations'!$K$109,'Liste opérations'!S125,IF($L$8='Liste opérations'!$T$109,'Liste opérations'!AB125,IF($L$8='Liste opérations'!$AC$109,'Liste opérations'!AK125,IF($L$8='Liste opérations'!$B$162,'Liste opérations'!J178,IF($L$8='Liste opérations'!$T$162,'Liste opérations'!AB178,IF($L$8='Liste opérations'!$AC$162,'Liste opérations'!AK178,IF($L$8='Liste opérations'!$B$233,'Liste opérations'!J249,IF($L$8='Liste opérations'!$K$232,'Liste opérations'!S248,IF($L$8='Liste opérations'!$T$232,'Liste opérations'!AB248,IF($L$8='Liste opérations'!$AC$232,'Liste opérations'!AK248,IF($L$8='Liste opérations'!$B$56,'Liste opérations'!J72,FALSE))))))))))))))))))))</f>
        <v>0</v>
      </c>
      <c r="U86" s="521"/>
      <c r="V86" s="537" t="s">
        <v>72</v>
      </c>
      <c r="W86" s="537" t="s">
        <v>64</v>
      </c>
      <c r="X86" s="537" t="s">
        <v>307</v>
      </c>
      <c r="Y86" s="537" t="s">
        <v>67</v>
      </c>
      <c r="Z86" s="537" t="s">
        <v>68</v>
      </c>
      <c r="AA86" s="537" t="s">
        <v>69</v>
      </c>
      <c r="AG86" s="374" t="s">
        <v>11</v>
      </c>
      <c r="AH86" s="448">
        <v>8</v>
      </c>
      <c r="AI86" s="405"/>
      <c r="AJ86" s="381" t="s">
        <v>97</v>
      </c>
      <c r="AK86" s="448">
        <v>6</v>
      </c>
      <c r="AL86" s="405"/>
      <c r="AM86" s="412">
        <v>690901</v>
      </c>
      <c r="AN86" s="409">
        <v>1</v>
      </c>
      <c r="AO86" s="435"/>
      <c r="AP86" s="421" t="s">
        <v>11</v>
      </c>
      <c r="AQ86" s="422">
        <v>8</v>
      </c>
      <c r="AR86" s="10"/>
      <c r="AS86" s="10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10"/>
      <c r="BI86" s="10"/>
      <c r="BJ86" s="10"/>
      <c r="BK86" s="10"/>
      <c r="BL86" s="2"/>
      <c r="BM86" s="2"/>
      <c r="BN86" s="10"/>
      <c r="BO86" s="2"/>
      <c r="BP86" s="2"/>
      <c r="BQ86" s="10"/>
      <c r="BR86" s="2"/>
      <c r="BS86" s="2"/>
      <c r="BT86" s="10"/>
      <c r="BU86" s="2"/>
      <c r="BV86" s="2"/>
      <c r="BW86" s="10"/>
      <c r="BX86" s="2"/>
      <c r="BY86" s="2"/>
      <c r="BZ86" s="10"/>
      <c r="CA86" s="2"/>
      <c r="CB86" s="2"/>
      <c r="CC86" s="10"/>
      <c r="CD86" s="2"/>
      <c r="CE86" s="2"/>
      <c r="CG86" s="2"/>
      <c r="CH86" s="2"/>
    </row>
    <row r="87" spans="2:86" ht="17.25" customHeight="1" thickBot="1">
      <c r="B87" s="546"/>
      <c r="C87" s="57"/>
      <c r="D87" s="45"/>
      <c r="E87" s="48"/>
      <c r="F87" s="52"/>
      <c r="G87" s="55"/>
      <c r="H87" s="43"/>
      <c r="I87" s="69"/>
      <c r="K87" s="553"/>
      <c r="L87" s="85" t="b">
        <f>IF('Tableau de comparaison'!$L$8='Liste opérations'!$B$3,'Liste opérations'!C20,IF($L$8='Liste opérations'!$K$3,'Liste opérations'!L20,IF($L$8='Liste opérations'!$T$3,'Liste opérations'!U20,IF($L$8='Liste opérations'!$AC$3,'Liste opérations'!AD20,IF($L$8='Liste opérations'!B71,'Liste opérations'!C73,IF($L$8='Liste opérations'!$K$56,'Liste opérations'!L73,IF($L$8='Liste opérations'!$T$56,'Liste opérations'!U73,IF($L$8='Liste opérations'!$AC$56,'Liste opérations'!AD73,IF($L$8='Liste opérations'!$B$109,'Liste opérations'!C126,IF($L$8='Liste opérations'!$K$109,'Liste opérations'!L126,IF($L$8='Liste opérations'!$T$109,'Liste opérations'!U126,IF($L$8='Liste opérations'!$AC$109,'Liste opérations'!AD126,IF($L$8='Liste opérations'!$B$162,'Liste opérations'!C179,IF($L$8='Liste opérations'!$T$162,'Liste opérations'!U179,IF($L$8='Liste opérations'!$AC$162,'Liste opérations'!AD179,IF($L$8='Liste opérations'!$B$233,'Liste opérations'!C250,IF($L$8='Liste opérations'!$K$232,'Liste opérations'!L249,IF($L$8='Liste opérations'!$T$232,'Liste opérations'!U249,IF($L$8='Liste opérations'!$AC$232,'Liste opérations'!AD249,IF($L$8='Liste opérations'!$B$56,'Liste opérations'!C73,FALSE))))))))))))))))))))</f>
        <v>0</v>
      </c>
      <c r="M87" s="86" t="b">
        <f>IF('Tableau de comparaison'!$L$8='Liste opérations'!$B$3,'Liste opérations'!D20,IF($L$8='Liste opérations'!$K$3,'Liste opérations'!M20,IF($L$8='Liste opérations'!$T$3,'Liste opérations'!V20,IF($L$8='Liste opérations'!$AC$3,'Liste opérations'!AE20,IF($L$8='Liste opérations'!C71,'Liste opérations'!D73,IF($L$8='Liste opérations'!$K$56,'Liste opérations'!M73,IF($L$8='Liste opérations'!$T$56,'Liste opérations'!V73,IF($L$8='Liste opérations'!$AC$56,'Liste opérations'!AE73,IF($L$8='Liste opérations'!$B$109,'Liste opérations'!D126,IF($L$8='Liste opérations'!$K$109,'Liste opérations'!M126,IF($L$8='Liste opérations'!$T$109,'Liste opérations'!V126,IF($L$8='Liste opérations'!$AC$109,'Liste opérations'!AE126,IF($L$8='Liste opérations'!$B$162,'Liste opérations'!D179,IF($L$8='Liste opérations'!$T$162,'Liste opérations'!V179,IF($L$8='Liste opérations'!$AC$162,'Liste opérations'!AE179,IF($L$8='Liste opérations'!$B$233,'Liste opérations'!D250,IF($L$8='Liste opérations'!$K$232,'Liste opérations'!M249,IF($L$8='Liste opérations'!$T$232,'Liste opérations'!V249,IF($L$8='Liste opérations'!$AC$232,'Liste opérations'!AE249,IF($L$8='Liste opérations'!$B$56,'Liste opérations'!D73,FALSE))))))))))))))))))))</f>
        <v>0</v>
      </c>
      <c r="N87" s="86" t="b">
        <f>IF('Tableau de comparaison'!$L$8='Liste opérations'!$B$3,'Liste opérations'!E20,IF($L$8='Liste opérations'!$K$3,'Liste opérations'!N20,IF($L$8='Liste opérations'!$T$3,'Liste opérations'!W20,IF($L$8='Liste opérations'!$AC$3,'Liste opérations'!AF20,IF($L$8='Liste opérations'!D71,'Liste opérations'!E73,IF($L$8='Liste opérations'!$K$56,'Liste opérations'!N73,IF($L$8='Liste opérations'!$T$56,'Liste opérations'!W73,IF($L$8='Liste opérations'!$AC$56,'Liste opérations'!AF73,IF($L$8='Liste opérations'!$B$109,'Liste opérations'!E126,IF($L$8='Liste opérations'!$K$109,'Liste opérations'!N126,IF($L$8='Liste opérations'!$T$109,'Liste opérations'!W126,IF($L$8='Liste opérations'!$AC$109,'Liste opérations'!AF126,IF($L$8='Liste opérations'!$B$162,'Liste opérations'!E179,IF($L$8='Liste opérations'!$T$162,'Liste opérations'!W179,IF($L$8='Liste opérations'!$AC$162,'Liste opérations'!AF179,IF($L$8='Liste opérations'!$B$233,'Liste opérations'!E250,IF($L$8='Liste opérations'!$K$232,'Liste opérations'!N249,IF($L$8='Liste opérations'!$T$232,'Liste opérations'!W249,IF($L$8='Liste opérations'!$AC$232,'Liste opérations'!AF249,IF($L$8='Liste opérations'!$B$56,'Liste opérations'!E73,FALSE))))))))))))))))))))</f>
        <v>0</v>
      </c>
      <c r="O87" s="86" t="b">
        <f>IF('Tableau de comparaison'!$L$8='Liste opérations'!$B$3,'Liste opérations'!F20,IF($L$8='Liste opérations'!$K$3,'Liste opérations'!O20,IF($L$8='Liste opérations'!$T$3,'Liste opérations'!X20,IF($L$8='Liste opérations'!$AC$3,'Liste opérations'!AG20,IF($L$8='Liste opérations'!E71,'Liste opérations'!F73,IF($L$8='Liste opérations'!$K$56,'Liste opérations'!O73,IF($L$8='Liste opérations'!$T$56,'Liste opérations'!X73,IF($L$8='Liste opérations'!$AC$56,'Liste opérations'!AG73,IF($L$8='Liste opérations'!$B$109,'Liste opérations'!F126,IF($L$8='Liste opérations'!$K$109,'Liste opérations'!O126,IF($L$8='Liste opérations'!$T$109,'Liste opérations'!X126,IF($L$8='Liste opérations'!$AC$109,'Liste opérations'!AG126,IF($L$8='Liste opérations'!$B$162,'Liste opérations'!F179,IF($L$8='Liste opérations'!$T$162,'Liste opérations'!X179,IF($L$8='Liste opérations'!$AC$162,'Liste opérations'!AG179,IF($L$8='Liste opérations'!$B$233,'Liste opérations'!F250,IF($L$8='Liste opérations'!$K$232,'Liste opérations'!O249,IF($L$8='Liste opérations'!$T$232,'Liste opérations'!X249,IF($L$8='Liste opérations'!$AC$232,'Liste opérations'!AG249,IF($L$8='Liste opérations'!$B$56,'Liste opérations'!F73,FALSE))))))))))))))))))))</f>
        <v>0</v>
      </c>
      <c r="P87" s="86" t="b">
        <f>IF('Tableau de comparaison'!$L$8='Liste opérations'!$B$3,'Liste opérations'!G20,IF($L$8='Liste opérations'!$K$3,'Liste opérations'!P20,IF($L$8='Liste opérations'!$T$3,'Liste opérations'!Y20,IF($L$8='Liste opérations'!$AC$3,'Liste opérations'!AH20,IF($L$8='Liste opérations'!F71,'Liste opérations'!G73,IF($L$8='Liste opérations'!$K$56,'Liste opérations'!P73,IF($L$8='Liste opérations'!$T$56,'Liste opérations'!Y73,IF($L$8='Liste opérations'!$AC$56,'Liste opérations'!AH73,IF($L$8='Liste opérations'!$B$109,'Liste opérations'!G126,IF($L$8='Liste opérations'!$K$109,'Liste opérations'!P126,IF($L$8='Liste opérations'!$T$109,'Liste opérations'!Y126,IF($L$8='Liste opérations'!$AC$109,'Liste opérations'!AH126,IF($L$8='Liste opérations'!$B$162,'Liste opérations'!G179,IF($L$8='Liste opérations'!$T$162,'Liste opérations'!Y179,IF($L$8='Liste opérations'!$AC$162,'Liste opérations'!AH179,IF($L$8='Liste opérations'!$B$233,'Liste opérations'!G250,IF($L$8='Liste opérations'!$K$232,'Liste opérations'!P249,IF($L$8='Liste opérations'!$T$232,'Liste opérations'!Y249,IF($L$8='Liste opérations'!$AC$232,'Liste opérations'!AH249,IF($L$8='Liste opérations'!$B$56,'Liste opérations'!G73,FALSE))))))))))))))))))))</f>
        <v>0</v>
      </c>
      <c r="Q87" s="86" t="b">
        <f>IF('Tableau de comparaison'!$L$8='Liste opérations'!$B$3,'Liste opérations'!H20,IF($L$8='Liste opérations'!$K$3,'Liste opérations'!Q20,IF($L$8='Liste opérations'!$T$3,'Liste opérations'!Z20,IF($L$8='Liste opérations'!$AC$3,'Liste opérations'!AI20,IF($L$8='Liste opérations'!G71,'Liste opérations'!H73,IF($L$8='Liste opérations'!$K$56,'Liste opérations'!Q73,IF($L$8='Liste opérations'!$T$56,'Liste opérations'!Z73,IF($L$8='Liste opérations'!$AC$56,'Liste opérations'!AI73,IF($L$8='Liste opérations'!$B$109,'Liste opérations'!H126,IF($L$8='Liste opérations'!$K$109,'Liste opérations'!Q126,IF($L$8='Liste opérations'!$T$109,'Liste opérations'!Z126,IF($L$8='Liste opérations'!$AC$109,'Liste opérations'!AI126,IF($L$8='Liste opérations'!$B$162,'Liste opérations'!H179,IF($L$8='Liste opérations'!$T$162,'Liste opérations'!Z179,IF($L$8='Liste opérations'!$AC$162,'Liste opérations'!AI179,IF($L$8='Liste opérations'!$B$233,'Liste opérations'!H250,IF($L$8='Liste opérations'!$K$232,'Liste opérations'!Q249,IF($L$8='Liste opérations'!$T$232,'Liste opérations'!Z249,IF($L$8='Liste opérations'!$AC$232,'Liste opérations'!AI249,IF($L$8='Liste opérations'!$B$56,'Liste opérations'!H73,FALSE))))))))))))))))))))</f>
        <v>0</v>
      </c>
      <c r="R87" s="86" t="b">
        <f>IF('Tableau de comparaison'!$L$8='Liste opérations'!$B$3,'Liste opérations'!I20,IF($L$8='Liste opérations'!$K$3,'Liste opérations'!R20,IF($L$8='Liste opérations'!$T$3,'Liste opérations'!AA20,IF($L$8='Liste opérations'!$AC$3,'Liste opérations'!AJ20,IF($L$8='Liste opérations'!H71,'Liste opérations'!I73,IF($L$8='Liste opérations'!$K$56,'Liste opérations'!R73,IF($L$8='Liste opérations'!$T$56,'Liste opérations'!AA73,IF($L$8='Liste opérations'!$AC$56,'Liste opérations'!AJ73,IF($L$8='Liste opérations'!$B$109,'Liste opérations'!I126,IF($L$8='Liste opérations'!$K$109,'Liste opérations'!R126,IF($L$8='Liste opérations'!$T$109,'Liste opérations'!AA126,IF($L$8='Liste opérations'!$AC$109,'Liste opérations'!AJ126,IF($L$8='Liste opérations'!$B$162,'Liste opérations'!I179,IF($L$8='Liste opérations'!$T$162,'Liste opérations'!AA179,IF($L$8='Liste opérations'!$AC$162,'Liste opérations'!AJ179,IF($L$8='Liste opérations'!$B$233,'Liste opérations'!I250,IF($L$8='Liste opérations'!$K$232,'Liste opérations'!R249,IF($L$8='Liste opérations'!$T$232,'Liste opérations'!AA249,IF($L$8='Liste opérations'!$AC$232,'Liste opérations'!AJ249,IF($L$8='Liste opérations'!$B$56,'Liste opérations'!I73,FALSE))))))))))))))))))))</f>
        <v>0</v>
      </c>
      <c r="S87" s="472" t="b">
        <f>IF('Tableau de comparaison'!$L$8='Liste opérations'!$B$3,'Liste opérations'!J20,IF($L$8='Liste opérations'!$K$3,'Liste opérations'!S20,IF($L$8='Liste opérations'!$T$3,'Liste opérations'!AB20,IF($L$8='Liste opérations'!$AC$3,'Liste opérations'!AK20,IF($L$8='Liste opérations'!I71,'Liste opérations'!J73,IF($L$8='Liste opérations'!$K$56,'Liste opérations'!S73,IF($L$8='Liste opérations'!$T$56,'Liste opérations'!AB73,IF($L$8='Liste opérations'!$AC$56,'Liste opérations'!AK73,IF($L$8='Liste opérations'!$B$109,'Liste opérations'!J126,IF($L$8='Liste opérations'!$K$109,'Liste opérations'!S126,IF($L$8='Liste opérations'!$T$109,'Liste opérations'!AB126,IF($L$8='Liste opérations'!$AC$109,'Liste opérations'!AK126,IF($L$8='Liste opérations'!$B$162,'Liste opérations'!J179,IF($L$8='Liste opérations'!$T$162,'Liste opérations'!AB179,IF($L$8='Liste opérations'!$AC$162,'Liste opérations'!AK179,IF($L$8='Liste opérations'!$B$233,'Liste opérations'!J250,IF($L$8='Liste opérations'!$K$232,'Liste opérations'!S249,IF($L$8='Liste opérations'!$T$232,'Liste opérations'!AB249,IF($L$8='Liste opérations'!$AC$232,'Liste opérations'!AK249,IF($L$8='Liste opérations'!$B$56,'Liste opérations'!J73,FALSE))))))))))))))))))))</f>
        <v>0</v>
      </c>
      <c r="U87" s="516"/>
      <c r="V87" s="538"/>
      <c r="W87" s="538"/>
      <c r="X87" s="538"/>
      <c r="Y87" s="538"/>
      <c r="Z87" s="538"/>
      <c r="AA87" s="538"/>
      <c r="AG87" s="374" t="s">
        <v>21</v>
      </c>
      <c r="AH87" s="448">
        <v>8</v>
      </c>
      <c r="AI87" s="405"/>
      <c r="AJ87" s="381" t="s">
        <v>84</v>
      </c>
      <c r="AK87" s="448">
        <v>2</v>
      </c>
      <c r="AL87" s="405"/>
      <c r="AM87" s="412">
        <v>609594</v>
      </c>
      <c r="AN87" s="409">
        <v>1</v>
      </c>
      <c r="AO87" s="435"/>
      <c r="AP87" s="421" t="s">
        <v>21</v>
      </c>
      <c r="AQ87" s="422">
        <v>8</v>
      </c>
      <c r="AR87" s="10"/>
      <c r="AS87" s="10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10"/>
      <c r="BI87" s="10"/>
      <c r="BJ87" s="10"/>
      <c r="BK87" s="10"/>
      <c r="BL87" s="2"/>
      <c r="BM87" s="2"/>
      <c r="BN87" s="10"/>
      <c r="BO87" s="2"/>
      <c r="BP87" s="2"/>
      <c r="BQ87" s="10"/>
      <c r="BR87" s="2"/>
      <c r="BS87" s="2"/>
      <c r="BT87" s="10"/>
      <c r="BU87" s="2"/>
      <c r="BV87" s="2"/>
      <c r="BW87" s="10"/>
      <c r="BX87" s="2"/>
      <c r="BY87" s="2"/>
      <c r="BZ87" s="10"/>
      <c r="CA87" s="2"/>
      <c r="CB87" s="2"/>
      <c r="CC87" s="10"/>
      <c r="CD87" s="2"/>
      <c r="CE87" s="2"/>
      <c r="CG87" s="2"/>
      <c r="CH87" s="2"/>
    </row>
    <row r="88" spans="2:86" ht="17.25" customHeight="1">
      <c r="B88" s="550" t="s">
        <v>63</v>
      </c>
      <c r="C88" s="56">
        <v>150</v>
      </c>
      <c r="D88" s="44">
        <v>12</v>
      </c>
      <c r="E88" s="47" t="s">
        <v>144</v>
      </c>
      <c r="F88" s="50" t="s">
        <v>146</v>
      </c>
      <c r="G88" s="53"/>
      <c r="H88" s="41"/>
      <c r="I88" s="67"/>
      <c r="K88" s="551" t="b">
        <f>IF('Tableau de comparaison'!$L$8='Liste opérations'!$B$3,'Liste opérations'!B21,IF($L$8='Liste opérations'!$K$3,'Liste opérations'!K21,IF($L$8='Liste opérations'!$T$3,'Liste opérations'!T21,IF($L$8='Liste opérations'!$AC$3,'Liste opérations'!AC21,IF($L$8='Liste opérations'!A72,'Liste opérations'!B74,IF($L$8='Liste opérations'!$K$56,'Liste opérations'!K74,IF($L$8='Liste opérations'!$T$56,'Liste opérations'!T74,IF($L$8='Liste opérations'!$AC$56,'Liste opérations'!AC74,IF($L$8='Liste opérations'!$B$109,'Liste opérations'!B127,IF($L$8='Liste opérations'!$K$109,'Liste opérations'!K127,IF($L$8='Liste opérations'!$T$109,'Liste opérations'!T127,IF($L$8='Liste opérations'!$AC$109,'Liste opérations'!AC127,IF($L$8='Liste opérations'!$B$162,'Liste opérations'!B180,IF($L$8='Liste opérations'!$T$162,'Liste opérations'!T180,IF($L$8='Liste opérations'!$AC$162,'Liste opérations'!AC180,IF($L$8='Liste opérations'!$B$233,'Liste opérations'!B251,IF($L$8='Liste opérations'!$K$232,'Liste opérations'!K250,IF($L$8='Liste opérations'!$T$232,'Liste opérations'!T250,IF($L$8='Liste opérations'!$AC$232,'Liste opérations'!AC250,IF($L$8='Liste opérations'!$B$56,'Liste opérations'!B74,FALSE))))))))))))))))))))</f>
        <v>0</v>
      </c>
      <c r="L88" s="85" t="b">
        <f>IF('Tableau de comparaison'!$L$8='Liste opérations'!$B$3,'Liste opérations'!C21,IF($L$8='Liste opérations'!$K$3,'Liste opérations'!L21,IF($L$8='Liste opérations'!$T$3,'Liste opérations'!U21,IF($L$8='Liste opérations'!$AC$3,'Liste opérations'!AD21,IF($L$8='Liste opérations'!B72,'Liste opérations'!C74,IF($L$8='Liste opérations'!$K$56,'Liste opérations'!L74,IF($L$8='Liste opérations'!$T$56,'Liste opérations'!U74,IF($L$8='Liste opérations'!$AC$56,'Liste opérations'!AD74,IF($L$8='Liste opérations'!$B$109,'Liste opérations'!C127,IF($L$8='Liste opérations'!$K$109,'Liste opérations'!L127,IF($L$8='Liste opérations'!$T$109,'Liste opérations'!U127,IF($L$8='Liste opérations'!$AC$109,'Liste opérations'!AD127,IF($L$8='Liste opérations'!$B$162,'Liste opérations'!C180,IF($L$8='Liste opérations'!$T$162,'Liste opérations'!U180,IF($L$8='Liste opérations'!$AC$162,'Liste opérations'!AD180,IF($L$8='Liste opérations'!$B$233,'Liste opérations'!C251,IF($L$8='Liste opérations'!$K$232,'Liste opérations'!L250,IF($L$8='Liste opérations'!$T$232,'Liste opérations'!U250,IF($L$8='Liste opérations'!$AC$232,'Liste opérations'!AD250,IF($L$8='Liste opérations'!$B$56,'Liste opérations'!C74,FALSE))))))))))))))))))))</f>
        <v>0</v>
      </c>
      <c r="M88" s="86" t="b">
        <f>IF('Tableau de comparaison'!$L$8='Liste opérations'!$B$3,'Liste opérations'!D21,IF($L$8='Liste opérations'!$K$3,'Liste opérations'!M21,IF($L$8='Liste opérations'!$T$3,'Liste opérations'!V21,IF($L$8='Liste opérations'!$AC$3,'Liste opérations'!AE21,IF($L$8='Liste opérations'!C72,'Liste opérations'!D74,IF($L$8='Liste opérations'!$K$56,'Liste opérations'!M74,IF($L$8='Liste opérations'!$T$56,'Liste opérations'!V74,IF($L$8='Liste opérations'!$AC$56,'Liste opérations'!AE74,IF($L$8='Liste opérations'!$B$109,'Liste opérations'!D127,IF($L$8='Liste opérations'!$K$109,'Liste opérations'!M127,IF($L$8='Liste opérations'!$T$109,'Liste opérations'!V127,IF($L$8='Liste opérations'!$AC$109,'Liste opérations'!AE127,IF($L$8='Liste opérations'!$B$162,'Liste opérations'!D180,IF($L$8='Liste opérations'!$T$162,'Liste opérations'!V180,IF($L$8='Liste opérations'!$AC$162,'Liste opérations'!AE180,IF($L$8='Liste opérations'!$B$233,'Liste opérations'!D251,IF($L$8='Liste opérations'!$K$232,'Liste opérations'!M250,IF($L$8='Liste opérations'!$T$232,'Liste opérations'!V250,IF($L$8='Liste opérations'!$AC$232,'Liste opérations'!AE250,IF($L$8='Liste opérations'!$B$56,'Liste opérations'!D74,FALSE))))))))))))))))))))</f>
        <v>0</v>
      </c>
      <c r="N88" s="86" t="b">
        <f>IF('Tableau de comparaison'!$L$8='Liste opérations'!$B$3,'Liste opérations'!E21,IF($L$8='Liste opérations'!$K$3,'Liste opérations'!N21,IF($L$8='Liste opérations'!$T$3,'Liste opérations'!W21,IF($L$8='Liste opérations'!$AC$3,'Liste opérations'!AF21,IF($L$8='Liste opérations'!D72,'Liste opérations'!E74,IF($L$8='Liste opérations'!$K$56,'Liste opérations'!N74,IF($L$8='Liste opérations'!$T$56,'Liste opérations'!W74,IF($L$8='Liste opérations'!$AC$56,'Liste opérations'!AF74,IF($L$8='Liste opérations'!$B$109,'Liste opérations'!E127,IF($L$8='Liste opérations'!$K$109,'Liste opérations'!N127,IF($L$8='Liste opérations'!$T$109,'Liste opérations'!W127,IF($L$8='Liste opérations'!$AC$109,'Liste opérations'!AF127,IF($L$8='Liste opérations'!$B$162,'Liste opérations'!E180,IF($L$8='Liste opérations'!$T$162,'Liste opérations'!W180,IF($L$8='Liste opérations'!$AC$162,'Liste opérations'!AF180,IF($L$8='Liste opérations'!$B$233,'Liste opérations'!E251,IF($L$8='Liste opérations'!$K$232,'Liste opérations'!N250,IF($L$8='Liste opérations'!$T$232,'Liste opérations'!W250,IF($L$8='Liste opérations'!$AC$232,'Liste opérations'!AF250,IF($L$8='Liste opérations'!$B$56,'Liste opérations'!E74,FALSE))))))))))))))))))))</f>
        <v>0</v>
      </c>
      <c r="O88" s="86" t="b">
        <f>IF('Tableau de comparaison'!$L$8='Liste opérations'!$B$3,'Liste opérations'!F21,IF($L$8='Liste opérations'!$K$3,'Liste opérations'!O21,IF($L$8='Liste opérations'!$T$3,'Liste opérations'!X21,IF($L$8='Liste opérations'!$AC$3,'Liste opérations'!AG21,IF($L$8='Liste opérations'!E72,'Liste opérations'!F74,IF($L$8='Liste opérations'!$K$56,'Liste opérations'!O74,IF($L$8='Liste opérations'!$T$56,'Liste opérations'!X74,IF($L$8='Liste opérations'!$AC$56,'Liste opérations'!AG74,IF($L$8='Liste opérations'!$B$109,'Liste opérations'!F127,IF($L$8='Liste opérations'!$K$109,'Liste opérations'!O127,IF($L$8='Liste opérations'!$T$109,'Liste opérations'!X127,IF($L$8='Liste opérations'!$AC$109,'Liste opérations'!AG127,IF($L$8='Liste opérations'!$B$162,'Liste opérations'!F180,IF($L$8='Liste opérations'!$T$162,'Liste opérations'!X180,IF($L$8='Liste opérations'!$AC$162,'Liste opérations'!AG180,IF($L$8='Liste opérations'!$B$233,'Liste opérations'!F251,IF($L$8='Liste opérations'!$K$232,'Liste opérations'!O250,IF($L$8='Liste opérations'!$T$232,'Liste opérations'!X250,IF($L$8='Liste opérations'!$AC$232,'Liste opérations'!AG250,IF($L$8='Liste opérations'!$B$56,'Liste opérations'!F74,FALSE))))))))))))))))))))</f>
        <v>0</v>
      </c>
      <c r="P88" s="86" t="b">
        <f>IF('Tableau de comparaison'!$L$8='Liste opérations'!$B$3,'Liste opérations'!G21,IF($L$8='Liste opérations'!$K$3,'Liste opérations'!P21,IF($L$8='Liste opérations'!$T$3,'Liste opérations'!Y21,IF($L$8='Liste opérations'!$AC$3,'Liste opérations'!AH21,IF($L$8='Liste opérations'!F72,'Liste opérations'!G74,IF($L$8='Liste opérations'!$K$56,'Liste opérations'!P74,IF($L$8='Liste opérations'!$T$56,'Liste opérations'!Y74,IF($L$8='Liste opérations'!$AC$56,'Liste opérations'!AH74,IF($L$8='Liste opérations'!$B$109,'Liste opérations'!G127,IF($L$8='Liste opérations'!$K$109,'Liste opérations'!P127,IF($L$8='Liste opérations'!$T$109,'Liste opérations'!Y127,IF($L$8='Liste opérations'!$AC$109,'Liste opérations'!AH127,IF($L$8='Liste opérations'!$B$162,'Liste opérations'!G180,IF($L$8='Liste opérations'!$T$162,'Liste opérations'!Y180,IF($L$8='Liste opérations'!$AC$162,'Liste opérations'!AH180,IF($L$8='Liste opérations'!$B$233,'Liste opérations'!G251,IF($L$8='Liste opérations'!$K$232,'Liste opérations'!P250,IF($L$8='Liste opérations'!$T$232,'Liste opérations'!Y250,IF($L$8='Liste opérations'!$AC$232,'Liste opérations'!AH250,IF($L$8='Liste opérations'!$B$56,'Liste opérations'!G74,FALSE))))))))))))))))))))</f>
        <v>0</v>
      </c>
      <c r="Q88" s="86" t="b">
        <f>IF('Tableau de comparaison'!$L$8='Liste opérations'!$B$3,'Liste opérations'!H21,IF($L$8='Liste opérations'!$K$3,'Liste opérations'!Q21,IF($L$8='Liste opérations'!$T$3,'Liste opérations'!Z21,IF($L$8='Liste opérations'!$AC$3,'Liste opérations'!AI21,IF($L$8='Liste opérations'!G72,'Liste opérations'!H74,IF($L$8='Liste opérations'!$K$56,'Liste opérations'!Q74,IF($L$8='Liste opérations'!$T$56,'Liste opérations'!Z74,IF($L$8='Liste opérations'!$AC$56,'Liste opérations'!AI74,IF($L$8='Liste opérations'!$B$109,'Liste opérations'!H127,IF($L$8='Liste opérations'!$K$109,'Liste opérations'!Q127,IF($L$8='Liste opérations'!$T$109,'Liste opérations'!Z127,IF($L$8='Liste opérations'!$AC$109,'Liste opérations'!AI127,IF($L$8='Liste opérations'!$B$162,'Liste opérations'!H180,IF($L$8='Liste opérations'!$T$162,'Liste opérations'!Z180,IF($L$8='Liste opérations'!$AC$162,'Liste opérations'!AI180,IF($L$8='Liste opérations'!$B$233,'Liste opérations'!H251,IF($L$8='Liste opérations'!$K$232,'Liste opérations'!Q250,IF($L$8='Liste opérations'!$T$232,'Liste opérations'!Z250,IF($L$8='Liste opérations'!$AC$232,'Liste opérations'!AI250,IF($L$8='Liste opérations'!$B$56,'Liste opérations'!H74,FALSE))))))))))))))))))))</f>
        <v>0</v>
      </c>
      <c r="R88" s="86" t="b">
        <f>IF('Tableau de comparaison'!$L$8='Liste opérations'!$B$3,'Liste opérations'!I21,IF($L$8='Liste opérations'!$K$3,'Liste opérations'!R21,IF($L$8='Liste opérations'!$T$3,'Liste opérations'!AA21,IF($L$8='Liste opérations'!$AC$3,'Liste opérations'!AJ21,IF($L$8='Liste opérations'!H72,'Liste opérations'!I74,IF($L$8='Liste opérations'!$K$56,'Liste opérations'!R74,IF($L$8='Liste opérations'!$T$56,'Liste opérations'!AA74,IF($L$8='Liste opérations'!$AC$56,'Liste opérations'!AJ74,IF($L$8='Liste opérations'!$B$109,'Liste opérations'!I127,IF($L$8='Liste opérations'!$K$109,'Liste opérations'!R127,IF($L$8='Liste opérations'!$T$109,'Liste opérations'!AA127,IF($L$8='Liste opérations'!$AC$109,'Liste opérations'!AJ127,IF($L$8='Liste opérations'!$B$162,'Liste opérations'!I180,IF($L$8='Liste opérations'!$T$162,'Liste opérations'!AA180,IF($L$8='Liste opérations'!$AC$162,'Liste opérations'!AJ180,IF($L$8='Liste opérations'!$B$233,'Liste opérations'!I251,IF($L$8='Liste opérations'!$K$232,'Liste opérations'!R250,IF($L$8='Liste opérations'!$T$232,'Liste opérations'!AA250,IF($L$8='Liste opérations'!$AC$232,'Liste opérations'!AJ250,IF($L$8='Liste opérations'!$B$56,'Liste opérations'!I74,FALSE))))))))))))))))))))</f>
        <v>0</v>
      </c>
      <c r="S88" s="472" t="b">
        <f>IF('Tableau de comparaison'!$L$8='Liste opérations'!$B$3,'Liste opérations'!J21,IF($L$8='Liste opérations'!$K$3,'Liste opérations'!S21,IF($L$8='Liste opérations'!$T$3,'Liste opérations'!AB21,IF($L$8='Liste opérations'!$AC$3,'Liste opérations'!AK21,IF($L$8='Liste opérations'!I72,'Liste opérations'!J74,IF($L$8='Liste opérations'!$K$56,'Liste opérations'!S74,IF($L$8='Liste opérations'!$T$56,'Liste opérations'!AB74,IF($L$8='Liste opérations'!$AC$56,'Liste opérations'!AK74,IF($L$8='Liste opérations'!$B$109,'Liste opérations'!J127,IF($L$8='Liste opérations'!$K$109,'Liste opérations'!S127,IF($L$8='Liste opérations'!$T$109,'Liste opérations'!AB127,IF($L$8='Liste opérations'!$AC$109,'Liste opérations'!AK127,IF($L$8='Liste opérations'!$B$162,'Liste opérations'!J180,IF($L$8='Liste opérations'!$T$162,'Liste opérations'!AB180,IF($L$8='Liste opérations'!$AC$162,'Liste opérations'!AK180,IF($L$8='Liste opérations'!$B$233,'Liste opérations'!J251,IF($L$8='Liste opérations'!$K$232,'Liste opérations'!S250,IF($L$8='Liste opérations'!$T$232,'Liste opérations'!AB250,IF($L$8='Liste opérations'!$AC$232,'Liste opérations'!AK250,IF($L$8='Liste opérations'!$B$56,'Liste opérations'!J74,FALSE))))))))))))))))))))</f>
        <v>0</v>
      </c>
      <c r="U88" s="516" t="s">
        <v>308</v>
      </c>
      <c r="V88" s="516">
        <v>1500</v>
      </c>
      <c r="W88" s="516">
        <v>1500</v>
      </c>
      <c r="X88" s="516"/>
      <c r="Y88" s="516"/>
      <c r="Z88" s="516">
        <v>1040</v>
      </c>
      <c r="AA88" s="516"/>
      <c r="AG88" s="374" t="s">
        <v>13</v>
      </c>
      <c r="AH88" s="448">
        <v>8</v>
      </c>
      <c r="AI88" s="405"/>
      <c r="AJ88" s="381" t="s">
        <v>59</v>
      </c>
      <c r="AK88" s="448">
        <v>4</v>
      </c>
      <c r="AL88" s="405"/>
      <c r="AM88" s="412">
        <v>609593</v>
      </c>
      <c r="AN88" s="409">
        <v>1</v>
      </c>
      <c r="AO88" s="435"/>
      <c r="AP88" s="421" t="s">
        <v>13</v>
      </c>
      <c r="AQ88" s="422">
        <v>8</v>
      </c>
      <c r="AR88" s="10"/>
      <c r="AS88" s="10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10"/>
      <c r="BI88" s="10"/>
      <c r="BJ88" s="10"/>
      <c r="BK88" s="10"/>
      <c r="BL88" s="2"/>
      <c r="BM88" s="2"/>
      <c r="BN88" s="10"/>
      <c r="BO88" s="2"/>
      <c r="BP88" s="2"/>
      <c r="BQ88" s="10"/>
      <c r="BR88" s="2"/>
      <c r="BS88" s="2"/>
      <c r="BT88" s="10"/>
      <c r="BU88" s="2"/>
      <c r="BV88" s="2"/>
      <c r="BW88" s="10"/>
      <c r="BX88" s="2"/>
      <c r="BY88" s="2"/>
      <c r="BZ88" s="10"/>
      <c r="CA88" s="2"/>
      <c r="CB88" s="2"/>
      <c r="CC88" s="10"/>
      <c r="CD88" s="2"/>
      <c r="CE88" s="2"/>
      <c r="CG88" s="2"/>
      <c r="CH88" s="2"/>
    </row>
    <row r="89" spans="2:86" ht="17.25" customHeight="1">
      <c r="B89" s="545"/>
      <c r="C89" s="57">
        <v>800</v>
      </c>
      <c r="D89" s="45">
        <v>12</v>
      </c>
      <c r="E89" s="48" t="s">
        <v>144</v>
      </c>
      <c r="F89" s="72" t="s">
        <v>203</v>
      </c>
      <c r="G89" s="54"/>
      <c r="H89" s="42"/>
      <c r="I89" s="68"/>
      <c r="K89" s="552"/>
      <c r="L89" s="85" t="b">
        <f>IF('Tableau de comparaison'!$L$8='Liste opérations'!$B$3,'Liste opérations'!C22,IF($L$8='Liste opérations'!$K$3,'Liste opérations'!L22,IF($L$8='Liste opérations'!$T$3,'Liste opérations'!U22,IF($L$8='Liste opérations'!$AC$3,'Liste opérations'!AD22,IF($L$8='Liste opérations'!B73,'Liste opérations'!C75,IF($L$8='Liste opérations'!$K$56,'Liste opérations'!L75,IF($L$8='Liste opérations'!$T$56,'Liste opérations'!U75,IF($L$8='Liste opérations'!$AC$56,'Liste opérations'!AD75,IF($L$8='Liste opérations'!$B$109,'Liste opérations'!C128,IF($L$8='Liste opérations'!$K$109,'Liste opérations'!L128,IF($L$8='Liste opérations'!$T$109,'Liste opérations'!U128,IF($L$8='Liste opérations'!$AC$109,'Liste opérations'!AD128,IF($L$8='Liste opérations'!$B$162,'Liste opérations'!C181,IF($L$8='Liste opérations'!$T$162,'Liste opérations'!U181,IF($L$8='Liste opérations'!$AC$162,'Liste opérations'!AD181,IF($L$8='Liste opérations'!$B$233,'Liste opérations'!C252,IF($L$8='Liste opérations'!$K$232,'Liste opérations'!L251,IF($L$8='Liste opérations'!$T$232,'Liste opérations'!U251,IF($L$8='Liste opérations'!$AC$232,'Liste opérations'!AD251,IF($L$8='Liste opérations'!$B$56,'Liste opérations'!C75,FALSE))))))))))))))))))))</f>
        <v>0</v>
      </c>
      <c r="M89" s="86" t="b">
        <f>IF('Tableau de comparaison'!$L$8='Liste opérations'!$B$3,'Liste opérations'!D22,IF($L$8='Liste opérations'!$K$3,'Liste opérations'!M22,IF($L$8='Liste opérations'!$T$3,'Liste opérations'!V22,IF($L$8='Liste opérations'!$AC$3,'Liste opérations'!AE22,IF($L$8='Liste opérations'!C73,'Liste opérations'!D75,IF($L$8='Liste opérations'!$K$56,'Liste opérations'!M75,IF($L$8='Liste opérations'!$T$56,'Liste opérations'!V75,IF($L$8='Liste opérations'!$AC$56,'Liste opérations'!AE75,IF($L$8='Liste opérations'!$B$109,'Liste opérations'!D128,IF($L$8='Liste opérations'!$K$109,'Liste opérations'!M128,IF($L$8='Liste opérations'!$T$109,'Liste opérations'!V128,IF($L$8='Liste opérations'!$AC$109,'Liste opérations'!AE128,IF($L$8='Liste opérations'!$B$162,'Liste opérations'!D181,IF($L$8='Liste opérations'!$T$162,'Liste opérations'!V181,IF($L$8='Liste opérations'!$AC$162,'Liste opérations'!AE181,IF($L$8='Liste opérations'!$B$233,'Liste opérations'!D252,IF($L$8='Liste opérations'!$K$232,'Liste opérations'!M251,IF($L$8='Liste opérations'!$T$232,'Liste opérations'!V251,IF($L$8='Liste opérations'!$AC$232,'Liste opérations'!AE251,IF($L$8='Liste opérations'!$B$56,'Liste opérations'!D75,FALSE))))))))))))))))))))</f>
        <v>0</v>
      </c>
      <c r="N89" s="86" t="b">
        <f>IF('Tableau de comparaison'!$L$8='Liste opérations'!$B$3,'Liste opérations'!E22,IF($L$8='Liste opérations'!$K$3,'Liste opérations'!N22,IF($L$8='Liste opérations'!$T$3,'Liste opérations'!W22,IF($L$8='Liste opérations'!$AC$3,'Liste opérations'!AF22,IF($L$8='Liste opérations'!D73,'Liste opérations'!E75,IF($L$8='Liste opérations'!$K$56,'Liste opérations'!N75,IF($L$8='Liste opérations'!$T$56,'Liste opérations'!W75,IF($L$8='Liste opérations'!$AC$56,'Liste opérations'!AF75,IF($L$8='Liste opérations'!$B$109,'Liste opérations'!E128,IF($L$8='Liste opérations'!$K$109,'Liste opérations'!N128,IF($L$8='Liste opérations'!$T$109,'Liste opérations'!W128,IF($L$8='Liste opérations'!$AC$109,'Liste opérations'!AF128,IF($L$8='Liste opérations'!$B$162,'Liste opérations'!E181,IF($L$8='Liste opérations'!$T$162,'Liste opérations'!W181,IF($L$8='Liste opérations'!$AC$162,'Liste opérations'!AF181,IF($L$8='Liste opérations'!$B$233,'Liste opérations'!E252,IF($L$8='Liste opérations'!$K$232,'Liste opérations'!N251,IF($L$8='Liste opérations'!$T$232,'Liste opérations'!W251,IF($L$8='Liste opérations'!$AC$232,'Liste opérations'!AF251,IF($L$8='Liste opérations'!$B$56,'Liste opérations'!E75,FALSE))))))))))))))))))))</f>
        <v>0</v>
      </c>
      <c r="O89" s="86" t="b">
        <f>IF('Tableau de comparaison'!$L$8='Liste opérations'!$B$3,'Liste opérations'!F22,IF($L$8='Liste opérations'!$K$3,'Liste opérations'!O22,IF($L$8='Liste opérations'!$T$3,'Liste opérations'!X22,IF($L$8='Liste opérations'!$AC$3,'Liste opérations'!AG22,IF($L$8='Liste opérations'!E73,'Liste opérations'!F75,IF($L$8='Liste opérations'!$K$56,'Liste opérations'!O75,IF($L$8='Liste opérations'!$T$56,'Liste opérations'!X75,IF($L$8='Liste opérations'!$AC$56,'Liste opérations'!AG75,IF($L$8='Liste opérations'!$B$109,'Liste opérations'!F128,IF($L$8='Liste opérations'!$K$109,'Liste opérations'!O128,IF($L$8='Liste opérations'!$T$109,'Liste opérations'!X128,IF($L$8='Liste opérations'!$AC$109,'Liste opérations'!AG128,IF($L$8='Liste opérations'!$B$162,'Liste opérations'!F181,IF($L$8='Liste opérations'!$T$162,'Liste opérations'!X181,IF($L$8='Liste opérations'!$AC$162,'Liste opérations'!AG181,IF($L$8='Liste opérations'!$B$233,'Liste opérations'!F252,IF($L$8='Liste opérations'!$K$232,'Liste opérations'!O251,IF($L$8='Liste opérations'!$T$232,'Liste opérations'!X251,IF($L$8='Liste opérations'!$AC$232,'Liste opérations'!AG251,IF($L$8='Liste opérations'!$B$56,'Liste opérations'!F75,FALSE))))))))))))))))))))</f>
        <v>0</v>
      </c>
      <c r="P89" s="86" t="b">
        <f>IF('Tableau de comparaison'!$L$8='Liste opérations'!$B$3,'Liste opérations'!G22,IF($L$8='Liste opérations'!$K$3,'Liste opérations'!P22,IF($L$8='Liste opérations'!$T$3,'Liste opérations'!Y22,IF($L$8='Liste opérations'!$AC$3,'Liste opérations'!AH22,IF($L$8='Liste opérations'!F73,'Liste opérations'!G75,IF($L$8='Liste opérations'!$K$56,'Liste opérations'!P75,IF($L$8='Liste opérations'!$T$56,'Liste opérations'!Y75,IF($L$8='Liste opérations'!$AC$56,'Liste opérations'!AH75,IF($L$8='Liste opérations'!$B$109,'Liste opérations'!G128,IF($L$8='Liste opérations'!$K$109,'Liste opérations'!P128,IF($L$8='Liste opérations'!$T$109,'Liste opérations'!Y128,IF($L$8='Liste opérations'!$AC$109,'Liste opérations'!AH128,IF($L$8='Liste opérations'!$B$162,'Liste opérations'!G181,IF($L$8='Liste opérations'!$T$162,'Liste opérations'!Y181,IF($L$8='Liste opérations'!$AC$162,'Liste opérations'!AH181,IF($L$8='Liste opérations'!$B$233,'Liste opérations'!G252,IF($L$8='Liste opérations'!$K$232,'Liste opérations'!P251,IF($L$8='Liste opérations'!$T$232,'Liste opérations'!Y251,IF($L$8='Liste opérations'!$AC$232,'Liste opérations'!AH251,IF($L$8='Liste opérations'!$B$56,'Liste opérations'!G75,FALSE))))))))))))))))))))</f>
        <v>0</v>
      </c>
      <c r="Q89" s="86" t="b">
        <f>IF('Tableau de comparaison'!$L$8='Liste opérations'!$B$3,'Liste opérations'!H22,IF($L$8='Liste opérations'!$K$3,'Liste opérations'!Q22,IF($L$8='Liste opérations'!$T$3,'Liste opérations'!Z22,IF($L$8='Liste opérations'!$AC$3,'Liste opérations'!AI22,IF($L$8='Liste opérations'!G73,'Liste opérations'!H75,IF($L$8='Liste opérations'!$K$56,'Liste opérations'!Q75,IF($L$8='Liste opérations'!$T$56,'Liste opérations'!Z75,IF($L$8='Liste opérations'!$AC$56,'Liste opérations'!AI75,IF($L$8='Liste opérations'!$B$109,'Liste opérations'!H128,IF($L$8='Liste opérations'!$K$109,'Liste opérations'!Q128,IF($L$8='Liste opérations'!$T$109,'Liste opérations'!Z128,IF($L$8='Liste opérations'!$AC$109,'Liste opérations'!AI128,IF($L$8='Liste opérations'!$B$162,'Liste opérations'!H181,IF($L$8='Liste opérations'!$T$162,'Liste opérations'!Z181,IF($L$8='Liste opérations'!$AC$162,'Liste opérations'!AI181,IF($L$8='Liste opérations'!$B$233,'Liste opérations'!H252,IF($L$8='Liste opérations'!$K$232,'Liste opérations'!Q251,IF($L$8='Liste opérations'!$T$232,'Liste opérations'!Z251,IF($L$8='Liste opérations'!$AC$232,'Liste opérations'!AI251,IF($L$8='Liste opérations'!$B$56,'Liste opérations'!H75,FALSE))))))))))))))))))))</f>
        <v>0</v>
      </c>
      <c r="R89" s="86" t="b">
        <f>IF('Tableau de comparaison'!$L$8='Liste opérations'!$B$3,'Liste opérations'!I22,IF($L$8='Liste opérations'!$K$3,'Liste opérations'!R22,IF($L$8='Liste opérations'!$T$3,'Liste opérations'!AA22,IF($L$8='Liste opérations'!$AC$3,'Liste opérations'!AJ22,IF($L$8='Liste opérations'!H73,'Liste opérations'!I75,IF($L$8='Liste opérations'!$K$56,'Liste opérations'!R75,IF($L$8='Liste opérations'!$T$56,'Liste opérations'!AA75,IF($L$8='Liste opérations'!$AC$56,'Liste opérations'!AJ75,IF($L$8='Liste opérations'!$B$109,'Liste opérations'!I128,IF($L$8='Liste opérations'!$K$109,'Liste opérations'!R128,IF($L$8='Liste opérations'!$T$109,'Liste opérations'!AA128,IF($L$8='Liste opérations'!$AC$109,'Liste opérations'!AJ128,IF($L$8='Liste opérations'!$B$162,'Liste opérations'!I181,IF($L$8='Liste opérations'!$T$162,'Liste opérations'!AA181,IF($L$8='Liste opérations'!$AC$162,'Liste opérations'!AJ181,IF($L$8='Liste opérations'!$B$233,'Liste opérations'!I252,IF($L$8='Liste opérations'!$K$232,'Liste opérations'!R251,IF($L$8='Liste opérations'!$T$232,'Liste opérations'!AA251,IF($L$8='Liste opérations'!$AC$232,'Liste opérations'!AJ251,IF($L$8='Liste opérations'!$B$56,'Liste opérations'!I75,FALSE))))))))))))))))))))</f>
        <v>0</v>
      </c>
      <c r="S89" s="472" t="b">
        <f>IF('Tableau de comparaison'!$L$8='Liste opérations'!$B$3,'Liste opérations'!J22,IF($L$8='Liste opérations'!$K$3,'Liste opérations'!S22,IF($L$8='Liste opérations'!$T$3,'Liste opérations'!AB22,IF($L$8='Liste opérations'!$AC$3,'Liste opérations'!AK22,IF($L$8='Liste opérations'!I73,'Liste opérations'!J75,IF($L$8='Liste opérations'!$K$56,'Liste opérations'!S75,IF($L$8='Liste opérations'!$T$56,'Liste opérations'!AB75,IF($L$8='Liste opérations'!$AC$56,'Liste opérations'!AK75,IF($L$8='Liste opérations'!$B$109,'Liste opérations'!J128,IF($L$8='Liste opérations'!$K$109,'Liste opérations'!S128,IF($L$8='Liste opérations'!$T$109,'Liste opérations'!AB128,IF($L$8='Liste opérations'!$AC$109,'Liste opérations'!AK128,IF($L$8='Liste opérations'!$B$162,'Liste opérations'!J181,IF($L$8='Liste opérations'!$T$162,'Liste opérations'!AB181,IF($L$8='Liste opérations'!$AC$162,'Liste opérations'!AK181,IF($L$8='Liste opérations'!$B$233,'Liste opérations'!J252,IF($L$8='Liste opérations'!$K$232,'Liste opérations'!S251,IF($L$8='Liste opérations'!$T$232,'Liste opérations'!AB251,IF($L$8='Liste opérations'!$AC$232,'Liste opérations'!AK251,IF($L$8='Liste opérations'!$B$56,'Liste opérations'!J75,FALSE))))))))))))))))))))</f>
        <v>0</v>
      </c>
      <c r="U89" s="516" t="s">
        <v>310</v>
      </c>
      <c r="V89" s="516">
        <v>140</v>
      </c>
      <c r="W89" s="516">
        <v>140</v>
      </c>
      <c r="X89" s="516"/>
      <c r="Y89" s="519">
        <v>100</v>
      </c>
      <c r="Z89" s="519">
        <v>140</v>
      </c>
      <c r="AA89" s="519">
        <v>100</v>
      </c>
      <c r="AG89" s="374" t="s">
        <v>90</v>
      </c>
      <c r="AH89" s="448">
        <v>2</v>
      </c>
      <c r="AI89" s="405"/>
      <c r="AJ89" s="381" t="s">
        <v>21</v>
      </c>
      <c r="AK89" s="448">
        <v>10</v>
      </c>
      <c r="AL89" s="405"/>
      <c r="AM89" s="412" t="s">
        <v>59</v>
      </c>
      <c r="AN89" s="409">
        <v>4</v>
      </c>
      <c r="AO89" s="435"/>
      <c r="AP89" s="421" t="s">
        <v>90</v>
      </c>
      <c r="AQ89" s="422">
        <v>2</v>
      </c>
      <c r="AR89" s="10"/>
      <c r="AS89" s="10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10"/>
      <c r="BI89" s="10"/>
      <c r="BJ89" s="10"/>
      <c r="BK89" s="10"/>
      <c r="BL89" s="2"/>
      <c r="BM89" s="2"/>
      <c r="BN89" s="10"/>
      <c r="BO89" s="2"/>
      <c r="BP89" s="2"/>
      <c r="BQ89" s="10"/>
      <c r="BR89" s="2"/>
      <c r="BS89" s="2"/>
      <c r="BT89" s="10"/>
      <c r="BU89" s="2"/>
      <c r="BV89" s="2"/>
      <c r="BW89" s="10"/>
      <c r="BX89" s="2"/>
      <c r="BY89" s="2"/>
      <c r="BZ89" s="10"/>
      <c r="CA89" s="2"/>
      <c r="CB89" s="2"/>
      <c r="CC89" s="10"/>
      <c r="CD89" s="2"/>
      <c r="CE89" s="2"/>
      <c r="CG89" s="2"/>
      <c r="CH89" s="2"/>
    </row>
    <row r="90" spans="2:86" ht="17.25" customHeight="1">
      <c r="B90" s="545"/>
      <c r="C90" s="57"/>
      <c r="D90" s="45"/>
      <c r="E90" s="48"/>
      <c r="F90" s="72"/>
      <c r="G90" s="54"/>
      <c r="H90" s="42"/>
      <c r="I90" s="68"/>
      <c r="K90" s="552"/>
      <c r="L90" s="85" t="b">
        <f>IF('Tableau de comparaison'!$L$8='Liste opérations'!$B$3,'Liste opérations'!C23,IF($L$8='Liste opérations'!$K$3,'Liste opérations'!L23,IF($L$8='Liste opérations'!$T$3,'Liste opérations'!U23,IF($L$8='Liste opérations'!$AC$3,'Liste opérations'!AD23,IF($L$8='Liste opérations'!B74,'Liste opérations'!C76,IF($L$8='Liste opérations'!$K$56,'Liste opérations'!L76,IF($L$8='Liste opérations'!$T$56,'Liste opérations'!U76,IF($L$8='Liste opérations'!$AC$56,'Liste opérations'!AD76,IF($L$8='Liste opérations'!$B$109,'Liste opérations'!C129,IF($L$8='Liste opérations'!$K$109,'Liste opérations'!L129,IF($L$8='Liste opérations'!$T$109,'Liste opérations'!U129,IF($L$8='Liste opérations'!$AC$109,'Liste opérations'!AD129,IF($L$8='Liste opérations'!$B$162,'Liste opérations'!C182,IF($L$8='Liste opérations'!$T$162,'Liste opérations'!U182,IF($L$8='Liste opérations'!$AC$162,'Liste opérations'!AD182,IF($L$8='Liste opérations'!$B$233,'Liste opérations'!C253,IF($L$8='Liste opérations'!$K$232,'Liste opérations'!L252,IF($L$8='Liste opérations'!$T$232,'Liste opérations'!U252,IF($L$8='Liste opérations'!$AC$232,'Liste opérations'!AD252,IF($L$8='Liste opérations'!$B$56,'Liste opérations'!C76,FALSE))))))))))))))))))))</f>
        <v>0</v>
      </c>
      <c r="M90" s="86" t="b">
        <f>IF('Tableau de comparaison'!$L$8='Liste opérations'!$B$3,'Liste opérations'!D23,IF($L$8='Liste opérations'!$K$3,'Liste opérations'!M23,IF($L$8='Liste opérations'!$T$3,'Liste opérations'!V23,IF($L$8='Liste opérations'!$AC$3,'Liste opérations'!AE23,IF($L$8='Liste opérations'!C74,'Liste opérations'!D76,IF($L$8='Liste opérations'!$K$56,'Liste opérations'!M76,IF($L$8='Liste opérations'!$T$56,'Liste opérations'!V76,IF($L$8='Liste opérations'!$AC$56,'Liste opérations'!AE76,IF($L$8='Liste opérations'!$B$109,'Liste opérations'!D129,IF($L$8='Liste opérations'!$K$109,'Liste opérations'!M129,IF($L$8='Liste opérations'!$T$109,'Liste opérations'!V129,IF($L$8='Liste opérations'!$AC$109,'Liste opérations'!AE129,IF($L$8='Liste opérations'!$B$162,'Liste opérations'!D182,IF($L$8='Liste opérations'!$T$162,'Liste opérations'!V182,IF($L$8='Liste opérations'!$AC$162,'Liste opérations'!AE182,IF($L$8='Liste opérations'!$B$233,'Liste opérations'!D253,IF($L$8='Liste opérations'!$K$232,'Liste opérations'!M252,IF($L$8='Liste opérations'!$T$232,'Liste opérations'!V252,IF($L$8='Liste opérations'!$AC$232,'Liste opérations'!AE252,IF($L$8='Liste opérations'!$B$56,'Liste opérations'!D76,FALSE))))))))))))))))))))</f>
        <v>0</v>
      </c>
      <c r="N90" s="86" t="b">
        <f>IF('Tableau de comparaison'!$L$8='Liste opérations'!$B$3,'Liste opérations'!E23,IF($L$8='Liste opérations'!$K$3,'Liste opérations'!N23,IF($L$8='Liste opérations'!$T$3,'Liste opérations'!W23,IF($L$8='Liste opérations'!$AC$3,'Liste opérations'!AF23,IF($L$8='Liste opérations'!D74,'Liste opérations'!E76,IF($L$8='Liste opérations'!$K$56,'Liste opérations'!N76,IF($L$8='Liste opérations'!$T$56,'Liste opérations'!W76,IF($L$8='Liste opérations'!$AC$56,'Liste opérations'!AF76,IF($L$8='Liste opérations'!$B$109,'Liste opérations'!E129,IF($L$8='Liste opérations'!$K$109,'Liste opérations'!N129,IF($L$8='Liste opérations'!$T$109,'Liste opérations'!W129,IF($L$8='Liste opérations'!$AC$109,'Liste opérations'!AF129,IF($L$8='Liste opérations'!$B$162,'Liste opérations'!E182,IF($L$8='Liste opérations'!$T$162,'Liste opérations'!W182,IF($L$8='Liste opérations'!$AC$162,'Liste opérations'!AF182,IF($L$8='Liste opérations'!$B$233,'Liste opérations'!E253,IF($L$8='Liste opérations'!$K$232,'Liste opérations'!N252,IF($L$8='Liste opérations'!$T$232,'Liste opérations'!W252,IF($L$8='Liste opérations'!$AC$232,'Liste opérations'!AF252,IF($L$8='Liste opérations'!$B$56,'Liste opérations'!E76,FALSE))))))))))))))))))))</f>
        <v>0</v>
      </c>
      <c r="O90" s="86" t="b">
        <f>IF('Tableau de comparaison'!$L$8='Liste opérations'!$B$3,'Liste opérations'!F23,IF($L$8='Liste opérations'!$K$3,'Liste opérations'!O23,IF($L$8='Liste opérations'!$T$3,'Liste opérations'!X23,IF($L$8='Liste opérations'!$AC$3,'Liste opérations'!AG23,IF($L$8='Liste opérations'!E74,'Liste opérations'!F76,IF($L$8='Liste opérations'!$K$56,'Liste opérations'!O76,IF($L$8='Liste opérations'!$T$56,'Liste opérations'!X76,IF($L$8='Liste opérations'!$AC$56,'Liste opérations'!AG76,IF($L$8='Liste opérations'!$B$109,'Liste opérations'!F129,IF($L$8='Liste opérations'!$K$109,'Liste opérations'!O129,IF($L$8='Liste opérations'!$T$109,'Liste opérations'!X129,IF($L$8='Liste opérations'!$AC$109,'Liste opérations'!AG129,IF($L$8='Liste opérations'!$B$162,'Liste opérations'!F182,IF($L$8='Liste opérations'!$T$162,'Liste opérations'!X182,IF($L$8='Liste opérations'!$AC$162,'Liste opérations'!AG182,IF($L$8='Liste opérations'!$B$233,'Liste opérations'!F253,IF($L$8='Liste opérations'!$K$232,'Liste opérations'!O252,IF($L$8='Liste opérations'!$T$232,'Liste opérations'!X252,IF($L$8='Liste opérations'!$AC$232,'Liste opérations'!AG252,IF($L$8='Liste opérations'!$B$56,'Liste opérations'!F76,FALSE))))))))))))))))))))</f>
        <v>0</v>
      </c>
      <c r="P90" s="86" t="b">
        <f>IF('Tableau de comparaison'!$L$8='Liste opérations'!$B$3,'Liste opérations'!G23,IF($L$8='Liste opérations'!$K$3,'Liste opérations'!P23,IF($L$8='Liste opérations'!$T$3,'Liste opérations'!Y23,IF($L$8='Liste opérations'!$AC$3,'Liste opérations'!AH23,IF($L$8='Liste opérations'!F74,'Liste opérations'!G76,IF($L$8='Liste opérations'!$K$56,'Liste opérations'!P76,IF($L$8='Liste opérations'!$T$56,'Liste opérations'!Y76,IF($L$8='Liste opérations'!$AC$56,'Liste opérations'!AH76,IF($L$8='Liste opérations'!$B$109,'Liste opérations'!G129,IF($L$8='Liste opérations'!$K$109,'Liste opérations'!P129,IF($L$8='Liste opérations'!$T$109,'Liste opérations'!Y129,IF($L$8='Liste opérations'!$AC$109,'Liste opérations'!AH129,IF($L$8='Liste opérations'!$B$162,'Liste opérations'!G182,IF($L$8='Liste opérations'!$T$162,'Liste opérations'!Y182,IF($L$8='Liste opérations'!$AC$162,'Liste opérations'!AH182,IF($L$8='Liste opérations'!$B$233,'Liste opérations'!G253,IF($L$8='Liste opérations'!$K$232,'Liste opérations'!P252,IF($L$8='Liste opérations'!$T$232,'Liste opérations'!Y252,IF($L$8='Liste opérations'!$AC$232,'Liste opérations'!AH252,IF($L$8='Liste opérations'!$B$56,'Liste opérations'!G76,FALSE))))))))))))))))))))</f>
        <v>0</v>
      </c>
      <c r="Q90" s="86" t="b">
        <f>IF('Tableau de comparaison'!$L$8='Liste opérations'!$B$3,'Liste opérations'!H23,IF($L$8='Liste opérations'!$K$3,'Liste opérations'!Q23,IF($L$8='Liste opérations'!$T$3,'Liste opérations'!Z23,IF($L$8='Liste opérations'!$AC$3,'Liste opérations'!AI23,IF($L$8='Liste opérations'!G74,'Liste opérations'!H76,IF($L$8='Liste opérations'!$K$56,'Liste opérations'!Q76,IF($L$8='Liste opérations'!$T$56,'Liste opérations'!Z76,IF($L$8='Liste opérations'!$AC$56,'Liste opérations'!AI76,IF($L$8='Liste opérations'!$B$109,'Liste opérations'!H129,IF($L$8='Liste opérations'!$K$109,'Liste opérations'!Q129,IF($L$8='Liste opérations'!$T$109,'Liste opérations'!Z129,IF($L$8='Liste opérations'!$AC$109,'Liste opérations'!AI129,IF($L$8='Liste opérations'!$B$162,'Liste opérations'!H182,IF($L$8='Liste opérations'!$T$162,'Liste opérations'!Z182,IF($L$8='Liste opérations'!$AC$162,'Liste opérations'!AI182,IF($L$8='Liste opérations'!$B$233,'Liste opérations'!H253,IF($L$8='Liste opérations'!$K$232,'Liste opérations'!Q252,IF($L$8='Liste opérations'!$T$232,'Liste opérations'!Z252,IF($L$8='Liste opérations'!$AC$232,'Liste opérations'!AI252,IF($L$8='Liste opérations'!$B$56,'Liste opérations'!H76,FALSE))))))))))))))))))))</f>
        <v>0</v>
      </c>
      <c r="R90" s="86" t="b">
        <f>IF('Tableau de comparaison'!$L$8='Liste opérations'!$B$3,'Liste opérations'!I23,IF($L$8='Liste opérations'!$K$3,'Liste opérations'!R23,IF($L$8='Liste opérations'!$T$3,'Liste opérations'!AA23,IF($L$8='Liste opérations'!$AC$3,'Liste opérations'!AJ23,IF($L$8='Liste opérations'!H74,'Liste opérations'!I76,IF($L$8='Liste opérations'!$K$56,'Liste opérations'!R76,IF($L$8='Liste opérations'!$T$56,'Liste opérations'!AA76,IF($L$8='Liste opérations'!$AC$56,'Liste opérations'!AJ76,IF($L$8='Liste opérations'!$B$109,'Liste opérations'!I129,IF($L$8='Liste opérations'!$K$109,'Liste opérations'!R129,IF($L$8='Liste opérations'!$T$109,'Liste opérations'!AA129,IF($L$8='Liste opérations'!$AC$109,'Liste opérations'!AJ129,IF($L$8='Liste opérations'!$B$162,'Liste opérations'!I182,IF($L$8='Liste opérations'!$T$162,'Liste opérations'!AA182,IF($L$8='Liste opérations'!$AC$162,'Liste opérations'!AJ182,IF($L$8='Liste opérations'!$B$233,'Liste opérations'!I253,IF($L$8='Liste opérations'!$K$232,'Liste opérations'!R252,IF($L$8='Liste opérations'!$T$232,'Liste opérations'!AA252,IF($L$8='Liste opérations'!$AC$232,'Liste opérations'!AJ252,IF($L$8='Liste opérations'!$B$56,'Liste opérations'!I76,FALSE))))))))))))))))))))</f>
        <v>0</v>
      </c>
      <c r="S90" s="472" t="b">
        <f>IF('Tableau de comparaison'!$L$8='Liste opérations'!$B$3,'Liste opérations'!J23,IF($L$8='Liste opérations'!$K$3,'Liste opérations'!S23,IF($L$8='Liste opérations'!$T$3,'Liste opérations'!AB23,IF($L$8='Liste opérations'!$AC$3,'Liste opérations'!AK23,IF($L$8='Liste opérations'!I74,'Liste opérations'!J76,IF($L$8='Liste opérations'!$K$56,'Liste opérations'!S76,IF($L$8='Liste opérations'!$T$56,'Liste opérations'!AB76,IF($L$8='Liste opérations'!$AC$56,'Liste opérations'!AK76,IF($L$8='Liste opérations'!$B$109,'Liste opérations'!J129,IF($L$8='Liste opérations'!$K$109,'Liste opérations'!S129,IF($L$8='Liste opérations'!$T$109,'Liste opérations'!AB129,IF($L$8='Liste opérations'!$AC$109,'Liste opérations'!AK129,IF($L$8='Liste opérations'!$B$162,'Liste opérations'!J182,IF($L$8='Liste opérations'!$T$162,'Liste opérations'!AB182,IF($L$8='Liste opérations'!$AC$162,'Liste opérations'!AK182,IF($L$8='Liste opérations'!$B$233,'Liste opérations'!J253,IF($L$8='Liste opérations'!$K$232,'Liste opérations'!S252,IF($L$8='Liste opérations'!$T$232,'Liste opérations'!AB252,IF($L$8='Liste opérations'!$AC$232,'Liste opérations'!AK252,IF($L$8='Liste opérations'!$B$56,'Liste opérations'!J76,FALSE))))))))))))))))))))</f>
        <v>0</v>
      </c>
      <c r="U90" s="517" t="s">
        <v>309</v>
      </c>
      <c r="V90" s="516">
        <v>140</v>
      </c>
      <c r="W90" s="516">
        <v>140</v>
      </c>
      <c r="X90" s="516"/>
      <c r="Y90" s="516">
        <v>50</v>
      </c>
      <c r="Z90" s="516">
        <v>140</v>
      </c>
      <c r="AA90" s="516">
        <v>50</v>
      </c>
      <c r="AG90" s="374" t="s">
        <v>59</v>
      </c>
      <c r="AH90" s="448">
        <v>4</v>
      </c>
      <c r="AI90" s="405"/>
      <c r="AJ90" s="381">
        <v>609594</v>
      </c>
      <c r="AK90" s="448">
        <v>1</v>
      </c>
      <c r="AL90" s="405"/>
      <c r="AM90" s="412" t="s">
        <v>97</v>
      </c>
      <c r="AN90" s="409">
        <v>6</v>
      </c>
      <c r="AO90" s="435"/>
      <c r="AP90" s="421" t="s">
        <v>59</v>
      </c>
      <c r="AQ90" s="422">
        <v>4</v>
      </c>
      <c r="AR90" s="10"/>
      <c r="AS90" s="10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10"/>
      <c r="BI90" s="10"/>
      <c r="BJ90" s="10"/>
      <c r="BK90" s="10"/>
      <c r="BL90" s="2"/>
      <c r="BM90" s="2"/>
      <c r="BN90" s="10"/>
      <c r="BO90" s="2"/>
      <c r="BP90" s="2"/>
      <c r="BQ90" s="10"/>
      <c r="BR90" s="2"/>
      <c r="BS90" s="2"/>
      <c r="BT90" s="10"/>
      <c r="BU90" s="2"/>
      <c r="BV90" s="2"/>
      <c r="BW90" s="10"/>
      <c r="BX90" s="2"/>
      <c r="BY90" s="2"/>
      <c r="BZ90" s="10"/>
      <c r="CA90" s="2"/>
      <c r="CB90" s="2"/>
      <c r="CC90" s="10"/>
      <c r="CD90" s="2"/>
      <c r="CE90" s="2"/>
      <c r="CG90" s="2"/>
      <c r="CH90" s="2"/>
    </row>
    <row r="91" spans="2:86" ht="17.25" customHeight="1" thickBot="1">
      <c r="B91" s="545"/>
      <c r="C91" s="57"/>
      <c r="D91" s="45"/>
      <c r="E91" s="48"/>
      <c r="F91" s="72"/>
      <c r="G91" s="54"/>
      <c r="H91" s="42"/>
      <c r="I91" s="68"/>
      <c r="K91" s="552"/>
      <c r="L91" s="85" t="b">
        <f>IF('Tableau de comparaison'!$L$8='Liste opérations'!$B$3,'Liste opérations'!C24,IF($L$8='Liste opérations'!$K$3,'Liste opérations'!L24,IF($L$8='Liste opérations'!$T$3,'Liste opérations'!U24,IF($L$8='Liste opérations'!$AC$3,'Liste opérations'!AD24,IF($L$8='Liste opérations'!B75,'Liste opérations'!C77,IF($L$8='Liste opérations'!$K$56,'Liste opérations'!L77,IF($L$8='Liste opérations'!$T$56,'Liste opérations'!U77,IF($L$8='Liste opérations'!$AC$56,'Liste opérations'!AD77,IF($L$8='Liste opérations'!$B$109,'Liste opérations'!C130,IF($L$8='Liste opérations'!$K$109,'Liste opérations'!L130,IF($L$8='Liste opérations'!$T$109,'Liste opérations'!U130,IF($L$8='Liste opérations'!$AC$109,'Liste opérations'!AD130,IF($L$8='Liste opérations'!$B$162,'Liste opérations'!C183,IF($L$8='Liste opérations'!$T$162,'Liste opérations'!U183,IF($L$8='Liste opérations'!$AC$162,'Liste opérations'!AD183,IF($L$8='Liste opérations'!$B$233,'Liste opérations'!C254,IF($L$8='Liste opérations'!$K$232,'Liste opérations'!L253,IF($L$8='Liste opérations'!$T$232,'Liste opérations'!U253,IF($L$8='Liste opérations'!$AC$232,'Liste opérations'!AD253,IF($L$8='Liste opérations'!$B$56,'Liste opérations'!C77,FALSE))))))))))))))))))))</f>
        <v>0</v>
      </c>
      <c r="M91" s="86" t="b">
        <f>IF('Tableau de comparaison'!$L$8='Liste opérations'!$B$3,'Liste opérations'!D24,IF($L$8='Liste opérations'!$K$3,'Liste opérations'!M24,IF($L$8='Liste opérations'!$T$3,'Liste opérations'!V24,IF($L$8='Liste opérations'!$AC$3,'Liste opérations'!AE24,IF($L$8='Liste opérations'!C75,'Liste opérations'!D77,IF($L$8='Liste opérations'!$K$56,'Liste opérations'!M77,IF($L$8='Liste opérations'!$T$56,'Liste opérations'!V77,IF($L$8='Liste opérations'!$AC$56,'Liste opérations'!AE77,IF($L$8='Liste opérations'!$B$109,'Liste opérations'!D130,IF($L$8='Liste opérations'!$K$109,'Liste opérations'!M130,IF($L$8='Liste opérations'!$T$109,'Liste opérations'!V130,IF($L$8='Liste opérations'!$AC$109,'Liste opérations'!AE130,IF($L$8='Liste opérations'!$B$162,'Liste opérations'!D183,IF($L$8='Liste opérations'!$T$162,'Liste opérations'!V183,IF($L$8='Liste opérations'!$AC$162,'Liste opérations'!AE183,IF($L$8='Liste opérations'!$B$233,'Liste opérations'!D254,IF($L$8='Liste opérations'!$K$232,'Liste opérations'!M253,IF($L$8='Liste opérations'!$T$232,'Liste opérations'!V253,IF($L$8='Liste opérations'!$AC$232,'Liste opérations'!AE253,IF($L$8='Liste opérations'!$B$56,'Liste opérations'!D77,FALSE))))))))))))))))))))</f>
        <v>0</v>
      </c>
      <c r="N91" s="86" t="b">
        <f>IF('Tableau de comparaison'!$L$8='Liste opérations'!$B$3,'Liste opérations'!E24,IF($L$8='Liste opérations'!$K$3,'Liste opérations'!N24,IF($L$8='Liste opérations'!$T$3,'Liste opérations'!W24,IF($L$8='Liste opérations'!$AC$3,'Liste opérations'!AF24,IF($L$8='Liste opérations'!D75,'Liste opérations'!E77,IF($L$8='Liste opérations'!$K$56,'Liste opérations'!N77,IF($L$8='Liste opérations'!$T$56,'Liste opérations'!W77,IF($L$8='Liste opérations'!$AC$56,'Liste opérations'!AF77,IF($L$8='Liste opérations'!$B$109,'Liste opérations'!E130,IF($L$8='Liste opérations'!$K$109,'Liste opérations'!N130,IF($L$8='Liste opérations'!$T$109,'Liste opérations'!W130,IF($L$8='Liste opérations'!$AC$109,'Liste opérations'!AF130,IF($L$8='Liste opérations'!$B$162,'Liste opérations'!E183,IF($L$8='Liste opérations'!$T$162,'Liste opérations'!W183,IF($L$8='Liste opérations'!$AC$162,'Liste opérations'!AF183,IF($L$8='Liste opérations'!$B$233,'Liste opérations'!E254,IF($L$8='Liste opérations'!$K$232,'Liste opérations'!N253,IF($L$8='Liste opérations'!$T$232,'Liste opérations'!W253,IF($L$8='Liste opérations'!$AC$232,'Liste opérations'!AF253,IF($L$8='Liste opérations'!$B$56,'Liste opérations'!E77,FALSE))))))))))))))))))))</f>
        <v>0</v>
      </c>
      <c r="O91" s="86" t="b">
        <f>IF('Tableau de comparaison'!$L$8='Liste opérations'!$B$3,'Liste opérations'!F24,IF($L$8='Liste opérations'!$K$3,'Liste opérations'!O24,IF($L$8='Liste opérations'!$T$3,'Liste opérations'!X24,IF($L$8='Liste opérations'!$AC$3,'Liste opérations'!AG24,IF($L$8='Liste opérations'!E75,'Liste opérations'!F77,IF($L$8='Liste opérations'!$K$56,'Liste opérations'!O77,IF($L$8='Liste opérations'!$T$56,'Liste opérations'!X77,IF($L$8='Liste opérations'!$AC$56,'Liste opérations'!AG77,IF($L$8='Liste opérations'!$B$109,'Liste opérations'!F130,IF($L$8='Liste opérations'!$K$109,'Liste opérations'!O130,IF($L$8='Liste opérations'!$T$109,'Liste opérations'!X130,IF($L$8='Liste opérations'!$AC$109,'Liste opérations'!AG130,IF($L$8='Liste opérations'!$B$162,'Liste opérations'!F183,IF($L$8='Liste opérations'!$T$162,'Liste opérations'!X183,IF($L$8='Liste opérations'!$AC$162,'Liste opérations'!AG183,IF($L$8='Liste opérations'!$B$233,'Liste opérations'!F254,IF($L$8='Liste opérations'!$K$232,'Liste opérations'!O253,IF($L$8='Liste opérations'!$T$232,'Liste opérations'!X253,IF($L$8='Liste opérations'!$AC$232,'Liste opérations'!AG253,IF($L$8='Liste opérations'!$B$56,'Liste opérations'!F77,FALSE))))))))))))))))))))</f>
        <v>0</v>
      </c>
      <c r="P91" s="86" t="b">
        <f>IF('Tableau de comparaison'!$L$8='Liste opérations'!$B$3,'Liste opérations'!G24,IF($L$8='Liste opérations'!$K$3,'Liste opérations'!P24,IF($L$8='Liste opérations'!$T$3,'Liste opérations'!Y24,IF($L$8='Liste opérations'!$AC$3,'Liste opérations'!AH24,IF($L$8='Liste opérations'!F75,'Liste opérations'!G77,IF($L$8='Liste opérations'!$K$56,'Liste opérations'!P77,IF($L$8='Liste opérations'!$T$56,'Liste opérations'!Y77,IF($L$8='Liste opérations'!$AC$56,'Liste opérations'!AH77,IF($L$8='Liste opérations'!$B$109,'Liste opérations'!G130,IF($L$8='Liste opérations'!$K$109,'Liste opérations'!P130,IF($L$8='Liste opérations'!$T$109,'Liste opérations'!Y130,IF($L$8='Liste opérations'!$AC$109,'Liste opérations'!AH130,IF($L$8='Liste opérations'!$B$162,'Liste opérations'!G183,IF($L$8='Liste opérations'!$T$162,'Liste opérations'!Y183,IF($L$8='Liste opérations'!$AC$162,'Liste opérations'!AH183,IF($L$8='Liste opérations'!$B$233,'Liste opérations'!G254,IF($L$8='Liste opérations'!$K$232,'Liste opérations'!P253,IF($L$8='Liste opérations'!$T$232,'Liste opérations'!Y253,IF($L$8='Liste opérations'!$AC$232,'Liste opérations'!AH253,IF($L$8='Liste opérations'!$B$56,'Liste opérations'!G77,FALSE))))))))))))))))))))</f>
        <v>0</v>
      </c>
      <c r="Q91" s="86" t="b">
        <f>IF('Tableau de comparaison'!$L$8='Liste opérations'!$B$3,'Liste opérations'!H24,IF($L$8='Liste opérations'!$K$3,'Liste opérations'!Q24,IF($L$8='Liste opérations'!$T$3,'Liste opérations'!Z24,IF($L$8='Liste opérations'!$AC$3,'Liste opérations'!AI24,IF($L$8='Liste opérations'!G75,'Liste opérations'!H77,IF($L$8='Liste opérations'!$K$56,'Liste opérations'!Q77,IF($L$8='Liste opérations'!$T$56,'Liste opérations'!Z77,IF($L$8='Liste opérations'!$AC$56,'Liste opérations'!AI77,IF($L$8='Liste opérations'!$B$109,'Liste opérations'!H130,IF($L$8='Liste opérations'!$K$109,'Liste opérations'!Q130,IF($L$8='Liste opérations'!$T$109,'Liste opérations'!Z130,IF($L$8='Liste opérations'!$AC$109,'Liste opérations'!AI130,IF($L$8='Liste opérations'!$B$162,'Liste opérations'!H183,IF($L$8='Liste opérations'!$T$162,'Liste opérations'!Z183,IF($L$8='Liste opérations'!$AC$162,'Liste opérations'!AI183,IF($L$8='Liste opérations'!$B$233,'Liste opérations'!H254,IF($L$8='Liste opérations'!$K$232,'Liste opérations'!Q253,IF($L$8='Liste opérations'!$T$232,'Liste opérations'!Z253,IF($L$8='Liste opérations'!$AC$232,'Liste opérations'!AI253,IF($L$8='Liste opérations'!$B$56,'Liste opérations'!H77,FALSE))))))))))))))))))))</f>
        <v>0</v>
      </c>
      <c r="R91" s="86" t="b">
        <f>IF('Tableau de comparaison'!$L$8='Liste opérations'!$B$3,'Liste opérations'!I24,IF($L$8='Liste opérations'!$K$3,'Liste opérations'!R24,IF($L$8='Liste opérations'!$T$3,'Liste opérations'!AA24,IF($L$8='Liste opérations'!$AC$3,'Liste opérations'!AJ24,IF($L$8='Liste opérations'!H75,'Liste opérations'!I77,IF($L$8='Liste opérations'!$K$56,'Liste opérations'!R77,IF($L$8='Liste opérations'!$T$56,'Liste opérations'!AA77,IF($L$8='Liste opérations'!$AC$56,'Liste opérations'!AJ77,IF($L$8='Liste opérations'!$B$109,'Liste opérations'!I130,IF($L$8='Liste opérations'!$K$109,'Liste opérations'!R130,IF($L$8='Liste opérations'!$T$109,'Liste opérations'!AA130,IF($L$8='Liste opérations'!$AC$109,'Liste opérations'!AJ130,IF($L$8='Liste opérations'!$B$162,'Liste opérations'!I183,IF($L$8='Liste opérations'!$T$162,'Liste opérations'!AA183,IF($L$8='Liste opérations'!$AC$162,'Liste opérations'!AJ183,IF($L$8='Liste opérations'!$B$233,'Liste opérations'!I254,IF($L$8='Liste opérations'!$K$232,'Liste opérations'!R253,IF($L$8='Liste opérations'!$T$232,'Liste opérations'!AA253,IF($L$8='Liste opérations'!$AC$232,'Liste opérations'!AJ253,IF($L$8='Liste opérations'!$B$56,'Liste opérations'!I77,FALSE))))))))))))))))))))</f>
        <v>0</v>
      </c>
      <c r="S91" s="472" t="b">
        <f>IF('Tableau de comparaison'!$L$8='Liste opérations'!$B$3,'Liste opérations'!J24,IF($L$8='Liste opérations'!$K$3,'Liste opérations'!S24,IF($L$8='Liste opérations'!$T$3,'Liste opérations'!AB24,IF($L$8='Liste opérations'!$AC$3,'Liste opérations'!AK24,IF($L$8='Liste opérations'!I75,'Liste opérations'!J77,IF($L$8='Liste opérations'!$K$56,'Liste opérations'!S77,IF($L$8='Liste opérations'!$T$56,'Liste opérations'!AB77,IF($L$8='Liste opérations'!$AC$56,'Liste opérations'!AK77,IF($L$8='Liste opérations'!$B$109,'Liste opérations'!J130,IF($L$8='Liste opérations'!$K$109,'Liste opérations'!S130,IF($L$8='Liste opérations'!$T$109,'Liste opérations'!AB130,IF($L$8='Liste opérations'!$AC$109,'Liste opérations'!AK130,IF($L$8='Liste opérations'!$B$162,'Liste opérations'!J183,IF($L$8='Liste opérations'!$T$162,'Liste opérations'!AB183,IF($L$8='Liste opérations'!$AC$162,'Liste opérations'!AK183,IF($L$8='Liste opérations'!$B$233,'Liste opérations'!J254,IF($L$8='Liste opérations'!$K$232,'Liste opérations'!S253,IF($L$8='Liste opérations'!$T$232,'Liste opérations'!AB253,IF($L$8='Liste opérations'!$AC$232,'Liste opérations'!AK253,IF($L$8='Liste opérations'!$B$56,'Liste opérations'!J77,FALSE))))))))))))))))))))</f>
        <v>0</v>
      </c>
      <c r="AG91" s="418">
        <v>690901</v>
      </c>
      <c r="AH91" s="449">
        <v>11</v>
      </c>
      <c r="AI91" s="405"/>
      <c r="AJ91" s="381">
        <v>609593</v>
      </c>
      <c r="AK91" s="448">
        <v>1</v>
      </c>
      <c r="AL91" s="405"/>
      <c r="AM91" s="412" t="s">
        <v>85</v>
      </c>
      <c r="AN91" s="409">
        <v>1</v>
      </c>
      <c r="AO91" s="435"/>
      <c r="AP91" s="421">
        <v>690901</v>
      </c>
      <c r="AQ91" s="422">
        <v>11</v>
      </c>
      <c r="AR91" s="10"/>
      <c r="AS91" s="10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10"/>
      <c r="BI91" s="10"/>
      <c r="BJ91" s="10"/>
      <c r="BK91" s="10"/>
      <c r="BL91" s="2"/>
      <c r="BM91" s="2"/>
      <c r="BN91" s="10"/>
      <c r="BO91" s="2"/>
      <c r="BP91" s="2"/>
      <c r="BQ91" s="10"/>
      <c r="BR91" s="2"/>
      <c r="BS91" s="2"/>
      <c r="BT91" s="10"/>
      <c r="BU91" s="2"/>
      <c r="BV91" s="2"/>
      <c r="BW91" s="10"/>
      <c r="BX91" s="2"/>
      <c r="BY91" s="2"/>
      <c r="BZ91" s="10"/>
      <c r="CA91" s="2"/>
      <c r="CB91" s="2"/>
      <c r="CC91" s="10"/>
      <c r="CD91" s="2"/>
      <c r="CE91" s="2"/>
      <c r="CG91" s="2"/>
      <c r="CH91" s="2"/>
    </row>
    <row r="92" spans="2:86" ht="17.25" customHeight="1" thickBot="1">
      <c r="B92" s="545"/>
      <c r="C92" s="57"/>
      <c r="D92" s="45"/>
      <c r="E92" s="48"/>
      <c r="F92" s="72"/>
      <c r="G92" s="54"/>
      <c r="H92" s="42"/>
      <c r="I92" s="68"/>
      <c r="K92" s="552"/>
      <c r="L92" s="85" t="b">
        <f>IF('Tableau de comparaison'!$L$8='Liste opérations'!$B$3,'Liste opérations'!C25,IF($L$8='Liste opérations'!$K$3,'Liste opérations'!L25,IF($L$8='Liste opérations'!$T$3,'Liste opérations'!U25,IF($L$8='Liste opérations'!$AC$3,'Liste opérations'!AD25,IF($L$8='Liste opérations'!B76,'Liste opérations'!C78,IF($L$8='Liste opérations'!$K$56,'Liste opérations'!L78,IF($L$8='Liste opérations'!$T$56,'Liste opérations'!U78,IF($L$8='Liste opérations'!$AC$56,'Liste opérations'!AD78,IF($L$8='Liste opérations'!$B$109,'Liste opérations'!C131,IF($L$8='Liste opérations'!$K$109,'Liste opérations'!L131,IF($L$8='Liste opérations'!$T$109,'Liste opérations'!U131,IF($L$8='Liste opérations'!$AC$109,'Liste opérations'!AD131,IF($L$8='Liste opérations'!$B$162,'Liste opérations'!C184,IF($L$8='Liste opérations'!$T$162,'Liste opérations'!U184,IF($L$8='Liste opérations'!$AC$162,'Liste opérations'!AD184,IF($L$8='Liste opérations'!$B$233,'Liste opérations'!C255,IF($L$8='Liste opérations'!$K$232,'Liste opérations'!L254,IF($L$8='Liste opérations'!$T$232,'Liste opérations'!U254,IF($L$8='Liste opérations'!$AC$232,'Liste opérations'!AD254,IF($L$8='Liste opérations'!$B$56,'Liste opérations'!C78,FALSE))))))))))))))))))))</f>
        <v>0</v>
      </c>
      <c r="M92" s="86" t="b">
        <f>IF('Tableau de comparaison'!$L$8='Liste opérations'!$B$3,'Liste opérations'!D25,IF($L$8='Liste opérations'!$K$3,'Liste opérations'!M25,IF($L$8='Liste opérations'!$T$3,'Liste opérations'!V25,IF($L$8='Liste opérations'!$AC$3,'Liste opérations'!AE25,IF($L$8='Liste opérations'!C76,'Liste opérations'!D78,IF($L$8='Liste opérations'!$K$56,'Liste opérations'!M78,IF($L$8='Liste opérations'!$T$56,'Liste opérations'!V78,IF($L$8='Liste opérations'!$AC$56,'Liste opérations'!AE78,IF($L$8='Liste opérations'!$B$109,'Liste opérations'!D131,IF($L$8='Liste opérations'!$K$109,'Liste opérations'!M131,IF($L$8='Liste opérations'!$T$109,'Liste opérations'!V131,IF($L$8='Liste opérations'!$AC$109,'Liste opérations'!AE131,IF($L$8='Liste opérations'!$B$162,'Liste opérations'!D184,IF($L$8='Liste opérations'!$T$162,'Liste opérations'!V184,IF($L$8='Liste opérations'!$AC$162,'Liste opérations'!AE184,IF($L$8='Liste opérations'!$B$233,'Liste opérations'!D255,IF($L$8='Liste opérations'!$K$232,'Liste opérations'!M254,IF($L$8='Liste opérations'!$T$232,'Liste opérations'!V254,IF($L$8='Liste opérations'!$AC$232,'Liste opérations'!AE254,IF($L$8='Liste opérations'!$B$56,'Liste opérations'!D78,FALSE))))))))))))))))))))</f>
        <v>0</v>
      </c>
      <c r="N92" s="86" t="b">
        <f>IF('Tableau de comparaison'!$L$8='Liste opérations'!$B$3,'Liste opérations'!E25,IF($L$8='Liste opérations'!$K$3,'Liste opérations'!N25,IF($L$8='Liste opérations'!$T$3,'Liste opérations'!W25,IF($L$8='Liste opérations'!$AC$3,'Liste opérations'!AF25,IF($L$8='Liste opérations'!D76,'Liste opérations'!E78,IF($L$8='Liste opérations'!$K$56,'Liste opérations'!N78,IF($L$8='Liste opérations'!$T$56,'Liste opérations'!W78,IF($L$8='Liste opérations'!$AC$56,'Liste opérations'!AF78,IF($L$8='Liste opérations'!$B$109,'Liste opérations'!E131,IF($L$8='Liste opérations'!$K$109,'Liste opérations'!N131,IF($L$8='Liste opérations'!$T$109,'Liste opérations'!W131,IF($L$8='Liste opérations'!$AC$109,'Liste opérations'!AF131,IF($L$8='Liste opérations'!$B$162,'Liste opérations'!E184,IF($L$8='Liste opérations'!$T$162,'Liste opérations'!W184,IF($L$8='Liste opérations'!$AC$162,'Liste opérations'!AF184,IF($L$8='Liste opérations'!$B$233,'Liste opérations'!E255,IF($L$8='Liste opérations'!$K$232,'Liste opérations'!N254,IF($L$8='Liste opérations'!$T$232,'Liste opérations'!W254,IF($L$8='Liste opérations'!$AC$232,'Liste opérations'!AF254,IF($L$8='Liste opérations'!$B$56,'Liste opérations'!E78,FALSE))))))))))))))))))))</f>
        <v>0</v>
      </c>
      <c r="O92" s="86" t="b">
        <f>IF('Tableau de comparaison'!$L$8='Liste opérations'!$B$3,'Liste opérations'!F25,IF($L$8='Liste opérations'!$K$3,'Liste opérations'!O25,IF($L$8='Liste opérations'!$T$3,'Liste opérations'!X25,IF($L$8='Liste opérations'!$AC$3,'Liste opérations'!AG25,IF($L$8='Liste opérations'!E76,'Liste opérations'!F78,IF($L$8='Liste opérations'!$K$56,'Liste opérations'!O78,IF($L$8='Liste opérations'!$T$56,'Liste opérations'!X78,IF($L$8='Liste opérations'!$AC$56,'Liste opérations'!AG78,IF($L$8='Liste opérations'!$B$109,'Liste opérations'!F131,IF($L$8='Liste opérations'!$K$109,'Liste opérations'!O131,IF($L$8='Liste opérations'!$T$109,'Liste opérations'!X131,IF($L$8='Liste opérations'!$AC$109,'Liste opérations'!AG131,IF($L$8='Liste opérations'!$B$162,'Liste opérations'!F184,IF($L$8='Liste opérations'!$T$162,'Liste opérations'!X184,IF($L$8='Liste opérations'!$AC$162,'Liste opérations'!AG184,IF($L$8='Liste opérations'!$B$233,'Liste opérations'!F255,IF($L$8='Liste opérations'!$K$232,'Liste opérations'!O254,IF($L$8='Liste opérations'!$T$232,'Liste opérations'!X254,IF($L$8='Liste opérations'!$AC$232,'Liste opérations'!AG254,IF($L$8='Liste opérations'!$B$56,'Liste opérations'!F78,FALSE))))))))))))))))))))</f>
        <v>0</v>
      </c>
      <c r="P92" s="86" t="b">
        <f>IF('Tableau de comparaison'!$L$8='Liste opérations'!$B$3,'Liste opérations'!G25,IF($L$8='Liste opérations'!$K$3,'Liste opérations'!P25,IF($L$8='Liste opérations'!$T$3,'Liste opérations'!Y25,IF($L$8='Liste opérations'!$AC$3,'Liste opérations'!AH25,IF($L$8='Liste opérations'!F76,'Liste opérations'!G78,IF($L$8='Liste opérations'!$K$56,'Liste opérations'!P78,IF($L$8='Liste opérations'!$T$56,'Liste opérations'!Y78,IF($L$8='Liste opérations'!$AC$56,'Liste opérations'!AH78,IF($L$8='Liste opérations'!$B$109,'Liste opérations'!G131,IF($L$8='Liste opérations'!$K$109,'Liste opérations'!P131,IF($L$8='Liste opérations'!$T$109,'Liste opérations'!Y131,IF($L$8='Liste opérations'!$AC$109,'Liste opérations'!AH131,IF($L$8='Liste opérations'!$B$162,'Liste opérations'!G184,IF($L$8='Liste opérations'!$T$162,'Liste opérations'!Y184,IF($L$8='Liste opérations'!$AC$162,'Liste opérations'!AH184,IF($L$8='Liste opérations'!$B$233,'Liste opérations'!G255,IF($L$8='Liste opérations'!$K$232,'Liste opérations'!P254,IF($L$8='Liste opérations'!$T$232,'Liste opérations'!Y254,IF($L$8='Liste opérations'!$AC$232,'Liste opérations'!AH254,IF($L$8='Liste opérations'!$B$56,'Liste opérations'!G78,FALSE))))))))))))))))))))</f>
        <v>0</v>
      </c>
      <c r="Q92" s="86" t="b">
        <f>IF('Tableau de comparaison'!$L$8='Liste opérations'!$B$3,'Liste opérations'!H25,IF($L$8='Liste opérations'!$K$3,'Liste opérations'!Q25,IF($L$8='Liste opérations'!$T$3,'Liste opérations'!Z25,IF($L$8='Liste opérations'!$AC$3,'Liste opérations'!AI25,IF($L$8='Liste opérations'!G76,'Liste opérations'!H78,IF($L$8='Liste opérations'!$K$56,'Liste opérations'!Q78,IF($L$8='Liste opérations'!$T$56,'Liste opérations'!Z78,IF($L$8='Liste opérations'!$AC$56,'Liste opérations'!AI78,IF($L$8='Liste opérations'!$B$109,'Liste opérations'!H131,IF($L$8='Liste opérations'!$K$109,'Liste opérations'!Q131,IF($L$8='Liste opérations'!$T$109,'Liste opérations'!Z131,IF($L$8='Liste opérations'!$AC$109,'Liste opérations'!AI131,IF($L$8='Liste opérations'!$B$162,'Liste opérations'!H184,IF($L$8='Liste opérations'!$T$162,'Liste opérations'!Z184,IF($L$8='Liste opérations'!$AC$162,'Liste opérations'!AI184,IF($L$8='Liste opérations'!$B$233,'Liste opérations'!H255,IF($L$8='Liste opérations'!$K$232,'Liste opérations'!Q254,IF($L$8='Liste opérations'!$T$232,'Liste opérations'!Z254,IF($L$8='Liste opérations'!$AC$232,'Liste opérations'!AI254,IF($L$8='Liste opérations'!$B$56,'Liste opérations'!H78,FALSE))))))))))))))))))))</f>
        <v>0</v>
      </c>
      <c r="R92" s="86" t="b">
        <f>IF('Tableau de comparaison'!$L$8='Liste opérations'!$B$3,'Liste opérations'!I25,IF($L$8='Liste opérations'!$K$3,'Liste opérations'!R25,IF($L$8='Liste opérations'!$T$3,'Liste opérations'!AA25,IF($L$8='Liste opérations'!$AC$3,'Liste opérations'!AJ25,IF($L$8='Liste opérations'!H76,'Liste opérations'!I78,IF($L$8='Liste opérations'!$K$56,'Liste opérations'!R78,IF($L$8='Liste opérations'!$T$56,'Liste opérations'!AA78,IF($L$8='Liste opérations'!$AC$56,'Liste opérations'!AJ78,IF($L$8='Liste opérations'!$B$109,'Liste opérations'!I131,IF($L$8='Liste opérations'!$K$109,'Liste opérations'!R131,IF($L$8='Liste opérations'!$T$109,'Liste opérations'!AA131,IF($L$8='Liste opérations'!$AC$109,'Liste opérations'!AJ131,IF($L$8='Liste opérations'!$B$162,'Liste opérations'!I184,IF($L$8='Liste opérations'!$T$162,'Liste opérations'!AA184,IF($L$8='Liste opérations'!$AC$162,'Liste opérations'!AJ184,IF($L$8='Liste opérations'!$B$233,'Liste opérations'!I255,IF($L$8='Liste opérations'!$K$232,'Liste opérations'!R254,IF($L$8='Liste opérations'!$T$232,'Liste opérations'!AA254,IF($L$8='Liste opérations'!$AC$232,'Liste opérations'!AJ254,IF($L$8='Liste opérations'!$B$56,'Liste opérations'!I78,FALSE))))))))))))))))))))</f>
        <v>0</v>
      </c>
      <c r="S92" s="472" t="b">
        <f>IF('Tableau de comparaison'!$L$8='Liste opérations'!$B$3,'Liste opérations'!J25,IF($L$8='Liste opérations'!$K$3,'Liste opérations'!S25,IF($L$8='Liste opérations'!$T$3,'Liste opérations'!AB25,IF($L$8='Liste opérations'!$AC$3,'Liste opérations'!AK25,IF($L$8='Liste opérations'!I76,'Liste opérations'!J78,IF($L$8='Liste opérations'!$K$56,'Liste opérations'!S78,IF($L$8='Liste opérations'!$T$56,'Liste opérations'!AB78,IF($L$8='Liste opérations'!$AC$56,'Liste opérations'!AK78,IF($L$8='Liste opérations'!$B$109,'Liste opérations'!J131,IF($L$8='Liste opérations'!$K$109,'Liste opérations'!S131,IF($L$8='Liste opérations'!$T$109,'Liste opérations'!AB131,IF($L$8='Liste opérations'!$AC$109,'Liste opérations'!AK131,IF($L$8='Liste opérations'!$B$162,'Liste opérations'!J184,IF($L$8='Liste opérations'!$T$162,'Liste opérations'!AB184,IF($L$8='Liste opérations'!$AC$162,'Liste opérations'!AK184,IF($L$8='Liste opérations'!$B$233,'Liste opérations'!J255,IF($L$8='Liste opérations'!$K$232,'Liste opérations'!S254,IF($L$8='Liste opérations'!$T$232,'Liste opérations'!AB254,IF($L$8='Liste opérations'!$AC$232,'Liste opérations'!AK254,IF($L$8='Liste opérations'!$B$56,'Liste opérations'!J78,FALSE))))))))))))))))))))</f>
        <v>0</v>
      </c>
      <c r="V92" s="10"/>
      <c r="W92" s="10"/>
      <c r="AG92" s="511" t="s">
        <v>6</v>
      </c>
      <c r="AH92" s="512">
        <v>2</v>
      </c>
      <c r="AI92" s="405"/>
      <c r="AJ92" s="444" t="s">
        <v>283</v>
      </c>
      <c r="AK92" s="445"/>
      <c r="AL92" s="405"/>
      <c r="AM92" s="444" t="s">
        <v>283</v>
      </c>
      <c r="AN92" s="445"/>
      <c r="AO92" s="435"/>
      <c r="AP92" s="421" t="s">
        <v>120</v>
      </c>
      <c r="AQ92" s="422">
        <v>1</v>
      </c>
      <c r="AR92" s="10"/>
      <c r="AS92" s="10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10"/>
      <c r="BI92" s="10"/>
      <c r="BJ92" s="10"/>
      <c r="BK92" s="10"/>
      <c r="BL92" s="2"/>
      <c r="BM92" s="2"/>
      <c r="BN92" s="10"/>
      <c r="BO92" s="2"/>
      <c r="BP92" s="2"/>
      <c r="BQ92" s="10"/>
      <c r="BR92" s="2"/>
      <c r="BS92" s="2"/>
      <c r="BT92" s="10"/>
      <c r="BU92" s="2"/>
      <c r="BV92" s="2"/>
      <c r="BW92" s="10"/>
      <c r="BX92" s="2"/>
      <c r="BY92" s="2"/>
      <c r="BZ92" s="10"/>
      <c r="CA92" s="2"/>
      <c r="CB92" s="2"/>
      <c r="CC92" s="10"/>
      <c r="CD92" s="2"/>
      <c r="CE92" s="2"/>
      <c r="CG92" s="2"/>
      <c r="CH92" s="2"/>
    </row>
    <row r="93" spans="2:86" ht="17.25" customHeight="1" thickBot="1">
      <c r="B93" s="545"/>
      <c r="C93" s="57"/>
      <c r="D93" s="45"/>
      <c r="E93" s="48"/>
      <c r="F93" s="72"/>
      <c r="G93" s="54"/>
      <c r="H93" s="42"/>
      <c r="I93" s="68"/>
      <c r="K93" s="552"/>
      <c r="L93" s="85" t="b">
        <f>IF('Tableau de comparaison'!$L$8='Liste opérations'!$B$3,'Liste opérations'!C26,IF($L$8='Liste opérations'!$K$3,'Liste opérations'!L26,IF($L$8='Liste opérations'!$T$3,'Liste opérations'!U26,IF($L$8='Liste opérations'!$AC$3,'Liste opérations'!AD26,IF($L$8='Liste opérations'!B77,'Liste opérations'!C79,IF($L$8='Liste opérations'!$K$56,'Liste opérations'!L79,IF($L$8='Liste opérations'!$T$56,'Liste opérations'!U79,IF($L$8='Liste opérations'!$AC$56,'Liste opérations'!AD79,IF($L$8='Liste opérations'!$B$109,'Liste opérations'!C132,IF($L$8='Liste opérations'!$K$109,'Liste opérations'!L132,IF($L$8='Liste opérations'!$T$109,'Liste opérations'!U132,IF($L$8='Liste opérations'!$AC$109,'Liste opérations'!AD132,IF($L$8='Liste opérations'!$B$162,'Liste opérations'!C185,IF($L$8='Liste opérations'!$T$162,'Liste opérations'!U185,IF($L$8='Liste opérations'!$AC$162,'Liste opérations'!AD185,IF($L$8='Liste opérations'!$B$233,'Liste opérations'!C256,IF($L$8='Liste opérations'!$K$232,'Liste opérations'!L255,IF($L$8='Liste opérations'!$T$232,'Liste opérations'!U255,IF($L$8='Liste opérations'!$AC$232,'Liste opérations'!AD255,IF($L$8='Liste opérations'!$B$56,'Liste opérations'!C79,FALSE))))))))))))))))))))</f>
        <v>0</v>
      </c>
      <c r="M93" s="86" t="b">
        <f>IF('Tableau de comparaison'!$L$8='Liste opérations'!$B$3,'Liste opérations'!D26,IF($L$8='Liste opérations'!$K$3,'Liste opérations'!M26,IF($L$8='Liste opérations'!$T$3,'Liste opérations'!V26,IF($L$8='Liste opérations'!$AC$3,'Liste opérations'!AE26,IF($L$8='Liste opérations'!C77,'Liste opérations'!D79,IF($L$8='Liste opérations'!$K$56,'Liste opérations'!M79,IF($L$8='Liste opérations'!$T$56,'Liste opérations'!V79,IF($L$8='Liste opérations'!$AC$56,'Liste opérations'!AE79,IF($L$8='Liste opérations'!$B$109,'Liste opérations'!D132,IF($L$8='Liste opérations'!$K$109,'Liste opérations'!M132,IF($L$8='Liste opérations'!$T$109,'Liste opérations'!V132,IF($L$8='Liste opérations'!$AC$109,'Liste opérations'!AE132,IF($L$8='Liste opérations'!$B$162,'Liste opérations'!D185,IF($L$8='Liste opérations'!$T$162,'Liste opérations'!V185,IF($L$8='Liste opérations'!$AC$162,'Liste opérations'!AE185,IF($L$8='Liste opérations'!$B$233,'Liste opérations'!D256,IF($L$8='Liste opérations'!$K$232,'Liste opérations'!M255,IF($L$8='Liste opérations'!$T$232,'Liste opérations'!V255,IF($L$8='Liste opérations'!$AC$232,'Liste opérations'!AE255,IF($L$8='Liste opérations'!$B$56,'Liste opérations'!D79,FALSE))))))))))))))))))))</f>
        <v>0</v>
      </c>
      <c r="N93" s="86" t="b">
        <f>IF('Tableau de comparaison'!$L$8='Liste opérations'!$B$3,'Liste opérations'!E26,IF($L$8='Liste opérations'!$K$3,'Liste opérations'!N26,IF($L$8='Liste opérations'!$T$3,'Liste opérations'!W26,IF($L$8='Liste opérations'!$AC$3,'Liste opérations'!AF26,IF($L$8='Liste opérations'!D77,'Liste opérations'!E79,IF($L$8='Liste opérations'!$K$56,'Liste opérations'!N79,IF($L$8='Liste opérations'!$T$56,'Liste opérations'!W79,IF($L$8='Liste opérations'!$AC$56,'Liste opérations'!AF79,IF($L$8='Liste opérations'!$B$109,'Liste opérations'!E132,IF($L$8='Liste opérations'!$K$109,'Liste opérations'!N132,IF($L$8='Liste opérations'!$T$109,'Liste opérations'!W132,IF($L$8='Liste opérations'!$AC$109,'Liste opérations'!AF132,IF($L$8='Liste opérations'!$B$162,'Liste opérations'!E185,IF($L$8='Liste opérations'!$T$162,'Liste opérations'!W185,IF($L$8='Liste opérations'!$AC$162,'Liste opérations'!AF185,IF($L$8='Liste opérations'!$B$233,'Liste opérations'!E256,IF($L$8='Liste opérations'!$K$232,'Liste opérations'!N255,IF($L$8='Liste opérations'!$T$232,'Liste opérations'!W255,IF($L$8='Liste opérations'!$AC$232,'Liste opérations'!AF255,IF($L$8='Liste opérations'!$B$56,'Liste opérations'!E79,FALSE))))))))))))))))))))</f>
        <v>0</v>
      </c>
      <c r="O93" s="86" t="b">
        <f>IF('Tableau de comparaison'!$L$8='Liste opérations'!$B$3,'Liste opérations'!F26,IF($L$8='Liste opérations'!$K$3,'Liste opérations'!O26,IF($L$8='Liste opérations'!$T$3,'Liste opérations'!X26,IF($L$8='Liste opérations'!$AC$3,'Liste opérations'!AG26,IF($L$8='Liste opérations'!E77,'Liste opérations'!F79,IF($L$8='Liste opérations'!$K$56,'Liste opérations'!O79,IF($L$8='Liste opérations'!$T$56,'Liste opérations'!X79,IF($L$8='Liste opérations'!$AC$56,'Liste opérations'!AG79,IF($L$8='Liste opérations'!$B$109,'Liste opérations'!F132,IF($L$8='Liste opérations'!$K$109,'Liste opérations'!O132,IF($L$8='Liste opérations'!$T$109,'Liste opérations'!X132,IF($L$8='Liste opérations'!$AC$109,'Liste opérations'!AG132,IF($L$8='Liste opérations'!$B$162,'Liste opérations'!F185,IF($L$8='Liste opérations'!$T$162,'Liste opérations'!X185,IF($L$8='Liste opérations'!$AC$162,'Liste opérations'!AG185,IF($L$8='Liste opérations'!$B$233,'Liste opérations'!F256,IF($L$8='Liste opérations'!$K$232,'Liste opérations'!O255,IF($L$8='Liste opérations'!$T$232,'Liste opérations'!X255,IF($L$8='Liste opérations'!$AC$232,'Liste opérations'!AG255,IF($L$8='Liste opérations'!$B$56,'Liste opérations'!F79,FALSE))))))))))))))))))))</f>
        <v>0</v>
      </c>
      <c r="P93" s="86" t="b">
        <f>IF('Tableau de comparaison'!$L$8='Liste opérations'!$B$3,'Liste opérations'!G26,IF($L$8='Liste opérations'!$K$3,'Liste opérations'!P26,IF($L$8='Liste opérations'!$T$3,'Liste opérations'!Y26,IF($L$8='Liste opérations'!$AC$3,'Liste opérations'!AH26,IF($L$8='Liste opérations'!F77,'Liste opérations'!G79,IF($L$8='Liste opérations'!$K$56,'Liste opérations'!P79,IF($L$8='Liste opérations'!$T$56,'Liste opérations'!Y79,IF($L$8='Liste opérations'!$AC$56,'Liste opérations'!AH79,IF($L$8='Liste opérations'!$B$109,'Liste opérations'!G132,IF($L$8='Liste opérations'!$K$109,'Liste opérations'!P132,IF($L$8='Liste opérations'!$T$109,'Liste opérations'!Y132,IF($L$8='Liste opérations'!$AC$109,'Liste opérations'!AH132,IF($L$8='Liste opérations'!$B$162,'Liste opérations'!G185,IF($L$8='Liste opérations'!$T$162,'Liste opérations'!Y185,IF($L$8='Liste opérations'!$AC$162,'Liste opérations'!AH185,IF($L$8='Liste opérations'!$B$233,'Liste opérations'!G256,IF($L$8='Liste opérations'!$K$232,'Liste opérations'!P255,IF($L$8='Liste opérations'!$T$232,'Liste opérations'!Y255,IF($L$8='Liste opérations'!$AC$232,'Liste opérations'!AH255,IF($L$8='Liste opérations'!$B$56,'Liste opérations'!G79,FALSE))))))))))))))))))))</f>
        <v>0</v>
      </c>
      <c r="Q93" s="86" t="b">
        <f>IF('Tableau de comparaison'!$L$8='Liste opérations'!$B$3,'Liste opérations'!H26,IF($L$8='Liste opérations'!$K$3,'Liste opérations'!Q26,IF($L$8='Liste opérations'!$T$3,'Liste opérations'!Z26,IF($L$8='Liste opérations'!$AC$3,'Liste opérations'!AI26,IF($L$8='Liste opérations'!G77,'Liste opérations'!H79,IF($L$8='Liste opérations'!$K$56,'Liste opérations'!Q79,IF($L$8='Liste opérations'!$T$56,'Liste opérations'!Z79,IF($L$8='Liste opérations'!$AC$56,'Liste opérations'!AI79,IF($L$8='Liste opérations'!$B$109,'Liste opérations'!H132,IF($L$8='Liste opérations'!$K$109,'Liste opérations'!Q132,IF($L$8='Liste opérations'!$T$109,'Liste opérations'!Z132,IF($L$8='Liste opérations'!$AC$109,'Liste opérations'!AI132,IF($L$8='Liste opérations'!$B$162,'Liste opérations'!H185,IF($L$8='Liste opérations'!$T$162,'Liste opérations'!Z185,IF($L$8='Liste opérations'!$AC$162,'Liste opérations'!AI185,IF($L$8='Liste opérations'!$B$233,'Liste opérations'!H256,IF($L$8='Liste opérations'!$K$232,'Liste opérations'!Q255,IF($L$8='Liste opérations'!$T$232,'Liste opérations'!Z255,IF($L$8='Liste opérations'!$AC$232,'Liste opérations'!AI255,IF($L$8='Liste opérations'!$B$56,'Liste opérations'!H79,FALSE))))))))))))))))))))</f>
        <v>0</v>
      </c>
      <c r="R93" s="86" t="b">
        <f>IF('Tableau de comparaison'!$L$8='Liste opérations'!$B$3,'Liste opérations'!I26,IF($L$8='Liste opérations'!$K$3,'Liste opérations'!R26,IF($L$8='Liste opérations'!$T$3,'Liste opérations'!AA26,IF($L$8='Liste opérations'!$AC$3,'Liste opérations'!AJ26,IF($L$8='Liste opérations'!H77,'Liste opérations'!I79,IF($L$8='Liste opérations'!$K$56,'Liste opérations'!R79,IF($L$8='Liste opérations'!$T$56,'Liste opérations'!AA79,IF($L$8='Liste opérations'!$AC$56,'Liste opérations'!AJ79,IF($L$8='Liste opérations'!$B$109,'Liste opérations'!I132,IF($L$8='Liste opérations'!$K$109,'Liste opérations'!R132,IF($L$8='Liste opérations'!$T$109,'Liste opérations'!AA132,IF($L$8='Liste opérations'!$AC$109,'Liste opérations'!AJ132,IF($L$8='Liste opérations'!$B$162,'Liste opérations'!I185,IF($L$8='Liste opérations'!$T$162,'Liste opérations'!AA185,IF($L$8='Liste opérations'!$AC$162,'Liste opérations'!AJ185,IF($L$8='Liste opérations'!$B$233,'Liste opérations'!I256,IF($L$8='Liste opérations'!$K$232,'Liste opérations'!R255,IF($L$8='Liste opérations'!$T$232,'Liste opérations'!AA255,IF($L$8='Liste opérations'!$AC$232,'Liste opérations'!AJ255,IF($L$8='Liste opérations'!$B$56,'Liste opérations'!I79,FALSE))))))))))))))))))))</f>
        <v>0</v>
      </c>
      <c r="S93" s="472" t="b">
        <f>IF('Tableau de comparaison'!$L$8='Liste opérations'!$B$3,'Liste opérations'!J26,IF($L$8='Liste opérations'!$K$3,'Liste opérations'!S26,IF($L$8='Liste opérations'!$T$3,'Liste opérations'!AB26,IF($L$8='Liste opérations'!$AC$3,'Liste opérations'!AK26,IF($L$8='Liste opérations'!I77,'Liste opérations'!J79,IF($L$8='Liste opérations'!$K$56,'Liste opérations'!S79,IF($L$8='Liste opérations'!$T$56,'Liste opérations'!AB79,IF($L$8='Liste opérations'!$AC$56,'Liste opérations'!AK79,IF($L$8='Liste opérations'!$B$109,'Liste opérations'!J132,IF($L$8='Liste opérations'!$K$109,'Liste opérations'!S132,IF($L$8='Liste opérations'!$T$109,'Liste opérations'!AB132,IF($L$8='Liste opérations'!$AC$109,'Liste opérations'!AK132,IF($L$8='Liste opérations'!$B$162,'Liste opérations'!J185,IF($L$8='Liste opérations'!$T$162,'Liste opérations'!AB185,IF($L$8='Liste opérations'!$AC$162,'Liste opérations'!AK185,IF($L$8='Liste opérations'!$B$233,'Liste opérations'!J256,IF($L$8='Liste opérations'!$K$232,'Liste opérations'!S255,IF($L$8='Liste opérations'!$T$232,'Liste opérations'!AB255,IF($L$8='Liste opérations'!$AC$232,'Liste opérations'!AK255,IF($L$8='Liste opérations'!$B$56,'Liste opérations'!J79,FALSE))))))))))))))))))))</f>
        <v>0</v>
      </c>
      <c r="V93" s="10"/>
      <c r="W93" s="10"/>
      <c r="AG93" s="511" t="s">
        <v>7</v>
      </c>
      <c r="AH93" s="512">
        <v>1</v>
      </c>
      <c r="AI93" s="405"/>
      <c r="AJ93" s="374" t="s">
        <v>95</v>
      </c>
      <c r="AK93" s="448">
        <v>4</v>
      </c>
      <c r="AL93" s="405"/>
      <c r="AM93" s="412" t="s">
        <v>15</v>
      </c>
      <c r="AN93" s="409">
        <v>2</v>
      </c>
      <c r="AO93" s="435"/>
      <c r="AP93" s="421" t="s">
        <v>85</v>
      </c>
      <c r="AQ93" s="422">
        <v>1</v>
      </c>
      <c r="AR93" s="10"/>
      <c r="AS93" s="10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10"/>
      <c r="BI93" s="10"/>
      <c r="BJ93" s="10"/>
      <c r="BK93" s="10"/>
      <c r="BL93" s="2"/>
      <c r="BM93" s="2"/>
      <c r="BN93" s="10"/>
      <c r="BO93" s="2"/>
      <c r="BP93" s="2"/>
      <c r="BQ93" s="10"/>
      <c r="BR93" s="2"/>
      <c r="BS93" s="2"/>
      <c r="BT93" s="10"/>
      <c r="BU93" s="2"/>
      <c r="BV93" s="2"/>
      <c r="BW93" s="10"/>
      <c r="BX93" s="2"/>
      <c r="BY93" s="2"/>
      <c r="BZ93" s="10"/>
      <c r="CA93" s="2"/>
      <c r="CB93" s="2"/>
      <c r="CC93" s="10"/>
      <c r="CD93" s="2"/>
      <c r="CE93" s="2"/>
      <c r="CG93" s="2"/>
      <c r="CH93" s="2"/>
    </row>
    <row r="94" spans="2:86" ht="17.25" customHeight="1" thickBot="1">
      <c r="B94" s="545"/>
      <c r="C94" s="57"/>
      <c r="D94" s="45"/>
      <c r="E94" s="48"/>
      <c r="F94" s="72"/>
      <c r="G94" s="54"/>
      <c r="H94" s="42"/>
      <c r="I94" s="68"/>
      <c r="K94" s="552"/>
      <c r="L94" s="85" t="b">
        <f>IF('Tableau de comparaison'!$L$8='Liste opérations'!$B$3,'Liste opérations'!C27,IF($L$8='Liste opérations'!$K$3,'Liste opérations'!L27,IF($L$8='Liste opérations'!$T$3,'Liste opérations'!U27,IF($L$8='Liste opérations'!$AC$3,'Liste opérations'!AD27,IF($L$8='Liste opérations'!B78,'Liste opérations'!C80,IF($L$8='Liste opérations'!$K$56,'Liste opérations'!L80,IF($L$8='Liste opérations'!$T$56,'Liste opérations'!U80,IF($L$8='Liste opérations'!$AC$56,'Liste opérations'!AD80,IF($L$8='Liste opérations'!$B$109,'Liste opérations'!C133,IF($L$8='Liste opérations'!$K$109,'Liste opérations'!L133,IF($L$8='Liste opérations'!$T$109,'Liste opérations'!U133,IF($L$8='Liste opérations'!$AC$109,'Liste opérations'!AD133,IF($L$8='Liste opérations'!$B$162,'Liste opérations'!C186,IF($L$8='Liste opérations'!$T$162,'Liste opérations'!U186,IF($L$8='Liste opérations'!$AC$162,'Liste opérations'!AD186,IF($L$8='Liste opérations'!$B$233,'Liste opérations'!C257,IF($L$8='Liste opérations'!$K$232,'Liste opérations'!L256,IF($L$8='Liste opérations'!$T$232,'Liste opérations'!U256,IF($L$8='Liste opérations'!$AC$232,'Liste opérations'!AD256,IF($L$8='Liste opérations'!$B$56,'Liste opérations'!C80,FALSE))))))))))))))))))))</f>
        <v>0</v>
      </c>
      <c r="M94" s="86" t="b">
        <f>IF('Tableau de comparaison'!$L$8='Liste opérations'!$B$3,'Liste opérations'!D27,IF($L$8='Liste opérations'!$K$3,'Liste opérations'!M27,IF($L$8='Liste opérations'!$T$3,'Liste opérations'!V27,IF($L$8='Liste opérations'!$AC$3,'Liste opérations'!AE27,IF($L$8='Liste opérations'!C78,'Liste opérations'!D80,IF($L$8='Liste opérations'!$K$56,'Liste opérations'!M80,IF($L$8='Liste opérations'!$T$56,'Liste opérations'!V80,IF($L$8='Liste opérations'!$AC$56,'Liste opérations'!AE80,IF($L$8='Liste opérations'!$B$109,'Liste opérations'!D133,IF($L$8='Liste opérations'!$K$109,'Liste opérations'!M133,IF($L$8='Liste opérations'!$T$109,'Liste opérations'!V133,IF($L$8='Liste opérations'!$AC$109,'Liste opérations'!AE133,IF($L$8='Liste opérations'!$B$162,'Liste opérations'!D186,IF($L$8='Liste opérations'!$T$162,'Liste opérations'!V186,IF($L$8='Liste opérations'!$AC$162,'Liste opérations'!AE186,IF($L$8='Liste opérations'!$B$233,'Liste opérations'!D257,IF($L$8='Liste opérations'!$K$232,'Liste opérations'!M256,IF($L$8='Liste opérations'!$T$232,'Liste opérations'!V256,IF($L$8='Liste opérations'!$AC$232,'Liste opérations'!AE256,IF($L$8='Liste opérations'!$B$56,'Liste opérations'!D80,FALSE))))))))))))))))))))</f>
        <v>0</v>
      </c>
      <c r="N94" s="86" t="b">
        <f>IF('Tableau de comparaison'!$L$8='Liste opérations'!$B$3,'Liste opérations'!E27,IF($L$8='Liste opérations'!$K$3,'Liste opérations'!N27,IF($L$8='Liste opérations'!$T$3,'Liste opérations'!W27,IF($L$8='Liste opérations'!$AC$3,'Liste opérations'!AF27,IF($L$8='Liste opérations'!D78,'Liste opérations'!E80,IF($L$8='Liste opérations'!$K$56,'Liste opérations'!N80,IF($L$8='Liste opérations'!$T$56,'Liste opérations'!W80,IF($L$8='Liste opérations'!$AC$56,'Liste opérations'!AF80,IF($L$8='Liste opérations'!$B$109,'Liste opérations'!E133,IF($L$8='Liste opérations'!$K$109,'Liste opérations'!N133,IF($L$8='Liste opérations'!$T$109,'Liste opérations'!W133,IF($L$8='Liste opérations'!$AC$109,'Liste opérations'!AF133,IF($L$8='Liste opérations'!$B$162,'Liste opérations'!E186,IF($L$8='Liste opérations'!$T$162,'Liste opérations'!W186,IF($L$8='Liste opérations'!$AC$162,'Liste opérations'!AF186,IF($L$8='Liste opérations'!$B$233,'Liste opérations'!E257,IF($L$8='Liste opérations'!$K$232,'Liste opérations'!N256,IF($L$8='Liste opérations'!$T$232,'Liste opérations'!W256,IF($L$8='Liste opérations'!$AC$232,'Liste opérations'!AF256,IF($L$8='Liste opérations'!$B$56,'Liste opérations'!E80,FALSE))))))))))))))))))))</f>
        <v>0</v>
      </c>
      <c r="O94" s="86" t="b">
        <f>IF('Tableau de comparaison'!$L$8='Liste opérations'!$B$3,'Liste opérations'!F27,IF($L$8='Liste opérations'!$K$3,'Liste opérations'!O27,IF($L$8='Liste opérations'!$T$3,'Liste opérations'!X27,IF($L$8='Liste opérations'!$AC$3,'Liste opérations'!AG27,IF($L$8='Liste opérations'!E78,'Liste opérations'!F80,IF($L$8='Liste opérations'!$K$56,'Liste opérations'!O80,IF($L$8='Liste opérations'!$T$56,'Liste opérations'!X80,IF($L$8='Liste opérations'!$AC$56,'Liste opérations'!AG80,IF($L$8='Liste opérations'!$B$109,'Liste opérations'!F133,IF($L$8='Liste opérations'!$K$109,'Liste opérations'!O133,IF($L$8='Liste opérations'!$T$109,'Liste opérations'!X133,IF($L$8='Liste opérations'!$AC$109,'Liste opérations'!AG133,IF($L$8='Liste opérations'!$B$162,'Liste opérations'!F186,IF($L$8='Liste opérations'!$T$162,'Liste opérations'!X186,IF($L$8='Liste opérations'!$AC$162,'Liste opérations'!AG186,IF($L$8='Liste opérations'!$B$233,'Liste opérations'!F257,IF($L$8='Liste opérations'!$K$232,'Liste opérations'!O256,IF($L$8='Liste opérations'!$T$232,'Liste opérations'!X256,IF($L$8='Liste opérations'!$AC$232,'Liste opérations'!AG256,IF($L$8='Liste opérations'!$B$56,'Liste opérations'!F80,FALSE))))))))))))))))))))</f>
        <v>0</v>
      </c>
      <c r="P94" s="86" t="b">
        <f>IF('Tableau de comparaison'!$L$8='Liste opérations'!$B$3,'Liste opérations'!G27,IF($L$8='Liste opérations'!$K$3,'Liste opérations'!P27,IF($L$8='Liste opérations'!$T$3,'Liste opérations'!Y27,IF($L$8='Liste opérations'!$AC$3,'Liste opérations'!AH27,IF($L$8='Liste opérations'!F78,'Liste opérations'!G80,IF($L$8='Liste opérations'!$K$56,'Liste opérations'!P80,IF($L$8='Liste opérations'!$T$56,'Liste opérations'!Y80,IF($L$8='Liste opérations'!$AC$56,'Liste opérations'!AH80,IF($L$8='Liste opérations'!$B$109,'Liste opérations'!G133,IF($L$8='Liste opérations'!$K$109,'Liste opérations'!P133,IF($L$8='Liste opérations'!$T$109,'Liste opérations'!Y133,IF($L$8='Liste opérations'!$AC$109,'Liste opérations'!AH133,IF($L$8='Liste opérations'!$B$162,'Liste opérations'!G186,IF($L$8='Liste opérations'!$T$162,'Liste opérations'!Y186,IF($L$8='Liste opérations'!$AC$162,'Liste opérations'!AH186,IF($L$8='Liste opérations'!$B$233,'Liste opérations'!G257,IF($L$8='Liste opérations'!$K$232,'Liste opérations'!P256,IF($L$8='Liste opérations'!$T$232,'Liste opérations'!Y256,IF($L$8='Liste opérations'!$AC$232,'Liste opérations'!AH256,IF($L$8='Liste opérations'!$B$56,'Liste opérations'!G80,FALSE))))))))))))))))))))</f>
        <v>0</v>
      </c>
      <c r="Q94" s="86" t="b">
        <f>IF('Tableau de comparaison'!$L$8='Liste opérations'!$B$3,'Liste opérations'!H27,IF($L$8='Liste opérations'!$K$3,'Liste opérations'!Q27,IF($L$8='Liste opérations'!$T$3,'Liste opérations'!Z27,IF($L$8='Liste opérations'!$AC$3,'Liste opérations'!AI27,IF($L$8='Liste opérations'!G78,'Liste opérations'!H80,IF($L$8='Liste opérations'!$K$56,'Liste opérations'!Q80,IF($L$8='Liste opérations'!$T$56,'Liste opérations'!Z80,IF($L$8='Liste opérations'!$AC$56,'Liste opérations'!AI80,IF($L$8='Liste opérations'!$B$109,'Liste opérations'!H133,IF($L$8='Liste opérations'!$K$109,'Liste opérations'!Q133,IF($L$8='Liste opérations'!$T$109,'Liste opérations'!Z133,IF($L$8='Liste opérations'!$AC$109,'Liste opérations'!AI133,IF($L$8='Liste opérations'!$B$162,'Liste opérations'!H186,IF($L$8='Liste opérations'!$T$162,'Liste opérations'!Z186,IF($L$8='Liste opérations'!$AC$162,'Liste opérations'!AI186,IF($L$8='Liste opérations'!$B$233,'Liste opérations'!H257,IF($L$8='Liste opérations'!$K$232,'Liste opérations'!Q256,IF($L$8='Liste opérations'!$T$232,'Liste opérations'!Z256,IF($L$8='Liste opérations'!$AC$232,'Liste opérations'!AI256,IF($L$8='Liste opérations'!$B$56,'Liste opérations'!H80,FALSE))))))))))))))))))))</f>
        <v>0</v>
      </c>
      <c r="R94" s="86" t="b">
        <f>IF('Tableau de comparaison'!$L$8='Liste opérations'!$B$3,'Liste opérations'!I27,IF($L$8='Liste opérations'!$K$3,'Liste opérations'!R27,IF($L$8='Liste opérations'!$T$3,'Liste opérations'!AA27,IF($L$8='Liste opérations'!$AC$3,'Liste opérations'!AJ27,IF($L$8='Liste opérations'!H78,'Liste opérations'!I80,IF($L$8='Liste opérations'!$K$56,'Liste opérations'!R80,IF($L$8='Liste opérations'!$T$56,'Liste opérations'!AA80,IF($L$8='Liste opérations'!$AC$56,'Liste opérations'!AJ80,IF($L$8='Liste opérations'!$B$109,'Liste opérations'!I133,IF($L$8='Liste opérations'!$K$109,'Liste opérations'!R133,IF($L$8='Liste opérations'!$T$109,'Liste opérations'!AA133,IF($L$8='Liste opérations'!$AC$109,'Liste opérations'!AJ133,IF($L$8='Liste opérations'!$B$162,'Liste opérations'!I186,IF($L$8='Liste opérations'!$T$162,'Liste opérations'!AA186,IF($L$8='Liste opérations'!$AC$162,'Liste opérations'!AJ186,IF($L$8='Liste opérations'!$B$233,'Liste opérations'!I257,IF($L$8='Liste opérations'!$K$232,'Liste opérations'!R256,IF($L$8='Liste opérations'!$T$232,'Liste opérations'!AA256,IF($L$8='Liste opérations'!$AC$232,'Liste opérations'!AJ256,IF($L$8='Liste opérations'!$B$56,'Liste opérations'!I80,FALSE))))))))))))))))))))</f>
        <v>0</v>
      </c>
      <c r="S94" s="472" t="b">
        <f>IF('Tableau de comparaison'!$L$8='Liste opérations'!$B$3,'Liste opérations'!J27,IF($L$8='Liste opérations'!$K$3,'Liste opérations'!S27,IF($L$8='Liste opérations'!$T$3,'Liste opérations'!AB27,IF($L$8='Liste opérations'!$AC$3,'Liste opérations'!AK27,IF($L$8='Liste opérations'!I78,'Liste opérations'!J80,IF($L$8='Liste opérations'!$K$56,'Liste opérations'!S80,IF($L$8='Liste opérations'!$T$56,'Liste opérations'!AB80,IF($L$8='Liste opérations'!$AC$56,'Liste opérations'!AK80,IF($L$8='Liste opérations'!$B$109,'Liste opérations'!J133,IF($L$8='Liste opérations'!$K$109,'Liste opérations'!S133,IF($L$8='Liste opérations'!$T$109,'Liste opérations'!AB133,IF($L$8='Liste opérations'!$AC$109,'Liste opérations'!AK133,IF($L$8='Liste opérations'!$B$162,'Liste opérations'!J186,IF($L$8='Liste opérations'!$T$162,'Liste opérations'!AB186,IF($L$8='Liste opérations'!$AC$162,'Liste opérations'!AK186,IF($L$8='Liste opérations'!$B$233,'Liste opérations'!J257,IF($L$8='Liste opérations'!$K$232,'Liste opérations'!S256,IF($L$8='Liste opérations'!$T$232,'Liste opérations'!AB256,IF($L$8='Liste opérations'!$AC$232,'Liste opérations'!AK256,IF($L$8='Liste opérations'!$B$56,'Liste opérations'!J80,FALSE))))))))))))))))))))</f>
        <v>0</v>
      </c>
      <c r="U94" s="539" t="s">
        <v>280</v>
      </c>
      <c r="V94" s="540"/>
      <c r="W94" s="540"/>
      <c r="X94" s="540"/>
      <c r="Y94" s="540"/>
      <c r="Z94" s="540"/>
      <c r="AA94" s="541"/>
      <c r="AG94" s="444" t="s">
        <v>283</v>
      </c>
      <c r="AH94" s="445"/>
      <c r="AI94" s="405"/>
      <c r="AJ94" s="374" t="s">
        <v>86</v>
      </c>
      <c r="AK94" s="448">
        <v>1</v>
      </c>
      <c r="AL94" s="405"/>
      <c r="AM94" s="412" t="s">
        <v>16</v>
      </c>
      <c r="AN94" s="409">
        <v>2</v>
      </c>
      <c r="AO94" s="435"/>
      <c r="AP94" s="444" t="s">
        <v>283</v>
      </c>
      <c r="AQ94" s="445"/>
      <c r="AR94" s="10"/>
      <c r="AS94" s="10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10"/>
      <c r="BI94" s="10"/>
      <c r="BJ94" s="10"/>
      <c r="BK94" s="10"/>
      <c r="BL94" s="2"/>
      <c r="BM94" s="2"/>
      <c r="BN94" s="10"/>
      <c r="BO94" s="2"/>
      <c r="BP94" s="2"/>
      <c r="BQ94" s="10"/>
      <c r="BR94" s="2"/>
      <c r="BS94" s="2"/>
      <c r="BT94" s="10"/>
      <c r="BU94" s="2"/>
      <c r="BV94" s="2"/>
      <c r="BW94" s="10"/>
      <c r="BX94" s="2"/>
      <c r="BY94" s="2"/>
      <c r="BZ94" s="10"/>
      <c r="CA94" s="2"/>
      <c r="CB94" s="2"/>
      <c r="CC94" s="10"/>
      <c r="CD94" s="2"/>
      <c r="CE94" s="2"/>
      <c r="CG94" s="2"/>
      <c r="CH94" s="2"/>
    </row>
    <row r="95" spans="2:86" ht="17.25" customHeight="1" thickBot="1">
      <c r="B95" s="546"/>
      <c r="C95" s="58"/>
      <c r="D95" s="46"/>
      <c r="E95" s="49"/>
      <c r="F95" s="52"/>
      <c r="G95" s="55"/>
      <c r="H95" s="43"/>
      <c r="I95" s="69"/>
      <c r="K95" s="553"/>
      <c r="L95" s="85" t="b">
        <f>IF('Tableau de comparaison'!$L$8='Liste opérations'!$B$3,'Liste opérations'!C28,IF($L$8='Liste opérations'!$K$3,'Liste opérations'!L28,IF($L$8='Liste opérations'!$T$3,'Liste opérations'!U28,IF($L$8='Liste opérations'!$AC$3,'Liste opérations'!AD28,IF($L$8='Liste opérations'!B79,'Liste opérations'!C81,IF($L$8='Liste opérations'!$K$56,'Liste opérations'!L81,IF($L$8='Liste opérations'!$T$56,'Liste opérations'!U81,IF($L$8='Liste opérations'!$AC$56,'Liste opérations'!AD81,IF($L$8='Liste opérations'!$B$109,'Liste opérations'!C134,IF($L$8='Liste opérations'!$K$109,'Liste opérations'!L134,IF($L$8='Liste opérations'!$T$109,'Liste opérations'!U134,IF($L$8='Liste opérations'!$AC$109,'Liste opérations'!AD134,IF($L$8='Liste opérations'!$B$162,'Liste opérations'!C187,IF($L$8='Liste opérations'!$T$162,'Liste opérations'!U187,IF($L$8='Liste opérations'!$AC$162,'Liste opérations'!AD187,IF($L$8='Liste opérations'!$B$233,'Liste opérations'!C258,IF($L$8='Liste opérations'!$K$232,'Liste opérations'!L257,IF($L$8='Liste opérations'!$T$232,'Liste opérations'!U257,IF($L$8='Liste opérations'!$AC$232,'Liste opérations'!AD257,IF($L$8='Liste opérations'!$B$56,'Liste opérations'!C81,FALSE))))))))))))))))))))</f>
        <v>0</v>
      </c>
      <c r="M95" s="86" t="b">
        <f>IF('Tableau de comparaison'!$L$8='Liste opérations'!$B$3,'Liste opérations'!D28,IF($L$8='Liste opérations'!$K$3,'Liste opérations'!M28,IF($L$8='Liste opérations'!$T$3,'Liste opérations'!V28,IF($L$8='Liste opérations'!$AC$3,'Liste opérations'!AE28,IF($L$8='Liste opérations'!C79,'Liste opérations'!D81,IF($L$8='Liste opérations'!$K$56,'Liste opérations'!M81,IF($L$8='Liste opérations'!$T$56,'Liste opérations'!V81,IF($L$8='Liste opérations'!$AC$56,'Liste opérations'!AE81,IF($L$8='Liste opérations'!$B$109,'Liste opérations'!D134,IF($L$8='Liste opérations'!$K$109,'Liste opérations'!M134,IF($L$8='Liste opérations'!$T$109,'Liste opérations'!V134,IF($L$8='Liste opérations'!$AC$109,'Liste opérations'!AE134,IF($L$8='Liste opérations'!$B$162,'Liste opérations'!D187,IF($L$8='Liste opérations'!$T$162,'Liste opérations'!V187,IF($L$8='Liste opérations'!$AC$162,'Liste opérations'!AE187,IF($L$8='Liste opérations'!$B$233,'Liste opérations'!D258,IF($L$8='Liste opérations'!$K$232,'Liste opérations'!M257,IF($L$8='Liste opérations'!$T$232,'Liste opérations'!V257,IF($L$8='Liste opérations'!$AC$232,'Liste opérations'!AE257,IF($L$8='Liste opérations'!$B$56,'Liste opérations'!D81,FALSE))))))))))))))))))))</f>
        <v>0</v>
      </c>
      <c r="N95" s="86" t="b">
        <f>IF('Tableau de comparaison'!$L$8='Liste opérations'!$B$3,'Liste opérations'!E28,IF($L$8='Liste opérations'!$K$3,'Liste opérations'!N28,IF($L$8='Liste opérations'!$T$3,'Liste opérations'!W28,IF($L$8='Liste opérations'!$AC$3,'Liste opérations'!AF28,IF($L$8='Liste opérations'!D79,'Liste opérations'!E81,IF($L$8='Liste opérations'!$K$56,'Liste opérations'!N81,IF($L$8='Liste opérations'!$T$56,'Liste opérations'!W81,IF($L$8='Liste opérations'!$AC$56,'Liste opérations'!AF81,IF($L$8='Liste opérations'!$B$109,'Liste opérations'!E134,IF($L$8='Liste opérations'!$K$109,'Liste opérations'!N134,IF($L$8='Liste opérations'!$T$109,'Liste opérations'!W134,IF($L$8='Liste opérations'!$AC$109,'Liste opérations'!AF134,IF($L$8='Liste opérations'!$B$162,'Liste opérations'!E187,IF($L$8='Liste opérations'!$T$162,'Liste opérations'!W187,IF($L$8='Liste opérations'!$AC$162,'Liste opérations'!AF187,IF($L$8='Liste opérations'!$B$233,'Liste opérations'!E258,IF($L$8='Liste opérations'!$K$232,'Liste opérations'!N257,IF($L$8='Liste opérations'!$T$232,'Liste opérations'!W257,IF($L$8='Liste opérations'!$AC$232,'Liste opérations'!AF257,IF($L$8='Liste opérations'!$B$56,'Liste opérations'!E81,FALSE))))))))))))))))))))</f>
        <v>0</v>
      </c>
      <c r="O95" s="86" t="b">
        <f>IF('Tableau de comparaison'!$L$8='Liste opérations'!$B$3,'Liste opérations'!F28,IF($L$8='Liste opérations'!$K$3,'Liste opérations'!O28,IF($L$8='Liste opérations'!$T$3,'Liste opérations'!X28,IF($L$8='Liste opérations'!$AC$3,'Liste opérations'!AG28,IF($L$8='Liste opérations'!E79,'Liste opérations'!F81,IF($L$8='Liste opérations'!$K$56,'Liste opérations'!O81,IF($L$8='Liste opérations'!$T$56,'Liste opérations'!X81,IF($L$8='Liste opérations'!$AC$56,'Liste opérations'!AG81,IF($L$8='Liste opérations'!$B$109,'Liste opérations'!F134,IF($L$8='Liste opérations'!$K$109,'Liste opérations'!O134,IF($L$8='Liste opérations'!$T$109,'Liste opérations'!X134,IF($L$8='Liste opérations'!$AC$109,'Liste opérations'!AG134,IF($L$8='Liste opérations'!$B$162,'Liste opérations'!F187,IF($L$8='Liste opérations'!$T$162,'Liste opérations'!X187,IF($L$8='Liste opérations'!$AC$162,'Liste opérations'!AG187,IF($L$8='Liste opérations'!$B$233,'Liste opérations'!F258,IF($L$8='Liste opérations'!$K$232,'Liste opérations'!O257,IF($L$8='Liste opérations'!$T$232,'Liste opérations'!X257,IF($L$8='Liste opérations'!$AC$232,'Liste opérations'!AG257,IF($L$8='Liste opérations'!$B$56,'Liste opérations'!F81,FALSE))))))))))))))))))))</f>
        <v>0</v>
      </c>
      <c r="P95" s="86" t="b">
        <f>IF('Tableau de comparaison'!$L$8='Liste opérations'!$B$3,'Liste opérations'!G28,IF($L$8='Liste opérations'!$K$3,'Liste opérations'!P28,IF($L$8='Liste opérations'!$T$3,'Liste opérations'!Y28,IF($L$8='Liste opérations'!$AC$3,'Liste opérations'!AH28,IF($L$8='Liste opérations'!F79,'Liste opérations'!G81,IF($L$8='Liste opérations'!$K$56,'Liste opérations'!P81,IF($L$8='Liste opérations'!$T$56,'Liste opérations'!Y81,IF($L$8='Liste opérations'!$AC$56,'Liste opérations'!AH81,IF($L$8='Liste opérations'!$B$109,'Liste opérations'!G134,IF($L$8='Liste opérations'!$K$109,'Liste opérations'!P134,IF($L$8='Liste opérations'!$T$109,'Liste opérations'!Y134,IF($L$8='Liste opérations'!$AC$109,'Liste opérations'!AH134,IF($L$8='Liste opérations'!$B$162,'Liste opérations'!G187,IF($L$8='Liste opérations'!$T$162,'Liste opérations'!Y187,IF($L$8='Liste opérations'!$AC$162,'Liste opérations'!AH187,IF($L$8='Liste opérations'!$B$233,'Liste opérations'!G258,IF($L$8='Liste opérations'!$K$232,'Liste opérations'!P257,IF($L$8='Liste opérations'!$T$232,'Liste opérations'!Y257,IF($L$8='Liste opérations'!$AC$232,'Liste opérations'!AH257,IF($L$8='Liste opérations'!$B$56,'Liste opérations'!G81,FALSE))))))))))))))))))))</f>
        <v>0</v>
      </c>
      <c r="Q95" s="86" t="b">
        <f>IF('Tableau de comparaison'!$L$8='Liste opérations'!$B$3,'Liste opérations'!H28,IF($L$8='Liste opérations'!$K$3,'Liste opérations'!Q28,IF($L$8='Liste opérations'!$T$3,'Liste opérations'!Z28,IF($L$8='Liste opérations'!$AC$3,'Liste opérations'!AI28,IF($L$8='Liste opérations'!G79,'Liste opérations'!H81,IF($L$8='Liste opérations'!$K$56,'Liste opérations'!Q81,IF($L$8='Liste opérations'!$T$56,'Liste opérations'!Z81,IF($L$8='Liste opérations'!$AC$56,'Liste opérations'!AI81,IF($L$8='Liste opérations'!$B$109,'Liste opérations'!H134,IF($L$8='Liste opérations'!$K$109,'Liste opérations'!Q134,IF($L$8='Liste opérations'!$T$109,'Liste opérations'!Z134,IF($L$8='Liste opérations'!$AC$109,'Liste opérations'!AI134,IF($L$8='Liste opérations'!$B$162,'Liste opérations'!H187,IF($L$8='Liste opérations'!$T$162,'Liste opérations'!Z187,IF($L$8='Liste opérations'!$AC$162,'Liste opérations'!AI187,IF($L$8='Liste opérations'!$B$233,'Liste opérations'!H258,IF($L$8='Liste opérations'!$K$232,'Liste opérations'!Q257,IF($L$8='Liste opérations'!$T$232,'Liste opérations'!Z257,IF($L$8='Liste opérations'!$AC$232,'Liste opérations'!AI257,IF($L$8='Liste opérations'!$B$56,'Liste opérations'!H81,FALSE))))))))))))))))))))</f>
        <v>0</v>
      </c>
      <c r="R95" s="86" t="b">
        <f>IF('Tableau de comparaison'!$L$8='Liste opérations'!$B$3,'Liste opérations'!I28,IF($L$8='Liste opérations'!$K$3,'Liste opérations'!R28,IF($L$8='Liste opérations'!$T$3,'Liste opérations'!AA28,IF($L$8='Liste opérations'!$AC$3,'Liste opérations'!AJ28,IF($L$8='Liste opérations'!H79,'Liste opérations'!I81,IF($L$8='Liste opérations'!$K$56,'Liste opérations'!R81,IF($L$8='Liste opérations'!$T$56,'Liste opérations'!AA81,IF($L$8='Liste opérations'!$AC$56,'Liste opérations'!AJ81,IF($L$8='Liste opérations'!$B$109,'Liste opérations'!I134,IF($L$8='Liste opérations'!$K$109,'Liste opérations'!R134,IF($L$8='Liste opérations'!$T$109,'Liste opérations'!AA134,IF($L$8='Liste opérations'!$AC$109,'Liste opérations'!AJ134,IF($L$8='Liste opérations'!$B$162,'Liste opérations'!I187,IF($L$8='Liste opérations'!$T$162,'Liste opérations'!AA187,IF($L$8='Liste opérations'!$AC$162,'Liste opérations'!AJ187,IF($L$8='Liste opérations'!$B$233,'Liste opérations'!I258,IF($L$8='Liste opérations'!$K$232,'Liste opérations'!R257,IF($L$8='Liste opérations'!$T$232,'Liste opérations'!AA257,IF($L$8='Liste opérations'!$AC$232,'Liste opérations'!AJ257,IF($L$8='Liste opérations'!$B$56,'Liste opérations'!I81,FALSE))))))))))))))))))))</f>
        <v>0</v>
      </c>
      <c r="S95" s="472" t="b">
        <f>IF('Tableau de comparaison'!$L$8='Liste opérations'!$B$3,'Liste opérations'!J28,IF($L$8='Liste opérations'!$K$3,'Liste opérations'!S28,IF($L$8='Liste opérations'!$T$3,'Liste opérations'!AB28,IF($L$8='Liste opérations'!$AC$3,'Liste opérations'!AK28,IF($L$8='Liste opérations'!I79,'Liste opérations'!J81,IF($L$8='Liste opérations'!$K$56,'Liste opérations'!S81,IF($L$8='Liste opérations'!$T$56,'Liste opérations'!AB81,IF($L$8='Liste opérations'!$AC$56,'Liste opérations'!AK81,IF($L$8='Liste opérations'!$B$109,'Liste opérations'!J134,IF($L$8='Liste opérations'!$K$109,'Liste opérations'!S134,IF($L$8='Liste opérations'!$T$109,'Liste opérations'!AB134,IF($L$8='Liste opérations'!$AC$109,'Liste opérations'!AK134,IF($L$8='Liste opérations'!$B$162,'Liste opérations'!J187,IF($L$8='Liste opérations'!$T$162,'Liste opérations'!AB187,IF($L$8='Liste opérations'!$AC$162,'Liste opérations'!AK187,IF($L$8='Liste opérations'!$B$233,'Liste opérations'!J258,IF($L$8='Liste opérations'!$K$232,'Liste opérations'!S257,IF($L$8='Liste opérations'!$T$232,'Liste opérations'!AB257,IF($L$8='Liste opérations'!$AC$232,'Liste opérations'!AK257,IF($L$8='Liste opérations'!$B$56,'Liste opérations'!J81,FALSE))))))))))))))))))))</f>
        <v>0</v>
      </c>
      <c r="U95" s="521"/>
      <c r="V95" s="537" t="s">
        <v>72</v>
      </c>
      <c r="W95" s="537" t="s">
        <v>64</v>
      </c>
      <c r="X95" s="537" t="s">
        <v>307</v>
      </c>
      <c r="Y95" s="537" t="s">
        <v>67</v>
      </c>
      <c r="Z95" s="537" t="s">
        <v>68</v>
      </c>
      <c r="AA95" s="537" t="s">
        <v>69</v>
      </c>
      <c r="AG95" s="461" t="s">
        <v>78</v>
      </c>
      <c r="AH95" s="363">
        <v>2</v>
      </c>
      <c r="AI95" s="405"/>
      <c r="AJ95" s="374" t="s">
        <v>87</v>
      </c>
      <c r="AK95" s="448">
        <v>2</v>
      </c>
      <c r="AL95" s="405"/>
      <c r="AM95" s="412" t="s">
        <v>93</v>
      </c>
      <c r="AN95" s="409">
        <v>1</v>
      </c>
      <c r="AO95" s="435"/>
      <c r="AP95" s="461" t="s">
        <v>78</v>
      </c>
      <c r="AQ95" s="448">
        <v>2</v>
      </c>
      <c r="AR95" s="10"/>
      <c r="AS95" s="10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10"/>
      <c r="BI95" s="10"/>
      <c r="BJ95" s="10"/>
      <c r="BK95" s="10"/>
      <c r="BL95" s="2"/>
      <c r="BM95" s="2"/>
      <c r="BN95" s="10"/>
      <c r="BO95" s="2"/>
      <c r="BP95" s="2"/>
      <c r="BQ95" s="10"/>
      <c r="BR95" s="2"/>
      <c r="BS95" s="2"/>
      <c r="BT95" s="10"/>
      <c r="BU95" s="2"/>
      <c r="BV95" s="2"/>
      <c r="BW95" s="10"/>
      <c r="BX95" s="2"/>
      <c r="BY95" s="2"/>
      <c r="BZ95" s="10"/>
      <c r="CA95" s="2"/>
      <c r="CB95" s="2"/>
      <c r="CC95" s="10"/>
      <c r="CD95" s="2"/>
      <c r="CE95" s="2"/>
      <c r="CG95" s="2"/>
      <c r="CH95" s="2"/>
    </row>
    <row r="96" spans="2:86" ht="17.25" customHeight="1">
      <c r="B96" s="545" t="s">
        <v>67</v>
      </c>
      <c r="C96" s="57">
        <v>50</v>
      </c>
      <c r="D96" s="45">
        <v>12</v>
      </c>
      <c r="E96" s="48" t="s">
        <v>145</v>
      </c>
      <c r="F96" s="51" t="s">
        <v>146</v>
      </c>
      <c r="G96" s="54"/>
      <c r="H96" s="42" t="s">
        <v>149</v>
      </c>
      <c r="I96" s="68"/>
      <c r="K96" s="551" t="b">
        <f>IF('Tableau de comparaison'!$L$8='Liste opérations'!$B$3,'Liste opérations'!B29,IF($L$8='Liste opérations'!$K$3,'Liste opérations'!K29,IF($L$8='Liste opérations'!$T$3,'Liste opérations'!T29,IF($L$8='Liste opérations'!$AC$3,'Liste opérations'!AC29,IF($L$8='Liste opérations'!A80,'Liste opérations'!B82,IF($L$8='Liste opérations'!$K$56,'Liste opérations'!K82,IF($L$8='Liste opérations'!$T$56,'Liste opérations'!T82,IF($L$8='Liste opérations'!$AC$56,'Liste opérations'!AC82,IF($L$8='Liste opérations'!$B$109,'Liste opérations'!B135,IF($L$8='Liste opérations'!$K$109,'Liste opérations'!K135,IF($L$8='Liste opérations'!$T$109,'Liste opérations'!T135,IF($L$8='Liste opérations'!$AC$109,'Liste opérations'!AC135,IF($L$8='Liste opérations'!$B$162,'Liste opérations'!B188,IF($L$8='Liste opérations'!$T$162,'Liste opérations'!T188,IF($L$8='Liste opérations'!$AC$162,'Liste opérations'!AC188,IF($L$8='Liste opérations'!$B$233,'Liste opérations'!B259,IF($L$8='Liste opérations'!$K$232,'Liste opérations'!K258,IF($L$8='Liste opérations'!$T$232,'Liste opérations'!T258,IF($L$8='Liste opérations'!$AC$232,'Liste opérations'!AC258,IF($L$8='Liste opérations'!$B$56,'Liste opérations'!B82,FALSE))))))))))))))))))))</f>
        <v>0</v>
      </c>
      <c r="L96" s="85" t="b">
        <f>IF('Tableau de comparaison'!$L$8='Liste opérations'!$B$3,'Liste opérations'!C29,IF($L$8='Liste opérations'!$K$3,'Liste opérations'!L29,IF($L$8='Liste opérations'!$T$3,'Liste opérations'!U29,IF($L$8='Liste opérations'!$AC$3,'Liste opérations'!AD29,IF($L$8='Liste opérations'!B80,'Liste opérations'!C82,IF($L$8='Liste opérations'!$K$56,'Liste opérations'!L82,IF($L$8='Liste opérations'!$T$56,'Liste opérations'!U82,IF($L$8='Liste opérations'!$AC$56,'Liste opérations'!AD82,IF($L$8='Liste opérations'!$B$109,'Liste opérations'!C135,IF($L$8='Liste opérations'!$K$109,'Liste opérations'!L135,IF($L$8='Liste opérations'!$T$109,'Liste opérations'!U135,IF($L$8='Liste opérations'!$AC$109,'Liste opérations'!AD135,IF($L$8='Liste opérations'!$B$162,'Liste opérations'!C188,IF($L$8='Liste opérations'!$T$162,'Liste opérations'!U188,IF($L$8='Liste opérations'!$AC$162,'Liste opérations'!AD188,IF($L$8='Liste opérations'!$B$233,'Liste opérations'!C259,IF($L$8='Liste opérations'!$K$232,'Liste opérations'!L258,IF($L$8='Liste opérations'!$T$232,'Liste opérations'!U258,IF($L$8='Liste opérations'!$AC$232,'Liste opérations'!AD258,IF($L$8='Liste opérations'!$B$56,'Liste opérations'!C82,FALSE))))))))))))))))))))</f>
        <v>0</v>
      </c>
      <c r="M96" s="86" t="b">
        <f>IF('Tableau de comparaison'!$L$8='Liste opérations'!$B$3,'Liste opérations'!D29,IF($L$8='Liste opérations'!$K$3,'Liste opérations'!M29,IF($L$8='Liste opérations'!$T$3,'Liste opérations'!V29,IF($L$8='Liste opérations'!$AC$3,'Liste opérations'!AE29,IF($L$8='Liste opérations'!C80,'Liste opérations'!D82,IF($L$8='Liste opérations'!$K$56,'Liste opérations'!M82,IF($L$8='Liste opérations'!$T$56,'Liste opérations'!V82,IF($L$8='Liste opérations'!$AC$56,'Liste opérations'!AE82,IF($L$8='Liste opérations'!$B$109,'Liste opérations'!D135,IF($L$8='Liste opérations'!$K$109,'Liste opérations'!M135,IF($L$8='Liste opérations'!$T$109,'Liste opérations'!V135,IF($L$8='Liste opérations'!$AC$109,'Liste opérations'!AE135,IF($L$8='Liste opérations'!$B$162,'Liste opérations'!D188,IF($L$8='Liste opérations'!$T$162,'Liste opérations'!V188,IF($L$8='Liste opérations'!$AC$162,'Liste opérations'!AE188,IF($L$8='Liste opérations'!$B$233,'Liste opérations'!D259,IF($L$8='Liste opérations'!$K$232,'Liste opérations'!M258,IF($L$8='Liste opérations'!$T$232,'Liste opérations'!V258,IF($L$8='Liste opérations'!$AC$232,'Liste opérations'!AE258,IF($L$8='Liste opérations'!$B$56,'Liste opérations'!D82,FALSE))))))))))))))))))))</f>
        <v>0</v>
      </c>
      <c r="N96" s="86" t="b">
        <f>IF('Tableau de comparaison'!$L$8='Liste opérations'!$B$3,'Liste opérations'!E29,IF($L$8='Liste opérations'!$K$3,'Liste opérations'!N29,IF($L$8='Liste opérations'!$T$3,'Liste opérations'!W29,IF($L$8='Liste opérations'!$AC$3,'Liste opérations'!AF29,IF($L$8='Liste opérations'!D80,'Liste opérations'!E82,IF($L$8='Liste opérations'!$K$56,'Liste opérations'!N82,IF($L$8='Liste opérations'!$T$56,'Liste opérations'!W82,IF($L$8='Liste opérations'!$AC$56,'Liste opérations'!AF82,IF($L$8='Liste opérations'!$B$109,'Liste opérations'!E135,IF($L$8='Liste opérations'!$K$109,'Liste opérations'!N135,IF($L$8='Liste opérations'!$T$109,'Liste opérations'!W135,IF($L$8='Liste opérations'!$AC$109,'Liste opérations'!AF135,IF($L$8='Liste opérations'!$B$162,'Liste opérations'!E188,IF($L$8='Liste opérations'!$T$162,'Liste opérations'!W188,IF($L$8='Liste opérations'!$AC$162,'Liste opérations'!AF188,IF($L$8='Liste opérations'!$B$233,'Liste opérations'!E259,IF($L$8='Liste opérations'!$K$232,'Liste opérations'!N258,IF($L$8='Liste opérations'!$T$232,'Liste opérations'!W258,IF($L$8='Liste opérations'!$AC$232,'Liste opérations'!AF258,IF($L$8='Liste opérations'!$B$56,'Liste opérations'!E82,FALSE))))))))))))))))))))</f>
        <v>0</v>
      </c>
      <c r="O96" s="86" t="b">
        <f>IF('Tableau de comparaison'!$L$8='Liste opérations'!$B$3,'Liste opérations'!F29,IF($L$8='Liste opérations'!$K$3,'Liste opérations'!O29,IF($L$8='Liste opérations'!$T$3,'Liste opérations'!X29,IF($L$8='Liste opérations'!$AC$3,'Liste opérations'!AG29,IF($L$8='Liste opérations'!E80,'Liste opérations'!F82,IF($L$8='Liste opérations'!$K$56,'Liste opérations'!O82,IF($L$8='Liste opérations'!$T$56,'Liste opérations'!X82,IF($L$8='Liste opérations'!$AC$56,'Liste opérations'!AG82,IF($L$8='Liste opérations'!$B$109,'Liste opérations'!F135,IF($L$8='Liste opérations'!$K$109,'Liste opérations'!O135,IF($L$8='Liste opérations'!$T$109,'Liste opérations'!X135,IF($L$8='Liste opérations'!$AC$109,'Liste opérations'!AG135,IF($L$8='Liste opérations'!$B$162,'Liste opérations'!F188,IF($L$8='Liste opérations'!$T$162,'Liste opérations'!X188,IF($L$8='Liste opérations'!$AC$162,'Liste opérations'!AG188,IF($L$8='Liste opérations'!$B$233,'Liste opérations'!F259,IF($L$8='Liste opérations'!$K$232,'Liste opérations'!O258,IF($L$8='Liste opérations'!$T$232,'Liste opérations'!X258,IF($L$8='Liste opérations'!$AC$232,'Liste opérations'!AG258,IF($L$8='Liste opérations'!$B$56,'Liste opérations'!F82,FALSE))))))))))))))))))))</f>
        <v>0</v>
      </c>
      <c r="P96" s="86" t="b">
        <f>IF('Tableau de comparaison'!$L$8='Liste opérations'!$B$3,'Liste opérations'!G29,IF($L$8='Liste opérations'!$K$3,'Liste opérations'!P29,IF($L$8='Liste opérations'!$T$3,'Liste opérations'!Y29,IF($L$8='Liste opérations'!$AC$3,'Liste opérations'!AH29,IF($L$8='Liste opérations'!F80,'Liste opérations'!G82,IF($L$8='Liste opérations'!$K$56,'Liste opérations'!P82,IF($L$8='Liste opérations'!$T$56,'Liste opérations'!Y82,IF($L$8='Liste opérations'!$AC$56,'Liste opérations'!AH82,IF($L$8='Liste opérations'!$B$109,'Liste opérations'!G135,IF($L$8='Liste opérations'!$K$109,'Liste opérations'!P135,IF($L$8='Liste opérations'!$T$109,'Liste opérations'!Y135,IF($L$8='Liste opérations'!$AC$109,'Liste opérations'!AH135,IF($L$8='Liste opérations'!$B$162,'Liste opérations'!G188,IF($L$8='Liste opérations'!$T$162,'Liste opérations'!Y188,IF($L$8='Liste opérations'!$AC$162,'Liste opérations'!AH188,IF($L$8='Liste opérations'!$B$233,'Liste opérations'!G259,IF($L$8='Liste opérations'!$K$232,'Liste opérations'!P258,IF($L$8='Liste opérations'!$T$232,'Liste opérations'!Y258,IF($L$8='Liste opérations'!$AC$232,'Liste opérations'!AH258,IF($L$8='Liste opérations'!$B$56,'Liste opérations'!G82,FALSE))))))))))))))))))))</f>
        <v>0</v>
      </c>
      <c r="Q96" s="86" t="b">
        <f>IF('Tableau de comparaison'!$L$8='Liste opérations'!$B$3,'Liste opérations'!H29,IF($L$8='Liste opérations'!$K$3,'Liste opérations'!Q29,IF($L$8='Liste opérations'!$T$3,'Liste opérations'!Z29,IF($L$8='Liste opérations'!$AC$3,'Liste opérations'!AI29,IF($L$8='Liste opérations'!G80,'Liste opérations'!H82,IF($L$8='Liste opérations'!$K$56,'Liste opérations'!Q82,IF($L$8='Liste opérations'!$T$56,'Liste opérations'!Z82,IF($L$8='Liste opérations'!$AC$56,'Liste opérations'!AI82,IF($L$8='Liste opérations'!$B$109,'Liste opérations'!H135,IF($L$8='Liste opérations'!$K$109,'Liste opérations'!Q135,IF($L$8='Liste opérations'!$T$109,'Liste opérations'!Z135,IF($L$8='Liste opérations'!$AC$109,'Liste opérations'!AI135,IF($L$8='Liste opérations'!$B$162,'Liste opérations'!H188,IF($L$8='Liste opérations'!$T$162,'Liste opérations'!Z188,IF($L$8='Liste opérations'!$AC$162,'Liste opérations'!AI188,IF($L$8='Liste opérations'!$B$233,'Liste opérations'!H259,IF($L$8='Liste opérations'!$K$232,'Liste opérations'!Q258,IF($L$8='Liste opérations'!$T$232,'Liste opérations'!Z258,IF($L$8='Liste opérations'!$AC$232,'Liste opérations'!AI258,IF($L$8='Liste opérations'!$B$56,'Liste opérations'!H82,FALSE))))))))))))))))))))</f>
        <v>0</v>
      </c>
      <c r="R96" s="472" t="b">
        <f>IF('Tableau de comparaison'!$L$8='Liste opérations'!$B$3,'Liste opérations'!I29,IF($L$8='Liste opérations'!$K$3,'Liste opérations'!R29,IF($L$8='Liste opérations'!$T$3,'Liste opérations'!AA29,IF($L$8='Liste opérations'!$AC$3,'Liste opérations'!AJ29,IF($L$8='Liste opérations'!H80,'Liste opérations'!I82,IF($L$8='Liste opérations'!$K$56,'Liste opérations'!R82,IF($L$8='Liste opérations'!$T$56,'Liste opérations'!AA82,IF($L$8='Liste opérations'!$AC$56,'Liste opérations'!AJ82,IF($L$8='Liste opérations'!$B$109,'Liste opérations'!I135,IF($L$8='Liste opérations'!$K$109,'Liste opérations'!R135,IF($L$8='Liste opérations'!$T$109,'Liste opérations'!AA135,IF($L$8='Liste opérations'!$AC$109,'Liste opérations'!AJ135,IF($L$8='Liste opérations'!$B$162,'Liste opérations'!I188,IF($L$8='Liste opérations'!$T$162,'Liste opérations'!AA188,IF($L$8='Liste opérations'!$AC$162,'Liste opérations'!AJ188,IF($L$8='Liste opérations'!$B$233,'Liste opérations'!I259,IF($L$8='Liste opérations'!$K$232,'Liste opérations'!R258,IF($L$8='Liste opérations'!$T$232,'Liste opérations'!AA258,IF($L$8='Liste opérations'!$AC$232,'Liste opérations'!AJ258,IF($L$8='Liste opérations'!$B$56,'Liste opérations'!I82,FALSE))))))))))))))))))))</f>
        <v>0</v>
      </c>
      <c r="S96" s="472" t="b">
        <f>IF('Tableau de comparaison'!$L$8='Liste opérations'!$B$3,'Liste opérations'!J29,IF($L$8='Liste opérations'!$K$3,'Liste opérations'!S29,IF($L$8='Liste opérations'!$T$3,'Liste opérations'!AB29,IF($L$8='Liste opérations'!$AC$3,'Liste opérations'!AK29,IF($L$8='Liste opérations'!I80,'Liste opérations'!J82,IF($L$8='Liste opérations'!$K$56,'Liste opérations'!S82,IF($L$8='Liste opérations'!$T$56,'Liste opérations'!AB82,IF($L$8='Liste opérations'!$AC$56,'Liste opérations'!AK82,IF($L$8='Liste opérations'!$B$109,'Liste opérations'!J135,IF($L$8='Liste opérations'!$K$109,'Liste opérations'!S135,IF($L$8='Liste opérations'!$T$109,'Liste opérations'!AB135,IF($L$8='Liste opérations'!$AC$109,'Liste opérations'!AK135,IF($L$8='Liste opérations'!$B$162,'Liste opérations'!J188,IF($L$8='Liste opérations'!$T$162,'Liste opérations'!AB188,IF($L$8='Liste opérations'!$AC$162,'Liste opérations'!AK188,IF($L$8='Liste opérations'!$B$233,'Liste opérations'!J259,IF($L$8='Liste opérations'!$K$232,'Liste opérations'!S258,IF($L$8='Liste opérations'!$T$232,'Liste opérations'!AB258,IF($L$8='Liste opérations'!$AC$232,'Liste opérations'!AK258,IF($L$8='Liste opérations'!$B$56,'Liste opérations'!J82,FALSE))))))))))))))))))))</f>
        <v>0</v>
      </c>
      <c r="U96" s="516"/>
      <c r="V96" s="538"/>
      <c r="W96" s="538"/>
      <c r="X96" s="538"/>
      <c r="Y96" s="538"/>
      <c r="Z96" s="538"/>
      <c r="AA96" s="538"/>
      <c r="AG96" s="461" t="s">
        <v>79</v>
      </c>
      <c r="AH96" s="448">
        <v>1</v>
      </c>
      <c r="AI96" s="405"/>
      <c r="AJ96" s="374" t="s">
        <v>10</v>
      </c>
      <c r="AK96" s="448">
        <v>1</v>
      </c>
      <c r="AL96" s="405"/>
      <c r="AM96" s="412" t="s">
        <v>91</v>
      </c>
      <c r="AN96" s="409">
        <v>2</v>
      </c>
      <c r="AO96" s="435"/>
      <c r="AP96" s="461" t="s">
        <v>79</v>
      </c>
      <c r="AQ96" s="448">
        <v>1</v>
      </c>
      <c r="AR96" s="10"/>
      <c r="AS96" s="10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10"/>
      <c r="BI96" s="10"/>
      <c r="BJ96" s="10"/>
      <c r="BK96" s="10"/>
      <c r="BL96" s="2"/>
      <c r="BM96" s="2"/>
      <c r="BN96" s="10"/>
      <c r="BO96" s="2"/>
      <c r="BP96" s="2"/>
      <c r="BQ96" s="10"/>
      <c r="BR96" s="2"/>
      <c r="BS96" s="2"/>
      <c r="BT96" s="10"/>
      <c r="BU96" s="2"/>
      <c r="BV96" s="2"/>
      <c r="BW96" s="10"/>
      <c r="BX96" s="2"/>
      <c r="BY96" s="2"/>
      <c r="BZ96" s="10"/>
      <c r="CA96" s="2"/>
      <c r="CB96" s="2"/>
      <c r="CC96" s="10"/>
      <c r="CD96" s="2"/>
      <c r="CE96" s="2"/>
      <c r="CG96" s="2"/>
      <c r="CH96" s="2"/>
    </row>
    <row r="97" spans="2:86" ht="17.25" customHeight="1" thickBot="1">
      <c r="B97" s="545"/>
      <c r="C97" s="57"/>
      <c r="D97" s="45"/>
      <c r="E97" s="48"/>
      <c r="F97" s="51" t="s">
        <v>147</v>
      </c>
      <c r="G97" s="54"/>
      <c r="H97" s="42"/>
      <c r="I97" s="68"/>
      <c r="K97" s="552"/>
      <c r="L97" s="85" t="b">
        <f>IF('Tableau de comparaison'!$L$8='Liste opérations'!$B$3,'Liste opérations'!C30,IF($L$8='Liste opérations'!$K$3,'Liste opérations'!L30,IF($L$8='Liste opérations'!$T$3,'Liste opérations'!U30,IF($L$8='Liste opérations'!$AC$3,'Liste opérations'!AD30,IF($L$8='Liste opérations'!B81,'Liste opérations'!C83,IF($L$8='Liste opérations'!$K$56,'Liste opérations'!L83,IF($L$8='Liste opérations'!$T$56,'Liste opérations'!U83,IF($L$8='Liste opérations'!$AC$56,'Liste opérations'!AD83,IF($L$8='Liste opérations'!$B$109,'Liste opérations'!C136,IF($L$8='Liste opérations'!$K$109,'Liste opérations'!L136,IF($L$8='Liste opérations'!$T$109,'Liste opérations'!U136,IF($L$8='Liste opérations'!$AC$109,'Liste opérations'!AD136,IF($L$8='Liste opérations'!$B$162,'Liste opérations'!C189,IF($L$8='Liste opérations'!$T$162,'Liste opérations'!U189,IF($L$8='Liste opérations'!$AC$162,'Liste opérations'!AD189,IF($L$8='Liste opérations'!$B$233,'Liste opérations'!C260,IF($L$8='Liste opérations'!$K$232,'Liste opérations'!L259,IF($L$8='Liste opérations'!$T$232,'Liste opérations'!U259,IF($L$8='Liste opérations'!$AC$232,'Liste opérations'!AD259,IF($L$8='Liste opérations'!$B$56,'Liste opérations'!C83,FALSE))))))))))))))))))))</f>
        <v>0</v>
      </c>
      <c r="M97" s="86" t="b">
        <f>IF('Tableau de comparaison'!$L$8='Liste opérations'!$B$3,'Liste opérations'!D30,IF($L$8='Liste opérations'!$K$3,'Liste opérations'!M30,IF($L$8='Liste opérations'!$T$3,'Liste opérations'!V30,IF($L$8='Liste opérations'!$AC$3,'Liste opérations'!AE30,IF($L$8='Liste opérations'!C81,'Liste opérations'!D83,IF($L$8='Liste opérations'!$K$56,'Liste opérations'!M83,IF($L$8='Liste opérations'!$T$56,'Liste opérations'!V83,IF($L$8='Liste opérations'!$AC$56,'Liste opérations'!AE83,IF($L$8='Liste opérations'!$B$109,'Liste opérations'!D136,IF($L$8='Liste opérations'!$K$109,'Liste opérations'!M136,IF($L$8='Liste opérations'!$T$109,'Liste opérations'!V136,IF($L$8='Liste opérations'!$AC$109,'Liste opérations'!AE136,IF($L$8='Liste opérations'!$B$162,'Liste opérations'!D189,IF($L$8='Liste opérations'!$T$162,'Liste opérations'!V189,IF($L$8='Liste opérations'!$AC$162,'Liste opérations'!AE189,IF($L$8='Liste opérations'!$B$233,'Liste opérations'!D260,IF($L$8='Liste opérations'!$K$232,'Liste opérations'!M259,IF($L$8='Liste opérations'!$T$232,'Liste opérations'!V259,IF($L$8='Liste opérations'!$AC$232,'Liste opérations'!AE259,IF($L$8='Liste opérations'!$B$56,'Liste opérations'!D83,FALSE))))))))))))))))))))</f>
        <v>0</v>
      </c>
      <c r="N97" s="86" t="b">
        <f>IF('Tableau de comparaison'!$L$8='Liste opérations'!$B$3,'Liste opérations'!E30,IF($L$8='Liste opérations'!$K$3,'Liste opérations'!N30,IF($L$8='Liste opérations'!$T$3,'Liste opérations'!W30,IF($L$8='Liste opérations'!$AC$3,'Liste opérations'!AF30,IF($L$8='Liste opérations'!D81,'Liste opérations'!E83,IF($L$8='Liste opérations'!$K$56,'Liste opérations'!N83,IF($L$8='Liste opérations'!$T$56,'Liste opérations'!W83,IF($L$8='Liste opérations'!$AC$56,'Liste opérations'!AF83,IF($L$8='Liste opérations'!$B$109,'Liste opérations'!E136,IF($L$8='Liste opérations'!$K$109,'Liste opérations'!N136,IF($L$8='Liste opérations'!$T$109,'Liste opérations'!W136,IF($L$8='Liste opérations'!$AC$109,'Liste opérations'!AF136,IF($L$8='Liste opérations'!$B$162,'Liste opérations'!E189,IF($L$8='Liste opérations'!$T$162,'Liste opérations'!W189,IF($L$8='Liste opérations'!$AC$162,'Liste opérations'!AF189,IF($L$8='Liste opérations'!$B$233,'Liste opérations'!E260,IF($L$8='Liste opérations'!$K$232,'Liste opérations'!N259,IF($L$8='Liste opérations'!$T$232,'Liste opérations'!W259,IF($L$8='Liste opérations'!$AC$232,'Liste opérations'!AF259,IF($L$8='Liste opérations'!$B$56,'Liste opérations'!E83,FALSE))))))))))))))))))))</f>
        <v>0</v>
      </c>
      <c r="O97" s="86" t="b">
        <f>IF('Tableau de comparaison'!$L$8='Liste opérations'!$B$3,'Liste opérations'!F30,IF($L$8='Liste opérations'!$K$3,'Liste opérations'!O30,IF($L$8='Liste opérations'!$T$3,'Liste opérations'!X30,IF($L$8='Liste opérations'!$AC$3,'Liste opérations'!AG30,IF($L$8='Liste opérations'!E81,'Liste opérations'!F83,IF($L$8='Liste opérations'!$K$56,'Liste opérations'!O83,IF($L$8='Liste opérations'!$T$56,'Liste opérations'!X83,IF($L$8='Liste opérations'!$AC$56,'Liste opérations'!AG83,IF($L$8='Liste opérations'!$B$109,'Liste opérations'!F136,IF($L$8='Liste opérations'!$K$109,'Liste opérations'!O136,IF($L$8='Liste opérations'!$T$109,'Liste opérations'!X136,IF($L$8='Liste opérations'!$AC$109,'Liste opérations'!AG136,IF($L$8='Liste opérations'!$B$162,'Liste opérations'!F189,IF($L$8='Liste opérations'!$T$162,'Liste opérations'!X189,IF($L$8='Liste opérations'!$AC$162,'Liste opérations'!AG189,IF($L$8='Liste opérations'!$B$233,'Liste opérations'!F260,IF($L$8='Liste opérations'!$K$232,'Liste opérations'!O259,IF($L$8='Liste opérations'!$T$232,'Liste opérations'!X259,IF($L$8='Liste opérations'!$AC$232,'Liste opérations'!AG259,IF($L$8='Liste opérations'!$B$56,'Liste opérations'!F83,FALSE))))))))))))))))))))</f>
        <v>0</v>
      </c>
      <c r="P97" s="86" t="b">
        <f>IF('Tableau de comparaison'!$L$8='Liste opérations'!$B$3,'Liste opérations'!G30,IF($L$8='Liste opérations'!$K$3,'Liste opérations'!P30,IF($L$8='Liste opérations'!$T$3,'Liste opérations'!Y30,IF($L$8='Liste opérations'!$AC$3,'Liste opérations'!AH30,IF($L$8='Liste opérations'!F81,'Liste opérations'!G83,IF($L$8='Liste opérations'!$K$56,'Liste opérations'!P83,IF($L$8='Liste opérations'!$T$56,'Liste opérations'!Y83,IF($L$8='Liste opérations'!$AC$56,'Liste opérations'!AH83,IF($L$8='Liste opérations'!$B$109,'Liste opérations'!G136,IF($L$8='Liste opérations'!$K$109,'Liste opérations'!P136,IF($L$8='Liste opérations'!$T$109,'Liste opérations'!Y136,IF($L$8='Liste opérations'!$AC$109,'Liste opérations'!AH136,IF($L$8='Liste opérations'!$B$162,'Liste opérations'!G189,IF($L$8='Liste opérations'!$T$162,'Liste opérations'!Y189,IF($L$8='Liste opérations'!$AC$162,'Liste opérations'!AH189,IF($L$8='Liste opérations'!$B$233,'Liste opérations'!G260,IF($L$8='Liste opérations'!$K$232,'Liste opérations'!P259,IF($L$8='Liste opérations'!$T$232,'Liste opérations'!Y259,IF($L$8='Liste opérations'!$AC$232,'Liste opérations'!AH259,IF($L$8='Liste opérations'!$B$56,'Liste opérations'!G83,FALSE))))))))))))))))))))</f>
        <v>0</v>
      </c>
      <c r="Q97" s="86" t="b">
        <f>IF('Tableau de comparaison'!$L$8='Liste opérations'!$B$3,'Liste opérations'!H30,IF($L$8='Liste opérations'!$K$3,'Liste opérations'!Q30,IF($L$8='Liste opérations'!$T$3,'Liste opérations'!Z30,IF($L$8='Liste opérations'!$AC$3,'Liste opérations'!AI30,IF($L$8='Liste opérations'!G81,'Liste opérations'!H83,IF($L$8='Liste opérations'!$K$56,'Liste opérations'!Q83,IF($L$8='Liste opérations'!$T$56,'Liste opérations'!Z83,IF($L$8='Liste opérations'!$AC$56,'Liste opérations'!AI83,IF($L$8='Liste opérations'!$B$109,'Liste opérations'!H136,IF($L$8='Liste opérations'!$K$109,'Liste opérations'!Q136,IF($L$8='Liste opérations'!$T$109,'Liste opérations'!Z136,IF($L$8='Liste opérations'!$AC$109,'Liste opérations'!AI136,IF($L$8='Liste opérations'!$B$162,'Liste opérations'!H189,IF($L$8='Liste opérations'!$T$162,'Liste opérations'!Z189,IF($L$8='Liste opérations'!$AC$162,'Liste opérations'!AI189,IF($L$8='Liste opérations'!$B$233,'Liste opérations'!H260,IF($L$8='Liste opérations'!$K$232,'Liste opérations'!Q259,IF($L$8='Liste opérations'!$T$232,'Liste opérations'!Z259,IF($L$8='Liste opérations'!$AC$232,'Liste opérations'!AI259,IF($L$8='Liste opérations'!$B$56,'Liste opérations'!H83,FALSE))))))))))))))))))))</f>
        <v>0</v>
      </c>
      <c r="R97" s="86" t="b">
        <f>IF('Tableau de comparaison'!$L$8='Liste opérations'!$B$3,'Liste opérations'!I30,IF($L$8='Liste opérations'!$K$3,'Liste opérations'!R30,IF($L$8='Liste opérations'!$T$3,'Liste opérations'!AA30,IF($L$8='Liste opérations'!$AC$3,'Liste opérations'!AJ30,IF($L$8='Liste opérations'!H81,'Liste opérations'!I83,IF($L$8='Liste opérations'!$K$56,'Liste opérations'!R83,IF($L$8='Liste opérations'!$T$56,'Liste opérations'!AA83,IF($L$8='Liste opérations'!$AC$56,'Liste opérations'!AJ83,IF($L$8='Liste opérations'!$B$109,'Liste opérations'!I136,IF($L$8='Liste opérations'!$K$109,'Liste opérations'!R136,IF($L$8='Liste opérations'!$T$109,'Liste opérations'!AA136,IF($L$8='Liste opérations'!$AC$109,'Liste opérations'!AJ136,IF($L$8='Liste opérations'!$B$162,'Liste opérations'!I189,IF($L$8='Liste opérations'!$T$162,'Liste opérations'!AA189,IF($L$8='Liste opérations'!$AC$162,'Liste opérations'!AJ189,IF($L$8='Liste opérations'!$B$233,'Liste opérations'!I260,IF($L$8='Liste opérations'!$K$232,'Liste opérations'!R259,IF($L$8='Liste opérations'!$T$232,'Liste opérations'!AA259,IF($L$8='Liste opérations'!$AC$232,'Liste opérations'!AJ259,IF($L$8='Liste opérations'!$B$56,'Liste opérations'!I83,FALSE))))))))))))))))))))</f>
        <v>0</v>
      </c>
      <c r="S97" s="472" t="b">
        <f>IF('Tableau de comparaison'!$L$8='Liste opérations'!$B$3,'Liste opérations'!J30,IF($L$8='Liste opérations'!$K$3,'Liste opérations'!S30,IF($L$8='Liste opérations'!$T$3,'Liste opérations'!AB30,IF($L$8='Liste opérations'!$AC$3,'Liste opérations'!AK30,IF($L$8='Liste opérations'!I81,'Liste opérations'!J83,IF($L$8='Liste opérations'!$K$56,'Liste opérations'!S83,IF($L$8='Liste opérations'!$T$56,'Liste opérations'!AB83,IF($L$8='Liste opérations'!$AC$56,'Liste opérations'!AK83,IF($L$8='Liste opérations'!$B$109,'Liste opérations'!J136,IF($L$8='Liste opérations'!$K$109,'Liste opérations'!S136,IF($L$8='Liste opérations'!$T$109,'Liste opérations'!AB136,IF($L$8='Liste opérations'!$AC$109,'Liste opérations'!AK136,IF($L$8='Liste opérations'!$B$162,'Liste opérations'!J189,IF($L$8='Liste opérations'!$T$162,'Liste opérations'!AB189,IF($L$8='Liste opérations'!$AC$162,'Liste opérations'!AK189,IF($L$8='Liste opérations'!$B$233,'Liste opérations'!J260,IF($L$8='Liste opérations'!$K$232,'Liste opérations'!S259,IF($L$8='Liste opérations'!$T$232,'Liste opérations'!AB259,IF($L$8='Liste opérations'!$AC$232,'Liste opérations'!AK259,IF($L$8='Liste opérations'!$B$56,'Liste opérations'!J83,FALSE))))))))))))))))))))</f>
        <v>0</v>
      </c>
      <c r="U97" s="516" t="s">
        <v>308</v>
      </c>
      <c r="V97" s="516">
        <v>1500</v>
      </c>
      <c r="W97" s="516">
        <v>1500</v>
      </c>
      <c r="X97" s="516"/>
      <c r="Y97" s="516"/>
      <c r="Z97" s="516">
        <v>1040</v>
      </c>
      <c r="AA97" s="516"/>
      <c r="AG97" s="457" t="s">
        <v>17</v>
      </c>
      <c r="AH97" s="361">
        <v>1</v>
      </c>
      <c r="AI97" s="405"/>
      <c r="AJ97" s="374">
        <v>690901</v>
      </c>
      <c r="AK97" s="448">
        <v>2</v>
      </c>
      <c r="AL97" s="405"/>
      <c r="AM97" s="412" t="s">
        <v>10</v>
      </c>
      <c r="AN97" s="409">
        <v>1</v>
      </c>
      <c r="AO97" s="435"/>
      <c r="AP97" s="457" t="s">
        <v>17</v>
      </c>
      <c r="AQ97" s="361">
        <v>1</v>
      </c>
      <c r="AR97" s="10"/>
      <c r="AS97" s="10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10"/>
      <c r="BI97" s="10"/>
      <c r="BJ97" s="10"/>
      <c r="BK97" s="10"/>
      <c r="BL97" s="2"/>
      <c r="BM97" s="2"/>
      <c r="BN97" s="10"/>
      <c r="BO97" s="2"/>
      <c r="BP97" s="2"/>
      <c r="BQ97" s="10"/>
      <c r="BR97" s="2"/>
      <c r="BS97" s="2"/>
      <c r="BT97" s="10"/>
      <c r="BU97" s="2"/>
      <c r="BV97" s="2"/>
      <c r="BW97" s="10"/>
      <c r="BX97" s="2"/>
      <c r="BY97" s="2"/>
      <c r="BZ97" s="10"/>
      <c r="CA97" s="2"/>
      <c r="CB97" s="2"/>
      <c r="CC97" s="10"/>
      <c r="CD97" s="2"/>
      <c r="CE97" s="2"/>
      <c r="CG97" s="2"/>
      <c r="CH97" s="2"/>
    </row>
    <row r="98" spans="2:86" ht="17.25" customHeight="1">
      <c r="B98" s="545"/>
      <c r="C98" s="57"/>
      <c r="D98" s="45"/>
      <c r="E98" s="48"/>
      <c r="F98" s="51" t="s">
        <v>203</v>
      </c>
      <c r="G98" s="54"/>
      <c r="H98" s="42"/>
      <c r="I98" s="68"/>
      <c r="K98" s="552"/>
      <c r="L98" s="85" t="b">
        <f>IF('Tableau de comparaison'!$L$8='Liste opérations'!$B$3,'Liste opérations'!C31,IF($L$8='Liste opérations'!$K$3,'Liste opérations'!L31,IF($L$8='Liste opérations'!$T$3,'Liste opérations'!U31,IF($L$8='Liste opérations'!$AC$3,'Liste opérations'!AD31,IF($L$8='Liste opérations'!B82,'Liste opérations'!C84,IF($L$8='Liste opérations'!$K$56,'Liste opérations'!L84,IF($L$8='Liste opérations'!$T$56,'Liste opérations'!U84,IF($L$8='Liste opérations'!$AC$56,'Liste opérations'!AD84,IF($L$8='Liste opérations'!$B$109,'Liste opérations'!C137,IF($L$8='Liste opérations'!$K$109,'Liste opérations'!L137,IF($L$8='Liste opérations'!$T$109,'Liste opérations'!U137,IF($L$8='Liste opérations'!$AC$109,'Liste opérations'!AD137,IF($L$8='Liste opérations'!$B$162,'Liste opérations'!C190,IF($L$8='Liste opérations'!$T$162,'Liste opérations'!U190,IF($L$8='Liste opérations'!$AC$162,'Liste opérations'!AD190,IF($L$8='Liste opérations'!$B$233,'Liste opérations'!C261,IF($L$8='Liste opérations'!$K$232,'Liste opérations'!L260,IF($L$8='Liste opérations'!$T$232,'Liste opérations'!U260,IF($L$8='Liste opérations'!$AC$232,'Liste opérations'!AD260,IF($L$8='Liste opérations'!$B$56,'Liste opérations'!C84,FALSE))))))))))))))))))))</f>
        <v>0</v>
      </c>
      <c r="M98" s="86" t="b">
        <f>IF('Tableau de comparaison'!$L$8='Liste opérations'!$B$3,'Liste opérations'!D31,IF($L$8='Liste opérations'!$K$3,'Liste opérations'!M31,IF($L$8='Liste opérations'!$T$3,'Liste opérations'!V31,IF($L$8='Liste opérations'!$AC$3,'Liste opérations'!AE31,IF($L$8='Liste opérations'!C82,'Liste opérations'!D84,IF($L$8='Liste opérations'!$K$56,'Liste opérations'!M84,IF($L$8='Liste opérations'!$T$56,'Liste opérations'!V84,IF($L$8='Liste opérations'!$AC$56,'Liste opérations'!AE84,IF($L$8='Liste opérations'!$B$109,'Liste opérations'!D137,IF($L$8='Liste opérations'!$K$109,'Liste opérations'!M137,IF($L$8='Liste opérations'!$T$109,'Liste opérations'!V137,IF($L$8='Liste opérations'!$AC$109,'Liste opérations'!AE137,IF($L$8='Liste opérations'!$B$162,'Liste opérations'!D190,IF($L$8='Liste opérations'!$T$162,'Liste opérations'!V190,IF($L$8='Liste opérations'!$AC$162,'Liste opérations'!AE190,IF($L$8='Liste opérations'!$B$233,'Liste opérations'!D261,IF($L$8='Liste opérations'!$K$232,'Liste opérations'!M260,IF($L$8='Liste opérations'!$T$232,'Liste opérations'!V260,IF($L$8='Liste opérations'!$AC$232,'Liste opérations'!AE260,IF($L$8='Liste opérations'!$B$56,'Liste opérations'!D84,FALSE))))))))))))))))))))</f>
        <v>0</v>
      </c>
      <c r="N98" s="86" t="b">
        <f>IF('Tableau de comparaison'!$L$8='Liste opérations'!$B$3,'Liste opérations'!E31,IF($L$8='Liste opérations'!$K$3,'Liste opérations'!N31,IF($L$8='Liste opérations'!$T$3,'Liste opérations'!W31,IF($L$8='Liste opérations'!$AC$3,'Liste opérations'!AF31,IF($L$8='Liste opérations'!D82,'Liste opérations'!E84,IF($L$8='Liste opérations'!$K$56,'Liste opérations'!N84,IF($L$8='Liste opérations'!$T$56,'Liste opérations'!W84,IF($L$8='Liste opérations'!$AC$56,'Liste opérations'!AF84,IF($L$8='Liste opérations'!$B$109,'Liste opérations'!E137,IF($L$8='Liste opérations'!$K$109,'Liste opérations'!N137,IF($L$8='Liste opérations'!$T$109,'Liste opérations'!W137,IF($L$8='Liste opérations'!$AC$109,'Liste opérations'!AF137,IF($L$8='Liste opérations'!$B$162,'Liste opérations'!E190,IF($L$8='Liste opérations'!$T$162,'Liste opérations'!W190,IF($L$8='Liste opérations'!$AC$162,'Liste opérations'!AF190,IF($L$8='Liste opérations'!$B$233,'Liste opérations'!E261,IF($L$8='Liste opérations'!$K$232,'Liste opérations'!N260,IF($L$8='Liste opérations'!$T$232,'Liste opérations'!W260,IF($L$8='Liste opérations'!$AC$232,'Liste opérations'!AF260,IF($L$8='Liste opérations'!$B$56,'Liste opérations'!E84,FALSE))))))))))))))))))))</f>
        <v>0</v>
      </c>
      <c r="O98" s="86" t="b">
        <f>IF('Tableau de comparaison'!$L$8='Liste opérations'!$B$3,'Liste opérations'!F31,IF($L$8='Liste opérations'!$K$3,'Liste opérations'!O31,IF($L$8='Liste opérations'!$T$3,'Liste opérations'!X31,IF($L$8='Liste opérations'!$AC$3,'Liste opérations'!AG31,IF($L$8='Liste opérations'!E82,'Liste opérations'!F84,IF($L$8='Liste opérations'!$K$56,'Liste opérations'!O84,IF($L$8='Liste opérations'!$T$56,'Liste opérations'!X84,IF($L$8='Liste opérations'!$AC$56,'Liste opérations'!AG84,IF($L$8='Liste opérations'!$B$109,'Liste opérations'!F137,IF($L$8='Liste opérations'!$K$109,'Liste opérations'!O137,IF($L$8='Liste opérations'!$T$109,'Liste opérations'!X137,IF($L$8='Liste opérations'!$AC$109,'Liste opérations'!AG137,IF($L$8='Liste opérations'!$B$162,'Liste opérations'!F190,IF($L$8='Liste opérations'!$T$162,'Liste opérations'!X190,IF($L$8='Liste opérations'!$AC$162,'Liste opérations'!AG190,IF($L$8='Liste opérations'!$B$233,'Liste opérations'!F261,IF($L$8='Liste opérations'!$K$232,'Liste opérations'!O260,IF($L$8='Liste opérations'!$T$232,'Liste opérations'!X260,IF($L$8='Liste opérations'!$AC$232,'Liste opérations'!AG260,IF($L$8='Liste opérations'!$B$56,'Liste opérations'!F84,FALSE))))))))))))))))))))</f>
        <v>0</v>
      </c>
      <c r="P98" s="86" t="b">
        <f>IF('Tableau de comparaison'!$L$8='Liste opérations'!$B$3,'Liste opérations'!G31,IF($L$8='Liste opérations'!$K$3,'Liste opérations'!P31,IF($L$8='Liste opérations'!$T$3,'Liste opérations'!Y31,IF($L$8='Liste opérations'!$AC$3,'Liste opérations'!AH31,IF($L$8='Liste opérations'!F82,'Liste opérations'!G84,IF($L$8='Liste opérations'!$K$56,'Liste opérations'!P84,IF($L$8='Liste opérations'!$T$56,'Liste opérations'!Y84,IF($L$8='Liste opérations'!$AC$56,'Liste opérations'!AH84,IF($L$8='Liste opérations'!$B$109,'Liste opérations'!G137,IF($L$8='Liste opérations'!$K$109,'Liste opérations'!P137,IF($L$8='Liste opérations'!$T$109,'Liste opérations'!Y137,IF($L$8='Liste opérations'!$AC$109,'Liste opérations'!AH137,IF($L$8='Liste opérations'!$B$162,'Liste opérations'!G190,IF($L$8='Liste opérations'!$T$162,'Liste opérations'!Y190,IF($L$8='Liste opérations'!$AC$162,'Liste opérations'!AH190,IF($L$8='Liste opérations'!$B$233,'Liste opérations'!G261,IF($L$8='Liste opérations'!$K$232,'Liste opérations'!P260,IF($L$8='Liste opérations'!$T$232,'Liste opérations'!Y260,IF($L$8='Liste opérations'!$AC$232,'Liste opérations'!AH260,IF($L$8='Liste opérations'!$B$56,'Liste opérations'!G84,FALSE))))))))))))))))))))</f>
        <v>0</v>
      </c>
      <c r="Q98" s="86" t="b">
        <f>IF('Tableau de comparaison'!$L$8='Liste opérations'!$B$3,'Liste opérations'!H31,IF($L$8='Liste opérations'!$K$3,'Liste opérations'!Q31,IF($L$8='Liste opérations'!$T$3,'Liste opérations'!Z31,IF($L$8='Liste opérations'!$AC$3,'Liste opérations'!AI31,IF($L$8='Liste opérations'!G82,'Liste opérations'!H84,IF($L$8='Liste opérations'!$K$56,'Liste opérations'!Q84,IF($L$8='Liste opérations'!$T$56,'Liste opérations'!Z84,IF($L$8='Liste opérations'!$AC$56,'Liste opérations'!AI84,IF($L$8='Liste opérations'!$B$109,'Liste opérations'!H137,IF($L$8='Liste opérations'!$K$109,'Liste opérations'!Q137,IF($L$8='Liste opérations'!$T$109,'Liste opérations'!Z137,IF($L$8='Liste opérations'!$AC$109,'Liste opérations'!AI137,IF($L$8='Liste opérations'!$B$162,'Liste opérations'!H190,IF($L$8='Liste opérations'!$T$162,'Liste opérations'!Z190,IF($L$8='Liste opérations'!$AC$162,'Liste opérations'!AI190,IF($L$8='Liste opérations'!$B$233,'Liste opérations'!H261,IF($L$8='Liste opérations'!$K$232,'Liste opérations'!Q260,IF($L$8='Liste opérations'!$T$232,'Liste opérations'!Z260,IF($L$8='Liste opérations'!$AC$232,'Liste opérations'!AI260,IF($L$8='Liste opérations'!$B$56,'Liste opérations'!H84,FALSE))))))))))))))))))))</f>
        <v>0</v>
      </c>
      <c r="R98" s="86" t="b">
        <f>IF('Tableau de comparaison'!$L$8='Liste opérations'!$B$3,'Liste opérations'!I31,IF($L$8='Liste opérations'!$K$3,'Liste opérations'!R31,IF($L$8='Liste opérations'!$T$3,'Liste opérations'!AA31,IF($L$8='Liste opérations'!$AC$3,'Liste opérations'!AJ31,IF($L$8='Liste opérations'!H82,'Liste opérations'!I84,IF($L$8='Liste opérations'!$K$56,'Liste opérations'!R84,IF($L$8='Liste opérations'!$T$56,'Liste opérations'!AA84,IF($L$8='Liste opérations'!$AC$56,'Liste opérations'!AJ84,IF($L$8='Liste opérations'!$B$109,'Liste opérations'!I137,IF($L$8='Liste opérations'!$K$109,'Liste opérations'!R137,IF($L$8='Liste opérations'!$T$109,'Liste opérations'!AA137,IF($L$8='Liste opérations'!$AC$109,'Liste opérations'!AJ137,IF($L$8='Liste opérations'!$B$162,'Liste opérations'!I190,IF($L$8='Liste opérations'!$T$162,'Liste opérations'!AA190,IF($L$8='Liste opérations'!$AC$162,'Liste opérations'!AJ190,IF($L$8='Liste opérations'!$B$233,'Liste opérations'!I261,IF($L$8='Liste opérations'!$K$232,'Liste opérations'!R260,IF($L$8='Liste opérations'!$T$232,'Liste opérations'!AA260,IF($L$8='Liste opérations'!$AC$232,'Liste opérations'!AJ260,IF($L$8='Liste opérations'!$B$56,'Liste opérations'!I84,FALSE))))))))))))))))))))</f>
        <v>0</v>
      </c>
      <c r="S98" s="472" t="b">
        <f>IF('Tableau de comparaison'!$L$8='Liste opérations'!$B$3,'Liste opérations'!J31,IF($L$8='Liste opérations'!$K$3,'Liste opérations'!S31,IF($L$8='Liste opérations'!$T$3,'Liste opérations'!AB31,IF($L$8='Liste opérations'!$AC$3,'Liste opérations'!AK31,IF($L$8='Liste opérations'!I82,'Liste opérations'!J84,IF($L$8='Liste opérations'!$K$56,'Liste opérations'!S84,IF($L$8='Liste opérations'!$T$56,'Liste opérations'!AB84,IF($L$8='Liste opérations'!$AC$56,'Liste opérations'!AK84,IF($L$8='Liste opérations'!$B$109,'Liste opérations'!J137,IF($L$8='Liste opérations'!$K$109,'Liste opérations'!S137,IF($L$8='Liste opérations'!$T$109,'Liste opérations'!AB137,IF($L$8='Liste opérations'!$AC$109,'Liste opérations'!AK137,IF($L$8='Liste opérations'!$B$162,'Liste opérations'!J190,IF($L$8='Liste opérations'!$T$162,'Liste opérations'!AB190,IF($L$8='Liste opérations'!$AC$162,'Liste opérations'!AK190,IF($L$8='Liste opérations'!$B$233,'Liste opérations'!J261,IF($L$8='Liste opérations'!$K$232,'Liste opérations'!S260,IF($L$8='Liste opérations'!$T$232,'Liste opérations'!AB260,IF($L$8='Liste opérations'!$AC$232,'Liste opérations'!AK260,IF($L$8='Liste opérations'!$B$56,'Liste opérations'!J84,FALSE))))))))))))))))))))</f>
        <v>0</v>
      </c>
      <c r="U98" s="516" t="s">
        <v>310</v>
      </c>
      <c r="V98" s="516">
        <v>140</v>
      </c>
      <c r="W98" s="516">
        <v>140</v>
      </c>
      <c r="X98" s="516"/>
      <c r="Y98" s="519">
        <v>100</v>
      </c>
      <c r="Z98" s="519">
        <v>140</v>
      </c>
      <c r="AA98" s="519">
        <v>100</v>
      </c>
      <c r="AI98" s="405"/>
      <c r="AJ98" s="446">
        <v>605044</v>
      </c>
      <c r="AK98" s="448">
        <v>1</v>
      </c>
      <c r="AL98" s="405"/>
      <c r="AM98" s="412" t="s">
        <v>61</v>
      </c>
      <c r="AN98" s="409">
        <v>4</v>
      </c>
      <c r="AO98" s="435"/>
      <c r="AP98" s="417"/>
      <c r="AQ98" s="416"/>
      <c r="AR98" s="10"/>
      <c r="AS98" s="10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10"/>
      <c r="BI98" s="10"/>
      <c r="BJ98" s="10"/>
      <c r="BK98" s="10"/>
      <c r="BL98" s="2"/>
      <c r="BM98" s="2"/>
      <c r="BN98" s="10"/>
      <c r="BO98" s="2"/>
      <c r="BP98" s="2"/>
      <c r="BQ98" s="10"/>
      <c r="BR98" s="2"/>
      <c r="BS98" s="2"/>
      <c r="BT98" s="10"/>
      <c r="BU98" s="2"/>
      <c r="BV98" s="2"/>
      <c r="BW98" s="10"/>
      <c r="BX98" s="2"/>
      <c r="BY98" s="2"/>
      <c r="BZ98" s="10"/>
      <c r="CA98" s="2"/>
      <c r="CB98" s="2"/>
      <c r="CC98" s="10"/>
      <c r="CD98" s="2"/>
      <c r="CE98" s="2"/>
      <c r="CG98" s="2"/>
      <c r="CH98" s="2"/>
    </row>
    <row r="99" spans="2:86" ht="17.25" customHeight="1">
      <c r="B99" s="545"/>
      <c r="C99" s="57"/>
      <c r="D99" s="45"/>
      <c r="E99" s="48"/>
      <c r="F99" s="51"/>
      <c r="G99" s="54"/>
      <c r="H99" s="42"/>
      <c r="I99" s="68"/>
      <c r="K99" s="552"/>
      <c r="L99" s="85" t="b">
        <f>IF('Tableau de comparaison'!$L$8='Liste opérations'!$B$3,'Liste opérations'!C32,IF($L$8='Liste opérations'!$K$3,'Liste opérations'!L32,IF($L$8='Liste opérations'!$T$3,'Liste opérations'!U32,IF($L$8='Liste opérations'!$AC$3,'Liste opérations'!AD32,IF($L$8='Liste opérations'!B83,'Liste opérations'!C85,IF($L$8='Liste opérations'!$K$56,'Liste opérations'!L85,IF($L$8='Liste opérations'!$T$56,'Liste opérations'!U85,IF($L$8='Liste opérations'!$AC$56,'Liste opérations'!AD85,IF($L$8='Liste opérations'!$B$109,'Liste opérations'!C138,IF($L$8='Liste opérations'!$K$109,'Liste opérations'!L138,IF($L$8='Liste opérations'!$T$109,'Liste opérations'!U138,IF($L$8='Liste opérations'!$AC$109,'Liste opérations'!AD138,IF($L$8='Liste opérations'!$B$162,'Liste opérations'!C191,IF($L$8='Liste opérations'!$T$162,'Liste opérations'!U191,IF($L$8='Liste opérations'!$AC$162,'Liste opérations'!AD191,IF($L$8='Liste opérations'!$B$233,'Liste opérations'!C262,IF($L$8='Liste opérations'!$K$232,'Liste opérations'!L261,IF($L$8='Liste opérations'!$T$232,'Liste opérations'!U261,IF($L$8='Liste opérations'!$AC$232,'Liste opérations'!AD261,IF($L$8='Liste opérations'!$B$56,'Liste opérations'!C85,FALSE))))))))))))))))))))</f>
        <v>0</v>
      </c>
      <c r="M99" s="86" t="b">
        <f>IF('Tableau de comparaison'!$L$8='Liste opérations'!$B$3,'Liste opérations'!D32,IF($L$8='Liste opérations'!$K$3,'Liste opérations'!M32,IF($L$8='Liste opérations'!$T$3,'Liste opérations'!V32,IF($L$8='Liste opérations'!$AC$3,'Liste opérations'!AE32,IF($L$8='Liste opérations'!C83,'Liste opérations'!D85,IF($L$8='Liste opérations'!$K$56,'Liste opérations'!M85,IF($L$8='Liste opérations'!$T$56,'Liste opérations'!V85,IF($L$8='Liste opérations'!$AC$56,'Liste opérations'!AE85,IF($L$8='Liste opérations'!$B$109,'Liste opérations'!D138,IF($L$8='Liste opérations'!$K$109,'Liste opérations'!M138,IF($L$8='Liste opérations'!$T$109,'Liste opérations'!V138,IF($L$8='Liste opérations'!$AC$109,'Liste opérations'!AE138,IF($L$8='Liste opérations'!$B$162,'Liste opérations'!D191,IF($L$8='Liste opérations'!$T$162,'Liste opérations'!V191,IF($L$8='Liste opérations'!$AC$162,'Liste opérations'!AE191,IF($L$8='Liste opérations'!$B$233,'Liste opérations'!D262,IF($L$8='Liste opérations'!$K$232,'Liste opérations'!M261,IF($L$8='Liste opérations'!$T$232,'Liste opérations'!V261,IF($L$8='Liste opérations'!$AC$232,'Liste opérations'!AE261,IF($L$8='Liste opérations'!$B$56,'Liste opérations'!D85,FALSE))))))))))))))))))))</f>
        <v>0</v>
      </c>
      <c r="N99" s="86" t="b">
        <f>IF('Tableau de comparaison'!$L$8='Liste opérations'!$B$3,'Liste opérations'!E32,IF($L$8='Liste opérations'!$K$3,'Liste opérations'!N32,IF($L$8='Liste opérations'!$T$3,'Liste opérations'!W32,IF($L$8='Liste opérations'!$AC$3,'Liste opérations'!AF32,IF($L$8='Liste opérations'!D83,'Liste opérations'!E85,IF($L$8='Liste opérations'!$K$56,'Liste opérations'!N85,IF($L$8='Liste opérations'!$T$56,'Liste opérations'!W85,IF($L$8='Liste opérations'!$AC$56,'Liste opérations'!AF85,IF($L$8='Liste opérations'!$B$109,'Liste opérations'!E138,IF($L$8='Liste opérations'!$K$109,'Liste opérations'!N138,IF($L$8='Liste opérations'!$T$109,'Liste opérations'!W138,IF($L$8='Liste opérations'!$AC$109,'Liste opérations'!AF138,IF($L$8='Liste opérations'!$B$162,'Liste opérations'!E191,IF($L$8='Liste opérations'!$T$162,'Liste opérations'!W191,IF($L$8='Liste opérations'!$AC$162,'Liste opérations'!AF191,IF($L$8='Liste opérations'!$B$233,'Liste opérations'!E262,IF($L$8='Liste opérations'!$K$232,'Liste opérations'!N261,IF($L$8='Liste opérations'!$T$232,'Liste opérations'!W261,IF($L$8='Liste opérations'!$AC$232,'Liste opérations'!AF261,IF($L$8='Liste opérations'!$B$56,'Liste opérations'!E85,FALSE))))))))))))))))))))</f>
        <v>0</v>
      </c>
      <c r="O99" s="86" t="b">
        <f>IF('Tableau de comparaison'!$L$8='Liste opérations'!$B$3,'Liste opérations'!F32,IF($L$8='Liste opérations'!$K$3,'Liste opérations'!O32,IF($L$8='Liste opérations'!$T$3,'Liste opérations'!X32,IF($L$8='Liste opérations'!$AC$3,'Liste opérations'!AG32,IF($L$8='Liste opérations'!E83,'Liste opérations'!F85,IF($L$8='Liste opérations'!$K$56,'Liste opérations'!O85,IF($L$8='Liste opérations'!$T$56,'Liste opérations'!X85,IF($L$8='Liste opérations'!$AC$56,'Liste opérations'!AG85,IF($L$8='Liste opérations'!$B$109,'Liste opérations'!F138,IF($L$8='Liste opérations'!$K$109,'Liste opérations'!O138,IF($L$8='Liste opérations'!$T$109,'Liste opérations'!X138,IF($L$8='Liste opérations'!$AC$109,'Liste opérations'!AG138,IF($L$8='Liste opérations'!$B$162,'Liste opérations'!F191,IF($L$8='Liste opérations'!$T$162,'Liste opérations'!X191,IF($L$8='Liste opérations'!$AC$162,'Liste opérations'!AG191,IF($L$8='Liste opérations'!$B$233,'Liste opérations'!F262,IF($L$8='Liste opérations'!$K$232,'Liste opérations'!O261,IF($L$8='Liste opérations'!$T$232,'Liste opérations'!X261,IF($L$8='Liste opérations'!$AC$232,'Liste opérations'!AG261,IF($L$8='Liste opérations'!$B$56,'Liste opérations'!F85,FALSE))))))))))))))))))))</f>
        <v>0</v>
      </c>
      <c r="P99" s="86" t="b">
        <f>IF('Tableau de comparaison'!$L$8='Liste opérations'!$B$3,'Liste opérations'!G32,IF($L$8='Liste opérations'!$K$3,'Liste opérations'!P32,IF($L$8='Liste opérations'!$T$3,'Liste opérations'!Y32,IF($L$8='Liste opérations'!$AC$3,'Liste opérations'!AH32,IF($L$8='Liste opérations'!F83,'Liste opérations'!G85,IF($L$8='Liste opérations'!$K$56,'Liste opérations'!P85,IF($L$8='Liste opérations'!$T$56,'Liste opérations'!Y85,IF($L$8='Liste opérations'!$AC$56,'Liste opérations'!AH85,IF($L$8='Liste opérations'!$B$109,'Liste opérations'!G138,IF($L$8='Liste opérations'!$K$109,'Liste opérations'!P138,IF($L$8='Liste opérations'!$T$109,'Liste opérations'!Y138,IF($L$8='Liste opérations'!$AC$109,'Liste opérations'!AH138,IF($L$8='Liste opérations'!$B$162,'Liste opérations'!G191,IF($L$8='Liste opérations'!$T$162,'Liste opérations'!Y191,IF($L$8='Liste opérations'!$AC$162,'Liste opérations'!AH191,IF($L$8='Liste opérations'!$B$233,'Liste opérations'!G262,IF($L$8='Liste opérations'!$K$232,'Liste opérations'!P261,IF($L$8='Liste opérations'!$T$232,'Liste opérations'!Y261,IF($L$8='Liste opérations'!$AC$232,'Liste opérations'!AH261,IF($L$8='Liste opérations'!$B$56,'Liste opérations'!G85,FALSE))))))))))))))))))))</f>
        <v>0</v>
      </c>
      <c r="Q99" s="86" t="b">
        <f>IF('Tableau de comparaison'!$L$8='Liste opérations'!$B$3,'Liste opérations'!H32,IF($L$8='Liste opérations'!$K$3,'Liste opérations'!Q32,IF($L$8='Liste opérations'!$T$3,'Liste opérations'!Z32,IF($L$8='Liste opérations'!$AC$3,'Liste opérations'!AI32,IF($L$8='Liste opérations'!G83,'Liste opérations'!H85,IF($L$8='Liste opérations'!$K$56,'Liste opérations'!Q85,IF($L$8='Liste opérations'!$T$56,'Liste opérations'!Z85,IF($L$8='Liste opérations'!$AC$56,'Liste opérations'!AI85,IF($L$8='Liste opérations'!$B$109,'Liste opérations'!H138,IF($L$8='Liste opérations'!$K$109,'Liste opérations'!Q138,IF($L$8='Liste opérations'!$T$109,'Liste opérations'!Z138,IF($L$8='Liste opérations'!$AC$109,'Liste opérations'!AI138,IF($L$8='Liste opérations'!$B$162,'Liste opérations'!H191,IF($L$8='Liste opérations'!$T$162,'Liste opérations'!Z191,IF($L$8='Liste opérations'!$AC$162,'Liste opérations'!AI191,IF($L$8='Liste opérations'!$B$233,'Liste opérations'!H262,IF($L$8='Liste opérations'!$K$232,'Liste opérations'!Q261,IF($L$8='Liste opérations'!$T$232,'Liste opérations'!Z261,IF($L$8='Liste opérations'!$AC$232,'Liste opérations'!AI261,IF($L$8='Liste opérations'!$B$56,'Liste opérations'!H85,FALSE))))))))))))))))))))</f>
        <v>0</v>
      </c>
      <c r="R99" s="86" t="b">
        <f>IF('Tableau de comparaison'!$L$8='Liste opérations'!$B$3,'Liste opérations'!I32,IF($L$8='Liste opérations'!$K$3,'Liste opérations'!R32,IF($L$8='Liste opérations'!$T$3,'Liste opérations'!AA32,IF($L$8='Liste opérations'!$AC$3,'Liste opérations'!AJ32,IF($L$8='Liste opérations'!H83,'Liste opérations'!I85,IF($L$8='Liste opérations'!$K$56,'Liste opérations'!R85,IF($L$8='Liste opérations'!$T$56,'Liste opérations'!AA85,IF($L$8='Liste opérations'!$AC$56,'Liste opérations'!AJ85,IF($L$8='Liste opérations'!$B$109,'Liste opérations'!I138,IF($L$8='Liste opérations'!$K$109,'Liste opérations'!R138,IF($L$8='Liste opérations'!$T$109,'Liste opérations'!AA138,IF($L$8='Liste opérations'!$AC$109,'Liste opérations'!AJ138,IF($L$8='Liste opérations'!$B$162,'Liste opérations'!I191,IF($L$8='Liste opérations'!$T$162,'Liste opérations'!AA191,IF($L$8='Liste opérations'!$AC$162,'Liste opérations'!AJ191,IF($L$8='Liste opérations'!$B$233,'Liste opérations'!I262,IF($L$8='Liste opérations'!$K$232,'Liste opérations'!R261,IF($L$8='Liste opérations'!$T$232,'Liste opérations'!AA261,IF($L$8='Liste opérations'!$AC$232,'Liste opérations'!AJ261,IF($L$8='Liste opérations'!$B$56,'Liste opérations'!I85,FALSE))))))))))))))))))))</f>
        <v>0</v>
      </c>
      <c r="S99" s="472" t="b">
        <f>IF('Tableau de comparaison'!$L$8='Liste opérations'!$B$3,'Liste opérations'!J32,IF($L$8='Liste opérations'!$K$3,'Liste opérations'!S32,IF($L$8='Liste opérations'!$T$3,'Liste opérations'!AB32,IF($L$8='Liste opérations'!$AC$3,'Liste opérations'!AK32,IF($L$8='Liste opérations'!I83,'Liste opérations'!J85,IF($L$8='Liste opérations'!$K$56,'Liste opérations'!S85,IF($L$8='Liste opérations'!$T$56,'Liste opérations'!AB85,IF($L$8='Liste opérations'!$AC$56,'Liste opérations'!AK85,IF($L$8='Liste opérations'!$B$109,'Liste opérations'!J138,IF($L$8='Liste opérations'!$K$109,'Liste opérations'!S138,IF($L$8='Liste opérations'!$T$109,'Liste opérations'!AB138,IF($L$8='Liste opérations'!$AC$109,'Liste opérations'!AK138,IF($L$8='Liste opérations'!$B$162,'Liste opérations'!J191,IF($L$8='Liste opérations'!$T$162,'Liste opérations'!AB191,IF($L$8='Liste opérations'!$AC$162,'Liste opérations'!AK191,IF($L$8='Liste opérations'!$B$233,'Liste opérations'!J262,IF($L$8='Liste opérations'!$K$232,'Liste opérations'!S261,IF($L$8='Liste opérations'!$T$232,'Liste opérations'!AB261,IF($L$8='Liste opérations'!$AC$232,'Liste opérations'!AK261,IF($L$8='Liste opérations'!$B$56,'Liste opérations'!J85,FALSE))))))))))))))))))))</f>
        <v>0</v>
      </c>
      <c r="U99" s="517" t="s">
        <v>309</v>
      </c>
      <c r="V99" s="516">
        <v>140</v>
      </c>
      <c r="W99" s="516">
        <v>140</v>
      </c>
      <c r="X99" s="516"/>
      <c r="Y99" s="516">
        <v>50</v>
      </c>
      <c r="Z99" s="516">
        <v>140</v>
      </c>
      <c r="AA99" s="516">
        <v>40</v>
      </c>
      <c r="AG99" s="385"/>
      <c r="AH99" s="385"/>
      <c r="AI99" s="405"/>
      <c r="AJ99" s="460" t="s">
        <v>88</v>
      </c>
      <c r="AK99" s="448">
        <v>1</v>
      </c>
      <c r="AL99" s="405"/>
      <c r="AM99" s="412">
        <v>605044</v>
      </c>
      <c r="AN99" s="409">
        <v>1</v>
      </c>
      <c r="AO99" s="435"/>
      <c r="AP99" s="417"/>
      <c r="AQ99" s="416"/>
      <c r="AR99" s="10"/>
      <c r="AS99" s="10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10"/>
      <c r="BI99" s="10"/>
      <c r="BJ99" s="10"/>
      <c r="BK99" s="10"/>
      <c r="BL99" s="2"/>
      <c r="BM99" s="2"/>
      <c r="BN99" s="10"/>
      <c r="BO99" s="2"/>
      <c r="BP99" s="2"/>
      <c r="BQ99" s="10"/>
      <c r="BR99" s="2"/>
      <c r="BS99" s="2"/>
      <c r="BT99" s="10"/>
      <c r="BU99" s="2"/>
      <c r="BV99" s="2"/>
      <c r="BW99" s="10"/>
      <c r="BX99" s="2"/>
      <c r="BY99" s="2"/>
      <c r="BZ99" s="10"/>
      <c r="CA99" s="2"/>
      <c r="CB99" s="2"/>
      <c r="CC99" s="10"/>
      <c r="CD99" s="2"/>
      <c r="CE99" s="2"/>
      <c r="CG99" s="2"/>
      <c r="CH99" s="2"/>
    </row>
    <row r="100" spans="2:86" ht="17.25" customHeight="1" thickBot="1">
      <c r="B100" s="545"/>
      <c r="C100" s="57"/>
      <c r="D100" s="45"/>
      <c r="E100" s="48"/>
      <c r="F100" s="51"/>
      <c r="G100" s="54"/>
      <c r="H100" s="42"/>
      <c r="I100" s="68"/>
      <c r="K100" s="552"/>
      <c r="L100" s="85" t="b">
        <f>IF('Tableau de comparaison'!$L$8='Liste opérations'!$B$3,'Liste opérations'!C33,IF($L$8='Liste opérations'!$K$3,'Liste opérations'!L33,IF($L$8='Liste opérations'!$T$3,'Liste opérations'!U33,IF($L$8='Liste opérations'!$AC$3,'Liste opérations'!AD33,IF($L$8='Liste opérations'!B84,'Liste opérations'!C86,IF($L$8='Liste opérations'!$K$56,'Liste opérations'!L86,IF($L$8='Liste opérations'!$T$56,'Liste opérations'!U86,IF($L$8='Liste opérations'!$AC$56,'Liste opérations'!AD86,IF($L$8='Liste opérations'!$B$109,'Liste opérations'!C139,IF($L$8='Liste opérations'!$K$109,'Liste opérations'!L139,IF($L$8='Liste opérations'!$T$109,'Liste opérations'!U139,IF($L$8='Liste opérations'!$AC$109,'Liste opérations'!AD139,IF($L$8='Liste opérations'!$B$162,'Liste opérations'!C192,IF($L$8='Liste opérations'!$T$162,'Liste opérations'!U192,IF($L$8='Liste opérations'!$AC$162,'Liste opérations'!AD192,IF($L$8='Liste opérations'!$B$233,'Liste opérations'!C263,IF($L$8='Liste opérations'!$K$232,'Liste opérations'!L262,IF($L$8='Liste opérations'!$T$232,'Liste opérations'!U262,IF($L$8='Liste opérations'!$AC$232,'Liste opérations'!AD262,IF($L$8='Liste opérations'!$B$56,'Liste opérations'!C86,FALSE))))))))))))))))))))</f>
        <v>0</v>
      </c>
      <c r="M100" s="86" t="b">
        <f>IF('Tableau de comparaison'!$L$8='Liste opérations'!$B$3,'Liste opérations'!D33,IF($L$8='Liste opérations'!$K$3,'Liste opérations'!M33,IF($L$8='Liste opérations'!$T$3,'Liste opérations'!V33,IF($L$8='Liste opérations'!$AC$3,'Liste opérations'!AE33,IF($L$8='Liste opérations'!C84,'Liste opérations'!D86,IF($L$8='Liste opérations'!$K$56,'Liste opérations'!M86,IF($L$8='Liste opérations'!$T$56,'Liste opérations'!V86,IF($L$8='Liste opérations'!$AC$56,'Liste opérations'!AE86,IF($L$8='Liste opérations'!$B$109,'Liste opérations'!D139,IF($L$8='Liste opérations'!$K$109,'Liste opérations'!M139,IF($L$8='Liste opérations'!$T$109,'Liste opérations'!V139,IF($L$8='Liste opérations'!$AC$109,'Liste opérations'!AE139,IF($L$8='Liste opérations'!$B$162,'Liste opérations'!D192,IF($L$8='Liste opérations'!$T$162,'Liste opérations'!V192,IF($L$8='Liste opérations'!$AC$162,'Liste opérations'!AE192,IF($L$8='Liste opérations'!$B$233,'Liste opérations'!D263,IF($L$8='Liste opérations'!$K$232,'Liste opérations'!M262,IF($L$8='Liste opérations'!$T$232,'Liste opérations'!V262,IF($L$8='Liste opérations'!$AC$232,'Liste opérations'!AE262,IF($L$8='Liste opérations'!$B$56,'Liste opérations'!D86,FALSE))))))))))))))))))))</f>
        <v>0</v>
      </c>
      <c r="N100" s="86" t="b">
        <f>IF('Tableau de comparaison'!$L$8='Liste opérations'!$B$3,'Liste opérations'!E33,IF($L$8='Liste opérations'!$K$3,'Liste opérations'!N33,IF($L$8='Liste opérations'!$T$3,'Liste opérations'!W33,IF($L$8='Liste opérations'!$AC$3,'Liste opérations'!AF33,IF($L$8='Liste opérations'!D84,'Liste opérations'!E86,IF($L$8='Liste opérations'!$K$56,'Liste opérations'!N86,IF($L$8='Liste opérations'!$T$56,'Liste opérations'!W86,IF($L$8='Liste opérations'!$AC$56,'Liste opérations'!AF86,IF($L$8='Liste opérations'!$B$109,'Liste opérations'!E139,IF($L$8='Liste opérations'!$K$109,'Liste opérations'!N139,IF($L$8='Liste opérations'!$T$109,'Liste opérations'!W139,IF($L$8='Liste opérations'!$AC$109,'Liste opérations'!AF139,IF($L$8='Liste opérations'!$B$162,'Liste opérations'!E192,IF($L$8='Liste opérations'!$T$162,'Liste opérations'!W192,IF($L$8='Liste opérations'!$AC$162,'Liste opérations'!AF192,IF($L$8='Liste opérations'!$B$233,'Liste opérations'!E263,IF($L$8='Liste opérations'!$K$232,'Liste opérations'!N262,IF($L$8='Liste opérations'!$T$232,'Liste opérations'!W262,IF($L$8='Liste opérations'!$AC$232,'Liste opérations'!AF262,IF($L$8='Liste opérations'!$B$56,'Liste opérations'!E86,FALSE))))))))))))))))))))</f>
        <v>0</v>
      </c>
      <c r="O100" s="86" t="b">
        <f>IF('Tableau de comparaison'!$L$8='Liste opérations'!$B$3,'Liste opérations'!F33,IF($L$8='Liste opérations'!$K$3,'Liste opérations'!O33,IF($L$8='Liste opérations'!$T$3,'Liste opérations'!X33,IF($L$8='Liste opérations'!$AC$3,'Liste opérations'!AG33,IF($L$8='Liste opérations'!E84,'Liste opérations'!F86,IF($L$8='Liste opérations'!$K$56,'Liste opérations'!O86,IF($L$8='Liste opérations'!$T$56,'Liste opérations'!X86,IF($L$8='Liste opérations'!$AC$56,'Liste opérations'!AG86,IF($L$8='Liste opérations'!$B$109,'Liste opérations'!F139,IF($L$8='Liste opérations'!$K$109,'Liste opérations'!O139,IF($L$8='Liste opérations'!$T$109,'Liste opérations'!X139,IF($L$8='Liste opérations'!$AC$109,'Liste opérations'!AG139,IF($L$8='Liste opérations'!$B$162,'Liste opérations'!F192,IF($L$8='Liste opérations'!$T$162,'Liste opérations'!X192,IF($L$8='Liste opérations'!$AC$162,'Liste opérations'!AG192,IF($L$8='Liste opérations'!$B$233,'Liste opérations'!F263,IF($L$8='Liste opérations'!$K$232,'Liste opérations'!O262,IF($L$8='Liste opérations'!$T$232,'Liste opérations'!X262,IF($L$8='Liste opérations'!$AC$232,'Liste opérations'!AG262,IF($L$8='Liste opérations'!$B$56,'Liste opérations'!F86,FALSE))))))))))))))))))))</f>
        <v>0</v>
      </c>
      <c r="P100" s="86" t="b">
        <f>IF('Tableau de comparaison'!$L$8='Liste opérations'!$B$3,'Liste opérations'!G33,IF($L$8='Liste opérations'!$K$3,'Liste opérations'!P33,IF($L$8='Liste opérations'!$T$3,'Liste opérations'!Y33,IF($L$8='Liste opérations'!$AC$3,'Liste opérations'!AH33,IF($L$8='Liste opérations'!F84,'Liste opérations'!G86,IF($L$8='Liste opérations'!$K$56,'Liste opérations'!P86,IF($L$8='Liste opérations'!$T$56,'Liste opérations'!Y86,IF($L$8='Liste opérations'!$AC$56,'Liste opérations'!AH86,IF($L$8='Liste opérations'!$B$109,'Liste opérations'!G139,IF($L$8='Liste opérations'!$K$109,'Liste opérations'!P139,IF($L$8='Liste opérations'!$T$109,'Liste opérations'!Y139,IF($L$8='Liste opérations'!$AC$109,'Liste opérations'!AH139,IF($L$8='Liste opérations'!$B$162,'Liste opérations'!G192,IF($L$8='Liste opérations'!$T$162,'Liste opérations'!Y192,IF($L$8='Liste opérations'!$AC$162,'Liste opérations'!AH192,IF($L$8='Liste opérations'!$B$233,'Liste opérations'!G263,IF($L$8='Liste opérations'!$K$232,'Liste opérations'!P262,IF($L$8='Liste opérations'!$T$232,'Liste opérations'!Y262,IF($L$8='Liste opérations'!$AC$232,'Liste opérations'!AH262,IF($L$8='Liste opérations'!$B$56,'Liste opérations'!G86,FALSE))))))))))))))))))))</f>
        <v>0</v>
      </c>
      <c r="Q100" s="86" t="b">
        <f>IF('Tableau de comparaison'!$L$8='Liste opérations'!$B$3,'Liste opérations'!H33,IF($L$8='Liste opérations'!$K$3,'Liste opérations'!Q33,IF($L$8='Liste opérations'!$T$3,'Liste opérations'!Z33,IF($L$8='Liste opérations'!$AC$3,'Liste opérations'!AI33,IF($L$8='Liste opérations'!G84,'Liste opérations'!H86,IF($L$8='Liste opérations'!$K$56,'Liste opérations'!Q86,IF($L$8='Liste opérations'!$T$56,'Liste opérations'!Z86,IF($L$8='Liste opérations'!$AC$56,'Liste opérations'!AI86,IF($L$8='Liste opérations'!$B$109,'Liste opérations'!H139,IF($L$8='Liste opérations'!$K$109,'Liste opérations'!Q139,IF($L$8='Liste opérations'!$T$109,'Liste opérations'!Z139,IF($L$8='Liste opérations'!$AC$109,'Liste opérations'!AI139,IF($L$8='Liste opérations'!$B$162,'Liste opérations'!H192,IF($L$8='Liste opérations'!$T$162,'Liste opérations'!Z192,IF($L$8='Liste opérations'!$AC$162,'Liste opérations'!AI192,IF($L$8='Liste opérations'!$B$233,'Liste opérations'!H263,IF($L$8='Liste opérations'!$K$232,'Liste opérations'!Q262,IF($L$8='Liste opérations'!$T$232,'Liste opérations'!Z262,IF($L$8='Liste opérations'!$AC$232,'Liste opérations'!AI262,IF($L$8='Liste opérations'!$B$56,'Liste opérations'!H86,FALSE))))))))))))))))))))</f>
        <v>0</v>
      </c>
      <c r="R100" s="86" t="b">
        <f>IF('Tableau de comparaison'!$L$8='Liste opérations'!$B$3,'Liste opérations'!I33,IF($L$8='Liste opérations'!$K$3,'Liste opérations'!R33,IF($L$8='Liste opérations'!$T$3,'Liste opérations'!AA33,IF($L$8='Liste opérations'!$AC$3,'Liste opérations'!AJ33,IF($L$8='Liste opérations'!H84,'Liste opérations'!I86,IF($L$8='Liste opérations'!$K$56,'Liste opérations'!R86,IF($L$8='Liste opérations'!$T$56,'Liste opérations'!AA86,IF($L$8='Liste opérations'!$AC$56,'Liste opérations'!AJ86,IF($L$8='Liste opérations'!$B$109,'Liste opérations'!I139,IF($L$8='Liste opérations'!$K$109,'Liste opérations'!R139,IF($L$8='Liste opérations'!$T$109,'Liste opérations'!AA139,IF($L$8='Liste opérations'!$AC$109,'Liste opérations'!AJ139,IF($L$8='Liste opérations'!$B$162,'Liste opérations'!I192,IF($L$8='Liste opérations'!$T$162,'Liste opérations'!AA192,IF($L$8='Liste opérations'!$AC$162,'Liste opérations'!AJ192,IF($L$8='Liste opérations'!$B$233,'Liste opérations'!I263,IF($L$8='Liste opérations'!$K$232,'Liste opérations'!R262,IF($L$8='Liste opérations'!$T$232,'Liste opérations'!AA262,IF($L$8='Liste opérations'!$AC$232,'Liste opérations'!AJ262,IF($L$8='Liste opérations'!$B$56,'Liste opérations'!I86,FALSE))))))))))))))))))))</f>
        <v>0</v>
      </c>
      <c r="S100" s="472" t="b">
        <f>IF('Tableau de comparaison'!$L$8='Liste opérations'!$B$3,'Liste opérations'!J33,IF($L$8='Liste opérations'!$K$3,'Liste opérations'!S33,IF($L$8='Liste opérations'!$T$3,'Liste opérations'!AB33,IF($L$8='Liste opérations'!$AC$3,'Liste opérations'!AK33,IF($L$8='Liste opérations'!I84,'Liste opérations'!J86,IF($L$8='Liste opérations'!$K$56,'Liste opérations'!S86,IF($L$8='Liste opérations'!$T$56,'Liste opérations'!AB86,IF($L$8='Liste opérations'!$AC$56,'Liste opérations'!AK86,IF($L$8='Liste opérations'!$B$109,'Liste opérations'!J139,IF($L$8='Liste opérations'!$K$109,'Liste opérations'!S139,IF($L$8='Liste opérations'!$T$109,'Liste opérations'!AB139,IF($L$8='Liste opérations'!$AC$109,'Liste opérations'!AK139,IF($L$8='Liste opérations'!$B$162,'Liste opérations'!J192,IF($L$8='Liste opérations'!$T$162,'Liste opérations'!AB192,IF($L$8='Liste opérations'!$AC$162,'Liste opérations'!AK192,IF($L$8='Liste opérations'!$B$233,'Liste opérations'!J263,IF($L$8='Liste opérations'!$K$232,'Liste opérations'!S262,IF($L$8='Liste opérations'!$T$232,'Liste opérations'!AB262,IF($L$8='Liste opérations'!$AC$232,'Liste opérations'!AK262,IF($L$8='Liste opérations'!$B$56,'Liste opérations'!J86,FALSE))))))))))))))))))))</f>
        <v>0</v>
      </c>
      <c r="AG100" s="385"/>
      <c r="AH100" s="385"/>
      <c r="AI100" s="405"/>
      <c r="AJ100" s="461" t="s">
        <v>15</v>
      </c>
      <c r="AK100" s="448">
        <v>2</v>
      </c>
      <c r="AL100" s="405"/>
      <c r="AM100" s="413">
        <v>690901</v>
      </c>
      <c r="AN100" s="410">
        <v>2</v>
      </c>
      <c r="AO100" s="405"/>
      <c r="AP100" s="417"/>
      <c r="AQ100" s="416"/>
      <c r="AR100" s="10"/>
      <c r="AS100" s="10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10"/>
      <c r="BI100" s="10"/>
      <c r="BJ100" s="10"/>
      <c r="BK100" s="10"/>
      <c r="BL100" s="2"/>
      <c r="BM100" s="2"/>
      <c r="BN100" s="10"/>
      <c r="BO100" s="2"/>
      <c r="BP100" s="2"/>
      <c r="BQ100" s="10"/>
      <c r="BR100" s="2"/>
      <c r="BS100" s="2"/>
      <c r="BT100" s="10"/>
      <c r="BU100" s="2"/>
      <c r="BV100" s="2"/>
      <c r="BW100" s="10"/>
      <c r="BX100" s="2"/>
      <c r="BY100" s="2"/>
      <c r="BZ100" s="10"/>
      <c r="CA100" s="2"/>
      <c r="CB100" s="2"/>
      <c r="CC100" s="10"/>
      <c r="CD100" s="2"/>
      <c r="CE100" s="2"/>
      <c r="CG100" s="2"/>
      <c r="CH100" s="2"/>
    </row>
    <row r="101" spans="2:86" ht="17.25" customHeight="1" thickBot="1">
      <c r="B101" s="545"/>
      <c r="C101" s="57"/>
      <c r="D101" s="45"/>
      <c r="E101" s="48"/>
      <c r="F101" s="51"/>
      <c r="G101" s="54"/>
      <c r="H101" s="42"/>
      <c r="I101" s="68"/>
      <c r="K101" s="552"/>
      <c r="L101" s="85" t="b">
        <f>IF('Tableau de comparaison'!$L$8='Liste opérations'!$B$3,'Liste opérations'!C34,IF($L$8='Liste opérations'!$K$3,'Liste opérations'!L34,IF($L$8='Liste opérations'!$T$3,'Liste opérations'!U34,IF($L$8='Liste opérations'!$AC$3,'Liste opérations'!AD34,IF($L$8='Liste opérations'!B85,'Liste opérations'!C87,IF($L$8='Liste opérations'!$K$56,'Liste opérations'!L87,IF($L$8='Liste opérations'!$T$56,'Liste opérations'!U87,IF($L$8='Liste opérations'!$AC$56,'Liste opérations'!AD87,IF($L$8='Liste opérations'!$B$109,'Liste opérations'!C140,IF($L$8='Liste opérations'!$K$109,'Liste opérations'!L140,IF($L$8='Liste opérations'!$T$109,'Liste opérations'!U140,IF($L$8='Liste opérations'!$AC$109,'Liste opérations'!AD140,IF($L$8='Liste opérations'!$B$162,'Liste opérations'!C193,IF($L$8='Liste opérations'!$T$162,'Liste opérations'!U193,IF($L$8='Liste opérations'!$AC$162,'Liste opérations'!AD193,IF($L$8='Liste opérations'!$B$233,'Liste opérations'!C264,IF($L$8='Liste opérations'!$K$232,'Liste opérations'!L263,IF($L$8='Liste opérations'!$T$232,'Liste opérations'!U263,IF($L$8='Liste opérations'!$AC$232,'Liste opérations'!AD263,IF($L$8='Liste opérations'!$B$56,'Liste opérations'!C87,FALSE))))))))))))))))))))</f>
        <v>0</v>
      </c>
      <c r="M101" s="86" t="b">
        <f>IF('Tableau de comparaison'!$L$8='Liste opérations'!$B$3,'Liste opérations'!D34,IF($L$8='Liste opérations'!$K$3,'Liste opérations'!M34,IF($L$8='Liste opérations'!$T$3,'Liste opérations'!V34,IF($L$8='Liste opérations'!$AC$3,'Liste opérations'!AE34,IF($L$8='Liste opérations'!C85,'Liste opérations'!D87,IF($L$8='Liste opérations'!$K$56,'Liste opérations'!M87,IF($L$8='Liste opérations'!$T$56,'Liste opérations'!V87,IF($L$8='Liste opérations'!$AC$56,'Liste opérations'!AE87,IF($L$8='Liste opérations'!$B$109,'Liste opérations'!D140,IF($L$8='Liste opérations'!$K$109,'Liste opérations'!M140,IF($L$8='Liste opérations'!$T$109,'Liste opérations'!V140,IF($L$8='Liste opérations'!$AC$109,'Liste opérations'!AE140,IF($L$8='Liste opérations'!$B$162,'Liste opérations'!D193,IF($L$8='Liste opérations'!$T$162,'Liste opérations'!V193,IF($L$8='Liste opérations'!$AC$162,'Liste opérations'!AE193,IF($L$8='Liste opérations'!$B$233,'Liste opérations'!D264,IF($L$8='Liste opérations'!$K$232,'Liste opérations'!M263,IF($L$8='Liste opérations'!$T$232,'Liste opérations'!V263,IF($L$8='Liste opérations'!$AC$232,'Liste opérations'!AE263,IF($L$8='Liste opérations'!$B$56,'Liste opérations'!D87,FALSE))))))))))))))))))))</f>
        <v>0</v>
      </c>
      <c r="N101" s="86" t="b">
        <f>IF('Tableau de comparaison'!$L$8='Liste opérations'!$B$3,'Liste opérations'!E34,IF($L$8='Liste opérations'!$K$3,'Liste opérations'!N34,IF($L$8='Liste opérations'!$T$3,'Liste opérations'!W34,IF($L$8='Liste opérations'!$AC$3,'Liste opérations'!AF34,IF($L$8='Liste opérations'!D85,'Liste opérations'!E87,IF($L$8='Liste opérations'!$K$56,'Liste opérations'!N87,IF($L$8='Liste opérations'!$T$56,'Liste opérations'!W87,IF($L$8='Liste opérations'!$AC$56,'Liste opérations'!AF87,IF($L$8='Liste opérations'!$B$109,'Liste opérations'!E140,IF($L$8='Liste opérations'!$K$109,'Liste opérations'!N140,IF($L$8='Liste opérations'!$T$109,'Liste opérations'!W140,IF($L$8='Liste opérations'!$AC$109,'Liste opérations'!AF140,IF($L$8='Liste opérations'!$B$162,'Liste opérations'!E193,IF($L$8='Liste opérations'!$T$162,'Liste opérations'!W193,IF($L$8='Liste opérations'!$AC$162,'Liste opérations'!AF193,IF($L$8='Liste opérations'!$B$233,'Liste opérations'!E264,IF($L$8='Liste opérations'!$K$232,'Liste opérations'!N263,IF($L$8='Liste opérations'!$T$232,'Liste opérations'!W263,IF($L$8='Liste opérations'!$AC$232,'Liste opérations'!AF263,IF($L$8='Liste opérations'!$B$56,'Liste opérations'!E87,FALSE))))))))))))))))))))</f>
        <v>0</v>
      </c>
      <c r="O101" s="86" t="b">
        <f>IF('Tableau de comparaison'!$L$8='Liste opérations'!$B$3,'Liste opérations'!F34,IF($L$8='Liste opérations'!$K$3,'Liste opérations'!O34,IF($L$8='Liste opérations'!$T$3,'Liste opérations'!X34,IF($L$8='Liste opérations'!$AC$3,'Liste opérations'!AG34,IF($L$8='Liste opérations'!E85,'Liste opérations'!F87,IF($L$8='Liste opérations'!$K$56,'Liste opérations'!O87,IF($L$8='Liste opérations'!$T$56,'Liste opérations'!X87,IF($L$8='Liste opérations'!$AC$56,'Liste opérations'!AG87,IF($L$8='Liste opérations'!$B$109,'Liste opérations'!F140,IF($L$8='Liste opérations'!$K$109,'Liste opérations'!O140,IF($L$8='Liste opérations'!$T$109,'Liste opérations'!X140,IF($L$8='Liste opérations'!$AC$109,'Liste opérations'!AG140,IF($L$8='Liste opérations'!$B$162,'Liste opérations'!F193,IF($L$8='Liste opérations'!$T$162,'Liste opérations'!X193,IF($L$8='Liste opérations'!$AC$162,'Liste opérations'!AG193,IF($L$8='Liste opérations'!$B$233,'Liste opérations'!F264,IF($L$8='Liste opérations'!$K$232,'Liste opérations'!O263,IF($L$8='Liste opérations'!$T$232,'Liste opérations'!X263,IF($L$8='Liste opérations'!$AC$232,'Liste opérations'!AG263,IF($L$8='Liste opérations'!$B$56,'Liste opérations'!F87,FALSE))))))))))))))))))))</f>
        <v>0</v>
      </c>
      <c r="P101" s="86" t="b">
        <f>IF('Tableau de comparaison'!$L$8='Liste opérations'!$B$3,'Liste opérations'!G34,IF($L$8='Liste opérations'!$K$3,'Liste opérations'!P34,IF($L$8='Liste opérations'!$T$3,'Liste opérations'!Y34,IF($L$8='Liste opérations'!$AC$3,'Liste opérations'!AH34,IF($L$8='Liste opérations'!F85,'Liste opérations'!G87,IF($L$8='Liste opérations'!$K$56,'Liste opérations'!P87,IF($L$8='Liste opérations'!$T$56,'Liste opérations'!Y87,IF($L$8='Liste opérations'!$AC$56,'Liste opérations'!AH87,IF($L$8='Liste opérations'!$B$109,'Liste opérations'!G140,IF($L$8='Liste opérations'!$K$109,'Liste opérations'!P140,IF($L$8='Liste opérations'!$T$109,'Liste opérations'!Y140,IF($L$8='Liste opérations'!$AC$109,'Liste opérations'!AH140,IF($L$8='Liste opérations'!$B$162,'Liste opérations'!G193,IF($L$8='Liste opérations'!$T$162,'Liste opérations'!Y193,IF($L$8='Liste opérations'!$AC$162,'Liste opérations'!AH193,IF($L$8='Liste opérations'!$B$233,'Liste opérations'!G264,IF($L$8='Liste opérations'!$K$232,'Liste opérations'!P263,IF($L$8='Liste opérations'!$T$232,'Liste opérations'!Y263,IF($L$8='Liste opérations'!$AC$232,'Liste opérations'!AH263,IF($L$8='Liste opérations'!$B$56,'Liste opérations'!G87,FALSE))))))))))))))))))))</f>
        <v>0</v>
      </c>
      <c r="Q101" s="86" t="b">
        <f>IF('Tableau de comparaison'!$L$8='Liste opérations'!$B$3,'Liste opérations'!H34,IF($L$8='Liste opérations'!$K$3,'Liste opérations'!Q34,IF($L$8='Liste opérations'!$T$3,'Liste opérations'!Z34,IF($L$8='Liste opérations'!$AC$3,'Liste opérations'!AI34,IF($L$8='Liste opérations'!G85,'Liste opérations'!H87,IF($L$8='Liste opérations'!$K$56,'Liste opérations'!Q87,IF($L$8='Liste opérations'!$T$56,'Liste opérations'!Z87,IF($L$8='Liste opérations'!$AC$56,'Liste opérations'!AI87,IF($L$8='Liste opérations'!$B$109,'Liste opérations'!H140,IF($L$8='Liste opérations'!$K$109,'Liste opérations'!Q140,IF($L$8='Liste opérations'!$T$109,'Liste opérations'!Z140,IF($L$8='Liste opérations'!$AC$109,'Liste opérations'!AI140,IF($L$8='Liste opérations'!$B$162,'Liste opérations'!H193,IF($L$8='Liste opérations'!$T$162,'Liste opérations'!Z193,IF($L$8='Liste opérations'!$AC$162,'Liste opérations'!AI193,IF($L$8='Liste opérations'!$B$233,'Liste opérations'!H264,IF($L$8='Liste opérations'!$K$232,'Liste opérations'!Q263,IF($L$8='Liste opérations'!$T$232,'Liste opérations'!Z263,IF($L$8='Liste opérations'!$AC$232,'Liste opérations'!AI263,IF($L$8='Liste opérations'!$B$56,'Liste opérations'!H87,FALSE))))))))))))))))))))</f>
        <v>0</v>
      </c>
      <c r="R101" s="86" t="b">
        <f>IF('Tableau de comparaison'!$L$8='Liste opérations'!$B$3,'Liste opérations'!I34,IF($L$8='Liste opérations'!$K$3,'Liste opérations'!R34,IF($L$8='Liste opérations'!$T$3,'Liste opérations'!AA34,IF($L$8='Liste opérations'!$AC$3,'Liste opérations'!AJ34,IF($L$8='Liste opérations'!H85,'Liste opérations'!I87,IF($L$8='Liste opérations'!$K$56,'Liste opérations'!R87,IF($L$8='Liste opérations'!$T$56,'Liste opérations'!AA87,IF($L$8='Liste opérations'!$AC$56,'Liste opérations'!AJ87,IF($L$8='Liste opérations'!$B$109,'Liste opérations'!I140,IF($L$8='Liste opérations'!$K$109,'Liste opérations'!R140,IF($L$8='Liste opérations'!$T$109,'Liste opérations'!AA140,IF($L$8='Liste opérations'!$AC$109,'Liste opérations'!AJ140,IF($L$8='Liste opérations'!$B$162,'Liste opérations'!I193,IF($L$8='Liste opérations'!$T$162,'Liste opérations'!AA193,IF($L$8='Liste opérations'!$AC$162,'Liste opérations'!AJ193,IF($L$8='Liste opérations'!$B$233,'Liste opérations'!I264,IF($L$8='Liste opérations'!$K$232,'Liste opérations'!R263,IF($L$8='Liste opérations'!$T$232,'Liste opérations'!AA263,IF($L$8='Liste opérations'!$AC$232,'Liste opérations'!AJ263,IF($L$8='Liste opérations'!$B$56,'Liste opérations'!I87,FALSE))))))))))))))))))))</f>
        <v>0</v>
      </c>
      <c r="S101" s="472" t="b">
        <f>IF('Tableau de comparaison'!$L$8='Liste opérations'!$B$3,'Liste opérations'!J34,IF($L$8='Liste opérations'!$K$3,'Liste opérations'!S34,IF($L$8='Liste opérations'!$T$3,'Liste opérations'!AB34,IF($L$8='Liste opérations'!$AC$3,'Liste opérations'!AK34,IF($L$8='Liste opérations'!I85,'Liste opérations'!J87,IF($L$8='Liste opérations'!$K$56,'Liste opérations'!S87,IF($L$8='Liste opérations'!$T$56,'Liste opérations'!AB87,IF($L$8='Liste opérations'!$AC$56,'Liste opérations'!AK87,IF($L$8='Liste opérations'!$B$109,'Liste opérations'!J140,IF($L$8='Liste opérations'!$K$109,'Liste opérations'!S140,IF($L$8='Liste opérations'!$T$109,'Liste opérations'!AB140,IF($L$8='Liste opérations'!$AC$109,'Liste opérations'!AK140,IF($L$8='Liste opérations'!$B$162,'Liste opérations'!J193,IF($L$8='Liste opérations'!$T$162,'Liste opérations'!AB193,IF($L$8='Liste opérations'!$AC$162,'Liste opérations'!AK193,IF($L$8='Liste opérations'!$B$233,'Liste opérations'!J264,IF($L$8='Liste opérations'!$K$232,'Liste opérations'!S263,IF($L$8='Liste opérations'!$T$232,'Liste opérations'!AB263,IF($L$8='Liste opérations'!$AC$232,'Liste opérations'!AK263,IF($L$8='Liste opérations'!$B$56,'Liste opérations'!J87,FALSE))))))))))))))))))))</f>
        <v>0</v>
      </c>
      <c r="V101" s="10"/>
      <c r="W101" s="10"/>
      <c r="AG101" s="385"/>
      <c r="AH101" s="385"/>
      <c r="AI101" s="405"/>
      <c r="AJ101" s="461" t="s">
        <v>79</v>
      </c>
      <c r="AK101" s="361">
        <v>1</v>
      </c>
      <c r="AL101" s="405"/>
      <c r="AM101" s="405"/>
      <c r="AN101" s="405"/>
      <c r="AO101" s="405"/>
      <c r="AP101" s="405"/>
      <c r="AQ101" s="405"/>
      <c r="AR101" s="10"/>
      <c r="AS101" s="10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10"/>
      <c r="BI101" s="10"/>
      <c r="BJ101" s="10"/>
      <c r="BK101" s="10"/>
      <c r="BL101" s="2"/>
      <c r="BM101" s="2"/>
      <c r="BN101" s="10"/>
      <c r="BO101" s="2"/>
      <c r="BP101" s="2"/>
      <c r="BQ101" s="10"/>
      <c r="BR101" s="2"/>
      <c r="BS101" s="2"/>
      <c r="BT101" s="10"/>
      <c r="BU101" s="2"/>
      <c r="BV101" s="2"/>
      <c r="BW101" s="10"/>
      <c r="BX101" s="2"/>
      <c r="BY101" s="2"/>
      <c r="BZ101" s="10"/>
      <c r="CA101" s="2"/>
      <c r="CB101" s="2"/>
      <c r="CC101" s="10"/>
      <c r="CD101" s="2"/>
      <c r="CE101" s="2"/>
      <c r="CG101" s="2"/>
      <c r="CH101" s="2"/>
    </row>
    <row r="102" spans="2:86" ht="17.25" customHeight="1" thickBot="1">
      <c r="B102" s="545"/>
      <c r="C102" s="57"/>
      <c r="D102" s="45"/>
      <c r="E102" s="48"/>
      <c r="F102" s="51"/>
      <c r="G102" s="54"/>
      <c r="H102" s="42"/>
      <c r="I102" s="68"/>
      <c r="K102" s="552"/>
      <c r="L102" s="85" t="b">
        <f>IF('Tableau de comparaison'!$L$8='Liste opérations'!$B$3,'Liste opérations'!C35,IF($L$8='Liste opérations'!$K$3,'Liste opérations'!L35,IF($L$8='Liste opérations'!$T$3,'Liste opérations'!U35,IF($L$8='Liste opérations'!$AC$3,'Liste opérations'!AD35,IF($L$8='Liste opérations'!B86,'Liste opérations'!C88,IF($L$8='Liste opérations'!$K$56,'Liste opérations'!L88,IF($L$8='Liste opérations'!$T$56,'Liste opérations'!U88,IF($L$8='Liste opérations'!$AC$56,'Liste opérations'!AD88,IF($L$8='Liste opérations'!$B$109,'Liste opérations'!C141,IF($L$8='Liste opérations'!$K$109,'Liste opérations'!L141,IF($L$8='Liste opérations'!$T$109,'Liste opérations'!U141,IF($L$8='Liste opérations'!$AC$109,'Liste opérations'!AD141,IF($L$8='Liste opérations'!$B$162,'Liste opérations'!C194,IF($L$8='Liste opérations'!$T$162,'Liste opérations'!U194,IF($L$8='Liste opérations'!$AC$162,'Liste opérations'!AD194,IF($L$8='Liste opérations'!$B$233,'Liste opérations'!C265,IF($L$8='Liste opérations'!$K$232,'Liste opérations'!L264,IF($L$8='Liste opérations'!$T$232,'Liste opérations'!U264,IF($L$8='Liste opérations'!$AC$232,'Liste opérations'!AD264,IF($L$8='Liste opérations'!$B$56,'Liste opérations'!C88,FALSE))))))))))))))))))))</f>
        <v>0</v>
      </c>
      <c r="M102" s="86" t="b">
        <f>IF('Tableau de comparaison'!$L$8='Liste opérations'!$B$3,'Liste opérations'!D35,IF($L$8='Liste opérations'!$K$3,'Liste opérations'!M35,IF($L$8='Liste opérations'!$T$3,'Liste opérations'!V35,IF($L$8='Liste opérations'!$AC$3,'Liste opérations'!AE35,IF($L$8='Liste opérations'!C86,'Liste opérations'!D88,IF($L$8='Liste opérations'!$K$56,'Liste opérations'!M88,IF($L$8='Liste opérations'!$T$56,'Liste opérations'!V88,IF($L$8='Liste opérations'!$AC$56,'Liste opérations'!AE88,IF($L$8='Liste opérations'!$B$109,'Liste opérations'!D141,IF($L$8='Liste opérations'!$K$109,'Liste opérations'!M141,IF($L$8='Liste opérations'!$T$109,'Liste opérations'!V141,IF($L$8='Liste opérations'!$AC$109,'Liste opérations'!AE141,IF($L$8='Liste opérations'!$B$162,'Liste opérations'!D194,IF($L$8='Liste opérations'!$T$162,'Liste opérations'!V194,IF($L$8='Liste opérations'!$AC$162,'Liste opérations'!AE194,IF($L$8='Liste opérations'!$B$233,'Liste opérations'!D265,IF($L$8='Liste opérations'!$K$232,'Liste opérations'!M264,IF($L$8='Liste opérations'!$T$232,'Liste opérations'!V264,IF($L$8='Liste opérations'!$AC$232,'Liste opérations'!AE264,IF($L$8='Liste opérations'!$B$56,'Liste opérations'!D88,FALSE))))))))))))))))))))</f>
        <v>0</v>
      </c>
      <c r="N102" s="86" t="b">
        <f>IF('Tableau de comparaison'!$L$8='Liste opérations'!$B$3,'Liste opérations'!E35,IF($L$8='Liste opérations'!$K$3,'Liste opérations'!N35,IF($L$8='Liste opérations'!$T$3,'Liste opérations'!W35,IF($L$8='Liste opérations'!$AC$3,'Liste opérations'!AF35,IF($L$8='Liste opérations'!D86,'Liste opérations'!E88,IF($L$8='Liste opérations'!$K$56,'Liste opérations'!N88,IF($L$8='Liste opérations'!$T$56,'Liste opérations'!W88,IF($L$8='Liste opérations'!$AC$56,'Liste opérations'!AF88,IF($L$8='Liste opérations'!$B$109,'Liste opérations'!E141,IF($L$8='Liste opérations'!$K$109,'Liste opérations'!N141,IF($L$8='Liste opérations'!$T$109,'Liste opérations'!W141,IF($L$8='Liste opérations'!$AC$109,'Liste opérations'!AF141,IF($L$8='Liste opérations'!$B$162,'Liste opérations'!E194,IF($L$8='Liste opérations'!$T$162,'Liste opérations'!W194,IF($L$8='Liste opérations'!$AC$162,'Liste opérations'!AF194,IF($L$8='Liste opérations'!$B$233,'Liste opérations'!E265,IF($L$8='Liste opérations'!$K$232,'Liste opérations'!N264,IF($L$8='Liste opérations'!$T$232,'Liste opérations'!W264,IF($L$8='Liste opérations'!$AC$232,'Liste opérations'!AF264,IF($L$8='Liste opérations'!$B$56,'Liste opérations'!E88,FALSE))))))))))))))))))))</f>
        <v>0</v>
      </c>
      <c r="O102" s="86" t="b">
        <f>IF('Tableau de comparaison'!$L$8='Liste opérations'!$B$3,'Liste opérations'!F35,IF($L$8='Liste opérations'!$K$3,'Liste opérations'!O35,IF($L$8='Liste opérations'!$T$3,'Liste opérations'!X35,IF($L$8='Liste opérations'!$AC$3,'Liste opérations'!AG35,IF($L$8='Liste opérations'!E86,'Liste opérations'!F88,IF($L$8='Liste opérations'!$K$56,'Liste opérations'!O88,IF($L$8='Liste opérations'!$T$56,'Liste opérations'!X88,IF($L$8='Liste opérations'!$AC$56,'Liste opérations'!AG88,IF($L$8='Liste opérations'!$B$109,'Liste opérations'!F141,IF($L$8='Liste opérations'!$K$109,'Liste opérations'!O141,IF($L$8='Liste opérations'!$T$109,'Liste opérations'!X141,IF($L$8='Liste opérations'!$AC$109,'Liste opérations'!AG141,IF($L$8='Liste opérations'!$B$162,'Liste opérations'!F194,IF($L$8='Liste opérations'!$T$162,'Liste opérations'!X194,IF($L$8='Liste opérations'!$AC$162,'Liste opérations'!AG194,IF($L$8='Liste opérations'!$B$233,'Liste opérations'!F265,IF($L$8='Liste opérations'!$K$232,'Liste opérations'!O264,IF($L$8='Liste opérations'!$T$232,'Liste opérations'!X264,IF($L$8='Liste opérations'!$AC$232,'Liste opérations'!AG264,IF($L$8='Liste opérations'!$B$56,'Liste opérations'!F88,FALSE))))))))))))))))))))</f>
        <v>0</v>
      </c>
      <c r="P102" s="86" t="b">
        <f>IF('Tableau de comparaison'!$L$8='Liste opérations'!$B$3,'Liste opérations'!G35,IF($L$8='Liste opérations'!$K$3,'Liste opérations'!P35,IF($L$8='Liste opérations'!$T$3,'Liste opérations'!Y35,IF($L$8='Liste opérations'!$AC$3,'Liste opérations'!AH35,IF($L$8='Liste opérations'!F86,'Liste opérations'!G88,IF($L$8='Liste opérations'!$K$56,'Liste opérations'!P88,IF($L$8='Liste opérations'!$T$56,'Liste opérations'!Y88,IF($L$8='Liste opérations'!$AC$56,'Liste opérations'!AH88,IF($L$8='Liste opérations'!$B$109,'Liste opérations'!G141,IF($L$8='Liste opérations'!$K$109,'Liste opérations'!P141,IF($L$8='Liste opérations'!$T$109,'Liste opérations'!Y141,IF($L$8='Liste opérations'!$AC$109,'Liste opérations'!AH141,IF($L$8='Liste opérations'!$B$162,'Liste opérations'!G194,IF($L$8='Liste opérations'!$T$162,'Liste opérations'!Y194,IF($L$8='Liste opérations'!$AC$162,'Liste opérations'!AH194,IF($L$8='Liste opérations'!$B$233,'Liste opérations'!G265,IF($L$8='Liste opérations'!$K$232,'Liste opérations'!P264,IF($L$8='Liste opérations'!$T$232,'Liste opérations'!Y264,IF($L$8='Liste opérations'!$AC$232,'Liste opérations'!AH264,IF($L$8='Liste opérations'!$B$56,'Liste opérations'!G88,FALSE))))))))))))))))))))</f>
        <v>0</v>
      </c>
      <c r="Q102" s="86" t="b">
        <f>IF('Tableau de comparaison'!$L$8='Liste opérations'!$B$3,'Liste opérations'!H35,IF($L$8='Liste opérations'!$K$3,'Liste opérations'!Q35,IF($L$8='Liste opérations'!$T$3,'Liste opérations'!Z35,IF($L$8='Liste opérations'!$AC$3,'Liste opérations'!AI35,IF($L$8='Liste opérations'!G86,'Liste opérations'!H88,IF($L$8='Liste opérations'!$K$56,'Liste opérations'!Q88,IF($L$8='Liste opérations'!$T$56,'Liste opérations'!Z88,IF($L$8='Liste opérations'!$AC$56,'Liste opérations'!AI88,IF($L$8='Liste opérations'!$B$109,'Liste opérations'!H141,IF($L$8='Liste opérations'!$K$109,'Liste opérations'!Q141,IF($L$8='Liste opérations'!$T$109,'Liste opérations'!Z141,IF($L$8='Liste opérations'!$AC$109,'Liste opérations'!AI141,IF($L$8='Liste opérations'!$B$162,'Liste opérations'!H194,IF($L$8='Liste opérations'!$T$162,'Liste opérations'!Z194,IF($L$8='Liste opérations'!$AC$162,'Liste opérations'!AI194,IF($L$8='Liste opérations'!$B$233,'Liste opérations'!H265,IF($L$8='Liste opérations'!$K$232,'Liste opérations'!Q264,IF($L$8='Liste opérations'!$T$232,'Liste opérations'!Z264,IF($L$8='Liste opérations'!$AC$232,'Liste opérations'!AI264,IF($L$8='Liste opérations'!$B$56,'Liste opérations'!H88,FALSE))))))))))))))))))))</f>
        <v>0</v>
      </c>
      <c r="R102" s="86" t="b">
        <f>IF('Tableau de comparaison'!$L$8='Liste opérations'!$B$3,'Liste opérations'!I35,IF($L$8='Liste opérations'!$K$3,'Liste opérations'!R35,IF($L$8='Liste opérations'!$T$3,'Liste opérations'!AA35,IF($L$8='Liste opérations'!$AC$3,'Liste opérations'!AJ35,IF($L$8='Liste opérations'!H86,'Liste opérations'!I88,IF($L$8='Liste opérations'!$K$56,'Liste opérations'!R88,IF($L$8='Liste opérations'!$T$56,'Liste opérations'!AA88,IF($L$8='Liste opérations'!$AC$56,'Liste opérations'!AJ88,IF($L$8='Liste opérations'!$B$109,'Liste opérations'!I141,IF($L$8='Liste opérations'!$K$109,'Liste opérations'!R141,IF($L$8='Liste opérations'!$T$109,'Liste opérations'!AA141,IF($L$8='Liste opérations'!$AC$109,'Liste opérations'!AJ141,IF($L$8='Liste opérations'!$B$162,'Liste opérations'!I194,IF($L$8='Liste opérations'!$T$162,'Liste opérations'!AA194,IF($L$8='Liste opérations'!$AC$162,'Liste opérations'!AJ194,IF($L$8='Liste opérations'!$B$233,'Liste opérations'!I265,IF($L$8='Liste opérations'!$K$232,'Liste opérations'!R264,IF($L$8='Liste opérations'!$T$232,'Liste opérations'!AA264,IF($L$8='Liste opérations'!$AC$232,'Liste opérations'!AJ264,IF($L$8='Liste opérations'!$B$56,'Liste opérations'!I88,FALSE))))))))))))))))))))</f>
        <v>0</v>
      </c>
      <c r="S102" s="472" t="b">
        <f>IF('Tableau de comparaison'!$L$8='Liste opérations'!$B$3,'Liste opérations'!J35,IF($L$8='Liste opérations'!$K$3,'Liste opérations'!S35,IF($L$8='Liste opérations'!$T$3,'Liste opérations'!AB35,IF($L$8='Liste opérations'!$AC$3,'Liste opérations'!AK35,IF($L$8='Liste opérations'!I86,'Liste opérations'!J88,IF($L$8='Liste opérations'!$K$56,'Liste opérations'!S88,IF($L$8='Liste opérations'!$T$56,'Liste opérations'!AB88,IF($L$8='Liste opérations'!$AC$56,'Liste opérations'!AK88,IF($L$8='Liste opérations'!$B$109,'Liste opérations'!J141,IF($L$8='Liste opérations'!$K$109,'Liste opérations'!S141,IF($L$8='Liste opérations'!$T$109,'Liste opérations'!AB141,IF($L$8='Liste opérations'!$AC$109,'Liste opérations'!AK141,IF($L$8='Liste opérations'!$B$162,'Liste opérations'!J194,IF($L$8='Liste opérations'!$T$162,'Liste opérations'!AB194,IF($L$8='Liste opérations'!$AC$162,'Liste opérations'!AK194,IF($L$8='Liste opérations'!$B$233,'Liste opérations'!J265,IF($L$8='Liste opérations'!$K$232,'Liste opérations'!S264,IF($L$8='Liste opérations'!$T$232,'Liste opérations'!AB264,IF($L$8='Liste opérations'!$AC$232,'Liste opérations'!AK264,IF($L$8='Liste opérations'!$B$56,'Liste opérations'!J88,FALSE))))))))))))))))))))</f>
        <v>0</v>
      </c>
      <c r="V102" s="10"/>
      <c r="W102" s="10"/>
      <c r="AN102" s="10"/>
      <c r="AO102" s="10"/>
      <c r="AP102" s="10"/>
      <c r="AQ102" s="10"/>
      <c r="AR102" s="10"/>
      <c r="AS102" s="10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10"/>
      <c r="BI102" s="10"/>
      <c r="BJ102" s="10"/>
      <c r="BK102" s="10"/>
      <c r="BL102" s="2"/>
      <c r="BM102" s="2"/>
      <c r="BN102" s="10"/>
      <c r="BO102" s="2"/>
      <c r="BP102" s="2"/>
      <c r="BQ102" s="10"/>
      <c r="BR102" s="2"/>
      <c r="BS102" s="2"/>
      <c r="BT102" s="10"/>
      <c r="BU102" s="2"/>
      <c r="BV102" s="2"/>
      <c r="BW102" s="10"/>
      <c r="BX102" s="2"/>
      <c r="BY102" s="2"/>
      <c r="BZ102" s="10"/>
      <c r="CA102" s="2"/>
      <c r="CB102" s="2"/>
      <c r="CC102" s="10"/>
      <c r="CD102" s="2"/>
      <c r="CE102" s="2"/>
      <c r="CG102" s="2"/>
      <c r="CH102" s="2"/>
    </row>
    <row r="103" spans="2:86" ht="17.25" customHeight="1" thickBot="1">
      <c r="B103" s="546"/>
      <c r="C103" s="58"/>
      <c r="D103" s="46"/>
      <c r="E103" s="49"/>
      <c r="F103" s="51"/>
      <c r="G103" s="55"/>
      <c r="H103" s="43"/>
      <c r="I103" s="69"/>
      <c r="K103" s="553"/>
      <c r="L103" s="85" t="b">
        <f>IF('Tableau de comparaison'!$L$8='Liste opérations'!$B$3,'Liste opérations'!C36,IF($L$8='Liste opérations'!$K$3,'Liste opérations'!L36,IF($L$8='Liste opérations'!$T$3,'Liste opérations'!U36,IF($L$8='Liste opérations'!$AC$3,'Liste opérations'!AD36,IF($L$8='Liste opérations'!B87,'Liste opérations'!C89,IF($L$8='Liste opérations'!$K$56,'Liste opérations'!L89,IF($L$8='Liste opérations'!$T$56,'Liste opérations'!U89,IF($L$8='Liste opérations'!$AC$56,'Liste opérations'!AD89,IF($L$8='Liste opérations'!$B$109,'Liste opérations'!C142,IF($L$8='Liste opérations'!$K$109,'Liste opérations'!L142,IF($L$8='Liste opérations'!$T$109,'Liste opérations'!U142,IF($L$8='Liste opérations'!$AC$109,'Liste opérations'!AD142,IF($L$8='Liste opérations'!$B$162,'Liste opérations'!C195,IF($L$8='Liste opérations'!$T$162,'Liste opérations'!U195,IF($L$8='Liste opérations'!$AC$162,'Liste opérations'!AD195,IF($L$8='Liste opérations'!$B$233,'Liste opérations'!C266,IF($L$8='Liste opérations'!$K$232,'Liste opérations'!L265,IF($L$8='Liste opérations'!$T$232,'Liste opérations'!U265,IF($L$8='Liste opérations'!$AC$232,'Liste opérations'!AD265,IF($L$8='Liste opérations'!$B$56,'Liste opérations'!C89,FALSE))))))))))))))))))))</f>
        <v>0</v>
      </c>
      <c r="M103" s="86" t="b">
        <f>IF('Tableau de comparaison'!$L$8='Liste opérations'!$B$3,'Liste opérations'!D36,IF($L$8='Liste opérations'!$K$3,'Liste opérations'!M36,IF($L$8='Liste opérations'!$T$3,'Liste opérations'!V36,IF($L$8='Liste opérations'!$AC$3,'Liste opérations'!AE36,IF($L$8='Liste opérations'!C87,'Liste opérations'!D89,IF($L$8='Liste opérations'!$K$56,'Liste opérations'!M89,IF($L$8='Liste opérations'!$T$56,'Liste opérations'!V89,IF($L$8='Liste opérations'!$AC$56,'Liste opérations'!AE89,IF($L$8='Liste opérations'!$B$109,'Liste opérations'!D142,IF($L$8='Liste opérations'!$K$109,'Liste opérations'!M142,IF($L$8='Liste opérations'!$T$109,'Liste opérations'!V142,IF($L$8='Liste opérations'!$AC$109,'Liste opérations'!AE142,IF($L$8='Liste opérations'!$B$162,'Liste opérations'!D195,IF($L$8='Liste opérations'!$T$162,'Liste opérations'!V195,IF($L$8='Liste opérations'!$AC$162,'Liste opérations'!AE195,IF($L$8='Liste opérations'!$B$233,'Liste opérations'!D266,IF($L$8='Liste opérations'!$K$232,'Liste opérations'!M265,IF($L$8='Liste opérations'!$T$232,'Liste opérations'!V265,IF($L$8='Liste opérations'!$AC$232,'Liste opérations'!AE265,IF($L$8='Liste opérations'!$B$56,'Liste opérations'!D89,FALSE))))))))))))))))))))</f>
        <v>0</v>
      </c>
      <c r="N103" s="86" t="b">
        <f>IF('Tableau de comparaison'!$L$8='Liste opérations'!$B$3,'Liste opérations'!E36,IF($L$8='Liste opérations'!$K$3,'Liste opérations'!N36,IF($L$8='Liste opérations'!$T$3,'Liste opérations'!W36,IF($L$8='Liste opérations'!$AC$3,'Liste opérations'!AF36,IF($L$8='Liste opérations'!D87,'Liste opérations'!E89,IF($L$8='Liste opérations'!$K$56,'Liste opérations'!N89,IF($L$8='Liste opérations'!$T$56,'Liste opérations'!W89,IF($L$8='Liste opérations'!$AC$56,'Liste opérations'!AF89,IF($L$8='Liste opérations'!$B$109,'Liste opérations'!E142,IF($L$8='Liste opérations'!$K$109,'Liste opérations'!N142,IF($L$8='Liste opérations'!$T$109,'Liste opérations'!W142,IF($L$8='Liste opérations'!$AC$109,'Liste opérations'!AF142,IF($L$8='Liste opérations'!$B$162,'Liste opérations'!E195,IF($L$8='Liste opérations'!$T$162,'Liste opérations'!W195,IF($L$8='Liste opérations'!$AC$162,'Liste opérations'!AF195,IF($L$8='Liste opérations'!$B$233,'Liste opérations'!E266,IF($L$8='Liste opérations'!$K$232,'Liste opérations'!N265,IF($L$8='Liste opérations'!$T$232,'Liste opérations'!W265,IF($L$8='Liste opérations'!$AC$232,'Liste opérations'!AF265,IF($L$8='Liste opérations'!$B$56,'Liste opérations'!E89,FALSE))))))))))))))))))))</f>
        <v>0</v>
      </c>
      <c r="O103" s="86" t="b">
        <f>IF('Tableau de comparaison'!$L$8='Liste opérations'!$B$3,'Liste opérations'!F36,IF($L$8='Liste opérations'!$K$3,'Liste opérations'!O36,IF($L$8='Liste opérations'!$T$3,'Liste opérations'!X36,IF($L$8='Liste opérations'!$AC$3,'Liste opérations'!AG36,IF($L$8='Liste opérations'!E87,'Liste opérations'!F89,IF($L$8='Liste opérations'!$K$56,'Liste opérations'!O89,IF($L$8='Liste opérations'!$T$56,'Liste opérations'!X89,IF($L$8='Liste opérations'!$AC$56,'Liste opérations'!AG89,IF($L$8='Liste opérations'!$B$109,'Liste opérations'!F142,IF($L$8='Liste opérations'!$K$109,'Liste opérations'!O142,IF($L$8='Liste opérations'!$T$109,'Liste opérations'!X142,IF($L$8='Liste opérations'!$AC$109,'Liste opérations'!AG142,IF($L$8='Liste opérations'!$B$162,'Liste opérations'!F195,IF($L$8='Liste opérations'!$T$162,'Liste opérations'!X195,IF($L$8='Liste opérations'!$AC$162,'Liste opérations'!AG195,IF($L$8='Liste opérations'!$B$233,'Liste opérations'!F266,IF($L$8='Liste opérations'!$K$232,'Liste opérations'!O265,IF($L$8='Liste opérations'!$T$232,'Liste opérations'!X265,IF($L$8='Liste opérations'!$AC$232,'Liste opérations'!AG265,IF($L$8='Liste opérations'!$B$56,'Liste opérations'!F89,FALSE))))))))))))))))))))</f>
        <v>0</v>
      </c>
      <c r="P103" s="86" t="b">
        <f>IF('Tableau de comparaison'!$L$8='Liste opérations'!$B$3,'Liste opérations'!G36,IF($L$8='Liste opérations'!$K$3,'Liste opérations'!P36,IF($L$8='Liste opérations'!$T$3,'Liste opérations'!Y36,IF($L$8='Liste opérations'!$AC$3,'Liste opérations'!AH36,IF($L$8='Liste opérations'!F87,'Liste opérations'!G89,IF($L$8='Liste opérations'!$K$56,'Liste opérations'!P89,IF($L$8='Liste opérations'!$T$56,'Liste opérations'!Y89,IF($L$8='Liste opérations'!$AC$56,'Liste opérations'!AH89,IF($L$8='Liste opérations'!$B$109,'Liste opérations'!G142,IF($L$8='Liste opérations'!$K$109,'Liste opérations'!P142,IF($L$8='Liste opérations'!$T$109,'Liste opérations'!Y142,IF($L$8='Liste opérations'!$AC$109,'Liste opérations'!AH142,IF($L$8='Liste opérations'!$B$162,'Liste opérations'!G195,IF($L$8='Liste opérations'!$T$162,'Liste opérations'!Y195,IF($L$8='Liste opérations'!$AC$162,'Liste opérations'!AH195,IF($L$8='Liste opérations'!$B$233,'Liste opérations'!G266,IF($L$8='Liste opérations'!$K$232,'Liste opérations'!P265,IF($L$8='Liste opérations'!$T$232,'Liste opérations'!Y265,IF($L$8='Liste opérations'!$AC$232,'Liste opérations'!AH265,IF($L$8='Liste opérations'!$B$56,'Liste opérations'!G89,FALSE))))))))))))))))))))</f>
        <v>0</v>
      </c>
      <c r="Q103" s="86" t="b">
        <f>IF('Tableau de comparaison'!$L$8='Liste opérations'!$B$3,'Liste opérations'!H36,IF($L$8='Liste opérations'!$K$3,'Liste opérations'!Q36,IF($L$8='Liste opérations'!$T$3,'Liste opérations'!Z36,IF($L$8='Liste opérations'!$AC$3,'Liste opérations'!AI36,IF($L$8='Liste opérations'!G87,'Liste opérations'!H89,IF($L$8='Liste opérations'!$K$56,'Liste opérations'!Q89,IF($L$8='Liste opérations'!$T$56,'Liste opérations'!Z89,IF($L$8='Liste opérations'!$AC$56,'Liste opérations'!AI89,IF($L$8='Liste opérations'!$B$109,'Liste opérations'!H142,IF($L$8='Liste opérations'!$K$109,'Liste opérations'!Q142,IF($L$8='Liste opérations'!$T$109,'Liste opérations'!Z142,IF($L$8='Liste opérations'!$AC$109,'Liste opérations'!AI142,IF($L$8='Liste opérations'!$B$162,'Liste opérations'!H195,IF($L$8='Liste opérations'!$T$162,'Liste opérations'!Z195,IF($L$8='Liste opérations'!$AC$162,'Liste opérations'!AI195,IF($L$8='Liste opérations'!$B$233,'Liste opérations'!H266,IF($L$8='Liste opérations'!$K$232,'Liste opérations'!Q265,IF($L$8='Liste opérations'!$T$232,'Liste opérations'!Z265,IF($L$8='Liste opérations'!$AC$232,'Liste opérations'!AI265,IF($L$8='Liste opérations'!$B$56,'Liste opérations'!H89,FALSE))))))))))))))))))))</f>
        <v>0</v>
      </c>
      <c r="R103" s="86" t="b">
        <f>IF('Tableau de comparaison'!$L$8='Liste opérations'!$B$3,'Liste opérations'!I36,IF($L$8='Liste opérations'!$K$3,'Liste opérations'!R36,IF($L$8='Liste opérations'!$T$3,'Liste opérations'!AA36,IF($L$8='Liste opérations'!$AC$3,'Liste opérations'!AJ36,IF($L$8='Liste opérations'!H87,'Liste opérations'!I89,IF($L$8='Liste opérations'!$K$56,'Liste opérations'!R89,IF($L$8='Liste opérations'!$T$56,'Liste opérations'!AA89,IF($L$8='Liste opérations'!$AC$56,'Liste opérations'!AJ89,IF($L$8='Liste opérations'!$B$109,'Liste opérations'!I142,IF($L$8='Liste opérations'!$K$109,'Liste opérations'!R142,IF($L$8='Liste opérations'!$T$109,'Liste opérations'!AA142,IF($L$8='Liste opérations'!$AC$109,'Liste opérations'!AJ142,IF($L$8='Liste opérations'!$B$162,'Liste opérations'!I195,IF($L$8='Liste opérations'!$T$162,'Liste opérations'!AA195,IF($L$8='Liste opérations'!$AC$162,'Liste opérations'!AJ195,IF($L$8='Liste opérations'!$B$233,'Liste opérations'!I266,IF($L$8='Liste opérations'!$K$232,'Liste opérations'!R265,IF($L$8='Liste opérations'!$T$232,'Liste opérations'!AA265,IF($L$8='Liste opérations'!$AC$232,'Liste opérations'!AJ265,IF($L$8='Liste opérations'!$B$56,'Liste opérations'!I89,FALSE))))))))))))))))))))</f>
        <v>0</v>
      </c>
      <c r="S103" s="472" t="b">
        <f>IF('Tableau de comparaison'!$L$8='Liste opérations'!$B$3,'Liste opérations'!J36,IF($L$8='Liste opérations'!$K$3,'Liste opérations'!S36,IF($L$8='Liste opérations'!$T$3,'Liste opérations'!AB36,IF($L$8='Liste opérations'!$AC$3,'Liste opérations'!AK36,IF($L$8='Liste opérations'!I87,'Liste opérations'!J89,IF($L$8='Liste opérations'!$K$56,'Liste opérations'!S89,IF($L$8='Liste opérations'!$T$56,'Liste opérations'!AB89,IF($L$8='Liste opérations'!$AC$56,'Liste opérations'!AK89,IF($L$8='Liste opérations'!$B$109,'Liste opérations'!J142,IF($L$8='Liste opérations'!$K$109,'Liste opérations'!S142,IF($L$8='Liste opérations'!$T$109,'Liste opérations'!AB142,IF($L$8='Liste opérations'!$AC$109,'Liste opérations'!AK142,IF($L$8='Liste opérations'!$B$162,'Liste opérations'!J195,IF($L$8='Liste opérations'!$T$162,'Liste opérations'!AB195,IF($L$8='Liste opérations'!$AC$162,'Liste opérations'!AK195,IF($L$8='Liste opérations'!$B$233,'Liste opérations'!J266,IF($L$8='Liste opérations'!$K$232,'Liste opérations'!S265,IF($L$8='Liste opérations'!$T$232,'Liste opérations'!AB265,IF($L$8='Liste opérations'!$AC$232,'Liste opérations'!AK265,IF($L$8='Liste opérations'!$B$56,'Liste opérations'!J89,FALSE))))))))))))))))))))</f>
        <v>0</v>
      </c>
      <c r="U103" s="539" t="s">
        <v>281</v>
      </c>
      <c r="V103" s="540"/>
      <c r="W103" s="540"/>
      <c r="X103" s="540"/>
      <c r="Y103" s="540"/>
      <c r="Z103" s="540"/>
      <c r="AA103" s="541"/>
      <c r="AN103" s="10"/>
      <c r="AO103" s="10"/>
      <c r="AP103" s="10"/>
      <c r="AQ103" s="10"/>
      <c r="AR103" s="10"/>
      <c r="AS103" s="10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10"/>
      <c r="BI103" s="10"/>
      <c r="BJ103" s="10"/>
      <c r="BK103" s="10"/>
      <c r="BL103" s="2"/>
      <c r="BM103" s="2"/>
      <c r="BN103" s="10"/>
      <c r="BO103" s="2"/>
      <c r="BP103" s="2"/>
      <c r="BQ103" s="10"/>
      <c r="BR103" s="2"/>
      <c r="BS103" s="2"/>
      <c r="BT103" s="10"/>
      <c r="BU103" s="2"/>
      <c r="BV103" s="2"/>
      <c r="BW103" s="10"/>
      <c r="BX103" s="2"/>
      <c r="BY103" s="2"/>
      <c r="BZ103" s="10"/>
      <c r="CA103" s="2"/>
      <c r="CB103" s="2"/>
      <c r="CC103" s="10"/>
      <c r="CD103" s="2"/>
      <c r="CE103" s="2"/>
      <c r="CG103" s="2"/>
      <c r="CH103" s="2"/>
    </row>
    <row r="104" spans="2:86" ht="17.25" customHeight="1">
      <c r="B104" s="550" t="s">
        <v>68</v>
      </c>
      <c r="C104" s="63">
        <v>150</v>
      </c>
      <c r="D104" s="44">
        <v>102</v>
      </c>
      <c r="E104" s="47"/>
      <c r="F104" s="65" t="s">
        <v>146</v>
      </c>
      <c r="G104" s="54" t="s">
        <v>154</v>
      </c>
      <c r="H104" s="42"/>
      <c r="I104" s="67"/>
      <c r="K104" s="551" t="b">
        <f>IF('Tableau de comparaison'!$L$8='Liste opérations'!$B$3,'Liste opérations'!B37,IF($L$8='Liste opérations'!$K$3,'Liste opérations'!K37,IF($L$8='Liste opérations'!$T$3,'Liste opérations'!T37,IF($L$8='Liste opérations'!$AC$3,'Liste opérations'!AC37,IF($L$8='Liste opérations'!A88,'Liste opérations'!B90,IF($L$8='Liste opérations'!$K$56,'Liste opérations'!K90,IF($L$8='Liste opérations'!$T$56,'Liste opérations'!T90,IF($L$8='Liste opérations'!$AC$56,'Liste opérations'!AC90,IF($L$8='Liste opérations'!$B$109,'Liste opérations'!B143,IF($L$8='Liste opérations'!$K$109,'Liste opérations'!K143,IF($L$8='Liste opérations'!$T$109,'Liste opérations'!T143,IF($L$8='Liste opérations'!$AC$109,'Liste opérations'!AC143,IF($L$8='Liste opérations'!$B$162,'Liste opérations'!B196,IF($L$8='Liste opérations'!$T$162,'Liste opérations'!T196,IF($L$8='Liste opérations'!$AC$162,'Liste opérations'!AC196,IF($L$8='Liste opérations'!$B$233,'Liste opérations'!B267,IF($L$8='Liste opérations'!$K$232,'Liste opérations'!K266,IF($L$8='Liste opérations'!$T$232,'Liste opérations'!T266,IF($L$8='Liste opérations'!$AC$232,'Liste opérations'!AC266,IF($L$8='Liste opérations'!$B$56,'Liste opérations'!B90,FALSE))))))))))))))))))))</f>
        <v>0</v>
      </c>
      <c r="L104" s="85" t="b">
        <f>IF('Tableau de comparaison'!$L$8='Liste opérations'!$B$3,'Liste opérations'!C37,IF($L$8='Liste opérations'!$K$3,'Liste opérations'!L37,IF($L$8='Liste opérations'!$T$3,'Liste opérations'!U37,IF($L$8='Liste opérations'!$AC$3,'Liste opérations'!AD37,IF($L$8='Liste opérations'!B88,'Liste opérations'!C90,IF($L$8='Liste opérations'!$K$56,'Liste opérations'!L90,IF($L$8='Liste opérations'!$T$56,'Liste opérations'!U90,IF($L$8='Liste opérations'!$AC$56,'Liste opérations'!AD90,IF($L$8='Liste opérations'!$B$109,'Liste opérations'!C143,IF($L$8='Liste opérations'!$K$109,'Liste opérations'!L143,IF($L$8='Liste opérations'!$T$109,'Liste opérations'!U143,IF($L$8='Liste opérations'!$AC$109,'Liste opérations'!AD143,IF($L$8='Liste opérations'!$B$162,'Liste opérations'!C196,IF($L$8='Liste opérations'!$T$162,'Liste opérations'!U196,IF($L$8='Liste opérations'!$AC$162,'Liste opérations'!AD196,IF($L$8='Liste opérations'!$B$233,'Liste opérations'!C267,IF($L$8='Liste opérations'!$K$232,'Liste opérations'!L266,IF($L$8='Liste opérations'!$T$232,'Liste opérations'!U266,IF($L$8='Liste opérations'!$AC$232,'Liste opérations'!AD266,IF($L$8='Liste opérations'!$B$56,'Liste opérations'!C90,FALSE))))))))))))))))))))</f>
        <v>0</v>
      </c>
      <c r="M104" s="86" t="b">
        <f>IF('Tableau de comparaison'!$L$8='Liste opérations'!$B$3,'Liste opérations'!D37,IF($L$8='Liste opérations'!$K$3,'Liste opérations'!M37,IF($L$8='Liste opérations'!$T$3,'Liste opérations'!V37,IF($L$8='Liste opérations'!$AC$3,'Liste opérations'!AE37,IF($L$8='Liste opérations'!C88,'Liste opérations'!D90,IF($L$8='Liste opérations'!$K$56,'Liste opérations'!M90,IF($L$8='Liste opérations'!$T$56,'Liste opérations'!V90,IF($L$8='Liste opérations'!$AC$56,'Liste opérations'!AE90,IF($L$8='Liste opérations'!$B$109,'Liste opérations'!D143,IF($L$8='Liste opérations'!$K$109,'Liste opérations'!M143,IF($L$8='Liste opérations'!$T$109,'Liste opérations'!V143,IF($L$8='Liste opérations'!$AC$109,'Liste opérations'!AE143,IF($L$8='Liste opérations'!$B$162,'Liste opérations'!D196,IF($L$8='Liste opérations'!$T$162,'Liste opérations'!V196,IF($L$8='Liste opérations'!$AC$162,'Liste opérations'!AE196,IF($L$8='Liste opérations'!$B$233,'Liste opérations'!D267,IF($L$8='Liste opérations'!$K$232,'Liste opérations'!M266,IF($L$8='Liste opérations'!$T$232,'Liste opérations'!V266,IF($L$8='Liste opérations'!$AC$232,'Liste opérations'!AE266,IF($L$8='Liste opérations'!$B$56,'Liste opérations'!D90,FALSE))))))))))))))))))))</f>
        <v>0</v>
      </c>
      <c r="N104" s="86" t="b">
        <f>IF('Tableau de comparaison'!$L$8='Liste opérations'!$B$3,'Liste opérations'!E37,IF($L$8='Liste opérations'!$K$3,'Liste opérations'!N37,IF($L$8='Liste opérations'!$T$3,'Liste opérations'!W37,IF($L$8='Liste opérations'!$AC$3,'Liste opérations'!AF37,IF($L$8='Liste opérations'!D88,'Liste opérations'!E90,IF($L$8='Liste opérations'!$K$56,'Liste opérations'!N90,IF($L$8='Liste opérations'!$T$56,'Liste opérations'!W90,IF($L$8='Liste opérations'!$AC$56,'Liste opérations'!AF90,IF($L$8='Liste opérations'!$B$109,'Liste opérations'!E143,IF($L$8='Liste opérations'!$K$109,'Liste opérations'!N143,IF($L$8='Liste opérations'!$T$109,'Liste opérations'!W143,IF($L$8='Liste opérations'!$AC$109,'Liste opérations'!AF143,IF($L$8='Liste opérations'!$B$162,'Liste opérations'!E196,IF($L$8='Liste opérations'!$T$162,'Liste opérations'!W196,IF($L$8='Liste opérations'!$AC$162,'Liste opérations'!AF196,IF($L$8='Liste opérations'!$B$233,'Liste opérations'!E267,IF($L$8='Liste opérations'!$K$232,'Liste opérations'!N266,IF($L$8='Liste opérations'!$T$232,'Liste opérations'!W266,IF($L$8='Liste opérations'!$AC$232,'Liste opérations'!AF266,IF($L$8='Liste opérations'!$B$56,'Liste opérations'!E90,FALSE))))))))))))))))))))</f>
        <v>0</v>
      </c>
      <c r="O104" s="86" t="b">
        <f>IF('Tableau de comparaison'!$L$8='Liste opérations'!$B$3,'Liste opérations'!F37,IF($L$8='Liste opérations'!$K$3,'Liste opérations'!O37,IF($L$8='Liste opérations'!$T$3,'Liste opérations'!X37,IF($L$8='Liste opérations'!$AC$3,'Liste opérations'!AG37,IF($L$8='Liste opérations'!E88,'Liste opérations'!F90,IF($L$8='Liste opérations'!$K$56,'Liste opérations'!O90,IF($L$8='Liste opérations'!$T$56,'Liste opérations'!X90,IF($L$8='Liste opérations'!$AC$56,'Liste opérations'!AG90,IF($L$8='Liste opérations'!$B$109,'Liste opérations'!F143,IF($L$8='Liste opérations'!$K$109,'Liste opérations'!O143,IF($L$8='Liste opérations'!$T$109,'Liste opérations'!X143,IF($L$8='Liste opérations'!$AC$109,'Liste opérations'!AG143,IF($L$8='Liste opérations'!$B$162,'Liste opérations'!F196,IF($L$8='Liste opérations'!$T$162,'Liste opérations'!X196,IF($L$8='Liste opérations'!$AC$162,'Liste opérations'!AG196,IF($L$8='Liste opérations'!$B$233,'Liste opérations'!F267,IF($L$8='Liste opérations'!$K$232,'Liste opérations'!O266,IF($L$8='Liste opérations'!$T$232,'Liste opérations'!X266,IF($L$8='Liste opérations'!$AC$232,'Liste opérations'!AG266,IF($L$8='Liste opérations'!$B$56,'Liste opérations'!F90,FALSE))))))))))))))))))))</f>
        <v>0</v>
      </c>
      <c r="P104" s="86" t="b">
        <f>IF('Tableau de comparaison'!$L$8='Liste opérations'!$B$3,'Liste opérations'!G37,IF($L$8='Liste opérations'!$K$3,'Liste opérations'!P37,IF($L$8='Liste opérations'!$T$3,'Liste opérations'!Y37,IF($L$8='Liste opérations'!$AC$3,'Liste opérations'!AH37,IF($L$8='Liste opérations'!F88,'Liste opérations'!G90,IF($L$8='Liste opérations'!$K$56,'Liste opérations'!P90,IF($L$8='Liste opérations'!$T$56,'Liste opérations'!Y90,IF($L$8='Liste opérations'!$AC$56,'Liste opérations'!AH90,IF($L$8='Liste opérations'!$B$109,'Liste opérations'!G143,IF($L$8='Liste opérations'!$K$109,'Liste opérations'!P143,IF($L$8='Liste opérations'!$T$109,'Liste opérations'!Y143,IF($L$8='Liste opérations'!$AC$109,'Liste opérations'!AH143,IF($L$8='Liste opérations'!$B$162,'Liste opérations'!G196,IF($L$8='Liste opérations'!$T$162,'Liste opérations'!Y196,IF($L$8='Liste opérations'!$AC$162,'Liste opérations'!AH196,IF($L$8='Liste opérations'!$B$233,'Liste opérations'!G267,IF($L$8='Liste opérations'!$K$232,'Liste opérations'!P266,IF($L$8='Liste opérations'!$T$232,'Liste opérations'!Y266,IF($L$8='Liste opérations'!$AC$232,'Liste opérations'!AH266,IF($L$8='Liste opérations'!$B$56,'Liste opérations'!G90,FALSE))))))))))))))))))))</f>
        <v>0</v>
      </c>
      <c r="Q104" s="86" t="b">
        <f>IF('Tableau de comparaison'!$L$8='Liste opérations'!$B$3,'Liste opérations'!H37,IF($L$8='Liste opérations'!$K$3,'Liste opérations'!Q37,IF($L$8='Liste opérations'!$T$3,'Liste opérations'!Z37,IF($L$8='Liste opérations'!$AC$3,'Liste opérations'!AI37,IF($L$8='Liste opérations'!G88,'Liste opérations'!H90,IF($L$8='Liste opérations'!$K$56,'Liste opérations'!Q90,IF($L$8='Liste opérations'!$T$56,'Liste opérations'!Z90,IF($L$8='Liste opérations'!$AC$56,'Liste opérations'!AI90,IF($L$8='Liste opérations'!$B$109,'Liste opérations'!H143,IF($L$8='Liste opérations'!$K$109,'Liste opérations'!Q143,IF($L$8='Liste opérations'!$T$109,'Liste opérations'!Z143,IF($L$8='Liste opérations'!$AC$109,'Liste opérations'!AI143,IF($L$8='Liste opérations'!$B$162,'Liste opérations'!H196,IF($L$8='Liste opérations'!$T$162,'Liste opérations'!Z196,IF($L$8='Liste opérations'!$AC$162,'Liste opérations'!AI196,IF($L$8='Liste opérations'!$B$233,'Liste opérations'!H267,IF($L$8='Liste opérations'!$K$232,'Liste opérations'!Q266,IF($L$8='Liste opérations'!$T$232,'Liste opérations'!Z266,IF($L$8='Liste opérations'!$AC$232,'Liste opérations'!AI266,IF($L$8='Liste opérations'!$B$56,'Liste opérations'!H90,FALSE))))))))))))))))))))</f>
        <v>0</v>
      </c>
      <c r="R104" s="86" t="b">
        <f>IF('Tableau de comparaison'!$L$8='Liste opérations'!$B$3,'Liste opérations'!I37,IF($L$8='Liste opérations'!$K$3,'Liste opérations'!R37,IF($L$8='Liste opérations'!$T$3,'Liste opérations'!AA37,IF($L$8='Liste opérations'!$AC$3,'Liste opérations'!AJ37,IF($L$8='Liste opérations'!H88,'Liste opérations'!I90,IF($L$8='Liste opérations'!$K$56,'Liste opérations'!R90,IF($L$8='Liste opérations'!$T$56,'Liste opérations'!AA90,IF($L$8='Liste opérations'!$AC$56,'Liste opérations'!AJ90,IF($L$8='Liste opérations'!$B$109,'Liste opérations'!I143,IF($L$8='Liste opérations'!$K$109,'Liste opérations'!R143,IF($L$8='Liste opérations'!$T$109,'Liste opérations'!AA143,IF($L$8='Liste opérations'!$AC$109,'Liste opérations'!AJ143,IF($L$8='Liste opérations'!$B$162,'Liste opérations'!I196,IF($L$8='Liste opérations'!$T$162,'Liste opérations'!AA196,IF($L$8='Liste opérations'!$AC$162,'Liste opérations'!AJ196,IF($L$8='Liste opérations'!$B$233,'Liste opérations'!I267,IF($L$8='Liste opérations'!$K$232,'Liste opérations'!R266,IF($L$8='Liste opérations'!$T$232,'Liste opérations'!AA266,IF($L$8='Liste opérations'!$AC$232,'Liste opérations'!AJ266,IF($L$8='Liste opérations'!$B$56,'Liste opérations'!I90,FALSE))))))))))))))))))))</f>
        <v>0</v>
      </c>
      <c r="S104" s="472" t="b">
        <f>IF('Tableau de comparaison'!$L$8='Liste opérations'!$B$3,'Liste opérations'!J37,IF($L$8='Liste opérations'!$K$3,'Liste opérations'!S37,IF($L$8='Liste opérations'!$T$3,'Liste opérations'!AB37,IF($L$8='Liste opérations'!$AC$3,'Liste opérations'!AK37,IF($L$8='Liste opérations'!I88,'Liste opérations'!J90,IF($L$8='Liste opérations'!$K$56,'Liste opérations'!S90,IF($L$8='Liste opérations'!$T$56,'Liste opérations'!AB90,IF($L$8='Liste opérations'!$AC$56,'Liste opérations'!AK90,IF($L$8='Liste opérations'!$B$109,'Liste opérations'!J143,IF($L$8='Liste opérations'!$K$109,'Liste opérations'!S143,IF($L$8='Liste opérations'!$T$109,'Liste opérations'!AB143,IF($L$8='Liste opérations'!$AC$109,'Liste opérations'!AK143,IF($L$8='Liste opérations'!$B$162,'Liste opérations'!J196,IF($L$8='Liste opérations'!$T$162,'Liste opérations'!AB196,IF($L$8='Liste opérations'!$AC$162,'Liste opérations'!AK196,IF($L$8='Liste opérations'!$B$233,'Liste opérations'!J267,IF($L$8='Liste opérations'!$K$232,'Liste opérations'!S266,IF($L$8='Liste opérations'!$T$232,'Liste opérations'!AB266,IF($L$8='Liste opérations'!$AC$232,'Liste opérations'!AK266,IF($L$8='Liste opérations'!$B$56,'Liste opérations'!J90,FALSE))))))))))))))))))))</f>
        <v>0</v>
      </c>
      <c r="U104" s="521"/>
      <c r="V104" s="537" t="s">
        <v>72</v>
      </c>
      <c r="W104" s="537" t="s">
        <v>64</v>
      </c>
      <c r="X104" s="537" t="s">
        <v>307</v>
      </c>
      <c r="Y104" s="537" t="s">
        <v>67</v>
      </c>
      <c r="Z104" s="537" t="s">
        <v>68</v>
      </c>
      <c r="AA104" s="537" t="s">
        <v>69</v>
      </c>
      <c r="AN104" s="10"/>
      <c r="AO104" s="10"/>
      <c r="AP104" s="10"/>
      <c r="AQ104" s="10"/>
      <c r="AR104" s="10"/>
      <c r="AS104" s="10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10"/>
      <c r="BI104" s="10"/>
      <c r="BJ104" s="10"/>
      <c r="BK104" s="10"/>
      <c r="BL104" s="2"/>
      <c r="BM104" s="2"/>
      <c r="BN104" s="10"/>
      <c r="BO104" s="2"/>
      <c r="BP104" s="2"/>
      <c r="BQ104" s="10"/>
      <c r="BR104" s="2"/>
      <c r="BS104" s="2"/>
      <c r="BT104" s="10"/>
      <c r="BU104" s="2"/>
      <c r="BV104" s="2"/>
      <c r="BW104" s="10"/>
      <c r="BX104" s="2"/>
      <c r="BY104" s="2"/>
      <c r="BZ104" s="10"/>
      <c r="CA104" s="2"/>
      <c r="CB104" s="2"/>
      <c r="CC104" s="10"/>
      <c r="CD104" s="2"/>
      <c r="CE104" s="2"/>
      <c r="CG104" s="2"/>
      <c r="CH104" s="2"/>
    </row>
    <row r="105" spans="2:86" ht="17.25" customHeight="1">
      <c r="B105" s="545"/>
      <c r="C105" s="64">
        <v>150</v>
      </c>
      <c r="D105" s="45">
        <v>6</v>
      </c>
      <c r="E105" s="48"/>
      <c r="F105" s="66" t="s">
        <v>203</v>
      </c>
      <c r="G105" s="54"/>
      <c r="H105" s="42"/>
      <c r="I105" s="68"/>
      <c r="K105" s="552"/>
      <c r="L105" s="85" t="b">
        <f>IF('Tableau de comparaison'!$L$8='Liste opérations'!$B$3,'Liste opérations'!C38,IF($L$8='Liste opérations'!$K$3,'Liste opérations'!L38,IF($L$8='Liste opérations'!$T$3,'Liste opérations'!U38,IF($L$8='Liste opérations'!$AC$3,'Liste opérations'!AD38,IF($L$8='Liste opérations'!B89,'Liste opérations'!C91,IF($L$8='Liste opérations'!$K$56,'Liste opérations'!L91,IF($L$8='Liste opérations'!$T$56,'Liste opérations'!U91,IF($L$8='Liste opérations'!$AC$56,'Liste opérations'!AD91,IF($L$8='Liste opérations'!$B$109,'Liste opérations'!C144,IF($L$8='Liste opérations'!$K$109,'Liste opérations'!L144,IF($L$8='Liste opérations'!$T$109,'Liste opérations'!U144,IF($L$8='Liste opérations'!$AC$109,'Liste opérations'!AD144,IF($L$8='Liste opérations'!$B$162,'Liste opérations'!C197,IF($L$8='Liste opérations'!$T$162,'Liste opérations'!U197,IF($L$8='Liste opérations'!$AC$162,'Liste opérations'!AD197,IF($L$8='Liste opérations'!$B$233,'Liste opérations'!C268,IF($L$8='Liste opérations'!$K$232,'Liste opérations'!L267,IF($L$8='Liste opérations'!$T$232,'Liste opérations'!U267,IF($L$8='Liste opérations'!$AC$232,'Liste opérations'!AD267,IF($L$8='Liste opérations'!$B$56,'Liste opérations'!C91,FALSE))))))))))))))))))))</f>
        <v>0</v>
      </c>
      <c r="M105" s="86" t="b">
        <f>IF('Tableau de comparaison'!$L$8='Liste opérations'!$B$3,'Liste opérations'!D38,IF($L$8='Liste opérations'!$K$3,'Liste opérations'!M38,IF($L$8='Liste opérations'!$T$3,'Liste opérations'!V38,IF($L$8='Liste opérations'!$AC$3,'Liste opérations'!AE38,IF($L$8='Liste opérations'!C89,'Liste opérations'!D91,IF($L$8='Liste opérations'!$K$56,'Liste opérations'!M91,IF($L$8='Liste opérations'!$T$56,'Liste opérations'!V91,IF($L$8='Liste opérations'!$AC$56,'Liste opérations'!AE91,IF($L$8='Liste opérations'!$B$109,'Liste opérations'!D144,IF($L$8='Liste opérations'!$K$109,'Liste opérations'!M144,IF($L$8='Liste opérations'!$T$109,'Liste opérations'!V144,IF($L$8='Liste opérations'!$AC$109,'Liste opérations'!AE144,IF($L$8='Liste opérations'!$B$162,'Liste opérations'!D197,IF($L$8='Liste opérations'!$T$162,'Liste opérations'!V197,IF($L$8='Liste opérations'!$AC$162,'Liste opérations'!AE197,IF($L$8='Liste opérations'!$B$233,'Liste opérations'!D268,IF($L$8='Liste opérations'!$K$232,'Liste opérations'!M267,IF($L$8='Liste opérations'!$T$232,'Liste opérations'!V267,IF($L$8='Liste opérations'!$AC$232,'Liste opérations'!AE267,IF($L$8='Liste opérations'!$B$56,'Liste opérations'!D91,FALSE))))))))))))))))))))</f>
        <v>0</v>
      </c>
      <c r="N105" s="86" t="b">
        <f>IF('Tableau de comparaison'!$L$8='Liste opérations'!$B$3,'Liste opérations'!E38,IF($L$8='Liste opérations'!$K$3,'Liste opérations'!N38,IF($L$8='Liste opérations'!$T$3,'Liste opérations'!W38,IF($L$8='Liste opérations'!$AC$3,'Liste opérations'!AF38,IF($L$8='Liste opérations'!D89,'Liste opérations'!E91,IF($L$8='Liste opérations'!$K$56,'Liste opérations'!N91,IF($L$8='Liste opérations'!$T$56,'Liste opérations'!W91,IF($L$8='Liste opérations'!$AC$56,'Liste opérations'!AF91,IF($L$8='Liste opérations'!$B$109,'Liste opérations'!E144,IF($L$8='Liste opérations'!$K$109,'Liste opérations'!N144,IF($L$8='Liste opérations'!$T$109,'Liste opérations'!W144,IF($L$8='Liste opérations'!$AC$109,'Liste opérations'!AF144,IF($L$8='Liste opérations'!$B$162,'Liste opérations'!E197,IF($L$8='Liste opérations'!$T$162,'Liste opérations'!W197,IF($L$8='Liste opérations'!$AC$162,'Liste opérations'!AF197,IF($L$8='Liste opérations'!$B$233,'Liste opérations'!E268,IF($L$8='Liste opérations'!$K$232,'Liste opérations'!N267,IF($L$8='Liste opérations'!$T$232,'Liste opérations'!W267,IF($L$8='Liste opérations'!$AC$232,'Liste opérations'!AF267,IF($L$8='Liste opérations'!$B$56,'Liste opérations'!E91,FALSE))))))))))))))))))))</f>
        <v>0</v>
      </c>
      <c r="O105" s="86" t="b">
        <f>IF('Tableau de comparaison'!$L$8='Liste opérations'!$B$3,'Liste opérations'!F38,IF($L$8='Liste opérations'!$K$3,'Liste opérations'!O38,IF($L$8='Liste opérations'!$T$3,'Liste opérations'!X38,IF($L$8='Liste opérations'!$AC$3,'Liste opérations'!AG38,IF($L$8='Liste opérations'!E89,'Liste opérations'!F91,IF($L$8='Liste opérations'!$K$56,'Liste opérations'!O91,IF($L$8='Liste opérations'!$T$56,'Liste opérations'!X91,IF($L$8='Liste opérations'!$AC$56,'Liste opérations'!AG91,IF($L$8='Liste opérations'!$B$109,'Liste opérations'!F144,IF($L$8='Liste opérations'!$K$109,'Liste opérations'!O144,IF($L$8='Liste opérations'!$T$109,'Liste opérations'!X144,IF($L$8='Liste opérations'!$AC$109,'Liste opérations'!AG144,IF($L$8='Liste opérations'!$B$162,'Liste opérations'!F197,IF($L$8='Liste opérations'!$T$162,'Liste opérations'!X197,IF($L$8='Liste opérations'!$AC$162,'Liste opérations'!AG197,IF($L$8='Liste opérations'!$B$233,'Liste opérations'!F268,IF($L$8='Liste opérations'!$K$232,'Liste opérations'!O267,IF($L$8='Liste opérations'!$T$232,'Liste opérations'!X267,IF($L$8='Liste opérations'!$AC$232,'Liste opérations'!AG267,IF($L$8='Liste opérations'!$B$56,'Liste opérations'!F91,FALSE))))))))))))))))))))</f>
        <v>0</v>
      </c>
      <c r="P105" s="86" t="b">
        <f>IF('Tableau de comparaison'!$L$8='Liste opérations'!$B$3,'Liste opérations'!G38,IF($L$8='Liste opérations'!$K$3,'Liste opérations'!P38,IF($L$8='Liste opérations'!$T$3,'Liste opérations'!Y38,IF($L$8='Liste opérations'!$AC$3,'Liste opérations'!AH38,IF($L$8='Liste opérations'!F89,'Liste opérations'!G91,IF($L$8='Liste opérations'!$K$56,'Liste opérations'!P91,IF($L$8='Liste opérations'!$T$56,'Liste opérations'!Y91,IF($L$8='Liste opérations'!$AC$56,'Liste opérations'!AH91,IF($L$8='Liste opérations'!$B$109,'Liste opérations'!G144,IF($L$8='Liste opérations'!$K$109,'Liste opérations'!P144,IF($L$8='Liste opérations'!$T$109,'Liste opérations'!Y144,IF($L$8='Liste opérations'!$AC$109,'Liste opérations'!AH144,IF($L$8='Liste opérations'!$B$162,'Liste opérations'!G197,IF($L$8='Liste opérations'!$T$162,'Liste opérations'!Y197,IF($L$8='Liste opérations'!$AC$162,'Liste opérations'!AH197,IF($L$8='Liste opérations'!$B$233,'Liste opérations'!G268,IF($L$8='Liste opérations'!$K$232,'Liste opérations'!P267,IF($L$8='Liste opérations'!$T$232,'Liste opérations'!Y267,IF($L$8='Liste opérations'!$AC$232,'Liste opérations'!AH267,IF($L$8='Liste opérations'!$B$56,'Liste opérations'!G91,FALSE))))))))))))))))))))</f>
        <v>0</v>
      </c>
      <c r="Q105" s="86" t="b">
        <f>IF('Tableau de comparaison'!$L$8='Liste opérations'!$B$3,'Liste opérations'!H38,IF($L$8='Liste opérations'!$K$3,'Liste opérations'!Q38,IF($L$8='Liste opérations'!$T$3,'Liste opérations'!Z38,IF($L$8='Liste opérations'!$AC$3,'Liste opérations'!AI38,IF($L$8='Liste opérations'!G89,'Liste opérations'!H91,IF($L$8='Liste opérations'!$K$56,'Liste opérations'!Q91,IF($L$8='Liste opérations'!$T$56,'Liste opérations'!Z91,IF($L$8='Liste opérations'!$AC$56,'Liste opérations'!AI91,IF($L$8='Liste opérations'!$B$109,'Liste opérations'!H144,IF($L$8='Liste opérations'!$K$109,'Liste opérations'!Q144,IF($L$8='Liste opérations'!$T$109,'Liste opérations'!Z144,IF($L$8='Liste opérations'!$AC$109,'Liste opérations'!AI144,IF($L$8='Liste opérations'!$B$162,'Liste opérations'!H197,IF($L$8='Liste opérations'!$T$162,'Liste opérations'!Z197,IF($L$8='Liste opérations'!$AC$162,'Liste opérations'!AI197,IF($L$8='Liste opérations'!$B$233,'Liste opérations'!H268,IF($L$8='Liste opérations'!$K$232,'Liste opérations'!Q267,IF($L$8='Liste opérations'!$T$232,'Liste opérations'!Z267,IF($L$8='Liste opérations'!$AC$232,'Liste opérations'!AI267,IF($L$8='Liste opérations'!$B$56,'Liste opérations'!H91,FALSE))))))))))))))))))))</f>
        <v>0</v>
      </c>
      <c r="R105" s="86" t="b">
        <f>IF('Tableau de comparaison'!$L$8='Liste opérations'!$B$3,'Liste opérations'!I38,IF($L$8='Liste opérations'!$K$3,'Liste opérations'!R38,IF($L$8='Liste opérations'!$T$3,'Liste opérations'!AA38,IF($L$8='Liste opérations'!$AC$3,'Liste opérations'!AJ38,IF($L$8='Liste opérations'!H89,'Liste opérations'!I91,IF($L$8='Liste opérations'!$K$56,'Liste opérations'!R91,IF($L$8='Liste opérations'!$T$56,'Liste opérations'!AA91,IF($L$8='Liste opérations'!$AC$56,'Liste opérations'!AJ91,IF($L$8='Liste opérations'!$B$109,'Liste opérations'!I144,IF($L$8='Liste opérations'!$K$109,'Liste opérations'!R144,IF($L$8='Liste opérations'!$T$109,'Liste opérations'!AA144,IF($L$8='Liste opérations'!$AC$109,'Liste opérations'!AJ144,IF($L$8='Liste opérations'!$B$162,'Liste opérations'!I197,IF($L$8='Liste opérations'!$T$162,'Liste opérations'!AA197,IF($L$8='Liste opérations'!$AC$162,'Liste opérations'!AJ197,IF($L$8='Liste opérations'!$B$233,'Liste opérations'!I268,IF($L$8='Liste opérations'!$K$232,'Liste opérations'!R267,IF($L$8='Liste opérations'!$T$232,'Liste opérations'!AA267,IF($L$8='Liste opérations'!$AC$232,'Liste opérations'!AJ267,IF($L$8='Liste opérations'!$B$56,'Liste opérations'!I91,FALSE))))))))))))))))))))</f>
        <v>0</v>
      </c>
      <c r="S105" s="472" t="b">
        <f>IF('Tableau de comparaison'!$L$8='Liste opérations'!$B$3,'Liste opérations'!J38,IF($L$8='Liste opérations'!$K$3,'Liste opérations'!S38,IF($L$8='Liste opérations'!$T$3,'Liste opérations'!AB38,IF($L$8='Liste opérations'!$AC$3,'Liste opérations'!AK38,IF($L$8='Liste opérations'!I89,'Liste opérations'!J91,IF($L$8='Liste opérations'!$K$56,'Liste opérations'!S91,IF($L$8='Liste opérations'!$T$56,'Liste opérations'!AB91,IF($L$8='Liste opérations'!$AC$56,'Liste opérations'!AK91,IF($L$8='Liste opérations'!$B$109,'Liste opérations'!J144,IF($L$8='Liste opérations'!$K$109,'Liste opérations'!S144,IF($L$8='Liste opérations'!$T$109,'Liste opérations'!AB144,IF($L$8='Liste opérations'!$AC$109,'Liste opérations'!AK144,IF($L$8='Liste opérations'!$B$162,'Liste opérations'!J197,IF($L$8='Liste opérations'!$T$162,'Liste opérations'!AB197,IF($L$8='Liste opérations'!$AC$162,'Liste opérations'!AK197,IF($L$8='Liste opérations'!$B$233,'Liste opérations'!J268,IF($L$8='Liste opérations'!$K$232,'Liste opérations'!S267,IF($L$8='Liste opérations'!$T$232,'Liste opérations'!AB267,IF($L$8='Liste opérations'!$AC$232,'Liste opérations'!AK267,IF($L$8='Liste opérations'!$B$56,'Liste opérations'!J91,FALSE))))))))))))))))))))</f>
        <v>0</v>
      </c>
      <c r="U105" s="516"/>
      <c r="V105" s="538"/>
      <c r="W105" s="538"/>
      <c r="X105" s="538"/>
      <c r="Y105" s="538"/>
      <c r="Z105" s="538"/>
      <c r="AA105" s="538"/>
      <c r="AG105" s="438"/>
      <c r="AH105" s="438"/>
      <c r="AI105" s="438"/>
      <c r="AJ105" s="438"/>
      <c r="AN105" s="10"/>
      <c r="AO105" s="10"/>
      <c r="AP105" s="10"/>
      <c r="AQ105" s="10"/>
      <c r="AR105" s="10"/>
      <c r="AS105" s="10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10"/>
      <c r="BI105" s="10"/>
      <c r="BJ105" s="10"/>
      <c r="BK105" s="10"/>
      <c r="BL105" s="2"/>
      <c r="BM105" s="2"/>
      <c r="BN105" s="10"/>
      <c r="BO105" s="2"/>
      <c r="BP105" s="2"/>
      <c r="BQ105" s="10"/>
      <c r="BR105" s="2"/>
      <c r="BS105" s="2"/>
      <c r="BT105" s="10"/>
      <c r="BU105" s="2"/>
      <c r="BV105" s="2"/>
      <c r="BW105" s="10"/>
      <c r="BX105" s="2"/>
      <c r="BY105" s="2"/>
      <c r="BZ105" s="10"/>
      <c r="CA105" s="2"/>
      <c r="CB105" s="2"/>
      <c r="CC105" s="10"/>
      <c r="CD105" s="2"/>
      <c r="CE105" s="2"/>
    </row>
    <row r="106" spans="2:86" ht="17.25" customHeight="1">
      <c r="B106" s="545"/>
      <c r="C106" s="57">
        <v>230</v>
      </c>
      <c r="D106" s="45">
        <v>16</v>
      </c>
      <c r="E106" s="48"/>
      <c r="F106" s="66"/>
      <c r="G106" s="54"/>
      <c r="H106" s="42"/>
      <c r="I106" s="68"/>
      <c r="K106" s="552"/>
      <c r="L106" s="85" t="b">
        <f>IF('Tableau de comparaison'!$L$8='Liste opérations'!$B$3,'Liste opérations'!C39,IF($L$8='Liste opérations'!$K$3,'Liste opérations'!L39,IF($L$8='Liste opérations'!$T$3,'Liste opérations'!U39,IF($L$8='Liste opérations'!$AC$3,'Liste opérations'!AD39,IF($L$8='Liste opérations'!B90,'Liste opérations'!C92,IF($L$8='Liste opérations'!$K$56,'Liste opérations'!L92,IF($L$8='Liste opérations'!$T$56,'Liste opérations'!U92,IF($L$8='Liste opérations'!$AC$56,'Liste opérations'!AD92,IF($L$8='Liste opérations'!$B$109,'Liste opérations'!C145,IF($L$8='Liste opérations'!$K$109,'Liste opérations'!L145,IF($L$8='Liste opérations'!$T$109,'Liste opérations'!U145,IF($L$8='Liste opérations'!$AC$109,'Liste opérations'!AD145,IF($L$8='Liste opérations'!$B$162,'Liste opérations'!C198,IF($L$8='Liste opérations'!$T$162,'Liste opérations'!U198,IF($L$8='Liste opérations'!$AC$162,'Liste opérations'!AD198,IF($L$8='Liste opérations'!$B$233,'Liste opérations'!C269,IF($L$8='Liste opérations'!$K$232,'Liste opérations'!L268,IF($L$8='Liste opérations'!$T$232,'Liste opérations'!U268,IF($L$8='Liste opérations'!$AC$232,'Liste opérations'!AD268,IF($L$8='Liste opérations'!$B$56,'Liste opérations'!C92,FALSE))))))))))))))))))))</f>
        <v>0</v>
      </c>
      <c r="M106" s="86" t="b">
        <f>IF('Tableau de comparaison'!$L$8='Liste opérations'!$B$3,'Liste opérations'!D39,IF($L$8='Liste opérations'!$K$3,'Liste opérations'!M39,IF($L$8='Liste opérations'!$T$3,'Liste opérations'!V39,IF($L$8='Liste opérations'!$AC$3,'Liste opérations'!AE39,IF($L$8='Liste opérations'!C90,'Liste opérations'!D92,IF($L$8='Liste opérations'!$K$56,'Liste opérations'!M92,IF($L$8='Liste opérations'!$T$56,'Liste opérations'!V92,IF($L$8='Liste opérations'!$AC$56,'Liste opérations'!AE92,IF($L$8='Liste opérations'!$B$109,'Liste opérations'!D145,IF($L$8='Liste opérations'!$K$109,'Liste opérations'!M145,IF($L$8='Liste opérations'!$T$109,'Liste opérations'!V145,IF($L$8='Liste opérations'!$AC$109,'Liste opérations'!AE145,IF($L$8='Liste opérations'!$B$162,'Liste opérations'!D198,IF($L$8='Liste opérations'!$T$162,'Liste opérations'!V198,IF($L$8='Liste opérations'!$AC$162,'Liste opérations'!AE198,IF($L$8='Liste opérations'!$B$233,'Liste opérations'!D269,IF($L$8='Liste opérations'!$K$232,'Liste opérations'!M268,IF($L$8='Liste opérations'!$T$232,'Liste opérations'!V268,IF($L$8='Liste opérations'!$AC$232,'Liste opérations'!AE268,IF($L$8='Liste opérations'!$B$56,'Liste opérations'!D92,FALSE))))))))))))))))))))</f>
        <v>0</v>
      </c>
      <c r="N106" s="86" t="b">
        <f>IF('Tableau de comparaison'!$L$8='Liste opérations'!$B$3,'Liste opérations'!E39,IF($L$8='Liste opérations'!$K$3,'Liste opérations'!N39,IF($L$8='Liste opérations'!$T$3,'Liste opérations'!W39,IF($L$8='Liste opérations'!$AC$3,'Liste opérations'!AF39,IF($L$8='Liste opérations'!D90,'Liste opérations'!E92,IF($L$8='Liste opérations'!$K$56,'Liste opérations'!N92,IF($L$8='Liste opérations'!$T$56,'Liste opérations'!W92,IF($L$8='Liste opérations'!$AC$56,'Liste opérations'!AF92,IF($L$8='Liste opérations'!$B$109,'Liste opérations'!E145,IF($L$8='Liste opérations'!$K$109,'Liste opérations'!N145,IF($L$8='Liste opérations'!$T$109,'Liste opérations'!W145,IF($L$8='Liste opérations'!$AC$109,'Liste opérations'!AF145,IF($L$8='Liste opérations'!$B$162,'Liste opérations'!E198,IF($L$8='Liste opérations'!$T$162,'Liste opérations'!W198,IF($L$8='Liste opérations'!$AC$162,'Liste opérations'!AF198,IF($L$8='Liste opérations'!$B$233,'Liste opérations'!E269,IF($L$8='Liste opérations'!$K$232,'Liste opérations'!N268,IF($L$8='Liste opérations'!$T$232,'Liste opérations'!W268,IF($L$8='Liste opérations'!$AC$232,'Liste opérations'!AF268,IF($L$8='Liste opérations'!$B$56,'Liste opérations'!E92,FALSE))))))))))))))))))))</f>
        <v>0</v>
      </c>
      <c r="O106" s="86" t="b">
        <f>IF('Tableau de comparaison'!$L$8='Liste opérations'!$B$3,'Liste opérations'!F39,IF($L$8='Liste opérations'!$K$3,'Liste opérations'!O39,IF($L$8='Liste opérations'!$T$3,'Liste opérations'!X39,IF($L$8='Liste opérations'!$AC$3,'Liste opérations'!AG39,IF($L$8='Liste opérations'!E90,'Liste opérations'!F92,IF($L$8='Liste opérations'!$K$56,'Liste opérations'!O92,IF($L$8='Liste opérations'!$T$56,'Liste opérations'!X92,IF($L$8='Liste opérations'!$AC$56,'Liste opérations'!AG92,IF($L$8='Liste opérations'!$B$109,'Liste opérations'!F145,IF($L$8='Liste opérations'!$K$109,'Liste opérations'!O145,IF($L$8='Liste opérations'!$T$109,'Liste opérations'!X145,IF($L$8='Liste opérations'!$AC$109,'Liste opérations'!AG145,IF($L$8='Liste opérations'!$B$162,'Liste opérations'!F198,IF($L$8='Liste opérations'!$T$162,'Liste opérations'!X198,IF($L$8='Liste opérations'!$AC$162,'Liste opérations'!AG198,IF($L$8='Liste opérations'!$B$233,'Liste opérations'!F269,IF($L$8='Liste opérations'!$K$232,'Liste opérations'!O268,IF($L$8='Liste opérations'!$T$232,'Liste opérations'!X268,IF($L$8='Liste opérations'!$AC$232,'Liste opérations'!AG268,IF($L$8='Liste opérations'!$B$56,'Liste opérations'!F92,FALSE))))))))))))))))))))</f>
        <v>0</v>
      </c>
      <c r="P106" s="86" t="b">
        <f>IF('Tableau de comparaison'!$L$8='Liste opérations'!$B$3,'Liste opérations'!G39,IF($L$8='Liste opérations'!$K$3,'Liste opérations'!P39,IF($L$8='Liste opérations'!$T$3,'Liste opérations'!Y39,IF($L$8='Liste opérations'!$AC$3,'Liste opérations'!AH39,IF($L$8='Liste opérations'!F90,'Liste opérations'!G92,IF($L$8='Liste opérations'!$K$56,'Liste opérations'!P92,IF($L$8='Liste opérations'!$T$56,'Liste opérations'!Y92,IF($L$8='Liste opérations'!$AC$56,'Liste opérations'!AH92,IF($L$8='Liste opérations'!$B$109,'Liste opérations'!G145,IF($L$8='Liste opérations'!$K$109,'Liste opérations'!P145,IF($L$8='Liste opérations'!$T$109,'Liste opérations'!Y145,IF($L$8='Liste opérations'!$AC$109,'Liste opérations'!AH145,IF($L$8='Liste opérations'!$B$162,'Liste opérations'!G198,IF($L$8='Liste opérations'!$T$162,'Liste opérations'!Y198,IF($L$8='Liste opérations'!$AC$162,'Liste opérations'!AH198,IF($L$8='Liste opérations'!$B$233,'Liste opérations'!G269,IF($L$8='Liste opérations'!$K$232,'Liste opérations'!P268,IF($L$8='Liste opérations'!$T$232,'Liste opérations'!Y268,IF($L$8='Liste opérations'!$AC$232,'Liste opérations'!AH268,IF($L$8='Liste opérations'!$B$56,'Liste opérations'!G92,FALSE))))))))))))))))))))</f>
        <v>0</v>
      </c>
      <c r="Q106" s="86" t="b">
        <f>IF('Tableau de comparaison'!$L$8='Liste opérations'!$B$3,'Liste opérations'!H39,IF($L$8='Liste opérations'!$K$3,'Liste opérations'!Q39,IF($L$8='Liste opérations'!$T$3,'Liste opérations'!Z39,IF($L$8='Liste opérations'!$AC$3,'Liste opérations'!AI39,IF($L$8='Liste opérations'!G90,'Liste opérations'!H92,IF($L$8='Liste opérations'!$K$56,'Liste opérations'!Q92,IF($L$8='Liste opérations'!$T$56,'Liste opérations'!Z92,IF($L$8='Liste opérations'!$AC$56,'Liste opérations'!AI92,IF($L$8='Liste opérations'!$B$109,'Liste opérations'!H145,IF($L$8='Liste opérations'!$K$109,'Liste opérations'!Q145,IF($L$8='Liste opérations'!$T$109,'Liste opérations'!Z145,IF($L$8='Liste opérations'!$AC$109,'Liste opérations'!AI145,IF($L$8='Liste opérations'!$B$162,'Liste opérations'!H198,IF($L$8='Liste opérations'!$T$162,'Liste opérations'!Z198,IF($L$8='Liste opérations'!$AC$162,'Liste opérations'!AI198,IF($L$8='Liste opérations'!$B$233,'Liste opérations'!H269,IF($L$8='Liste opérations'!$K$232,'Liste opérations'!Q268,IF($L$8='Liste opérations'!$T$232,'Liste opérations'!Z268,IF($L$8='Liste opérations'!$AC$232,'Liste opérations'!AI268,IF($L$8='Liste opérations'!$B$56,'Liste opérations'!H92,FALSE))))))))))))))))))))</f>
        <v>0</v>
      </c>
      <c r="R106" s="86" t="b">
        <f>IF('Tableau de comparaison'!$L$8='Liste opérations'!$B$3,'Liste opérations'!I39,IF($L$8='Liste opérations'!$K$3,'Liste opérations'!R39,IF($L$8='Liste opérations'!$T$3,'Liste opérations'!AA39,IF($L$8='Liste opérations'!$AC$3,'Liste opérations'!AJ39,IF($L$8='Liste opérations'!H90,'Liste opérations'!I92,IF($L$8='Liste opérations'!$K$56,'Liste opérations'!R92,IF($L$8='Liste opérations'!$T$56,'Liste opérations'!AA92,IF($L$8='Liste opérations'!$AC$56,'Liste opérations'!AJ92,IF($L$8='Liste opérations'!$B$109,'Liste opérations'!I145,IF($L$8='Liste opérations'!$K$109,'Liste opérations'!R145,IF($L$8='Liste opérations'!$T$109,'Liste opérations'!AA145,IF($L$8='Liste opérations'!$AC$109,'Liste opérations'!AJ145,IF($L$8='Liste opérations'!$B$162,'Liste opérations'!I198,IF($L$8='Liste opérations'!$T$162,'Liste opérations'!AA198,IF($L$8='Liste opérations'!$AC$162,'Liste opérations'!AJ198,IF($L$8='Liste opérations'!$B$233,'Liste opérations'!I269,IF($L$8='Liste opérations'!$K$232,'Liste opérations'!R268,IF($L$8='Liste opérations'!$T$232,'Liste opérations'!AA268,IF($L$8='Liste opérations'!$AC$232,'Liste opérations'!AJ268,IF($L$8='Liste opérations'!$B$56,'Liste opérations'!I92,FALSE))))))))))))))))))))</f>
        <v>0</v>
      </c>
      <c r="S106" s="472" t="b">
        <f>IF('Tableau de comparaison'!$L$8='Liste opérations'!$B$3,'Liste opérations'!J39,IF($L$8='Liste opérations'!$K$3,'Liste opérations'!S39,IF($L$8='Liste opérations'!$T$3,'Liste opérations'!AB39,IF($L$8='Liste opérations'!$AC$3,'Liste opérations'!AK39,IF($L$8='Liste opérations'!I90,'Liste opérations'!J92,IF($L$8='Liste opérations'!$K$56,'Liste opérations'!S92,IF($L$8='Liste opérations'!$T$56,'Liste opérations'!AB92,IF($L$8='Liste opérations'!$AC$56,'Liste opérations'!AK92,IF($L$8='Liste opérations'!$B$109,'Liste opérations'!J145,IF($L$8='Liste opérations'!$K$109,'Liste opérations'!S145,IF($L$8='Liste opérations'!$T$109,'Liste opérations'!AB145,IF($L$8='Liste opérations'!$AC$109,'Liste opérations'!AK145,IF($L$8='Liste opérations'!$B$162,'Liste opérations'!J198,IF($L$8='Liste opérations'!$T$162,'Liste opérations'!AB198,IF($L$8='Liste opérations'!$AC$162,'Liste opérations'!AK198,IF($L$8='Liste opérations'!$B$233,'Liste opérations'!J269,IF($L$8='Liste opérations'!$K$232,'Liste opérations'!S268,IF($L$8='Liste opérations'!$T$232,'Liste opérations'!AB268,IF($L$8='Liste opérations'!$AC$232,'Liste opérations'!AK268,IF($L$8='Liste opérations'!$B$56,'Liste opérations'!J92,FALSE))))))))))))))))))))</f>
        <v>0</v>
      </c>
      <c r="U106" s="516" t="s">
        <v>308</v>
      </c>
      <c r="V106" s="516">
        <v>1500</v>
      </c>
      <c r="W106" s="516">
        <v>1500</v>
      </c>
      <c r="X106" s="516">
        <v>1300</v>
      </c>
      <c r="Y106" s="516"/>
      <c r="Z106" s="516">
        <v>1050</v>
      </c>
      <c r="AA106" s="516"/>
      <c r="AG106" s="438"/>
      <c r="AH106" s="438"/>
      <c r="AI106" s="438"/>
      <c r="AJ106" s="438"/>
      <c r="AN106" s="10"/>
      <c r="AO106" s="10"/>
      <c r="AP106" s="10"/>
      <c r="AQ106" s="10"/>
      <c r="AR106" s="10"/>
      <c r="AS106" s="10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10"/>
      <c r="BI106" s="10"/>
      <c r="BJ106" s="10"/>
      <c r="BK106" s="10"/>
      <c r="BL106" s="10"/>
      <c r="BM106" s="10"/>
      <c r="BN106" s="10"/>
      <c r="BO106" s="2"/>
      <c r="BP106" s="2"/>
      <c r="BQ106" s="10"/>
      <c r="BR106" s="2"/>
      <c r="BS106" s="2"/>
      <c r="BT106" s="10"/>
      <c r="BU106" s="2"/>
      <c r="BV106" s="2"/>
      <c r="BW106" s="10"/>
      <c r="BX106" s="2"/>
      <c r="BY106" s="2"/>
      <c r="BZ106" s="10"/>
      <c r="CA106" s="2"/>
      <c r="CB106" s="2"/>
      <c r="CC106" s="10"/>
      <c r="CD106" s="2"/>
      <c r="CE106" s="2"/>
    </row>
    <row r="107" spans="2:86" ht="17.25" customHeight="1">
      <c r="B107" s="545"/>
      <c r="C107" s="57">
        <v>350</v>
      </c>
      <c r="D107" s="45">
        <v>16</v>
      </c>
      <c r="E107" s="48"/>
      <c r="F107" s="66"/>
      <c r="G107" s="54"/>
      <c r="H107" s="42"/>
      <c r="I107" s="68"/>
      <c r="K107" s="552"/>
      <c r="L107" s="85" t="b">
        <f>IF('Tableau de comparaison'!$L$8='Liste opérations'!$B$3,'Liste opérations'!C40,IF($L$8='Liste opérations'!$K$3,'Liste opérations'!L40,IF($L$8='Liste opérations'!$T$3,'Liste opérations'!U40,IF($L$8='Liste opérations'!$AC$3,'Liste opérations'!AD40,IF($L$8='Liste opérations'!B91,'Liste opérations'!C93,IF($L$8='Liste opérations'!$K$56,'Liste opérations'!L93,IF($L$8='Liste opérations'!$T$56,'Liste opérations'!U93,IF($L$8='Liste opérations'!$AC$56,'Liste opérations'!AD93,IF($L$8='Liste opérations'!$B$109,'Liste opérations'!C146,IF($L$8='Liste opérations'!$K$109,'Liste opérations'!L146,IF($L$8='Liste opérations'!$T$109,'Liste opérations'!U146,IF($L$8='Liste opérations'!$AC$109,'Liste opérations'!AD146,IF($L$8='Liste opérations'!$B$162,'Liste opérations'!C199,IF($L$8='Liste opérations'!$T$162,'Liste opérations'!U199,IF($L$8='Liste opérations'!$AC$162,'Liste opérations'!AD199,IF($L$8='Liste opérations'!$B$233,'Liste opérations'!C270,IF($L$8='Liste opérations'!$K$232,'Liste opérations'!L269,IF($L$8='Liste opérations'!$T$232,'Liste opérations'!U269,IF($L$8='Liste opérations'!$AC$232,'Liste opérations'!AD269,IF($L$8='Liste opérations'!$B$56,'Liste opérations'!C93,FALSE))))))))))))))))))))</f>
        <v>0</v>
      </c>
      <c r="M107" s="86" t="b">
        <f>IF('Tableau de comparaison'!$L$8='Liste opérations'!$B$3,'Liste opérations'!D40,IF($L$8='Liste opérations'!$K$3,'Liste opérations'!M40,IF($L$8='Liste opérations'!$T$3,'Liste opérations'!V40,IF($L$8='Liste opérations'!$AC$3,'Liste opérations'!AE40,IF($L$8='Liste opérations'!C91,'Liste opérations'!D93,IF($L$8='Liste opérations'!$K$56,'Liste opérations'!M93,IF($L$8='Liste opérations'!$T$56,'Liste opérations'!V93,IF($L$8='Liste opérations'!$AC$56,'Liste opérations'!AE93,IF($L$8='Liste opérations'!$B$109,'Liste opérations'!D146,IF($L$8='Liste opérations'!$K$109,'Liste opérations'!M146,IF($L$8='Liste opérations'!$T$109,'Liste opérations'!V146,IF($L$8='Liste opérations'!$AC$109,'Liste opérations'!AE146,IF($L$8='Liste opérations'!$B$162,'Liste opérations'!D199,IF($L$8='Liste opérations'!$T$162,'Liste opérations'!V199,IF($L$8='Liste opérations'!$AC$162,'Liste opérations'!AE199,IF($L$8='Liste opérations'!$B$233,'Liste opérations'!D270,IF($L$8='Liste opérations'!$K$232,'Liste opérations'!M269,IF($L$8='Liste opérations'!$T$232,'Liste opérations'!V269,IF($L$8='Liste opérations'!$AC$232,'Liste opérations'!AE269,IF($L$8='Liste opérations'!$B$56,'Liste opérations'!D93,FALSE))))))))))))))))))))</f>
        <v>0</v>
      </c>
      <c r="N107" s="86" t="b">
        <f>IF('Tableau de comparaison'!$L$8='Liste opérations'!$B$3,'Liste opérations'!E40,IF($L$8='Liste opérations'!$K$3,'Liste opérations'!N40,IF($L$8='Liste opérations'!$T$3,'Liste opérations'!W40,IF($L$8='Liste opérations'!$AC$3,'Liste opérations'!AF40,IF($L$8='Liste opérations'!D91,'Liste opérations'!E93,IF($L$8='Liste opérations'!$K$56,'Liste opérations'!N93,IF($L$8='Liste opérations'!$T$56,'Liste opérations'!W93,IF($L$8='Liste opérations'!$AC$56,'Liste opérations'!AF93,IF($L$8='Liste opérations'!$B$109,'Liste opérations'!E146,IF($L$8='Liste opérations'!$K$109,'Liste opérations'!N146,IF($L$8='Liste opérations'!$T$109,'Liste opérations'!W146,IF($L$8='Liste opérations'!$AC$109,'Liste opérations'!AF146,IF($L$8='Liste opérations'!$B$162,'Liste opérations'!E199,IF($L$8='Liste opérations'!$T$162,'Liste opérations'!W199,IF($L$8='Liste opérations'!$AC$162,'Liste opérations'!AF199,IF($L$8='Liste opérations'!$B$233,'Liste opérations'!E270,IF($L$8='Liste opérations'!$K$232,'Liste opérations'!N269,IF($L$8='Liste opérations'!$T$232,'Liste opérations'!W269,IF($L$8='Liste opérations'!$AC$232,'Liste opérations'!AF269,IF($L$8='Liste opérations'!$B$56,'Liste opérations'!E93,FALSE))))))))))))))))))))</f>
        <v>0</v>
      </c>
      <c r="O107" s="86" t="b">
        <f>IF('Tableau de comparaison'!$L$8='Liste opérations'!$B$3,'Liste opérations'!F40,IF($L$8='Liste opérations'!$K$3,'Liste opérations'!O40,IF($L$8='Liste opérations'!$T$3,'Liste opérations'!X40,IF($L$8='Liste opérations'!$AC$3,'Liste opérations'!AG40,IF($L$8='Liste opérations'!E91,'Liste opérations'!F93,IF($L$8='Liste opérations'!$K$56,'Liste opérations'!O93,IF($L$8='Liste opérations'!$T$56,'Liste opérations'!X93,IF($L$8='Liste opérations'!$AC$56,'Liste opérations'!AG93,IF($L$8='Liste opérations'!$B$109,'Liste opérations'!F146,IF($L$8='Liste opérations'!$K$109,'Liste opérations'!O146,IF($L$8='Liste opérations'!$T$109,'Liste opérations'!X146,IF($L$8='Liste opérations'!$AC$109,'Liste opérations'!AG146,IF($L$8='Liste opérations'!$B$162,'Liste opérations'!F199,IF($L$8='Liste opérations'!$T$162,'Liste opérations'!X199,IF($L$8='Liste opérations'!$AC$162,'Liste opérations'!AG199,IF($L$8='Liste opérations'!$B$233,'Liste opérations'!F270,IF($L$8='Liste opérations'!$K$232,'Liste opérations'!O269,IF($L$8='Liste opérations'!$T$232,'Liste opérations'!X269,IF($L$8='Liste opérations'!$AC$232,'Liste opérations'!AG269,IF($L$8='Liste opérations'!$B$56,'Liste opérations'!F93,FALSE))))))))))))))))))))</f>
        <v>0</v>
      </c>
      <c r="P107" s="86" t="b">
        <f>IF('Tableau de comparaison'!$L$8='Liste opérations'!$B$3,'Liste opérations'!G40,IF($L$8='Liste opérations'!$K$3,'Liste opérations'!P40,IF($L$8='Liste opérations'!$T$3,'Liste opérations'!Y40,IF($L$8='Liste opérations'!$AC$3,'Liste opérations'!AH40,IF($L$8='Liste opérations'!F91,'Liste opérations'!G93,IF($L$8='Liste opérations'!$K$56,'Liste opérations'!P93,IF($L$8='Liste opérations'!$T$56,'Liste opérations'!Y93,IF($L$8='Liste opérations'!$AC$56,'Liste opérations'!AH93,IF($L$8='Liste opérations'!$B$109,'Liste opérations'!G146,IF($L$8='Liste opérations'!$K$109,'Liste opérations'!P146,IF($L$8='Liste opérations'!$T$109,'Liste opérations'!Y146,IF($L$8='Liste opérations'!$AC$109,'Liste opérations'!AH146,IF($L$8='Liste opérations'!$B$162,'Liste opérations'!G199,IF($L$8='Liste opérations'!$T$162,'Liste opérations'!Y199,IF($L$8='Liste opérations'!$AC$162,'Liste opérations'!AH199,IF($L$8='Liste opérations'!$B$233,'Liste opérations'!G270,IF($L$8='Liste opérations'!$K$232,'Liste opérations'!P269,IF($L$8='Liste opérations'!$T$232,'Liste opérations'!Y269,IF($L$8='Liste opérations'!$AC$232,'Liste opérations'!AH269,IF($L$8='Liste opérations'!$B$56,'Liste opérations'!G93,FALSE))))))))))))))))))))</f>
        <v>0</v>
      </c>
      <c r="Q107" s="86" t="b">
        <f>IF('Tableau de comparaison'!$L$8='Liste opérations'!$B$3,'Liste opérations'!H40,IF($L$8='Liste opérations'!$K$3,'Liste opérations'!Q40,IF($L$8='Liste opérations'!$T$3,'Liste opérations'!Z40,IF($L$8='Liste opérations'!$AC$3,'Liste opérations'!AI40,IF($L$8='Liste opérations'!G91,'Liste opérations'!H93,IF($L$8='Liste opérations'!$K$56,'Liste opérations'!Q93,IF($L$8='Liste opérations'!$T$56,'Liste opérations'!Z93,IF($L$8='Liste opérations'!$AC$56,'Liste opérations'!AI93,IF($L$8='Liste opérations'!$B$109,'Liste opérations'!H146,IF($L$8='Liste opérations'!$K$109,'Liste opérations'!Q146,IF($L$8='Liste opérations'!$T$109,'Liste opérations'!Z146,IF($L$8='Liste opérations'!$AC$109,'Liste opérations'!AI146,IF($L$8='Liste opérations'!$B$162,'Liste opérations'!H199,IF($L$8='Liste opérations'!$T$162,'Liste opérations'!Z199,IF($L$8='Liste opérations'!$AC$162,'Liste opérations'!AI199,IF($L$8='Liste opérations'!$B$233,'Liste opérations'!H270,IF($L$8='Liste opérations'!$K$232,'Liste opérations'!Q269,IF($L$8='Liste opérations'!$T$232,'Liste opérations'!Z269,IF($L$8='Liste opérations'!$AC$232,'Liste opérations'!AI269,IF($L$8='Liste opérations'!$B$56,'Liste opérations'!H93,FALSE))))))))))))))))))))</f>
        <v>0</v>
      </c>
      <c r="R107" s="86" t="b">
        <f>IF('Tableau de comparaison'!$L$8='Liste opérations'!$B$3,'Liste opérations'!I40,IF($L$8='Liste opérations'!$K$3,'Liste opérations'!R40,IF($L$8='Liste opérations'!$T$3,'Liste opérations'!AA40,IF($L$8='Liste opérations'!$AC$3,'Liste opérations'!AJ40,IF($L$8='Liste opérations'!H91,'Liste opérations'!I93,IF($L$8='Liste opérations'!$K$56,'Liste opérations'!R93,IF($L$8='Liste opérations'!$T$56,'Liste opérations'!AA93,IF($L$8='Liste opérations'!$AC$56,'Liste opérations'!AJ93,IF($L$8='Liste opérations'!$B$109,'Liste opérations'!I146,IF($L$8='Liste opérations'!$K$109,'Liste opérations'!R146,IF($L$8='Liste opérations'!$T$109,'Liste opérations'!AA146,IF($L$8='Liste opérations'!$AC$109,'Liste opérations'!AJ146,IF($L$8='Liste opérations'!$B$162,'Liste opérations'!I199,IF($L$8='Liste opérations'!$T$162,'Liste opérations'!AA199,IF($L$8='Liste opérations'!$AC$162,'Liste opérations'!AJ199,IF($L$8='Liste opérations'!$B$233,'Liste opérations'!I270,IF($L$8='Liste opérations'!$K$232,'Liste opérations'!R269,IF($L$8='Liste opérations'!$T$232,'Liste opérations'!AA269,IF($L$8='Liste opérations'!$AC$232,'Liste opérations'!AJ269,IF($L$8='Liste opérations'!$B$56,'Liste opérations'!I93,FALSE))))))))))))))))))))</f>
        <v>0</v>
      </c>
      <c r="S107" s="472" t="b">
        <f>IF('Tableau de comparaison'!$L$8='Liste opérations'!$B$3,'Liste opérations'!J40,IF($L$8='Liste opérations'!$K$3,'Liste opérations'!S40,IF($L$8='Liste opérations'!$T$3,'Liste opérations'!AB40,IF($L$8='Liste opérations'!$AC$3,'Liste opérations'!AK40,IF($L$8='Liste opérations'!I91,'Liste opérations'!J93,IF($L$8='Liste opérations'!$K$56,'Liste opérations'!S93,IF($L$8='Liste opérations'!$T$56,'Liste opérations'!AB93,IF($L$8='Liste opérations'!$AC$56,'Liste opérations'!AK93,IF($L$8='Liste opérations'!$B$109,'Liste opérations'!J146,IF($L$8='Liste opérations'!$K$109,'Liste opérations'!S146,IF($L$8='Liste opérations'!$T$109,'Liste opérations'!AB146,IF($L$8='Liste opérations'!$AC$109,'Liste opérations'!AK146,IF($L$8='Liste opérations'!$B$162,'Liste opérations'!J199,IF($L$8='Liste opérations'!$T$162,'Liste opérations'!AB199,IF($L$8='Liste opérations'!$AC$162,'Liste opérations'!AK199,IF($L$8='Liste opérations'!$B$233,'Liste opérations'!J270,IF($L$8='Liste opérations'!$K$232,'Liste opérations'!S269,IF($L$8='Liste opérations'!$T$232,'Liste opérations'!AB269,IF($L$8='Liste opérations'!$AC$232,'Liste opérations'!AK269,IF($L$8='Liste opérations'!$B$56,'Liste opérations'!J93,FALSE))))))))))))))))))))</f>
        <v>0</v>
      </c>
      <c r="U107" s="516" t="s">
        <v>310</v>
      </c>
      <c r="V107" s="516">
        <v>160</v>
      </c>
      <c r="W107" s="516">
        <v>130</v>
      </c>
      <c r="X107" s="516">
        <v>100</v>
      </c>
      <c r="Y107" s="519">
        <v>100</v>
      </c>
      <c r="Z107" s="519">
        <v>160</v>
      </c>
      <c r="AA107" s="519">
        <v>100</v>
      </c>
      <c r="AG107" s="520"/>
      <c r="AH107" s="520"/>
      <c r="AI107" s="520"/>
      <c r="AJ107" s="520"/>
      <c r="AN107" s="10"/>
      <c r="AO107" s="10"/>
      <c r="AP107" s="10"/>
      <c r="AQ107" s="10"/>
      <c r="AR107" s="10"/>
      <c r="AS107" s="10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10"/>
      <c r="BI107" s="10"/>
      <c r="BJ107" s="10"/>
      <c r="BK107" s="10"/>
      <c r="BL107" s="10"/>
      <c r="BM107" s="10"/>
      <c r="BN107" s="10"/>
      <c r="BO107" s="2"/>
      <c r="BP107" s="2"/>
      <c r="BQ107" s="10"/>
      <c r="BR107" s="2"/>
      <c r="BS107" s="2"/>
      <c r="BT107" s="10"/>
      <c r="BU107" s="2"/>
      <c r="BV107" s="2"/>
      <c r="BW107" s="10"/>
      <c r="BX107" s="2"/>
      <c r="BY107" s="2"/>
      <c r="BZ107" s="10"/>
      <c r="CA107" s="2"/>
      <c r="CB107" s="2"/>
      <c r="CC107" s="10"/>
      <c r="CD107" s="2"/>
      <c r="CE107" s="2"/>
    </row>
    <row r="108" spans="2:86" ht="17.25" customHeight="1">
      <c r="B108" s="545"/>
      <c r="C108" s="57">
        <v>880</v>
      </c>
      <c r="D108" s="45">
        <v>16</v>
      </c>
      <c r="E108" s="48"/>
      <c r="F108" s="66"/>
      <c r="G108" s="54"/>
      <c r="H108" s="42"/>
      <c r="I108" s="68"/>
      <c r="K108" s="552"/>
      <c r="L108" s="85" t="b">
        <f>IF('Tableau de comparaison'!$L$8='Liste opérations'!$B$3,'Liste opérations'!C41,IF($L$8='Liste opérations'!$K$3,'Liste opérations'!L41,IF($L$8='Liste opérations'!$T$3,'Liste opérations'!U41,IF($L$8='Liste opérations'!$AC$3,'Liste opérations'!AD41,IF($L$8='Liste opérations'!B92,'Liste opérations'!C94,IF($L$8='Liste opérations'!$K$56,'Liste opérations'!L94,IF($L$8='Liste opérations'!$T$56,'Liste opérations'!U94,IF($L$8='Liste opérations'!$AC$56,'Liste opérations'!AD94,IF($L$8='Liste opérations'!$B$109,'Liste opérations'!C147,IF($L$8='Liste opérations'!$K$109,'Liste opérations'!L147,IF($L$8='Liste opérations'!$T$109,'Liste opérations'!U147,IF($L$8='Liste opérations'!$AC$109,'Liste opérations'!AD147,IF($L$8='Liste opérations'!$B$162,'Liste opérations'!C200,IF($L$8='Liste opérations'!$T$162,'Liste opérations'!U200,IF($L$8='Liste opérations'!$AC$162,'Liste opérations'!AD200,IF($L$8='Liste opérations'!$B$233,'Liste opérations'!C271,IF($L$8='Liste opérations'!$K$232,'Liste opérations'!L270,IF($L$8='Liste opérations'!$T$232,'Liste opérations'!U270,IF($L$8='Liste opérations'!$AC$232,'Liste opérations'!AD270,IF($L$8='Liste opérations'!$B$56,'Liste opérations'!C94,FALSE))))))))))))))))))))</f>
        <v>0</v>
      </c>
      <c r="M108" s="86" t="b">
        <f>IF('Tableau de comparaison'!$L$8='Liste opérations'!$B$3,'Liste opérations'!D41,IF($L$8='Liste opérations'!$K$3,'Liste opérations'!M41,IF($L$8='Liste opérations'!$T$3,'Liste opérations'!V41,IF($L$8='Liste opérations'!$AC$3,'Liste opérations'!AE41,IF($L$8='Liste opérations'!C92,'Liste opérations'!D94,IF($L$8='Liste opérations'!$K$56,'Liste opérations'!M94,IF($L$8='Liste opérations'!$T$56,'Liste opérations'!V94,IF($L$8='Liste opérations'!$AC$56,'Liste opérations'!AE94,IF($L$8='Liste opérations'!$B$109,'Liste opérations'!D147,IF($L$8='Liste opérations'!$K$109,'Liste opérations'!M147,IF($L$8='Liste opérations'!$T$109,'Liste opérations'!V147,IF($L$8='Liste opérations'!$AC$109,'Liste opérations'!AE147,IF($L$8='Liste opérations'!$B$162,'Liste opérations'!D200,IF($L$8='Liste opérations'!$T$162,'Liste opérations'!V200,IF($L$8='Liste opérations'!$AC$162,'Liste opérations'!AE200,IF($L$8='Liste opérations'!$B$233,'Liste opérations'!D271,IF($L$8='Liste opérations'!$K$232,'Liste opérations'!M270,IF($L$8='Liste opérations'!$T$232,'Liste opérations'!V270,IF($L$8='Liste opérations'!$AC$232,'Liste opérations'!AE270,IF($L$8='Liste opérations'!$B$56,'Liste opérations'!D94,FALSE))))))))))))))))))))</f>
        <v>0</v>
      </c>
      <c r="N108" s="86" t="b">
        <f>IF('Tableau de comparaison'!$L$8='Liste opérations'!$B$3,'Liste opérations'!E41,IF($L$8='Liste opérations'!$K$3,'Liste opérations'!N41,IF($L$8='Liste opérations'!$T$3,'Liste opérations'!W41,IF($L$8='Liste opérations'!$AC$3,'Liste opérations'!AF41,IF($L$8='Liste opérations'!D92,'Liste opérations'!E94,IF($L$8='Liste opérations'!$K$56,'Liste opérations'!N94,IF($L$8='Liste opérations'!$T$56,'Liste opérations'!W94,IF($L$8='Liste opérations'!$AC$56,'Liste opérations'!AF94,IF($L$8='Liste opérations'!$B$109,'Liste opérations'!E147,IF($L$8='Liste opérations'!$K$109,'Liste opérations'!N147,IF($L$8='Liste opérations'!$T$109,'Liste opérations'!W147,IF($L$8='Liste opérations'!$AC$109,'Liste opérations'!AF147,IF($L$8='Liste opérations'!$B$162,'Liste opérations'!E200,IF($L$8='Liste opérations'!$T$162,'Liste opérations'!W200,IF($L$8='Liste opérations'!$AC$162,'Liste opérations'!AF200,IF($L$8='Liste opérations'!$B$233,'Liste opérations'!E271,IF($L$8='Liste opérations'!$K$232,'Liste opérations'!N270,IF($L$8='Liste opérations'!$T$232,'Liste opérations'!W270,IF($L$8='Liste opérations'!$AC$232,'Liste opérations'!AF270,IF($L$8='Liste opérations'!$B$56,'Liste opérations'!E94,FALSE))))))))))))))))))))</f>
        <v>0</v>
      </c>
      <c r="O108" s="86" t="b">
        <f>IF('Tableau de comparaison'!$L$8='Liste opérations'!$B$3,'Liste opérations'!F41,IF($L$8='Liste opérations'!$K$3,'Liste opérations'!O41,IF($L$8='Liste opérations'!$T$3,'Liste opérations'!X41,IF($L$8='Liste opérations'!$AC$3,'Liste opérations'!AG41,IF($L$8='Liste opérations'!E92,'Liste opérations'!F94,IF($L$8='Liste opérations'!$K$56,'Liste opérations'!O94,IF($L$8='Liste opérations'!$T$56,'Liste opérations'!X94,IF($L$8='Liste opérations'!$AC$56,'Liste opérations'!AG94,IF($L$8='Liste opérations'!$B$109,'Liste opérations'!F147,IF($L$8='Liste opérations'!$K$109,'Liste opérations'!O147,IF($L$8='Liste opérations'!$T$109,'Liste opérations'!X147,IF($L$8='Liste opérations'!$AC$109,'Liste opérations'!AG147,IF($L$8='Liste opérations'!$B$162,'Liste opérations'!F200,IF($L$8='Liste opérations'!$T$162,'Liste opérations'!X200,IF($L$8='Liste opérations'!$AC$162,'Liste opérations'!AG200,IF($L$8='Liste opérations'!$B$233,'Liste opérations'!F271,IF($L$8='Liste opérations'!$K$232,'Liste opérations'!O270,IF($L$8='Liste opérations'!$T$232,'Liste opérations'!X270,IF($L$8='Liste opérations'!$AC$232,'Liste opérations'!AG270,IF($L$8='Liste opérations'!$B$56,'Liste opérations'!F94,FALSE))))))))))))))))))))</f>
        <v>0</v>
      </c>
      <c r="P108" s="86" t="b">
        <f>IF('Tableau de comparaison'!$L$8='Liste opérations'!$B$3,'Liste opérations'!G41,IF($L$8='Liste opérations'!$K$3,'Liste opérations'!P41,IF($L$8='Liste opérations'!$T$3,'Liste opérations'!Y41,IF($L$8='Liste opérations'!$AC$3,'Liste opérations'!AH41,IF($L$8='Liste opérations'!F92,'Liste opérations'!G94,IF($L$8='Liste opérations'!$K$56,'Liste opérations'!P94,IF($L$8='Liste opérations'!$T$56,'Liste opérations'!Y94,IF($L$8='Liste opérations'!$AC$56,'Liste opérations'!AH94,IF($L$8='Liste opérations'!$B$109,'Liste opérations'!G147,IF($L$8='Liste opérations'!$K$109,'Liste opérations'!P147,IF($L$8='Liste opérations'!$T$109,'Liste opérations'!Y147,IF($L$8='Liste opérations'!$AC$109,'Liste opérations'!AH147,IF($L$8='Liste opérations'!$B$162,'Liste opérations'!G200,IF($L$8='Liste opérations'!$T$162,'Liste opérations'!Y200,IF($L$8='Liste opérations'!$AC$162,'Liste opérations'!AH200,IF($L$8='Liste opérations'!$B$233,'Liste opérations'!G271,IF($L$8='Liste opérations'!$K$232,'Liste opérations'!P270,IF($L$8='Liste opérations'!$T$232,'Liste opérations'!Y270,IF($L$8='Liste opérations'!$AC$232,'Liste opérations'!AH270,IF($L$8='Liste opérations'!$B$56,'Liste opérations'!G94,FALSE))))))))))))))))))))</f>
        <v>0</v>
      </c>
      <c r="Q108" s="86" t="b">
        <f>IF('Tableau de comparaison'!$L$8='Liste opérations'!$B$3,'Liste opérations'!H41,IF($L$8='Liste opérations'!$K$3,'Liste opérations'!Q41,IF($L$8='Liste opérations'!$T$3,'Liste opérations'!Z41,IF($L$8='Liste opérations'!$AC$3,'Liste opérations'!AI41,IF($L$8='Liste opérations'!G92,'Liste opérations'!H94,IF($L$8='Liste opérations'!$K$56,'Liste opérations'!Q94,IF($L$8='Liste opérations'!$T$56,'Liste opérations'!Z94,IF($L$8='Liste opérations'!$AC$56,'Liste opérations'!AI94,IF($L$8='Liste opérations'!$B$109,'Liste opérations'!H147,IF($L$8='Liste opérations'!$K$109,'Liste opérations'!Q147,IF($L$8='Liste opérations'!$T$109,'Liste opérations'!Z147,IF($L$8='Liste opérations'!$AC$109,'Liste opérations'!AI147,IF($L$8='Liste opérations'!$B$162,'Liste opérations'!H200,IF($L$8='Liste opérations'!$T$162,'Liste opérations'!Z200,IF($L$8='Liste opérations'!$AC$162,'Liste opérations'!AI200,IF($L$8='Liste opérations'!$B$233,'Liste opérations'!H271,IF($L$8='Liste opérations'!$K$232,'Liste opérations'!Q270,IF($L$8='Liste opérations'!$T$232,'Liste opérations'!Z270,IF($L$8='Liste opérations'!$AC$232,'Liste opérations'!AI270,IF($L$8='Liste opérations'!$B$56,'Liste opérations'!H94,FALSE))))))))))))))))))))</f>
        <v>0</v>
      </c>
      <c r="R108" s="86" t="b">
        <f>IF('Tableau de comparaison'!$L$8='Liste opérations'!$B$3,'Liste opérations'!I41,IF($L$8='Liste opérations'!$K$3,'Liste opérations'!R41,IF($L$8='Liste opérations'!$T$3,'Liste opérations'!AA41,IF($L$8='Liste opérations'!$AC$3,'Liste opérations'!AJ41,IF($L$8='Liste opérations'!H92,'Liste opérations'!I94,IF($L$8='Liste opérations'!$K$56,'Liste opérations'!R94,IF($L$8='Liste opérations'!$T$56,'Liste opérations'!AA94,IF($L$8='Liste opérations'!$AC$56,'Liste opérations'!AJ94,IF($L$8='Liste opérations'!$B$109,'Liste opérations'!I147,IF($L$8='Liste opérations'!$K$109,'Liste opérations'!R147,IF($L$8='Liste opérations'!$T$109,'Liste opérations'!AA147,IF($L$8='Liste opérations'!$AC$109,'Liste opérations'!AJ147,IF($L$8='Liste opérations'!$B$162,'Liste opérations'!I200,IF($L$8='Liste opérations'!$T$162,'Liste opérations'!AA200,IF($L$8='Liste opérations'!$AC$162,'Liste opérations'!AJ200,IF($L$8='Liste opérations'!$B$233,'Liste opérations'!I271,IF($L$8='Liste opérations'!$K$232,'Liste opérations'!R270,IF($L$8='Liste opérations'!$T$232,'Liste opérations'!AA270,IF($L$8='Liste opérations'!$AC$232,'Liste opérations'!AJ270,IF($L$8='Liste opérations'!$B$56,'Liste opérations'!I94,FALSE))))))))))))))))))))</f>
        <v>0</v>
      </c>
      <c r="S108" s="472" t="b">
        <f>IF('Tableau de comparaison'!$L$8='Liste opérations'!$B$3,'Liste opérations'!J41,IF($L$8='Liste opérations'!$K$3,'Liste opérations'!S41,IF($L$8='Liste opérations'!$T$3,'Liste opérations'!AB41,IF($L$8='Liste opérations'!$AC$3,'Liste opérations'!AK41,IF($L$8='Liste opérations'!I92,'Liste opérations'!J94,IF($L$8='Liste opérations'!$K$56,'Liste opérations'!S94,IF($L$8='Liste opérations'!$T$56,'Liste opérations'!AB94,IF($L$8='Liste opérations'!$AC$56,'Liste opérations'!AK94,IF($L$8='Liste opérations'!$B$109,'Liste opérations'!J147,IF($L$8='Liste opérations'!$K$109,'Liste opérations'!S147,IF($L$8='Liste opérations'!$T$109,'Liste opérations'!AB147,IF($L$8='Liste opérations'!$AC$109,'Liste opérations'!AK147,IF($L$8='Liste opérations'!$B$162,'Liste opérations'!J200,IF($L$8='Liste opérations'!$T$162,'Liste opérations'!AB200,IF($L$8='Liste opérations'!$AC$162,'Liste opérations'!AK200,IF($L$8='Liste opérations'!$B$233,'Liste opérations'!J271,IF($L$8='Liste opérations'!$K$232,'Liste opérations'!S270,IF($L$8='Liste opérations'!$T$232,'Liste opérations'!AB270,IF($L$8='Liste opérations'!$AC$232,'Liste opérations'!AK270,IF($L$8='Liste opérations'!$B$56,'Liste opérations'!J94,FALSE))))))))))))))))))))</f>
        <v>0</v>
      </c>
      <c r="U108" s="517" t="s">
        <v>309</v>
      </c>
      <c r="V108" s="516"/>
      <c r="W108" s="516"/>
      <c r="X108" s="516"/>
      <c r="Y108" s="516"/>
      <c r="Z108" s="516"/>
      <c r="AA108" s="516">
        <v>40</v>
      </c>
      <c r="AG108" s="439"/>
      <c r="AH108" s="439"/>
      <c r="AI108" s="192"/>
      <c r="AJ108" s="192"/>
      <c r="AN108" s="10"/>
      <c r="AO108" s="10"/>
      <c r="AP108" s="10"/>
      <c r="AQ108" s="10"/>
      <c r="AR108" s="10"/>
      <c r="AS108" s="10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10"/>
      <c r="BI108" s="10"/>
      <c r="BJ108" s="10"/>
      <c r="BK108" s="10"/>
      <c r="BL108" s="10"/>
      <c r="BM108" s="10"/>
      <c r="BN108" s="10"/>
      <c r="BO108" s="2"/>
      <c r="BP108" s="2"/>
      <c r="BQ108" s="10"/>
      <c r="BR108" s="2"/>
      <c r="BS108" s="2"/>
      <c r="BT108" s="10"/>
      <c r="BU108" s="2"/>
      <c r="BV108" s="2"/>
      <c r="BW108" s="10"/>
      <c r="BX108" s="2"/>
      <c r="BY108" s="2"/>
      <c r="BZ108" s="10"/>
      <c r="CA108" s="2"/>
      <c r="CB108" s="2"/>
      <c r="CC108" s="10"/>
      <c r="CD108" s="2"/>
      <c r="CE108" s="2"/>
    </row>
    <row r="109" spans="2:86" ht="17.25" customHeight="1">
      <c r="B109" s="545"/>
      <c r="C109" s="57">
        <v>1000</v>
      </c>
      <c r="D109" s="45">
        <v>16</v>
      </c>
      <c r="E109" s="48"/>
      <c r="F109" s="66"/>
      <c r="G109" s="54"/>
      <c r="H109" s="42"/>
      <c r="I109" s="68"/>
      <c r="K109" s="552"/>
      <c r="L109" s="85" t="b">
        <f>IF('Tableau de comparaison'!$L$8='Liste opérations'!$B$3,'Liste opérations'!C42,IF($L$8='Liste opérations'!$K$3,'Liste opérations'!L42,IF($L$8='Liste opérations'!$T$3,'Liste opérations'!U42,IF($L$8='Liste opérations'!$AC$3,'Liste opérations'!AD42,IF($L$8='Liste opérations'!B93,'Liste opérations'!C95,IF($L$8='Liste opérations'!$K$56,'Liste opérations'!L95,IF($L$8='Liste opérations'!$T$56,'Liste opérations'!U95,IF($L$8='Liste opérations'!$AC$56,'Liste opérations'!AD95,IF($L$8='Liste opérations'!$B$109,'Liste opérations'!C148,IF($L$8='Liste opérations'!$K$109,'Liste opérations'!L148,IF($L$8='Liste opérations'!$T$109,'Liste opérations'!U148,IF($L$8='Liste opérations'!$AC$109,'Liste opérations'!AD148,IF($L$8='Liste opérations'!$B$162,'Liste opérations'!C201,IF($L$8='Liste opérations'!$T$162,'Liste opérations'!U201,IF($L$8='Liste opérations'!$AC$162,'Liste opérations'!AD201,IF($L$8='Liste opérations'!$B$233,'Liste opérations'!C272,IF($L$8='Liste opérations'!$K$232,'Liste opérations'!L271,IF($L$8='Liste opérations'!$T$232,'Liste opérations'!U271,IF($L$8='Liste opérations'!$AC$232,'Liste opérations'!AD271,IF($L$8='Liste opérations'!$B$56,'Liste opérations'!C95,FALSE))))))))))))))))))))</f>
        <v>0</v>
      </c>
      <c r="M109" s="86" t="b">
        <f>IF('Tableau de comparaison'!$L$8='Liste opérations'!$B$3,'Liste opérations'!D42,IF($L$8='Liste opérations'!$K$3,'Liste opérations'!M42,IF($L$8='Liste opérations'!$T$3,'Liste opérations'!V42,IF($L$8='Liste opérations'!$AC$3,'Liste opérations'!AE42,IF($L$8='Liste opérations'!C93,'Liste opérations'!D95,IF($L$8='Liste opérations'!$K$56,'Liste opérations'!M95,IF($L$8='Liste opérations'!$T$56,'Liste opérations'!V95,IF($L$8='Liste opérations'!$AC$56,'Liste opérations'!AE95,IF($L$8='Liste opérations'!$B$109,'Liste opérations'!D148,IF($L$8='Liste opérations'!$K$109,'Liste opérations'!M148,IF($L$8='Liste opérations'!$T$109,'Liste opérations'!V148,IF($L$8='Liste opérations'!$AC$109,'Liste opérations'!AE148,IF($L$8='Liste opérations'!$B$162,'Liste opérations'!D201,IF($L$8='Liste opérations'!$T$162,'Liste opérations'!V201,IF($L$8='Liste opérations'!$AC$162,'Liste opérations'!AE201,IF($L$8='Liste opérations'!$B$233,'Liste opérations'!D272,IF($L$8='Liste opérations'!$K$232,'Liste opérations'!M271,IF($L$8='Liste opérations'!$T$232,'Liste opérations'!V271,IF($L$8='Liste opérations'!$AC$232,'Liste opérations'!AE271,IF($L$8='Liste opérations'!$B$56,'Liste opérations'!D95,FALSE))))))))))))))))))))</f>
        <v>0</v>
      </c>
      <c r="N109" s="86" t="b">
        <f>IF('Tableau de comparaison'!$L$8='Liste opérations'!$B$3,'Liste opérations'!E42,IF($L$8='Liste opérations'!$K$3,'Liste opérations'!N42,IF($L$8='Liste opérations'!$T$3,'Liste opérations'!W42,IF($L$8='Liste opérations'!$AC$3,'Liste opérations'!AF42,IF($L$8='Liste opérations'!D93,'Liste opérations'!E95,IF($L$8='Liste opérations'!$K$56,'Liste opérations'!N95,IF($L$8='Liste opérations'!$T$56,'Liste opérations'!W95,IF($L$8='Liste opérations'!$AC$56,'Liste opérations'!AF95,IF($L$8='Liste opérations'!$B$109,'Liste opérations'!E148,IF($L$8='Liste opérations'!$K$109,'Liste opérations'!N148,IF($L$8='Liste opérations'!$T$109,'Liste opérations'!W148,IF($L$8='Liste opérations'!$AC$109,'Liste opérations'!AF148,IF($L$8='Liste opérations'!$B$162,'Liste opérations'!E201,IF($L$8='Liste opérations'!$T$162,'Liste opérations'!W201,IF($L$8='Liste opérations'!$AC$162,'Liste opérations'!AF201,IF($L$8='Liste opérations'!$B$233,'Liste opérations'!E272,IF($L$8='Liste opérations'!$K$232,'Liste opérations'!N271,IF($L$8='Liste opérations'!$T$232,'Liste opérations'!W271,IF($L$8='Liste opérations'!$AC$232,'Liste opérations'!AF271,IF($L$8='Liste opérations'!$B$56,'Liste opérations'!E95,FALSE))))))))))))))))))))</f>
        <v>0</v>
      </c>
      <c r="O109" s="86" t="b">
        <f>IF('Tableau de comparaison'!$L$8='Liste opérations'!$B$3,'Liste opérations'!F42,IF($L$8='Liste opérations'!$K$3,'Liste opérations'!O42,IF($L$8='Liste opérations'!$T$3,'Liste opérations'!X42,IF($L$8='Liste opérations'!$AC$3,'Liste opérations'!AG42,IF($L$8='Liste opérations'!E93,'Liste opérations'!F95,IF($L$8='Liste opérations'!$K$56,'Liste opérations'!O95,IF($L$8='Liste opérations'!$T$56,'Liste opérations'!X95,IF($L$8='Liste opérations'!$AC$56,'Liste opérations'!AG95,IF($L$8='Liste opérations'!$B$109,'Liste opérations'!F148,IF($L$8='Liste opérations'!$K$109,'Liste opérations'!O148,IF($L$8='Liste opérations'!$T$109,'Liste opérations'!X148,IF($L$8='Liste opérations'!$AC$109,'Liste opérations'!AG148,IF($L$8='Liste opérations'!$B$162,'Liste opérations'!F201,IF($L$8='Liste opérations'!$T$162,'Liste opérations'!X201,IF($L$8='Liste opérations'!$AC$162,'Liste opérations'!AG201,IF($L$8='Liste opérations'!$B$233,'Liste opérations'!F272,IF($L$8='Liste opérations'!$K$232,'Liste opérations'!O271,IF($L$8='Liste opérations'!$T$232,'Liste opérations'!X271,IF($L$8='Liste opérations'!$AC$232,'Liste opérations'!AG271,IF($L$8='Liste opérations'!$B$56,'Liste opérations'!F95,FALSE))))))))))))))))))))</f>
        <v>0</v>
      </c>
      <c r="P109" s="86" t="b">
        <f>IF('Tableau de comparaison'!$L$8='Liste opérations'!$B$3,'Liste opérations'!G42,IF($L$8='Liste opérations'!$K$3,'Liste opérations'!P42,IF($L$8='Liste opérations'!$T$3,'Liste opérations'!Y42,IF($L$8='Liste opérations'!$AC$3,'Liste opérations'!AH42,IF($L$8='Liste opérations'!F93,'Liste opérations'!G95,IF($L$8='Liste opérations'!$K$56,'Liste opérations'!P95,IF($L$8='Liste opérations'!$T$56,'Liste opérations'!Y95,IF($L$8='Liste opérations'!$AC$56,'Liste opérations'!AH95,IF($L$8='Liste opérations'!$B$109,'Liste opérations'!G148,IF($L$8='Liste opérations'!$K$109,'Liste opérations'!P148,IF($L$8='Liste opérations'!$T$109,'Liste opérations'!Y148,IF($L$8='Liste opérations'!$AC$109,'Liste opérations'!AH148,IF($L$8='Liste opérations'!$B$162,'Liste opérations'!G201,IF($L$8='Liste opérations'!$T$162,'Liste opérations'!Y201,IF($L$8='Liste opérations'!$AC$162,'Liste opérations'!AH201,IF($L$8='Liste opérations'!$B$233,'Liste opérations'!G272,IF($L$8='Liste opérations'!$K$232,'Liste opérations'!P271,IF($L$8='Liste opérations'!$T$232,'Liste opérations'!Y271,IF($L$8='Liste opérations'!$AC$232,'Liste opérations'!AH271,IF($L$8='Liste opérations'!$B$56,'Liste opérations'!G95,FALSE))))))))))))))))))))</f>
        <v>0</v>
      </c>
      <c r="Q109" s="86" t="b">
        <f>IF('Tableau de comparaison'!$L$8='Liste opérations'!$B$3,'Liste opérations'!H42,IF($L$8='Liste opérations'!$K$3,'Liste opérations'!Q42,IF($L$8='Liste opérations'!$T$3,'Liste opérations'!Z42,IF($L$8='Liste opérations'!$AC$3,'Liste opérations'!AI42,IF($L$8='Liste opérations'!G93,'Liste opérations'!H95,IF($L$8='Liste opérations'!$K$56,'Liste opérations'!Q95,IF($L$8='Liste opérations'!$T$56,'Liste opérations'!Z95,IF($L$8='Liste opérations'!$AC$56,'Liste opérations'!AI95,IF($L$8='Liste opérations'!$B$109,'Liste opérations'!H148,IF($L$8='Liste opérations'!$K$109,'Liste opérations'!Q148,IF($L$8='Liste opérations'!$T$109,'Liste opérations'!Z148,IF($L$8='Liste opérations'!$AC$109,'Liste opérations'!AI148,IF($L$8='Liste opérations'!$B$162,'Liste opérations'!H201,IF($L$8='Liste opérations'!$T$162,'Liste opérations'!Z201,IF($L$8='Liste opérations'!$AC$162,'Liste opérations'!AI201,IF($L$8='Liste opérations'!$B$233,'Liste opérations'!H272,IF($L$8='Liste opérations'!$K$232,'Liste opérations'!Q271,IF($L$8='Liste opérations'!$T$232,'Liste opérations'!Z271,IF($L$8='Liste opérations'!$AC$232,'Liste opérations'!AI271,IF($L$8='Liste opérations'!$B$56,'Liste opérations'!H95,FALSE))))))))))))))))))))</f>
        <v>0</v>
      </c>
      <c r="R109" s="86" t="b">
        <f>IF('Tableau de comparaison'!$L$8='Liste opérations'!$B$3,'Liste opérations'!I42,IF($L$8='Liste opérations'!$K$3,'Liste opérations'!R42,IF($L$8='Liste opérations'!$T$3,'Liste opérations'!AA42,IF($L$8='Liste opérations'!$AC$3,'Liste opérations'!AJ42,IF($L$8='Liste opérations'!H93,'Liste opérations'!I95,IF($L$8='Liste opérations'!$K$56,'Liste opérations'!R95,IF($L$8='Liste opérations'!$T$56,'Liste opérations'!AA95,IF($L$8='Liste opérations'!$AC$56,'Liste opérations'!AJ95,IF($L$8='Liste opérations'!$B$109,'Liste opérations'!I148,IF($L$8='Liste opérations'!$K$109,'Liste opérations'!R148,IF($L$8='Liste opérations'!$T$109,'Liste opérations'!AA148,IF($L$8='Liste opérations'!$AC$109,'Liste opérations'!AJ148,IF($L$8='Liste opérations'!$B$162,'Liste opérations'!I201,IF($L$8='Liste opérations'!$T$162,'Liste opérations'!AA201,IF($L$8='Liste opérations'!$AC$162,'Liste opérations'!AJ201,IF($L$8='Liste opérations'!$B$233,'Liste opérations'!I272,IF($L$8='Liste opérations'!$K$232,'Liste opérations'!R271,IF($L$8='Liste opérations'!$T$232,'Liste opérations'!AA271,IF($L$8='Liste opérations'!$AC$232,'Liste opérations'!AJ271,IF($L$8='Liste opérations'!$B$56,'Liste opérations'!I95,FALSE))))))))))))))))))))</f>
        <v>0</v>
      </c>
      <c r="S109" s="472" t="b">
        <f>IF('Tableau de comparaison'!$L$8='Liste opérations'!$B$3,'Liste opérations'!J42,IF($L$8='Liste opérations'!$K$3,'Liste opérations'!S42,IF($L$8='Liste opérations'!$T$3,'Liste opérations'!AB42,IF($L$8='Liste opérations'!$AC$3,'Liste opérations'!AK42,IF($L$8='Liste opérations'!I93,'Liste opérations'!J95,IF($L$8='Liste opérations'!$K$56,'Liste opérations'!S95,IF($L$8='Liste opérations'!$T$56,'Liste opérations'!AB95,IF($L$8='Liste opérations'!$AC$56,'Liste opérations'!AK95,IF($L$8='Liste opérations'!$B$109,'Liste opérations'!J148,IF($L$8='Liste opérations'!$K$109,'Liste opérations'!S148,IF($L$8='Liste opérations'!$T$109,'Liste opérations'!AB148,IF($L$8='Liste opérations'!$AC$109,'Liste opérations'!AK148,IF($L$8='Liste opérations'!$B$162,'Liste opérations'!J201,IF($L$8='Liste opérations'!$T$162,'Liste opérations'!AB201,IF($L$8='Liste opérations'!$AC$162,'Liste opérations'!AK201,IF($L$8='Liste opérations'!$B$233,'Liste opérations'!J272,IF($L$8='Liste opérations'!$K$232,'Liste opérations'!S271,IF($L$8='Liste opérations'!$T$232,'Liste opérations'!AB271,IF($L$8='Liste opérations'!$AC$232,'Liste opérations'!AK271,IF($L$8='Liste opérations'!$B$56,'Liste opérations'!J95,FALSE))))))))))))))))))))</f>
        <v>0</v>
      </c>
      <c r="AG109" s="515"/>
      <c r="AH109" s="515"/>
      <c r="AI109" s="192"/>
      <c r="AJ109" s="192"/>
      <c r="AN109" s="10"/>
      <c r="AO109" s="10"/>
      <c r="AP109" s="10"/>
      <c r="AQ109" s="10"/>
      <c r="AR109" s="10"/>
      <c r="AS109" s="10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10"/>
      <c r="BI109" s="10"/>
      <c r="BJ109" s="10"/>
      <c r="BK109" s="10"/>
      <c r="BL109" s="10"/>
      <c r="BM109" s="10"/>
      <c r="BN109" s="10"/>
      <c r="BO109" s="2"/>
      <c r="BP109" s="2"/>
      <c r="BQ109" s="10"/>
      <c r="BR109" s="2"/>
      <c r="BS109" s="2"/>
      <c r="BT109" s="10"/>
      <c r="BU109" s="2"/>
      <c r="BV109" s="2"/>
      <c r="BW109" s="10"/>
      <c r="BX109" s="2"/>
      <c r="BY109" s="2"/>
      <c r="BZ109" s="10"/>
      <c r="CA109" s="2"/>
      <c r="CB109" s="2"/>
      <c r="CC109" s="10"/>
      <c r="CD109" s="2"/>
      <c r="CE109" s="2"/>
    </row>
    <row r="110" spans="2:86" ht="17.25" customHeight="1">
      <c r="B110" s="545"/>
      <c r="C110" s="57"/>
      <c r="D110" s="45"/>
      <c r="E110" s="48"/>
      <c r="F110" s="66"/>
      <c r="G110" s="54"/>
      <c r="H110" s="42"/>
      <c r="I110" s="68"/>
      <c r="K110" s="552"/>
      <c r="L110" s="85" t="b">
        <f>IF('Tableau de comparaison'!$L$8='Liste opérations'!$B$3,'Liste opérations'!C43,IF($L$8='Liste opérations'!$K$3,'Liste opérations'!L43,IF($L$8='Liste opérations'!$T$3,'Liste opérations'!U43,IF($L$8='Liste opérations'!$AC$3,'Liste opérations'!AD43,IF($L$8='Liste opérations'!B94,'Liste opérations'!C96,IF($L$8='Liste opérations'!$K$56,'Liste opérations'!L96,IF($L$8='Liste opérations'!$T$56,'Liste opérations'!U96,IF($L$8='Liste opérations'!$AC$56,'Liste opérations'!AD96,IF($L$8='Liste opérations'!$B$109,'Liste opérations'!C149,IF($L$8='Liste opérations'!$K$109,'Liste opérations'!L149,IF($L$8='Liste opérations'!$T$109,'Liste opérations'!U149,IF($L$8='Liste opérations'!$AC$109,'Liste opérations'!AD149,IF($L$8='Liste opérations'!$B$162,'Liste opérations'!C202,IF($L$8='Liste opérations'!$T$162,'Liste opérations'!U202,IF($L$8='Liste opérations'!$AC$162,'Liste opérations'!AD202,IF($L$8='Liste opérations'!$B$233,'Liste opérations'!C273,IF($L$8='Liste opérations'!$K$232,'Liste opérations'!L272,IF($L$8='Liste opérations'!$T$232,'Liste opérations'!U272,IF($L$8='Liste opérations'!$AC$232,'Liste opérations'!AD272,IF($L$8='Liste opérations'!$B$56,'Liste opérations'!C96,FALSE))))))))))))))))))))</f>
        <v>0</v>
      </c>
      <c r="M110" s="86" t="b">
        <f>IF('Tableau de comparaison'!$L$8='Liste opérations'!$B$3,'Liste opérations'!D43,IF($L$8='Liste opérations'!$K$3,'Liste opérations'!M43,IF($L$8='Liste opérations'!$T$3,'Liste opérations'!V43,IF($L$8='Liste opérations'!$AC$3,'Liste opérations'!AE43,IF($L$8='Liste opérations'!C94,'Liste opérations'!D96,IF($L$8='Liste opérations'!$K$56,'Liste opérations'!M96,IF($L$8='Liste opérations'!$T$56,'Liste opérations'!V96,IF($L$8='Liste opérations'!$AC$56,'Liste opérations'!AE96,IF($L$8='Liste opérations'!$B$109,'Liste opérations'!D149,IF($L$8='Liste opérations'!$K$109,'Liste opérations'!M149,IF($L$8='Liste opérations'!$T$109,'Liste opérations'!V149,IF($L$8='Liste opérations'!$AC$109,'Liste opérations'!AE149,IF($L$8='Liste opérations'!$B$162,'Liste opérations'!D202,IF($L$8='Liste opérations'!$T$162,'Liste opérations'!V202,IF($L$8='Liste opérations'!$AC$162,'Liste opérations'!AE202,IF($L$8='Liste opérations'!$B$233,'Liste opérations'!D273,IF($L$8='Liste opérations'!$K$232,'Liste opérations'!M272,IF($L$8='Liste opérations'!$T$232,'Liste opérations'!V272,IF($L$8='Liste opérations'!$AC$232,'Liste opérations'!AE272,IF($L$8='Liste opérations'!$B$56,'Liste opérations'!D96,FALSE))))))))))))))))))))</f>
        <v>0</v>
      </c>
      <c r="N110" s="86" t="b">
        <f>IF('Tableau de comparaison'!$L$8='Liste opérations'!$B$3,'Liste opérations'!E43,IF($L$8='Liste opérations'!$K$3,'Liste opérations'!N43,IF($L$8='Liste opérations'!$T$3,'Liste opérations'!W43,IF($L$8='Liste opérations'!$AC$3,'Liste opérations'!AF43,IF($L$8='Liste opérations'!D94,'Liste opérations'!E96,IF($L$8='Liste opérations'!$K$56,'Liste opérations'!N96,IF($L$8='Liste opérations'!$T$56,'Liste opérations'!W96,IF($L$8='Liste opérations'!$AC$56,'Liste opérations'!AF96,IF($L$8='Liste opérations'!$B$109,'Liste opérations'!E149,IF($L$8='Liste opérations'!$K$109,'Liste opérations'!N149,IF($L$8='Liste opérations'!$T$109,'Liste opérations'!W149,IF($L$8='Liste opérations'!$AC$109,'Liste opérations'!AF149,IF($L$8='Liste opérations'!$B$162,'Liste opérations'!E202,IF($L$8='Liste opérations'!$T$162,'Liste opérations'!W202,IF($L$8='Liste opérations'!$AC$162,'Liste opérations'!AF202,IF($L$8='Liste opérations'!$B$233,'Liste opérations'!E273,IF($L$8='Liste opérations'!$K$232,'Liste opérations'!N272,IF($L$8='Liste opérations'!$T$232,'Liste opérations'!W272,IF($L$8='Liste opérations'!$AC$232,'Liste opérations'!AF272,IF($L$8='Liste opérations'!$B$56,'Liste opérations'!E96,FALSE))))))))))))))))))))</f>
        <v>0</v>
      </c>
      <c r="O110" s="86" t="b">
        <f>IF('Tableau de comparaison'!$L$8='Liste opérations'!$B$3,'Liste opérations'!F43,IF($L$8='Liste opérations'!$K$3,'Liste opérations'!O43,IF($L$8='Liste opérations'!$T$3,'Liste opérations'!X43,IF($L$8='Liste opérations'!$AC$3,'Liste opérations'!AG43,IF($L$8='Liste opérations'!E94,'Liste opérations'!F96,IF($L$8='Liste opérations'!$K$56,'Liste opérations'!O96,IF($L$8='Liste opérations'!$T$56,'Liste opérations'!X96,IF($L$8='Liste opérations'!$AC$56,'Liste opérations'!AG96,IF($L$8='Liste opérations'!$B$109,'Liste opérations'!F149,IF($L$8='Liste opérations'!$K$109,'Liste opérations'!O149,IF($L$8='Liste opérations'!$T$109,'Liste opérations'!X149,IF($L$8='Liste opérations'!$AC$109,'Liste opérations'!AG149,IF($L$8='Liste opérations'!$B$162,'Liste opérations'!F202,IF($L$8='Liste opérations'!$T$162,'Liste opérations'!X202,IF($L$8='Liste opérations'!$AC$162,'Liste opérations'!AG202,IF($L$8='Liste opérations'!$B$233,'Liste opérations'!F273,IF($L$8='Liste opérations'!$K$232,'Liste opérations'!O272,IF($L$8='Liste opérations'!$T$232,'Liste opérations'!X272,IF($L$8='Liste opérations'!$AC$232,'Liste opérations'!AG272,IF($L$8='Liste opérations'!$B$56,'Liste opérations'!F96,FALSE))))))))))))))))))))</f>
        <v>0</v>
      </c>
      <c r="P110" s="86" t="b">
        <f>IF('Tableau de comparaison'!$L$8='Liste opérations'!$B$3,'Liste opérations'!G43,IF($L$8='Liste opérations'!$K$3,'Liste opérations'!P43,IF($L$8='Liste opérations'!$T$3,'Liste opérations'!Y43,IF($L$8='Liste opérations'!$AC$3,'Liste opérations'!AH43,IF($L$8='Liste opérations'!F94,'Liste opérations'!G96,IF($L$8='Liste opérations'!$K$56,'Liste opérations'!P96,IF($L$8='Liste opérations'!$T$56,'Liste opérations'!Y96,IF($L$8='Liste opérations'!$AC$56,'Liste opérations'!AH96,IF($L$8='Liste opérations'!$B$109,'Liste opérations'!G149,IF($L$8='Liste opérations'!$K$109,'Liste opérations'!P149,IF($L$8='Liste opérations'!$T$109,'Liste opérations'!Y149,IF($L$8='Liste opérations'!$AC$109,'Liste opérations'!AH149,IF($L$8='Liste opérations'!$B$162,'Liste opérations'!G202,IF($L$8='Liste opérations'!$T$162,'Liste opérations'!Y202,IF($L$8='Liste opérations'!$AC$162,'Liste opérations'!AH202,IF($L$8='Liste opérations'!$B$233,'Liste opérations'!G273,IF($L$8='Liste opérations'!$K$232,'Liste opérations'!P272,IF($L$8='Liste opérations'!$T$232,'Liste opérations'!Y272,IF($L$8='Liste opérations'!$AC$232,'Liste opérations'!AH272,IF($L$8='Liste opérations'!$B$56,'Liste opérations'!G96,FALSE))))))))))))))))))))</f>
        <v>0</v>
      </c>
      <c r="Q110" s="86" t="b">
        <f>IF('Tableau de comparaison'!$L$8='Liste opérations'!$B$3,'Liste opérations'!H43,IF($L$8='Liste opérations'!$K$3,'Liste opérations'!Q43,IF($L$8='Liste opérations'!$T$3,'Liste opérations'!Z43,IF($L$8='Liste opérations'!$AC$3,'Liste opérations'!AI43,IF($L$8='Liste opérations'!G94,'Liste opérations'!H96,IF($L$8='Liste opérations'!$K$56,'Liste opérations'!Q96,IF($L$8='Liste opérations'!$T$56,'Liste opérations'!Z96,IF($L$8='Liste opérations'!$AC$56,'Liste opérations'!AI96,IF($L$8='Liste opérations'!$B$109,'Liste opérations'!H149,IF($L$8='Liste opérations'!$K$109,'Liste opérations'!Q149,IF($L$8='Liste opérations'!$T$109,'Liste opérations'!Z149,IF($L$8='Liste opérations'!$AC$109,'Liste opérations'!AI149,IF($L$8='Liste opérations'!$B$162,'Liste opérations'!H202,IF($L$8='Liste opérations'!$T$162,'Liste opérations'!Z202,IF($L$8='Liste opérations'!$AC$162,'Liste opérations'!AI202,IF($L$8='Liste opérations'!$B$233,'Liste opérations'!H273,IF($L$8='Liste opérations'!$K$232,'Liste opérations'!Q272,IF($L$8='Liste opérations'!$T$232,'Liste opérations'!Z272,IF($L$8='Liste opérations'!$AC$232,'Liste opérations'!AI272,IF($L$8='Liste opérations'!$B$56,'Liste opérations'!H96,FALSE))))))))))))))))))))</f>
        <v>0</v>
      </c>
      <c r="R110" s="86" t="b">
        <f>IF('Tableau de comparaison'!$L$8='Liste opérations'!$B$3,'Liste opérations'!I43,IF($L$8='Liste opérations'!$K$3,'Liste opérations'!R43,IF($L$8='Liste opérations'!$T$3,'Liste opérations'!AA43,IF($L$8='Liste opérations'!$AC$3,'Liste opérations'!AJ43,IF($L$8='Liste opérations'!H94,'Liste opérations'!I96,IF($L$8='Liste opérations'!$K$56,'Liste opérations'!R96,IF($L$8='Liste opérations'!$T$56,'Liste opérations'!AA96,IF($L$8='Liste opérations'!$AC$56,'Liste opérations'!AJ96,IF($L$8='Liste opérations'!$B$109,'Liste opérations'!I149,IF($L$8='Liste opérations'!$K$109,'Liste opérations'!R149,IF($L$8='Liste opérations'!$T$109,'Liste opérations'!AA149,IF($L$8='Liste opérations'!$AC$109,'Liste opérations'!AJ149,IF($L$8='Liste opérations'!$B$162,'Liste opérations'!I202,IF($L$8='Liste opérations'!$T$162,'Liste opérations'!AA202,IF($L$8='Liste opérations'!$AC$162,'Liste opérations'!AJ202,IF($L$8='Liste opérations'!$B$233,'Liste opérations'!I273,IF($L$8='Liste opérations'!$K$232,'Liste opérations'!R272,IF($L$8='Liste opérations'!$T$232,'Liste opérations'!AA272,IF($L$8='Liste opérations'!$AC$232,'Liste opérations'!AJ272,IF($L$8='Liste opérations'!$B$56,'Liste opérations'!I96,FALSE))))))))))))))))))))</f>
        <v>0</v>
      </c>
      <c r="S110" s="472" t="b">
        <f>IF('Tableau de comparaison'!$L$8='Liste opérations'!$B$3,'Liste opérations'!J43,IF($L$8='Liste opérations'!$K$3,'Liste opérations'!S43,IF($L$8='Liste opérations'!$T$3,'Liste opérations'!AB43,IF($L$8='Liste opérations'!$AC$3,'Liste opérations'!AK43,IF($L$8='Liste opérations'!I94,'Liste opérations'!J96,IF($L$8='Liste opérations'!$K$56,'Liste opérations'!S96,IF($L$8='Liste opérations'!$T$56,'Liste opérations'!AB96,IF($L$8='Liste opérations'!$AC$56,'Liste opérations'!AK96,IF($L$8='Liste opérations'!$B$109,'Liste opérations'!J149,IF($L$8='Liste opérations'!$K$109,'Liste opérations'!S149,IF($L$8='Liste opérations'!$T$109,'Liste opérations'!AB149,IF($L$8='Liste opérations'!$AC$109,'Liste opérations'!AK149,IF($L$8='Liste opérations'!$B$162,'Liste opérations'!J202,IF($L$8='Liste opérations'!$T$162,'Liste opérations'!AB202,IF($L$8='Liste opérations'!$AC$162,'Liste opérations'!AK202,IF($L$8='Liste opérations'!$B$233,'Liste opérations'!J273,IF($L$8='Liste opérations'!$K$232,'Liste opérations'!S272,IF($L$8='Liste opérations'!$T$232,'Liste opérations'!AB272,IF($L$8='Liste opérations'!$AC$232,'Liste opérations'!AK272,IF($L$8='Liste opérations'!$B$56,'Liste opérations'!J96,FALSE))))))))))))))))))))</f>
        <v>0</v>
      </c>
      <c r="V110" s="10"/>
      <c r="W110" s="10"/>
      <c r="AG110" s="515"/>
      <c r="AH110" s="515"/>
      <c r="AI110" s="192"/>
      <c r="AJ110" s="192"/>
      <c r="AN110" s="10"/>
      <c r="AO110" s="10"/>
      <c r="AP110" s="10"/>
      <c r="AQ110" s="10"/>
      <c r="AR110" s="10"/>
      <c r="AS110" s="10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10"/>
      <c r="BI110" s="10"/>
      <c r="BJ110" s="10"/>
      <c r="BK110" s="10"/>
      <c r="BL110" s="10"/>
      <c r="BM110" s="10"/>
      <c r="BN110" s="10"/>
      <c r="BO110" s="2"/>
      <c r="BP110" s="2"/>
      <c r="BQ110" s="10"/>
      <c r="BR110" s="2"/>
      <c r="BS110" s="2"/>
      <c r="BT110" s="10"/>
      <c r="BU110" s="2"/>
      <c r="BV110" s="2"/>
      <c r="BW110" s="10"/>
      <c r="BX110" s="2"/>
      <c r="BY110" s="2"/>
      <c r="BZ110" s="10"/>
      <c r="CA110" s="2"/>
      <c r="CB110" s="2"/>
      <c r="CC110" s="10"/>
      <c r="CD110" s="2"/>
      <c r="CE110" s="2"/>
    </row>
    <row r="111" spans="2:86" ht="17.25" customHeight="1" thickBot="1">
      <c r="B111" s="545"/>
      <c r="C111" s="57"/>
      <c r="D111" s="45"/>
      <c r="E111" s="48"/>
      <c r="F111" s="66"/>
      <c r="G111" s="54"/>
      <c r="H111" s="42"/>
      <c r="I111" s="68"/>
      <c r="K111" s="553"/>
      <c r="L111" s="85" t="b">
        <f>IF('Tableau de comparaison'!$L$8='Liste opérations'!$B$3,'Liste opérations'!C44,IF($L$8='Liste opérations'!$K$3,'Liste opérations'!L44,IF($L$8='Liste opérations'!$T$3,'Liste opérations'!U44,IF($L$8='Liste opérations'!$AC$3,'Liste opérations'!AD44,IF($L$8='Liste opérations'!B95,'Liste opérations'!C97,IF($L$8='Liste opérations'!$K$56,'Liste opérations'!L97,IF($L$8='Liste opérations'!$T$56,'Liste opérations'!U97,IF($L$8='Liste opérations'!$AC$56,'Liste opérations'!AD97,IF($L$8='Liste opérations'!$B$109,'Liste opérations'!C150,IF($L$8='Liste opérations'!$K$109,'Liste opérations'!L150,IF($L$8='Liste opérations'!$T$109,'Liste opérations'!U150,IF($L$8='Liste opérations'!$AC$109,'Liste opérations'!AD150,IF($L$8='Liste opérations'!$B$162,'Liste opérations'!C203,IF($L$8='Liste opérations'!$T$162,'Liste opérations'!U203,IF($L$8='Liste opérations'!$AC$162,'Liste opérations'!AD203,IF($L$8='Liste opérations'!$B$233,'Liste opérations'!C274,IF($L$8='Liste opérations'!$K$232,'Liste opérations'!L273,IF($L$8='Liste opérations'!$T$232,'Liste opérations'!U273,IF($L$8='Liste opérations'!$AC$232,'Liste opérations'!AD273,IF($L$8='Liste opérations'!$B$56,'Liste opérations'!C97,FALSE))))))))))))))))))))</f>
        <v>0</v>
      </c>
      <c r="M111" s="86" t="b">
        <f>IF('Tableau de comparaison'!$L$8='Liste opérations'!$B$3,'Liste opérations'!D44,IF($L$8='Liste opérations'!$K$3,'Liste opérations'!M44,IF($L$8='Liste opérations'!$T$3,'Liste opérations'!V44,IF($L$8='Liste opérations'!$AC$3,'Liste opérations'!AE44,IF($L$8='Liste opérations'!C95,'Liste opérations'!D97,IF($L$8='Liste opérations'!$K$56,'Liste opérations'!M97,IF($L$8='Liste opérations'!$T$56,'Liste opérations'!V97,IF($L$8='Liste opérations'!$AC$56,'Liste opérations'!AE97,IF($L$8='Liste opérations'!$B$109,'Liste opérations'!D150,IF($L$8='Liste opérations'!$K$109,'Liste opérations'!M150,IF($L$8='Liste opérations'!$T$109,'Liste opérations'!V150,IF($L$8='Liste opérations'!$AC$109,'Liste opérations'!AE150,IF($L$8='Liste opérations'!$B$162,'Liste opérations'!D203,IF($L$8='Liste opérations'!$T$162,'Liste opérations'!V203,IF($L$8='Liste opérations'!$AC$162,'Liste opérations'!AE203,IF($L$8='Liste opérations'!$B$233,'Liste opérations'!D274,IF($L$8='Liste opérations'!$K$232,'Liste opérations'!M273,IF($L$8='Liste opérations'!$T$232,'Liste opérations'!V273,IF($L$8='Liste opérations'!$AC$232,'Liste opérations'!AE273,IF($L$8='Liste opérations'!$B$56,'Liste opérations'!D97,FALSE))))))))))))))))))))</f>
        <v>0</v>
      </c>
      <c r="N111" s="86" t="b">
        <f>IF('Tableau de comparaison'!$L$8='Liste opérations'!$B$3,'Liste opérations'!E44,IF($L$8='Liste opérations'!$K$3,'Liste opérations'!N44,IF($L$8='Liste opérations'!$T$3,'Liste opérations'!W44,IF($L$8='Liste opérations'!$AC$3,'Liste opérations'!AF44,IF($L$8='Liste opérations'!D95,'Liste opérations'!E97,IF($L$8='Liste opérations'!$K$56,'Liste opérations'!N97,IF($L$8='Liste opérations'!$T$56,'Liste opérations'!W97,IF($L$8='Liste opérations'!$AC$56,'Liste opérations'!AF97,IF($L$8='Liste opérations'!$B$109,'Liste opérations'!E150,IF($L$8='Liste opérations'!$K$109,'Liste opérations'!N150,IF($L$8='Liste opérations'!$T$109,'Liste opérations'!W150,IF($L$8='Liste opérations'!$AC$109,'Liste opérations'!AF150,IF($L$8='Liste opérations'!$B$162,'Liste opérations'!E203,IF($L$8='Liste opérations'!$T$162,'Liste opérations'!W203,IF($L$8='Liste opérations'!$AC$162,'Liste opérations'!AF203,IF($L$8='Liste opérations'!$B$233,'Liste opérations'!E274,IF($L$8='Liste opérations'!$K$232,'Liste opérations'!N273,IF($L$8='Liste opérations'!$T$232,'Liste opérations'!W273,IF($L$8='Liste opérations'!$AC$232,'Liste opérations'!AF273,IF($L$8='Liste opérations'!$B$56,'Liste opérations'!E97,FALSE))))))))))))))))))))</f>
        <v>0</v>
      </c>
      <c r="O111" s="86" t="b">
        <f>IF('Tableau de comparaison'!$L$8='Liste opérations'!$B$3,'Liste opérations'!F44,IF($L$8='Liste opérations'!$K$3,'Liste opérations'!O44,IF($L$8='Liste opérations'!$T$3,'Liste opérations'!X44,IF($L$8='Liste opérations'!$AC$3,'Liste opérations'!AG44,IF($L$8='Liste opérations'!E95,'Liste opérations'!F97,IF($L$8='Liste opérations'!$K$56,'Liste opérations'!O97,IF($L$8='Liste opérations'!$T$56,'Liste opérations'!X97,IF($L$8='Liste opérations'!$AC$56,'Liste opérations'!AG97,IF($L$8='Liste opérations'!$B$109,'Liste opérations'!F150,IF($L$8='Liste opérations'!$K$109,'Liste opérations'!O150,IF($L$8='Liste opérations'!$T$109,'Liste opérations'!X150,IF($L$8='Liste opérations'!$AC$109,'Liste opérations'!AG150,IF($L$8='Liste opérations'!$B$162,'Liste opérations'!F203,IF($L$8='Liste opérations'!$T$162,'Liste opérations'!X203,IF($L$8='Liste opérations'!$AC$162,'Liste opérations'!AG203,IF($L$8='Liste opérations'!$B$233,'Liste opérations'!F274,IF($L$8='Liste opérations'!$K$232,'Liste opérations'!O273,IF($L$8='Liste opérations'!$T$232,'Liste opérations'!X273,IF($L$8='Liste opérations'!$AC$232,'Liste opérations'!AG273,IF($L$8='Liste opérations'!$B$56,'Liste opérations'!F97,FALSE))))))))))))))))))))</f>
        <v>0</v>
      </c>
      <c r="P111" s="86" t="b">
        <f>IF('Tableau de comparaison'!$L$8='Liste opérations'!$B$3,'Liste opérations'!G44,IF($L$8='Liste opérations'!$K$3,'Liste opérations'!P44,IF($L$8='Liste opérations'!$T$3,'Liste opérations'!Y44,IF($L$8='Liste opérations'!$AC$3,'Liste opérations'!AH44,IF($L$8='Liste opérations'!F95,'Liste opérations'!G97,IF($L$8='Liste opérations'!$K$56,'Liste opérations'!P97,IF($L$8='Liste opérations'!$T$56,'Liste opérations'!Y97,IF($L$8='Liste opérations'!$AC$56,'Liste opérations'!AH97,IF($L$8='Liste opérations'!$B$109,'Liste opérations'!G150,IF($L$8='Liste opérations'!$K$109,'Liste opérations'!P150,IF($L$8='Liste opérations'!$T$109,'Liste opérations'!Y150,IF($L$8='Liste opérations'!$AC$109,'Liste opérations'!AH150,IF($L$8='Liste opérations'!$B$162,'Liste opérations'!G203,IF($L$8='Liste opérations'!$T$162,'Liste opérations'!Y203,IF($L$8='Liste opérations'!$AC$162,'Liste opérations'!AH203,IF($L$8='Liste opérations'!$B$233,'Liste opérations'!G274,IF($L$8='Liste opérations'!$K$232,'Liste opérations'!P273,IF($L$8='Liste opérations'!$T$232,'Liste opérations'!Y273,IF($L$8='Liste opérations'!$AC$232,'Liste opérations'!AH273,IF($L$8='Liste opérations'!$B$56,'Liste opérations'!G97,FALSE))))))))))))))))))))</f>
        <v>0</v>
      </c>
      <c r="Q111" s="86" t="b">
        <f>IF('Tableau de comparaison'!$L$8='Liste opérations'!$B$3,'Liste opérations'!H44,IF($L$8='Liste opérations'!$K$3,'Liste opérations'!Q44,IF($L$8='Liste opérations'!$T$3,'Liste opérations'!Z44,IF($L$8='Liste opérations'!$AC$3,'Liste opérations'!AI44,IF($L$8='Liste opérations'!G95,'Liste opérations'!H97,IF($L$8='Liste opérations'!$K$56,'Liste opérations'!Q97,IF($L$8='Liste opérations'!$T$56,'Liste opérations'!Z97,IF($L$8='Liste opérations'!$AC$56,'Liste opérations'!AI97,IF($L$8='Liste opérations'!$B$109,'Liste opérations'!H150,IF($L$8='Liste opérations'!$K$109,'Liste opérations'!Q150,IF($L$8='Liste opérations'!$T$109,'Liste opérations'!Z150,IF($L$8='Liste opérations'!$AC$109,'Liste opérations'!AI150,IF($L$8='Liste opérations'!$B$162,'Liste opérations'!H203,IF($L$8='Liste opérations'!$T$162,'Liste opérations'!Z203,IF($L$8='Liste opérations'!$AC$162,'Liste opérations'!AI203,IF($L$8='Liste opérations'!$B$233,'Liste opérations'!H274,IF($L$8='Liste opérations'!$K$232,'Liste opérations'!Q273,IF($L$8='Liste opérations'!$T$232,'Liste opérations'!Z273,IF($L$8='Liste opérations'!$AC$232,'Liste opérations'!AI273,IF($L$8='Liste opérations'!$B$56,'Liste opérations'!H97,FALSE))))))))))))))))))))</f>
        <v>0</v>
      </c>
      <c r="R111" s="86" t="b">
        <f>IF('Tableau de comparaison'!$L$8='Liste opérations'!$B$3,'Liste opérations'!I44,IF($L$8='Liste opérations'!$K$3,'Liste opérations'!R44,IF($L$8='Liste opérations'!$T$3,'Liste opérations'!AA44,IF($L$8='Liste opérations'!$AC$3,'Liste opérations'!AJ44,IF($L$8='Liste opérations'!H95,'Liste opérations'!I97,IF($L$8='Liste opérations'!$K$56,'Liste opérations'!R97,IF($L$8='Liste opérations'!$T$56,'Liste opérations'!AA97,IF($L$8='Liste opérations'!$AC$56,'Liste opérations'!AJ97,IF($L$8='Liste opérations'!$B$109,'Liste opérations'!I150,IF($L$8='Liste opérations'!$K$109,'Liste opérations'!R150,IF($L$8='Liste opérations'!$T$109,'Liste opérations'!AA150,IF($L$8='Liste opérations'!$AC$109,'Liste opérations'!AJ150,IF($L$8='Liste opérations'!$B$162,'Liste opérations'!I203,IF($L$8='Liste opérations'!$T$162,'Liste opérations'!AA203,IF($L$8='Liste opérations'!$AC$162,'Liste opérations'!AJ203,IF($L$8='Liste opérations'!$B$233,'Liste opérations'!I274,IF($L$8='Liste opérations'!$K$232,'Liste opérations'!R273,IF($L$8='Liste opérations'!$T$232,'Liste opérations'!AA273,IF($L$8='Liste opérations'!$AC$232,'Liste opérations'!AJ273,IF($L$8='Liste opérations'!$B$56,'Liste opérations'!I97,FALSE))))))))))))))))))))</f>
        <v>0</v>
      </c>
      <c r="S111" s="472" t="b">
        <f>IF('Tableau de comparaison'!$L$8='Liste opérations'!$B$3,'Liste opérations'!J44,IF($L$8='Liste opérations'!$K$3,'Liste opérations'!S44,IF($L$8='Liste opérations'!$T$3,'Liste opérations'!AB44,IF($L$8='Liste opérations'!$AC$3,'Liste opérations'!AK44,IF($L$8='Liste opérations'!I95,'Liste opérations'!J97,IF($L$8='Liste opérations'!$K$56,'Liste opérations'!S97,IF($L$8='Liste opérations'!$T$56,'Liste opérations'!AB97,IF($L$8='Liste opérations'!$AC$56,'Liste opérations'!AK97,IF($L$8='Liste opérations'!$B$109,'Liste opérations'!J150,IF($L$8='Liste opérations'!$K$109,'Liste opérations'!S150,IF($L$8='Liste opérations'!$T$109,'Liste opérations'!AB150,IF($L$8='Liste opérations'!$AC$109,'Liste opérations'!AK150,IF($L$8='Liste opérations'!$B$162,'Liste opérations'!J203,IF($L$8='Liste opérations'!$T$162,'Liste opérations'!AB203,IF($L$8='Liste opérations'!$AC$162,'Liste opérations'!AK203,IF($L$8='Liste opérations'!$B$233,'Liste opérations'!J274,IF($L$8='Liste opérations'!$K$232,'Liste opérations'!S273,IF($L$8='Liste opérations'!$T$232,'Liste opérations'!AB273,IF($L$8='Liste opérations'!$AC$232,'Liste opérations'!AK273,IF($L$8='Liste opérations'!$B$56,'Liste opérations'!J97,FALSE))))))))))))))))))))</f>
        <v>0</v>
      </c>
      <c r="V111" s="10"/>
      <c r="W111" s="10"/>
      <c r="AG111" s="515"/>
      <c r="AH111" s="496"/>
      <c r="AI111" s="192"/>
      <c r="AJ111" s="192"/>
      <c r="AN111" s="10"/>
      <c r="AO111" s="10"/>
      <c r="AP111" s="10"/>
      <c r="AQ111" s="10"/>
      <c r="AR111" s="10"/>
      <c r="AS111" s="10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10"/>
      <c r="BI111" s="10"/>
      <c r="BJ111" s="10"/>
      <c r="BK111" s="10"/>
      <c r="BL111" s="10"/>
      <c r="BM111" s="10"/>
      <c r="BN111" s="10"/>
      <c r="BO111" s="2"/>
      <c r="BP111" s="2"/>
      <c r="BQ111" s="10"/>
      <c r="BR111" s="2"/>
      <c r="BS111" s="2"/>
      <c r="BT111" s="10"/>
      <c r="BU111" s="2"/>
      <c r="BV111" s="2"/>
      <c r="BW111" s="10"/>
      <c r="BX111" s="2"/>
      <c r="BY111" s="2"/>
      <c r="BZ111" s="10"/>
      <c r="CA111" s="2"/>
      <c r="CB111" s="2"/>
      <c r="CC111" s="10"/>
      <c r="CD111" s="2"/>
      <c r="CE111" s="2"/>
    </row>
    <row r="112" spans="2:86" ht="17.25" customHeight="1">
      <c r="B112" s="547" t="s">
        <v>69</v>
      </c>
      <c r="C112" s="56">
        <v>125</v>
      </c>
      <c r="D112" s="44">
        <v>6</v>
      </c>
      <c r="E112" s="47"/>
      <c r="F112" s="65"/>
      <c r="G112" s="53"/>
      <c r="H112" s="73"/>
      <c r="I112" s="67" t="s">
        <v>152</v>
      </c>
      <c r="K112" s="551" t="b">
        <f>IF('Tableau de comparaison'!$L$8='Liste opérations'!$B$3,'Liste opérations'!B45,IF($L$8='Liste opérations'!$K$3,'Liste opérations'!K45,IF($L$8='Liste opérations'!$T$3,'Liste opérations'!T45,IF($L$8='Liste opérations'!$AC$3,'Liste opérations'!AC45,IF($L$8='Liste opérations'!A96,'Liste opérations'!B98,IF($L$8='Liste opérations'!$K$56,'Liste opérations'!K98,IF($L$8='Liste opérations'!$T$56,'Liste opérations'!T98,IF($L$8='Liste opérations'!$AC$56,'Liste opérations'!AC98,IF($L$8='Liste opérations'!$B$109,'Liste opérations'!B151,IF($L$8='Liste opérations'!$K$109,'Liste opérations'!K151,IF($L$8='Liste opérations'!$T$109,'Liste opérations'!T151,IF($L$8='Liste opérations'!$AC$109,'Liste opérations'!AC151,IF($L$8='Liste opérations'!$B$162,'Liste opérations'!B204,IF($L$8='Liste opérations'!$T$162,'Liste opérations'!T204,IF($L$8='Liste opérations'!$AC$162,'Liste opérations'!AC204,IF($L$8='Liste opérations'!$B$233,'Liste opérations'!B275,IF($L$8='Liste opérations'!$K$232,'Liste opérations'!K274,IF($L$8='Liste opérations'!$T$232,'Liste opérations'!T274,IF($L$8='Liste opérations'!$AC$232,'Liste opérations'!AC274,IF($L$8='Liste opérations'!$B$56,'Liste opérations'!B98,FALSE))))))))))))))))))))</f>
        <v>0</v>
      </c>
      <c r="L112" s="85" t="b">
        <f>IF('Tableau de comparaison'!$L$8='Liste opérations'!$B$3,'Liste opérations'!C45,IF($L$8='Liste opérations'!$K$3,'Liste opérations'!L45,IF($L$8='Liste opérations'!$T$3,'Liste opérations'!U45,IF($L$8='Liste opérations'!$AC$3,'Liste opérations'!AD45,IF($L$8='Liste opérations'!B96,'Liste opérations'!C98,IF($L$8='Liste opérations'!$K$56,'Liste opérations'!L98,IF($L$8='Liste opérations'!$T$56,'Liste opérations'!U98,IF($L$8='Liste opérations'!$AC$56,'Liste opérations'!AD98,IF($L$8='Liste opérations'!$B$109,'Liste opérations'!C151,IF($L$8='Liste opérations'!$K$109,'Liste opérations'!L151,IF($L$8='Liste opérations'!$T$109,'Liste opérations'!U151,IF($L$8='Liste opérations'!$AC$109,'Liste opérations'!AD151,IF($L$8='Liste opérations'!$B$162,'Liste opérations'!C204,IF($L$8='Liste opérations'!$T$162,'Liste opérations'!U204,IF($L$8='Liste opérations'!$AC$162,'Liste opérations'!AD204,IF($L$8='Liste opérations'!$B$233,'Liste opérations'!C275,IF($L$8='Liste opérations'!$K$232,'Liste opérations'!L274,IF($L$8='Liste opérations'!$T$232,'Liste opérations'!U274,IF($L$8='Liste opérations'!$AC$232,'Liste opérations'!AD274,IF($L$8='Liste opérations'!$B$56,'Liste opérations'!C98,FALSE))))))))))))))))))))</f>
        <v>0</v>
      </c>
      <c r="M112" s="86" t="b">
        <f>IF('Tableau de comparaison'!$L$8='Liste opérations'!$B$3,'Liste opérations'!D45,IF($L$8='Liste opérations'!$K$3,'Liste opérations'!M45,IF($L$8='Liste opérations'!$T$3,'Liste opérations'!V45,IF($L$8='Liste opérations'!$AC$3,'Liste opérations'!AE45,IF($L$8='Liste opérations'!C96,'Liste opérations'!D98,IF($L$8='Liste opérations'!$K$56,'Liste opérations'!M98,IF($L$8='Liste opérations'!$T$56,'Liste opérations'!V98,IF($L$8='Liste opérations'!$AC$56,'Liste opérations'!AE98,IF($L$8='Liste opérations'!$B$109,'Liste opérations'!D151,IF($L$8='Liste opérations'!$K$109,'Liste opérations'!M151,IF($L$8='Liste opérations'!$T$109,'Liste opérations'!V151,IF($L$8='Liste opérations'!$AC$109,'Liste opérations'!AE151,IF($L$8='Liste opérations'!$B$162,'Liste opérations'!D204,IF($L$8='Liste opérations'!$T$162,'Liste opérations'!V204,IF($L$8='Liste opérations'!$AC$162,'Liste opérations'!AE204,IF($L$8='Liste opérations'!$B$233,'Liste opérations'!D275,IF($L$8='Liste opérations'!$K$232,'Liste opérations'!M274,IF($L$8='Liste opérations'!$T$232,'Liste opérations'!V274,IF($L$8='Liste opérations'!$AC$232,'Liste opérations'!AE274,IF($L$8='Liste opérations'!$B$56,'Liste opérations'!D98,FALSE))))))))))))))))))))</f>
        <v>0</v>
      </c>
      <c r="N112" s="86" t="b">
        <f>IF('Tableau de comparaison'!$L$8='Liste opérations'!$B$3,'Liste opérations'!E45,IF($L$8='Liste opérations'!$K$3,'Liste opérations'!N45,IF($L$8='Liste opérations'!$T$3,'Liste opérations'!W45,IF($L$8='Liste opérations'!$AC$3,'Liste opérations'!AF45,IF($L$8='Liste opérations'!D96,'Liste opérations'!E98,IF($L$8='Liste opérations'!$K$56,'Liste opérations'!N98,IF($L$8='Liste opérations'!$T$56,'Liste opérations'!W98,IF($L$8='Liste opérations'!$AC$56,'Liste opérations'!AF98,IF($L$8='Liste opérations'!$B$109,'Liste opérations'!E151,IF($L$8='Liste opérations'!$K$109,'Liste opérations'!N151,IF($L$8='Liste opérations'!$T$109,'Liste opérations'!W151,IF($L$8='Liste opérations'!$AC$109,'Liste opérations'!AF151,IF($L$8='Liste opérations'!$B$162,'Liste opérations'!E204,IF($L$8='Liste opérations'!$T$162,'Liste opérations'!W204,IF($L$8='Liste opérations'!$AC$162,'Liste opérations'!AF204,IF($L$8='Liste opérations'!$B$233,'Liste opérations'!E275,IF($L$8='Liste opérations'!$K$232,'Liste opérations'!N274,IF($L$8='Liste opérations'!$T$232,'Liste opérations'!W274,IF($L$8='Liste opérations'!$AC$232,'Liste opérations'!AF274,IF($L$8='Liste opérations'!$B$56,'Liste opérations'!E98,FALSE))))))))))))))))))))</f>
        <v>0</v>
      </c>
      <c r="O112" s="86" t="b">
        <f>IF('Tableau de comparaison'!$L$8='Liste opérations'!$B$3,'Liste opérations'!F45,IF($L$8='Liste opérations'!$K$3,'Liste opérations'!O45,IF($L$8='Liste opérations'!$T$3,'Liste opérations'!X45,IF($L$8='Liste opérations'!$AC$3,'Liste opérations'!AG45,IF($L$8='Liste opérations'!E96,'Liste opérations'!F98,IF($L$8='Liste opérations'!$K$56,'Liste opérations'!O98,IF($L$8='Liste opérations'!$T$56,'Liste opérations'!X98,IF($L$8='Liste opérations'!$AC$56,'Liste opérations'!AG98,IF($L$8='Liste opérations'!$B$109,'Liste opérations'!F151,IF($L$8='Liste opérations'!$K$109,'Liste opérations'!O151,IF($L$8='Liste opérations'!$T$109,'Liste opérations'!X151,IF($L$8='Liste opérations'!$AC$109,'Liste opérations'!AG151,IF($L$8='Liste opérations'!$B$162,'Liste opérations'!F204,IF($L$8='Liste opérations'!$T$162,'Liste opérations'!X204,IF($L$8='Liste opérations'!$AC$162,'Liste opérations'!AG204,IF($L$8='Liste opérations'!$B$233,'Liste opérations'!F275,IF($L$8='Liste opérations'!$K$232,'Liste opérations'!O274,IF($L$8='Liste opérations'!$T$232,'Liste opérations'!X274,IF($L$8='Liste opérations'!$AC$232,'Liste opérations'!AG274,IF($L$8='Liste opérations'!$B$56,'Liste opérations'!F98,FALSE))))))))))))))))))))</f>
        <v>0</v>
      </c>
      <c r="P112" s="86" t="b">
        <f>IF('Tableau de comparaison'!$L$8='Liste opérations'!$B$3,'Liste opérations'!G45,IF($L$8='Liste opérations'!$K$3,'Liste opérations'!P45,IF($L$8='Liste opérations'!$T$3,'Liste opérations'!Y45,IF($L$8='Liste opérations'!$AC$3,'Liste opérations'!AH45,IF($L$8='Liste opérations'!F96,'Liste opérations'!G98,IF($L$8='Liste opérations'!$K$56,'Liste opérations'!P98,IF($L$8='Liste opérations'!$T$56,'Liste opérations'!Y98,IF($L$8='Liste opérations'!$AC$56,'Liste opérations'!AH98,IF($L$8='Liste opérations'!$B$109,'Liste opérations'!G151,IF($L$8='Liste opérations'!$K$109,'Liste opérations'!P151,IF($L$8='Liste opérations'!$T$109,'Liste opérations'!Y151,IF($L$8='Liste opérations'!$AC$109,'Liste opérations'!AH151,IF($L$8='Liste opérations'!$B$162,'Liste opérations'!G204,IF($L$8='Liste opérations'!$T$162,'Liste opérations'!Y204,IF($L$8='Liste opérations'!$AC$162,'Liste opérations'!AH204,IF($L$8='Liste opérations'!$B$233,'Liste opérations'!G275,IF($L$8='Liste opérations'!$K$232,'Liste opérations'!P274,IF($L$8='Liste opérations'!$T$232,'Liste opérations'!Y274,IF($L$8='Liste opérations'!$AC$232,'Liste opérations'!AH274,IF($L$8='Liste opérations'!$B$56,'Liste opérations'!G98,FALSE))))))))))))))))))))</f>
        <v>0</v>
      </c>
      <c r="Q112" s="86" t="b">
        <f>IF('Tableau de comparaison'!$L$8='Liste opérations'!$B$3,'Liste opérations'!H45,IF($L$8='Liste opérations'!$K$3,'Liste opérations'!Q45,IF($L$8='Liste opérations'!$T$3,'Liste opérations'!Z45,IF($L$8='Liste opérations'!$AC$3,'Liste opérations'!AI45,IF($L$8='Liste opérations'!G96,'Liste opérations'!H98,IF($L$8='Liste opérations'!$K$56,'Liste opérations'!Q98,IF($L$8='Liste opérations'!$T$56,'Liste opérations'!Z98,IF($L$8='Liste opérations'!$AC$56,'Liste opérations'!AI98,IF($L$8='Liste opérations'!$B$109,'Liste opérations'!H151,IF($L$8='Liste opérations'!$K$109,'Liste opérations'!Q151,IF($L$8='Liste opérations'!$T$109,'Liste opérations'!Z151,IF($L$8='Liste opérations'!$AC$109,'Liste opérations'!AI151,IF($L$8='Liste opérations'!$B$162,'Liste opérations'!H204,IF($L$8='Liste opérations'!$T$162,'Liste opérations'!Z204,IF($L$8='Liste opérations'!$AC$162,'Liste opérations'!AI204,IF($L$8='Liste opérations'!$B$233,'Liste opérations'!H275,IF($L$8='Liste opérations'!$K$232,'Liste opérations'!Q274,IF($L$8='Liste opérations'!$T$232,'Liste opérations'!Z274,IF($L$8='Liste opérations'!$AC$232,'Liste opérations'!AI274,IF($L$8='Liste opérations'!$B$56,'Liste opérations'!H98,FALSE))))))))))))))))))))</f>
        <v>0</v>
      </c>
      <c r="R112" s="86" t="b">
        <f>IF('Tableau de comparaison'!$L$8='Liste opérations'!$B$3,'Liste opérations'!I45,IF($L$8='Liste opérations'!$K$3,'Liste opérations'!R45,IF($L$8='Liste opérations'!$T$3,'Liste opérations'!AA45,IF($L$8='Liste opérations'!$AC$3,'Liste opérations'!AJ45,IF($L$8='Liste opérations'!H96,'Liste opérations'!I98,IF($L$8='Liste opérations'!$K$56,'Liste opérations'!R98,IF($L$8='Liste opérations'!$T$56,'Liste opérations'!AA98,IF($L$8='Liste opérations'!$AC$56,'Liste opérations'!AJ98,IF($L$8='Liste opérations'!$B$109,'Liste opérations'!I151,IF($L$8='Liste opérations'!$K$109,'Liste opérations'!R151,IF($L$8='Liste opérations'!$T$109,'Liste opérations'!AA151,IF($L$8='Liste opérations'!$AC$109,'Liste opérations'!AJ151,IF($L$8='Liste opérations'!$B$162,'Liste opérations'!I204,IF($L$8='Liste opérations'!$T$162,'Liste opérations'!AA204,IF($L$8='Liste opérations'!$AC$162,'Liste opérations'!AJ204,IF($L$8='Liste opérations'!$B$233,'Liste opérations'!I275,IF($L$8='Liste opérations'!$K$232,'Liste opérations'!R274,IF($L$8='Liste opérations'!$T$232,'Liste opérations'!AA274,IF($L$8='Liste opérations'!$AC$232,'Liste opérations'!AJ274,IF($L$8='Liste opérations'!$B$56,'Liste opérations'!I98,FALSE))))))))))))))))))))</f>
        <v>0</v>
      </c>
      <c r="S112" s="472" t="b">
        <f>IF('Tableau de comparaison'!$L$8='Liste opérations'!$B$3,'Liste opérations'!J45,IF($L$8='Liste opérations'!$K$3,'Liste opérations'!S45,IF($L$8='Liste opérations'!$T$3,'Liste opérations'!AB45,IF($L$8='Liste opérations'!$AC$3,'Liste opérations'!AK45,IF($L$8='Liste opérations'!I96,'Liste opérations'!J98,IF($L$8='Liste opérations'!$K$56,'Liste opérations'!S98,IF($L$8='Liste opérations'!$T$56,'Liste opérations'!AB98,IF($L$8='Liste opérations'!$AC$56,'Liste opérations'!AK98,IF($L$8='Liste opérations'!$B$109,'Liste opérations'!J151,IF($L$8='Liste opérations'!$K$109,'Liste opérations'!S151,IF($L$8='Liste opérations'!$T$109,'Liste opérations'!AB151,IF($L$8='Liste opérations'!$AC$109,'Liste opérations'!AK151,IF($L$8='Liste opérations'!$B$162,'Liste opérations'!J204,IF($L$8='Liste opérations'!$T$162,'Liste opérations'!AB204,IF($L$8='Liste opérations'!$AC$162,'Liste opérations'!AK204,IF($L$8='Liste opérations'!$B$233,'Liste opérations'!J275,IF($L$8='Liste opérations'!$K$232,'Liste opérations'!S274,IF($L$8='Liste opérations'!$T$232,'Liste opérations'!AB274,IF($L$8='Liste opérations'!$AC$232,'Liste opérations'!AK274,IF($L$8='Liste opérations'!$B$56,'Liste opérations'!J98,FALSE))))))))))))))))))))</f>
        <v>0</v>
      </c>
      <c r="V112" s="10"/>
      <c r="W112" s="10"/>
      <c r="AG112" s="515"/>
      <c r="AH112" s="496"/>
      <c r="AI112" s="192"/>
      <c r="AJ112" s="192"/>
      <c r="AN112" s="10"/>
      <c r="AO112" s="10"/>
      <c r="AP112" s="10"/>
      <c r="AQ112" s="10"/>
      <c r="AR112" s="10"/>
      <c r="AS112" s="10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10"/>
      <c r="BI112" s="10"/>
      <c r="BJ112" s="10"/>
      <c r="BK112" s="10"/>
      <c r="BL112" s="10"/>
      <c r="BM112" s="10"/>
      <c r="BN112" s="10"/>
      <c r="BO112" s="2"/>
      <c r="BP112" s="2"/>
      <c r="BQ112" s="10"/>
      <c r="BR112" s="2"/>
      <c r="BS112" s="2"/>
      <c r="BT112" s="10"/>
      <c r="BU112" s="2"/>
      <c r="BV112" s="2"/>
      <c r="BW112" s="10"/>
      <c r="BX112" s="2"/>
      <c r="BY112" s="2"/>
      <c r="BZ112" s="10"/>
      <c r="CA112" s="2"/>
      <c r="CB112" s="2"/>
      <c r="CC112" s="10"/>
      <c r="CD112" s="2"/>
      <c r="CE112" s="2"/>
    </row>
    <row r="113" spans="2:183" ht="17.25" customHeight="1">
      <c r="B113" s="548"/>
      <c r="C113" s="57">
        <v>275</v>
      </c>
      <c r="D113" s="45">
        <v>6</v>
      </c>
      <c r="E113" s="48"/>
      <c r="F113" s="66"/>
      <c r="G113" s="54"/>
      <c r="H113" s="74"/>
      <c r="I113" s="68" t="s">
        <v>152</v>
      </c>
      <c r="K113" s="552"/>
      <c r="L113" s="85" t="b">
        <f>IF('Tableau de comparaison'!$L$8='Liste opérations'!$B$3,'Liste opérations'!C46,IF($L$8='Liste opérations'!$K$3,'Liste opérations'!L46,IF($L$8='Liste opérations'!$T$3,'Liste opérations'!U46,IF($L$8='Liste opérations'!$AC$3,'Liste opérations'!AD46,IF($L$8='Liste opérations'!B97,'Liste opérations'!C99,IF($L$8='Liste opérations'!$K$56,'Liste opérations'!L99,IF($L$8='Liste opérations'!$T$56,'Liste opérations'!U99,IF($L$8='Liste opérations'!$AC$56,'Liste opérations'!AD99,IF($L$8='Liste opérations'!$B$109,'Liste opérations'!C152,IF($L$8='Liste opérations'!$K$109,'Liste opérations'!L152,IF($L$8='Liste opérations'!$T$109,'Liste opérations'!U152,IF($L$8='Liste opérations'!$AC$109,'Liste opérations'!AD152,IF($L$8='Liste opérations'!$B$162,'Liste opérations'!C205,IF($L$8='Liste opérations'!$T$162,'Liste opérations'!U205,IF($L$8='Liste opérations'!$AC$162,'Liste opérations'!AD205,IF($L$8='Liste opérations'!$B$233,'Liste opérations'!C276,IF($L$8='Liste opérations'!$K$232,'Liste opérations'!L275,IF($L$8='Liste opérations'!$T$232,'Liste opérations'!U275,IF($L$8='Liste opérations'!$AC$232,'Liste opérations'!AD275,IF($L$8='Liste opérations'!$B$56,'Liste opérations'!C99,FALSE))))))))))))))))))))</f>
        <v>0</v>
      </c>
      <c r="M113" s="86" t="b">
        <f>IF('Tableau de comparaison'!$L$8='Liste opérations'!$B$3,'Liste opérations'!D46,IF($L$8='Liste opérations'!$K$3,'Liste opérations'!M46,IF($L$8='Liste opérations'!$T$3,'Liste opérations'!V46,IF($L$8='Liste opérations'!$AC$3,'Liste opérations'!AE46,IF($L$8='Liste opérations'!C97,'Liste opérations'!D99,IF($L$8='Liste opérations'!$K$56,'Liste opérations'!M99,IF($L$8='Liste opérations'!$T$56,'Liste opérations'!V99,IF($L$8='Liste opérations'!$AC$56,'Liste opérations'!AE99,IF($L$8='Liste opérations'!$B$109,'Liste opérations'!D152,IF($L$8='Liste opérations'!$K$109,'Liste opérations'!M152,IF($L$8='Liste opérations'!$T$109,'Liste opérations'!V152,IF($L$8='Liste opérations'!$AC$109,'Liste opérations'!AE152,IF($L$8='Liste opérations'!$B$162,'Liste opérations'!D205,IF($L$8='Liste opérations'!$T$162,'Liste opérations'!V205,IF($L$8='Liste opérations'!$AC$162,'Liste opérations'!AE205,IF($L$8='Liste opérations'!$B$233,'Liste opérations'!D276,IF($L$8='Liste opérations'!$K$232,'Liste opérations'!M275,IF($L$8='Liste opérations'!$T$232,'Liste opérations'!V275,IF($L$8='Liste opérations'!$AC$232,'Liste opérations'!AE275,IF($L$8='Liste opérations'!$B$56,'Liste opérations'!D99,FALSE))))))))))))))))))))</f>
        <v>0</v>
      </c>
      <c r="N113" s="86" t="b">
        <f>IF('Tableau de comparaison'!$L$8='Liste opérations'!$B$3,'Liste opérations'!E46,IF($L$8='Liste opérations'!$K$3,'Liste opérations'!N46,IF($L$8='Liste opérations'!$T$3,'Liste opérations'!W46,IF($L$8='Liste opérations'!$AC$3,'Liste opérations'!AF46,IF($L$8='Liste opérations'!D97,'Liste opérations'!E99,IF($L$8='Liste opérations'!$K$56,'Liste opérations'!N99,IF($L$8='Liste opérations'!$T$56,'Liste opérations'!W99,IF($L$8='Liste opérations'!$AC$56,'Liste opérations'!AF99,IF($L$8='Liste opérations'!$B$109,'Liste opérations'!E152,IF($L$8='Liste opérations'!$K$109,'Liste opérations'!N152,IF($L$8='Liste opérations'!$T$109,'Liste opérations'!W152,IF($L$8='Liste opérations'!$AC$109,'Liste opérations'!AF152,IF($L$8='Liste opérations'!$B$162,'Liste opérations'!E205,IF($L$8='Liste opérations'!$T$162,'Liste opérations'!W205,IF($L$8='Liste opérations'!$AC$162,'Liste opérations'!AF205,IF($L$8='Liste opérations'!$B$233,'Liste opérations'!E276,IF($L$8='Liste opérations'!$K$232,'Liste opérations'!N275,IF($L$8='Liste opérations'!$T$232,'Liste opérations'!W275,IF($L$8='Liste opérations'!$AC$232,'Liste opérations'!AF275,IF($L$8='Liste opérations'!$B$56,'Liste opérations'!E99,FALSE))))))))))))))))))))</f>
        <v>0</v>
      </c>
      <c r="O113" s="86" t="b">
        <f>IF('Tableau de comparaison'!$L$8='Liste opérations'!$B$3,'Liste opérations'!F46,IF($L$8='Liste opérations'!$K$3,'Liste opérations'!O46,IF($L$8='Liste opérations'!$T$3,'Liste opérations'!X46,IF($L$8='Liste opérations'!$AC$3,'Liste opérations'!AG46,IF($L$8='Liste opérations'!E97,'Liste opérations'!F99,IF($L$8='Liste opérations'!$K$56,'Liste opérations'!O99,IF($L$8='Liste opérations'!$T$56,'Liste opérations'!X99,IF($L$8='Liste opérations'!$AC$56,'Liste opérations'!AG99,IF($L$8='Liste opérations'!$B$109,'Liste opérations'!F152,IF($L$8='Liste opérations'!$K$109,'Liste opérations'!O152,IF($L$8='Liste opérations'!$T$109,'Liste opérations'!X152,IF($L$8='Liste opérations'!$AC$109,'Liste opérations'!AG152,IF($L$8='Liste opérations'!$B$162,'Liste opérations'!F205,IF($L$8='Liste opérations'!$T$162,'Liste opérations'!X205,IF($L$8='Liste opérations'!$AC$162,'Liste opérations'!AG205,IF($L$8='Liste opérations'!$B$233,'Liste opérations'!F276,IF($L$8='Liste opérations'!$K$232,'Liste opérations'!O275,IF($L$8='Liste opérations'!$T$232,'Liste opérations'!X275,IF($L$8='Liste opérations'!$AC$232,'Liste opérations'!AG275,IF($L$8='Liste opérations'!$B$56,'Liste opérations'!F99,FALSE))))))))))))))))))))</f>
        <v>0</v>
      </c>
      <c r="P113" s="86" t="b">
        <f>IF('Tableau de comparaison'!$L$8='Liste opérations'!$B$3,'Liste opérations'!G46,IF($L$8='Liste opérations'!$K$3,'Liste opérations'!P46,IF($L$8='Liste opérations'!$T$3,'Liste opérations'!Y46,IF($L$8='Liste opérations'!$AC$3,'Liste opérations'!AH46,IF($L$8='Liste opérations'!F97,'Liste opérations'!G99,IF($L$8='Liste opérations'!$K$56,'Liste opérations'!P99,IF($L$8='Liste opérations'!$T$56,'Liste opérations'!Y99,IF($L$8='Liste opérations'!$AC$56,'Liste opérations'!AH99,IF($L$8='Liste opérations'!$B$109,'Liste opérations'!G152,IF($L$8='Liste opérations'!$K$109,'Liste opérations'!P152,IF($L$8='Liste opérations'!$T$109,'Liste opérations'!Y152,IF($L$8='Liste opérations'!$AC$109,'Liste opérations'!AH152,IF($L$8='Liste opérations'!$B$162,'Liste opérations'!G205,IF($L$8='Liste opérations'!$T$162,'Liste opérations'!Y205,IF($L$8='Liste opérations'!$AC$162,'Liste opérations'!AH205,IF($L$8='Liste opérations'!$B$233,'Liste opérations'!G276,IF($L$8='Liste opérations'!$K$232,'Liste opérations'!P275,IF($L$8='Liste opérations'!$T$232,'Liste opérations'!Y275,IF($L$8='Liste opérations'!$AC$232,'Liste opérations'!AH275,IF($L$8='Liste opérations'!$B$56,'Liste opérations'!G99,FALSE))))))))))))))))))))</f>
        <v>0</v>
      </c>
      <c r="Q113" s="86" t="b">
        <f>IF('Tableau de comparaison'!$L$8='Liste opérations'!$B$3,'Liste opérations'!H46,IF($L$8='Liste opérations'!$K$3,'Liste opérations'!Q46,IF($L$8='Liste opérations'!$T$3,'Liste opérations'!Z46,IF($L$8='Liste opérations'!$AC$3,'Liste opérations'!AI46,IF($L$8='Liste opérations'!G97,'Liste opérations'!H99,IF($L$8='Liste opérations'!$K$56,'Liste opérations'!Q99,IF($L$8='Liste opérations'!$T$56,'Liste opérations'!Z99,IF($L$8='Liste opérations'!$AC$56,'Liste opérations'!AI99,IF($L$8='Liste opérations'!$B$109,'Liste opérations'!H152,IF($L$8='Liste opérations'!$K$109,'Liste opérations'!Q152,IF($L$8='Liste opérations'!$T$109,'Liste opérations'!Z152,IF($L$8='Liste opérations'!$AC$109,'Liste opérations'!AI152,IF($L$8='Liste opérations'!$B$162,'Liste opérations'!H205,IF($L$8='Liste opérations'!$T$162,'Liste opérations'!Z205,IF($L$8='Liste opérations'!$AC$162,'Liste opérations'!AI205,IF($L$8='Liste opérations'!$B$233,'Liste opérations'!H276,IF($L$8='Liste opérations'!$K$232,'Liste opérations'!Q275,IF($L$8='Liste opérations'!$T$232,'Liste opérations'!Z275,IF($L$8='Liste opérations'!$AC$232,'Liste opérations'!AI275,IF($L$8='Liste opérations'!$B$56,'Liste opérations'!H99,FALSE))))))))))))))))))))</f>
        <v>0</v>
      </c>
      <c r="R113" s="86" t="b">
        <f>IF('Tableau de comparaison'!$L$8='Liste opérations'!$B$3,'Liste opérations'!I46,IF($L$8='Liste opérations'!$K$3,'Liste opérations'!R46,IF($L$8='Liste opérations'!$T$3,'Liste opérations'!AA46,IF($L$8='Liste opérations'!$AC$3,'Liste opérations'!AJ46,IF($L$8='Liste opérations'!H97,'Liste opérations'!I99,IF($L$8='Liste opérations'!$K$56,'Liste opérations'!R99,IF($L$8='Liste opérations'!$T$56,'Liste opérations'!AA99,IF($L$8='Liste opérations'!$AC$56,'Liste opérations'!AJ99,IF($L$8='Liste opérations'!$B$109,'Liste opérations'!I152,IF($L$8='Liste opérations'!$K$109,'Liste opérations'!R152,IF($L$8='Liste opérations'!$T$109,'Liste opérations'!AA152,IF($L$8='Liste opérations'!$AC$109,'Liste opérations'!AJ152,IF($L$8='Liste opérations'!$B$162,'Liste opérations'!I205,IF($L$8='Liste opérations'!$T$162,'Liste opérations'!AA205,IF($L$8='Liste opérations'!$AC$162,'Liste opérations'!AJ205,IF($L$8='Liste opérations'!$B$233,'Liste opérations'!I276,IF($L$8='Liste opérations'!$K$232,'Liste opérations'!R275,IF($L$8='Liste opérations'!$T$232,'Liste opérations'!AA275,IF($L$8='Liste opérations'!$AC$232,'Liste opérations'!AJ275,IF($L$8='Liste opérations'!$B$56,'Liste opérations'!I99,FALSE))))))))))))))))))))</f>
        <v>0</v>
      </c>
      <c r="S113" s="472" t="b">
        <f>IF('Tableau de comparaison'!$L$8='Liste opérations'!$B$3,'Liste opérations'!J46,IF($L$8='Liste opérations'!$K$3,'Liste opérations'!S46,IF($L$8='Liste opérations'!$T$3,'Liste opérations'!AB46,IF($L$8='Liste opérations'!$AC$3,'Liste opérations'!AK46,IF($L$8='Liste opérations'!I97,'Liste opérations'!J99,IF($L$8='Liste opérations'!$K$56,'Liste opérations'!S99,IF($L$8='Liste opérations'!$T$56,'Liste opérations'!AB99,IF($L$8='Liste opérations'!$AC$56,'Liste opérations'!AK99,IF($L$8='Liste opérations'!$B$109,'Liste opérations'!J152,IF($L$8='Liste opérations'!$K$109,'Liste opérations'!S152,IF($L$8='Liste opérations'!$T$109,'Liste opérations'!AB152,IF($L$8='Liste opérations'!$AC$109,'Liste opérations'!AK152,IF($L$8='Liste opérations'!$B$162,'Liste opérations'!J205,IF($L$8='Liste opérations'!$T$162,'Liste opérations'!AB205,IF($L$8='Liste opérations'!$AC$162,'Liste opérations'!AK205,IF($L$8='Liste opérations'!$B$233,'Liste opérations'!J276,IF($L$8='Liste opérations'!$K$232,'Liste opérations'!S275,IF($L$8='Liste opérations'!$T$232,'Liste opérations'!AB275,IF($L$8='Liste opérations'!$AC$232,'Liste opérations'!AK275,IF($L$8='Liste opérations'!$B$56,'Liste opérations'!J99,FALSE))))))))))))))))))))</f>
        <v>0</v>
      </c>
      <c r="V113" s="10"/>
      <c r="W113" s="10"/>
      <c r="AG113" s="515"/>
      <c r="AH113" s="496"/>
      <c r="AI113" s="192"/>
      <c r="AJ113" s="192"/>
      <c r="AN113" s="10"/>
      <c r="AO113" s="10"/>
      <c r="AP113" s="10"/>
      <c r="AQ113" s="10"/>
      <c r="AR113" s="10"/>
      <c r="AS113" s="10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10"/>
      <c r="BI113" s="10"/>
      <c r="BJ113" s="10"/>
      <c r="BK113" s="10"/>
      <c r="BL113" s="10"/>
      <c r="BM113" s="10"/>
      <c r="BN113" s="10"/>
      <c r="BO113" s="2"/>
      <c r="BP113" s="2"/>
      <c r="BQ113" s="10"/>
      <c r="BR113" s="2"/>
      <c r="BS113" s="2"/>
      <c r="BT113" s="10"/>
      <c r="BU113" s="2"/>
      <c r="BV113" s="2"/>
      <c r="BW113" s="10"/>
      <c r="BX113" s="2"/>
      <c r="BY113" s="2"/>
      <c r="BZ113" s="10"/>
      <c r="CA113" s="2"/>
      <c r="CB113" s="2"/>
      <c r="CC113" s="10"/>
      <c r="CD113" s="2"/>
      <c r="CE113" s="2"/>
    </row>
    <row r="114" spans="2:183" ht="17.25" customHeight="1">
      <c r="B114" s="548"/>
      <c r="C114" s="57"/>
      <c r="D114" s="45"/>
      <c r="E114" s="48"/>
      <c r="F114" s="66"/>
      <c r="G114" s="54"/>
      <c r="H114" s="74"/>
      <c r="I114" s="165"/>
      <c r="K114" s="552"/>
      <c r="L114" s="85" t="b">
        <f>IF('Tableau de comparaison'!$L$8='Liste opérations'!$B$3,'Liste opérations'!C47,IF($L$8='Liste opérations'!$K$3,'Liste opérations'!L47,IF($L$8='Liste opérations'!$T$3,'Liste opérations'!U47,IF($L$8='Liste opérations'!$AC$3,'Liste opérations'!AD47,IF($L$8='Liste opérations'!B98,'Liste opérations'!C100,IF($L$8='Liste opérations'!$K$56,'Liste opérations'!L100,IF($L$8='Liste opérations'!$T$56,'Liste opérations'!U100,IF($L$8='Liste opérations'!$AC$56,'Liste opérations'!AD100,IF($L$8='Liste opérations'!$B$109,'Liste opérations'!C153,IF($L$8='Liste opérations'!$K$109,'Liste opérations'!L153,IF($L$8='Liste opérations'!$T$109,'Liste opérations'!U153,IF($L$8='Liste opérations'!$AC$109,'Liste opérations'!AD153,IF($L$8='Liste opérations'!$B$162,'Liste opérations'!C206,IF($L$8='Liste opérations'!$T$162,'Liste opérations'!U206,IF($L$8='Liste opérations'!$AC$162,'Liste opérations'!AD206,IF($L$8='Liste opérations'!$B$233,'Liste opérations'!C277,IF($L$8='Liste opérations'!$K$232,'Liste opérations'!L276,IF($L$8='Liste opérations'!$T$232,'Liste opérations'!U276,IF($L$8='Liste opérations'!$AC$232,'Liste opérations'!AD276,IF($L$8='Liste opérations'!$B$56,'Liste opérations'!C100,FALSE))))))))))))))))))))</f>
        <v>0</v>
      </c>
      <c r="M114" s="86" t="b">
        <f>IF('Tableau de comparaison'!$L$8='Liste opérations'!$B$3,'Liste opérations'!D47,IF($L$8='Liste opérations'!$K$3,'Liste opérations'!M47,IF($L$8='Liste opérations'!$T$3,'Liste opérations'!V47,IF($L$8='Liste opérations'!$AC$3,'Liste opérations'!AE47,IF($L$8='Liste opérations'!C98,'Liste opérations'!D100,IF($L$8='Liste opérations'!$K$56,'Liste opérations'!M100,IF($L$8='Liste opérations'!$T$56,'Liste opérations'!V100,IF($L$8='Liste opérations'!$AC$56,'Liste opérations'!AE100,IF($L$8='Liste opérations'!$B$109,'Liste opérations'!D153,IF($L$8='Liste opérations'!$K$109,'Liste opérations'!M153,IF($L$8='Liste opérations'!$T$109,'Liste opérations'!V153,IF($L$8='Liste opérations'!$AC$109,'Liste opérations'!AE153,IF($L$8='Liste opérations'!$B$162,'Liste opérations'!D206,IF($L$8='Liste opérations'!$T$162,'Liste opérations'!V206,IF($L$8='Liste opérations'!$AC$162,'Liste opérations'!AE206,IF($L$8='Liste opérations'!$B$233,'Liste opérations'!D277,IF($L$8='Liste opérations'!$K$232,'Liste opérations'!M276,IF($L$8='Liste opérations'!$T$232,'Liste opérations'!V276,IF($L$8='Liste opérations'!$AC$232,'Liste opérations'!AE276,IF($L$8='Liste opérations'!$B$56,'Liste opérations'!D100,FALSE))))))))))))))))))))</f>
        <v>0</v>
      </c>
      <c r="N114" s="86" t="b">
        <f>IF('Tableau de comparaison'!$L$8='Liste opérations'!$B$3,'Liste opérations'!E47,IF($L$8='Liste opérations'!$K$3,'Liste opérations'!N47,IF($L$8='Liste opérations'!$T$3,'Liste opérations'!W47,IF($L$8='Liste opérations'!$AC$3,'Liste opérations'!AF47,IF($L$8='Liste opérations'!D98,'Liste opérations'!E100,IF($L$8='Liste opérations'!$K$56,'Liste opérations'!N100,IF($L$8='Liste opérations'!$T$56,'Liste opérations'!W100,IF($L$8='Liste opérations'!$AC$56,'Liste opérations'!AF100,IF($L$8='Liste opérations'!$B$109,'Liste opérations'!E153,IF($L$8='Liste opérations'!$K$109,'Liste opérations'!N153,IF($L$8='Liste opérations'!$T$109,'Liste opérations'!W153,IF($L$8='Liste opérations'!$AC$109,'Liste opérations'!AF153,IF($L$8='Liste opérations'!$B$162,'Liste opérations'!E206,IF($L$8='Liste opérations'!$T$162,'Liste opérations'!W206,IF($L$8='Liste opérations'!$AC$162,'Liste opérations'!AF206,IF($L$8='Liste opérations'!$B$233,'Liste opérations'!E277,IF($L$8='Liste opérations'!$K$232,'Liste opérations'!N276,IF($L$8='Liste opérations'!$T$232,'Liste opérations'!W276,IF($L$8='Liste opérations'!$AC$232,'Liste opérations'!AF276,IF($L$8='Liste opérations'!$B$56,'Liste opérations'!E100,FALSE))))))))))))))))))))</f>
        <v>0</v>
      </c>
      <c r="O114" s="86" t="b">
        <f>IF('Tableau de comparaison'!$L$8='Liste opérations'!$B$3,'Liste opérations'!F47,IF($L$8='Liste opérations'!$K$3,'Liste opérations'!O47,IF($L$8='Liste opérations'!$T$3,'Liste opérations'!X47,IF($L$8='Liste opérations'!$AC$3,'Liste opérations'!AG47,IF($L$8='Liste opérations'!E98,'Liste opérations'!F100,IF($L$8='Liste opérations'!$K$56,'Liste opérations'!O100,IF($L$8='Liste opérations'!$T$56,'Liste opérations'!X100,IF($L$8='Liste opérations'!$AC$56,'Liste opérations'!AG100,IF($L$8='Liste opérations'!$B$109,'Liste opérations'!F153,IF($L$8='Liste opérations'!$K$109,'Liste opérations'!O153,IF($L$8='Liste opérations'!$T$109,'Liste opérations'!X153,IF($L$8='Liste opérations'!$AC$109,'Liste opérations'!AG153,IF($L$8='Liste opérations'!$B$162,'Liste opérations'!F206,IF($L$8='Liste opérations'!$T$162,'Liste opérations'!X206,IF($L$8='Liste opérations'!$AC$162,'Liste opérations'!AG206,IF($L$8='Liste opérations'!$B$233,'Liste opérations'!F277,IF($L$8='Liste opérations'!$K$232,'Liste opérations'!O276,IF($L$8='Liste opérations'!$T$232,'Liste opérations'!X276,IF($L$8='Liste opérations'!$AC$232,'Liste opérations'!AG276,IF($L$8='Liste opérations'!$B$56,'Liste opérations'!F100,FALSE))))))))))))))))))))</f>
        <v>0</v>
      </c>
      <c r="P114" s="86" t="b">
        <f>IF('Tableau de comparaison'!$L$8='Liste opérations'!$B$3,'Liste opérations'!G47,IF($L$8='Liste opérations'!$K$3,'Liste opérations'!P47,IF($L$8='Liste opérations'!$T$3,'Liste opérations'!Y47,IF($L$8='Liste opérations'!$AC$3,'Liste opérations'!AH47,IF($L$8='Liste opérations'!F98,'Liste opérations'!G100,IF($L$8='Liste opérations'!$K$56,'Liste opérations'!P100,IF($L$8='Liste opérations'!$T$56,'Liste opérations'!Y100,IF($L$8='Liste opérations'!$AC$56,'Liste opérations'!AH100,IF($L$8='Liste opérations'!$B$109,'Liste opérations'!G153,IF($L$8='Liste opérations'!$K$109,'Liste opérations'!P153,IF($L$8='Liste opérations'!$T$109,'Liste opérations'!Y153,IF($L$8='Liste opérations'!$AC$109,'Liste opérations'!AH153,IF($L$8='Liste opérations'!$B$162,'Liste opérations'!G206,IF($L$8='Liste opérations'!$T$162,'Liste opérations'!Y206,IF($L$8='Liste opérations'!$AC$162,'Liste opérations'!AH206,IF($L$8='Liste opérations'!$B$233,'Liste opérations'!G277,IF($L$8='Liste opérations'!$K$232,'Liste opérations'!P276,IF($L$8='Liste opérations'!$T$232,'Liste opérations'!Y276,IF($L$8='Liste opérations'!$AC$232,'Liste opérations'!AH276,IF($L$8='Liste opérations'!$B$56,'Liste opérations'!G100,FALSE))))))))))))))))))))</f>
        <v>0</v>
      </c>
      <c r="Q114" s="86" t="b">
        <f>IF('Tableau de comparaison'!$L$8='Liste opérations'!$B$3,'Liste opérations'!H47,IF($L$8='Liste opérations'!$K$3,'Liste opérations'!Q47,IF($L$8='Liste opérations'!$T$3,'Liste opérations'!Z47,IF($L$8='Liste opérations'!$AC$3,'Liste opérations'!AI47,IF($L$8='Liste opérations'!G98,'Liste opérations'!H100,IF($L$8='Liste opérations'!$K$56,'Liste opérations'!Q100,IF($L$8='Liste opérations'!$T$56,'Liste opérations'!Z100,IF($L$8='Liste opérations'!$AC$56,'Liste opérations'!AI100,IF($L$8='Liste opérations'!$B$109,'Liste opérations'!H153,IF($L$8='Liste opérations'!$K$109,'Liste opérations'!Q153,IF($L$8='Liste opérations'!$T$109,'Liste opérations'!Z153,IF($L$8='Liste opérations'!$AC$109,'Liste opérations'!AI153,IF($L$8='Liste opérations'!$B$162,'Liste opérations'!H206,IF($L$8='Liste opérations'!$T$162,'Liste opérations'!Z206,IF($L$8='Liste opérations'!$AC$162,'Liste opérations'!AI206,IF($L$8='Liste opérations'!$B$233,'Liste opérations'!H277,IF($L$8='Liste opérations'!$K$232,'Liste opérations'!Q276,IF($L$8='Liste opérations'!$T$232,'Liste opérations'!Z276,IF($L$8='Liste opérations'!$AC$232,'Liste opérations'!AI276,IF($L$8='Liste opérations'!$B$56,'Liste opérations'!H100,FALSE))))))))))))))))))))</f>
        <v>0</v>
      </c>
      <c r="R114" s="86" t="b">
        <f>IF('Tableau de comparaison'!$L$8='Liste opérations'!$B$3,'Liste opérations'!I47,IF($L$8='Liste opérations'!$K$3,'Liste opérations'!R47,IF($L$8='Liste opérations'!$T$3,'Liste opérations'!AA47,IF($L$8='Liste opérations'!$AC$3,'Liste opérations'!AJ47,IF($L$8='Liste opérations'!H98,'Liste opérations'!I100,IF($L$8='Liste opérations'!$K$56,'Liste opérations'!R100,IF($L$8='Liste opérations'!$T$56,'Liste opérations'!AA100,IF($L$8='Liste opérations'!$AC$56,'Liste opérations'!AJ100,IF($L$8='Liste opérations'!$B$109,'Liste opérations'!I153,IF($L$8='Liste opérations'!$K$109,'Liste opérations'!R153,IF($L$8='Liste opérations'!$T$109,'Liste opérations'!AA153,IF($L$8='Liste opérations'!$AC$109,'Liste opérations'!AJ153,IF($L$8='Liste opérations'!$B$162,'Liste opérations'!I206,IF($L$8='Liste opérations'!$T$162,'Liste opérations'!AA206,IF($L$8='Liste opérations'!$AC$162,'Liste opérations'!AJ206,IF($L$8='Liste opérations'!$B$233,'Liste opérations'!I277,IF($L$8='Liste opérations'!$K$232,'Liste opérations'!R276,IF($L$8='Liste opérations'!$T$232,'Liste opérations'!AA276,IF($L$8='Liste opérations'!$AC$232,'Liste opérations'!AJ276,IF($L$8='Liste opérations'!$B$56,'Liste opérations'!I100,FALSE))))))))))))))))))))</f>
        <v>0</v>
      </c>
      <c r="S114" s="472" t="b">
        <f>IF('Tableau de comparaison'!$L$8='Liste opérations'!$B$3,'Liste opérations'!J47,IF($L$8='Liste opérations'!$K$3,'Liste opérations'!S47,IF($L$8='Liste opérations'!$T$3,'Liste opérations'!AB47,IF($L$8='Liste opérations'!$AC$3,'Liste opérations'!AK47,IF($L$8='Liste opérations'!I98,'Liste opérations'!J100,IF($L$8='Liste opérations'!$K$56,'Liste opérations'!S100,IF($L$8='Liste opérations'!$T$56,'Liste opérations'!AB100,IF($L$8='Liste opérations'!$AC$56,'Liste opérations'!AK100,IF($L$8='Liste opérations'!$B$109,'Liste opérations'!J153,IF($L$8='Liste opérations'!$K$109,'Liste opérations'!S153,IF($L$8='Liste opérations'!$T$109,'Liste opérations'!AB153,IF($L$8='Liste opérations'!$AC$109,'Liste opérations'!AK153,IF($L$8='Liste opérations'!$B$162,'Liste opérations'!J206,IF($L$8='Liste opérations'!$T$162,'Liste opérations'!AB206,IF($L$8='Liste opérations'!$AC$162,'Liste opérations'!AK206,IF($L$8='Liste opérations'!$B$233,'Liste opérations'!J277,IF($L$8='Liste opérations'!$K$232,'Liste opérations'!S276,IF($L$8='Liste opérations'!$T$232,'Liste opérations'!AB276,IF($L$8='Liste opérations'!$AC$232,'Liste opérations'!AK276,IF($L$8='Liste opérations'!$B$56,'Liste opérations'!J100,FALSE))))))))))))))))))))</f>
        <v>0</v>
      </c>
      <c r="V114" s="10"/>
      <c r="W114" s="10"/>
      <c r="AG114" s="515"/>
      <c r="AH114" s="496"/>
      <c r="AI114" s="192"/>
      <c r="AJ114" s="192"/>
      <c r="AN114" s="10"/>
      <c r="AO114" s="10"/>
      <c r="AP114" s="10"/>
      <c r="AQ114" s="10"/>
      <c r="AR114" s="10"/>
      <c r="AS114" s="10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10"/>
      <c r="BI114" s="10"/>
      <c r="BJ114" s="10"/>
      <c r="BK114" s="10"/>
      <c r="BL114" s="10"/>
      <c r="BM114" s="10"/>
      <c r="BN114" s="10"/>
      <c r="BO114" s="2"/>
      <c r="BP114" s="2"/>
      <c r="BQ114" s="10"/>
      <c r="BR114" s="2"/>
      <c r="BS114" s="2"/>
      <c r="BT114" s="10"/>
      <c r="BU114" s="2"/>
      <c r="BV114" s="2"/>
      <c r="BW114" s="10"/>
      <c r="BX114" s="2"/>
      <c r="BY114" s="2"/>
      <c r="BZ114" s="10"/>
      <c r="CA114" s="2"/>
      <c r="CB114" s="2"/>
      <c r="CC114" s="10"/>
      <c r="CD114" s="2"/>
      <c r="CE114" s="2"/>
    </row>
    <row r="115" spans="2:183" ht="17.25" customHeight="1">
      <c r="B115" s="548"/>
      <c r="C115" s="57"/>
      <c r="D115" s="45"/>
      <c r="E115" s="48"/>
      <c r="F115" s="66"/>
      <c r="G115" s="54"/>
      <c r="H115" s="74"/>
      <c r="I115" s="165"/>
      <c r="K115" s="552"/>
      <c r="L115" s="85" t="b">
        <f>IF('Tableau de comparaison'!$L$8='Liste opérations'!$B$3,'Liste opérations'!C48,IF($L$8='Liste opérations'!$K$3,'Liste opérations'!L48,IF($L$8='Liste opérations'!$T$3,'Liste opérations'!U48,IF($L$8='Liste opérations'!$AC$3,'Liste opérations'!AD48,IF($L$8='Liste opérations'!B99,'Liste opérations'!C101,IF($L$8='Liste opérations'!$K$56,'Liste opérations'!L101,IF($L$8='Liste opérations'!$T$56,'Liste opérations'!U101,IF($L$8='Liste opérations'!$AC$56,'Liste opérations'!AD101,IF($L$8='Liste opérations'!$B$109,'Liste opérations'!C154,IF($L$8='Liste opérations'!$K$109,'Liste opérations'!L154,IF($L$8='Liste opérations'!$T$109,'Liste opérations'!U154,IF($L$8='Liste opérations'!$AC$109,'Liste opérations'!AD154,IF($L$8='Liste opérations'!$B$162,'Liste opérations'!C207,IF($L$8='Liste opérations'!$T$162,'Liste opérations'!U207,IF($L$8='Liste opérations'!$AC$162,'Liste opérations'!AD207,IF($L$8='Liste opérations'!$B$233,'Liste opérations'!C278,IF($L$8='Liste opérations'!$K$232,'Liste opérations'!L277,IF($L$8='Liste opérations'!$T$232,'Liste opérations'!U277,IF($L$8='Liste opérations'!$AC$232,'Liste opérations'!AD277,IF($L$8='Liste opérations'!$B$56,'Liste opérations'!C101,FALSE))))))))))))))))))))</f>
        <v>0</v>
      </c>
      <c r="M115" s="86" t="b">
        <f>IF('Tableau de comparaison'!$L$8='Liste opérations'!$B$3,'Liste opérations'!D48,IF($L$8='Liste opérations'!$K$3,'Liste opérations'!M48,IF($L$8='Liste opérations'!$T$3,'Liste opérations'!V48,IF($L$8='Liste opérations'!$AC$3,'Liste opérations'!AE48,IF($L$8='Liste opérations'!C99,'Liste opérations'!D101,IF($L$8='Liste opérations'!$K$56,'Liste opérations'!M101,IF($L$8='Liste opérations'!$T$56,'Liste opérations'!V101,IF($L$8='Liste opérations'!$AC$56,'Liste opérations'!AE101,IF($L$8='Liste opérations'!$B$109,'Liste opérations'!D154,IF($L$8='Liste opérations'!$K$109,'Liste opérations'!M154,IF($L$8='Liste opérations'!$T$109,'Liste opérations'!V154,IF($L$8='Liste opérations'!$AC$109,'Liste opérations'!AE154,IF($L$8='Liste opérations'!$B$162,'Liste opérations'!D207,IF($L$8='Liste opérations'!$T$162,'Liste opérations'!V207,IF($L$8='Liste opérations'!$AC$162,'Liste opérations'!AE207,IF($L$8='Liste opérations'!$B$233,'Liste opérations'!D278,IF($L$8='Liste opérations'!$K$232,'Liste opérations'!M277,IF($L$8='Liste opérations'!$T$232,'Liste opérations'!V277,IF($L$8='Liste opérations'!$AC$232,'Liste opérations'!AE277,IF($L$8='Liste opérations'!$B$56,'Liste opérations'!D101,FALSE))))))))))))))))))))</f>
        <v>0</v>
      </c>
      <c r="N115" s="86" t="b">
        <f>IF('Tableau de comparaison'!$L$8='Liste opérations'!$B$3,'Liste opérations'!E48,IF($L$8='Liste opérations'!$K$3,'Liste opérations'!N48,IF($L$8='Liste opérations'!$T$3,'Liste opérations'!W48,IF($L$8='Liste opérations'!$AC$3,'Liste opérations'!AF48,IF($L$8='Liste opérations'!D99,'Liste opérations'!E101,IF($L$8='Liste opérations'!$K$56,'Liste opérations'!N101,IF($L$8='Liste opérations'!$T$56,'Liste opérations'!W101,IF($L$8='Liste opérations'!$AC$56,'Liste opérations'!AF101,IF($L$8='Liste opérations'!$B$109,'Liste opérations'!E154,IF($L$8='Liste opérations'!$K$109,'Liste opérations'!N154,IF($L$8='Liste opérations'!$T$109,'Liste opérations'!W154,IF($L$8='Liste opérations'!$AC$109,'Liste opérations'!AF154,IF($L$8='Liste opérations'!$B$162,'Liste opérations'!E207,IF($L$8='Liste opérations'!$T$162,'Liste opérations'!W207,IF($L$8='Liste opérations'!$AC$162,'Liste opérations'!AF207,IF($L$8='Liste opérations'!$B$233,'Liste opérations'!E278,IF($L$8='Liste opérations'!$K$232,'Liste opérations'!N277,IF($L$8='Liste opérations'!$T$232,'Liste opérations'!W277,IF($L$8='Liste opérations'!$AC$232,'Liste opérations'!AF277,IF($L$8='Liste opérations'!$B$56,'Liste opérations'!E101,FALSE))))))))))))))))))))</f>
        <v>0</v>
      </c>
      <c r="O115" s="86" t="b">
        <f>IF('Tableau de comparaison'!$L$8='Liste opérations'!$B$3,'Liste opérations'!F48,IF($L$8='Liste opérations'!$K$3,'Liste opérations'!O48,IF($L$8='Liste opérations'!$T$3,'Liste opérations'!X48,IF($L$8='Liste opérations'!$AC$3,'Liste opérations'!AG48,IF($L$8='Liste opérations'!E99,'Liste opérations'!F101,IF($L$8='Liste opérations'!$K$56,'Liste opérations'!O101,IF($L$8='Liste opérations'!$T$56,'Liste opérations'!X101,IF($L$8='Liste opérations'!$AC$56,'Liste opérations'!AG101,IF($L$8='Liste opérations'!$B$109,'Liste opérations'!F154,IF($L$8='Liste opérations'!$K$109,'Liste opérations'!O154,IF($L$8='Liste opérations'!$T$109,'Liste opérations'!X154,IF($L$8='Liste opérations'!$AC$109,'Liste opérations'!AG154,IF($L$8='Liste opérations'!$B$162,'Liste opérations'!F207,IF($L$8='Liste opérations'!$T$162,'Liste opérations'!X207,IF($L$8='Liste opérations'!$AC$162,'Liste opérations'!AG207,IF($L$8='Liste opérations'!$B$233,'Liste opérations'!F278,IF($L$8='Liste opérations'!$K$232,'Liste opérations'!O277,IF($L$8='Liste opérations'!$T$232,'Liste opérations'!X277,IF($L$8='Liste opérations'!$AC$232,'Liste opérations'!AG277,IF($L$8='Liste opérations'!$B$56,'Liste opérations'!F101,FALSE))))))))))))))))))))</f>
        <v>0</v>
      </c>
      <c r="P115" s="86" t="b">
        <f>IF('Tableau de comparaison'!$L$8='Liste opérations'!$B$3,'Liste opérations'!G48,IF($L$8='Liste opérations'!$K$3,'Liste opérations'!P48,IF($L$8='Liste opérations'!$T$3,'Liste opérations'!Y48,IF($L$8='Liste opérations'!$AC$3,'Liste opérations'!AH48,IF($L$8='Liste opérations'!F99,'Liste opérations'!G101,IF($L$8='Liste opérations'!$K$56,'Liste opérations'!P101,IF($L$8='Liste opérations'!$T$56,'Liste opérations'!Y101,IF($L$8='Liste opérations'!$AC$56,'Liste opérations'!AH101,IF($L$8='Liste opérations'!$B$109,'Liste opérations'!G154,IF($L$8='Liste opérations'!$K$109,'Liste opérations'!P154,IF($L$8='Liste opérations'!$T$109,'Liste opérations'!Y154,IF($L$8='Liste opérations'!$AC$109,'Liste opérations'!AH154,IF($L$8='Liste opérations'!$B$162,'Liste opérations'!G207,IF($L$8='Liste opérations'!$T$162,'Liste opérations'!Y207,IF($L$8='Liste opérations'!$AC$162,'Liste opérations'!AH207,IF($L$8='Liste opérations'!$B$233,'Liste opérations'!G278,IF($L$8='Liste opérations'!$K$232,'Liste opérations'!P277,IF($L$8='Liste opérations'!$T$232,'Liste opérations'!Y277,IF($L$8='Liste opérations'!$AC$232,'Liste opérations'!AH277,IF($L$8='Liste opérations'!$B$56,'Liste opérations'!G101,FALSE))))))))))))))))))))</f>
        <v>0</v>
      </c>
      <c r="Q115" s="86" t="b">
        <f>IF('Tableau de comparaison'!$L$8='Liste opérations'!$B$3,'Liste opérations'!H48,IF($L$8='Liste opérations'!$K$3,'Liste opérations'!Q48,IF($L$8='Liste opérations'!$T$3,'Liste opérations'!Z48,IF($L$8='Liste opérations'!$AC$3,'Liste opérations'!AI48,IF($L$8='Liste opérations'!G99,'Liste opérations'!H101,IF($L$8='Liste opérations'!$K$56,'Liste opérations'!Q101,IF($L$8='Liste opérations'!$T$56,'Liste opérations'!Z101,IF($L$8='Liste opérations'!$AC$56,'Liste opérations'!AI101,IF($L$8='Liste opérations'!$B$109,'Liste opérations'!H154,IF($L$8='Liste opérations'!$K$109,'Liste opérations'!Q154,IF($L$8='Liste opérations'!$T$109,'Liste opérations'!Z154,IF($L$8='Liste opérations'!$AC$109,'Liste opérations'!AI154,IF($L$8='Liste opérations'!$B$162,'Liste opérations'!H207,IF($L$8='Liste opérations'!$T$162,'Liste opérations'!Z207,IF($L$8='Liste opérations'!$AC$162,'Liste opérations'!AI207,IF($L$8='Liste opérations'!$B$233,'Liste opérations'!H278,IF($L$8='Liste opérations'!$K$232,'Liste opérations'!Q277,IF($L$8='Liste opérations'!$T$232,'Liste opérations'!Z277,IF($L$8='Liste opérations'!$AC$232,'Liste opérations'!AI277,IF($L$8='Liste opérations'!$B$56,'Liste opérations'!H101,FALSE))))))))))))))))))))</f>
        <v>0</v>
      </c>
      <c r="R115" s="86" t="b">
        <f>IF('Tableau de comparaison'!$L$8='Liste opérations'!$B$3,'Liste opérations'!I48,IF($L$8='Liste opérations'!$K$3,'Liste opérations'!R48,IF($L$8='Liste opérations'!$T$3,'Liste opérations'!AA48,IF($L$8='Liste opérations'!$AC$3,'Liste opérations'!AJ48,IF($L$8='Liste opérations'!H99,'Liste opérations'!I101,IF($L$8='Liste opérations'!$K$56,'Liste opérations'!R101,IF($L$8='Liste opérations'!$T$56,'Liste opérations'!AA101,IF($L$8='Liste opérations'!$AC$56,'Liste opérations'!AJ101,IF($L$8='Liste opérations'!$B$109,'Liste opérations'!I154,IF($L$8='Liste opérations'!$K$109,'Liste opérations'!R154,IF($L$8='Liste opérations'!$T$109,'Liste opérations'!AA154,IF($L$8='Liste opérations'!$AC$109,'Liste opérations'!AJ154,IF($L$8='Liste opérations'!$B$162,'Liste opérations'!I207,IF($L$8='Liste opérations'!$T$162,'Liste opérations'!AA207,IF($L$8='Liste opérations'!$AC$162,'Liste opérations'!AJ207,IF($L$8='Liste opérations'!$B$233,'Liste opérations'!I278,IF($L$8='Liste opérations'!$K$232,'Liste opérations'!R277,IF($L$8='Liste opérations'!$T$232,'Liste opérations'!AA277,IF($L$8='Liste opérations'!$AC$232,'Liste opérations'!AJ277,IF($L$8='Liste opérations'!$B$56,'Liste opérations'!I101,FALSE))))))))))))))))))))</f>
        <v>0</v>
      </c>
      <c r="S115" s="472" t="b">
        <f>IF('Tableau de comparaison'!$L$8='Liste opérations'!$B$3,'Liste opérations'!J48,IF($L$8='Liste opérations'!$K$3,'Liste opérations'!S48,IF($L$8='Liste opérations'!$T$3,'Liste opérations'!AB48,IF($L$8='Liste opérations'!$AC$3,'Liste opérations'!AK48,IF($L$8='Liste opérations'!I99,'Liste opérations'!J101,IF($L$8='Liste opérations'!$K$56,'Liste opérations'!S101,IF($L$8='Liste opérations'!$T$56,'Liste opérations'!AB101,IF($L$8='Liste opérations'!$AC$56,'Liste opérations'!AK101,IF($L$8='Liste opérations'!$B$109,'Liste opérations'!J154,IF($L$8='Liste opérations'!$K$109,'Liste opérations'!S154,IF($L$8='Liste opérations'!$T$109,'Liste opérations'!AB154,IF($L$8='Liste opérations'!$AC$109,'Liste opérations'!AK154,IF($L$8='Liste opérations'!$B$162,'Liste opérations'!J207,IF($L$8='Liste opérations'!$T$162,'Liste opérations'!AB207,IF($L$8='Liste opérations'!$AC$162,'Liste opérations'!AK207,IF($L$8='Liste opérations'!$B$233,'Liste opérations'!J278,IF($L$8='Liste opérations'!$K$232,'Liste opérations'!S277,IF($L$8='Liste opérations'!$T$232,'Liste opérations'!AB277,IF($L$8='Liste opérations'!$AC$232,'Liste opérations'!AK277,IF($L$8='Liste opérations'!$B$56,'Liste opérations'!J101,FALSE))))))))))))))))))))</f>
        <v>0</v>
      </c>
      <c r="V115" s="10"/>
      <c r="W115" s="10"/>
      <c r="AG115" s="417"/>
      <c r="AH115" s="416"/>
      <c r="AI115" s="502"/>
      <c r="AJ115" s="502"/>
      <c r="AN115" s="10"/>
      <c r="AO115" s="10"/>
      <c r="AP115" s="10"/>
      <c r="AQ115" s="10"/>
      <c r="AR115" s="10"/>
      <c r="AS115" s="10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10"/>
      <c r="BI115" s="10"/>
      <c r="BJ115" s="10"/>
      <c r="BK115" s="10"/>
      <c r="BL115" s="10"/>
      <c r="BM115" s="10"/>
      <c r="BN115" s="10"/>
      <c r="BO115" s="2"/>
      <c r="BP115" s="2"/>
      <c r="BQ115" s="10"/>
      <c r="BR115" s="2"/>
      <c r="BS115" s="2"/>
      <c r="BT115" s="10"/>
      <c r="BU115" s="2"/>
      <c r="BV115" s="2"/>
      <c r="BW115" s="10"/>
      <c r="BX115" s="2"/>
      <c r="BY115" s="2"/>
      <c r="BZ115" s="10"/>
      <c r="CA115" s="2"/>
      <c r="CB115" s="2"/>
      <c r="CC115" s="10"/>
      <c r="CD115" s="2"/>
      <c r="CE115" s="2"/>
    </row>
    <row r="116" spans="2:183" ht="17.25" customHeight="1">
      <c r="B116" s="548"/>
      <c r="C116" s="57"/>
      <c r="D116" s="45"/>
      <c r="E116" s="48"/>
      <c r="F116" s="66"/>
      <c r="G116" s="54"/>
      <c r="H116" s="74"/>
      <c r="I116" s="165"/>
      <c r="K116" s="552"/>
      <c r="L116" s="85" t="b">
        <f>IF('Tableau de comparaison'!$L$8='Liste opérations'!$B$3,'Liste opérations'!C49,IF($L$8='Liste opérations'!$K$3,'Liste opérations'!L49,IF($L$8='Liste opérations'!$T$3,'Liste opérations'!U49,IF($L$8='Liste opérations'!$AC$3,'Liste opérations'!AD49,IF($L$8='Liste opérations'!B100,'Liste opérations'!C102,IF($L$8='Liste opérations'!$K$56,'Liste opérations'!L102,IF($L$8='Liste opérations'!$T$56,'Liste opérations'!U102,IF($L$8='Liste opérations'!$AC$56,'Liste opérations'!AD102,IF($L$8='Liste opérations'!$B$109,'Liste opérations'!C155,IF($L$8='Liste opérations'!$K$109,'Liste opérations'!L155,IF($L$8='Liste opérations'!$T$109,'Liste opérations'!U155,IF($L$8='Liste opérations'!$AC$109,'Liste opérations'!AD155,IF($L$8='Liste opérations'!$B$162,'Liste opérations'!C208,IF($L$8='Liste opérations'!$T$162,'Liste opérations'!U208,IF($L$8='Liste opérations'!$AC$162,'Liste opérations'!AD208,IF($L$8='Liste opérations'!$B$233,'Liste opérations'!C279,IF($L$8='Liste opérations'!$K$232,'Liste opérations'!L278,IF($L$8='Liste opérations'!$T$232,'Liste opérations'!U278,IF($L$8='Liste opérations'!$AC$232,'Liste opérations'!AD278,IF($L$8='Liste opérations'!$B$56,'Liste opérations'!C102,FALSE))))))))))))))))))))</f>
        <v>0</v>
      </c>
      <c r="M116" s="86" t="b">
        <f>IF('Tableau de comparaison'!$L$8='Liste opérations'!$B$3,'Liste opérations'!D49,IF($L$8='Liste opérations'!$K$3,'Liste opérations'!M49,IF($L$8='Liste opérations'!$T$3,'Liste opérations'!V49,IF($L$8='Liste opérations'!$AC$3,'Liste opérations'!AE49,IF($L$8='Liste opérations'!C100,'Liste opérations'!D102,IF($L$8='Liste opérations'!$K$56,'Liste opérations'!M102,IF($L$8='Liste opérations'!$T$56,'Liste opérations'!V102,IF($L$8='Liste opérations'!$AC$56,'Liste opérations'!AE102,IF($L$8='Liste opérations'!$B$109,'Liste opérations'!D155,IF($L$8='Liste opérations'!$K$109,'Liste opérations'!M155,IF($L$8='Liste opérations'!$T$109,'Liste opérations'!V155,IF($L$8='Liste opérations'!$AC$109,'Liste opérations'!AE155,IF($L$8='Liste opérations'!$B$162,'Liste opérations'!D208,IF($L$8='Liste opérations'!$T$162,'Liste opérations'!V208,IF($L$8='Liste opérations'!$AC$162,'Liste opérations'!AE208,IF($L$8='Liste opérations'!$B$233,'Liste opérations'!D279,IF($L$8='Liste opérations'!$K$232,'Liste opérations'!M278,IF($L$8='Liste opérations'!$T$232,'Liste opérations'!V278,IF($L$8='Liste opérations'!$AC$232,'Liste opérations'!AE278,IF($L$8='Liste opérations'!$B$56,'Liste opérations'!D102,FALSE))))))))))))))))))))</f>
        <v>0</v>
      </c>
      <c r="N116" s="86" t="b">
        <f>IF('Tableau de comparaison'!$L$8='Liste opérations'!$B$3,'Liste opérations'!E49,IF($L$8='Liste opérations'!$K$3,'Liste opérations'!N49,IF($L$8='Liste opérations'!$T$3,'Liste opérations'!W49,IF($L$8='Liste opérations'!$AC$3,'Liste opérations'!AF49,IF($L$8='Liste opérations'!D100,'Liste opérations'!E102,IF($L$8='Liste opérations'!$K$56,'Liste opérations'!N102,IF($L$8='Liste opérations'!$T$56,'Liste opérations'!W102,IF($L$8='Liste opérations'!$AC$56,'Liste opérations'!AF102,IF($L$8='Liste opérations'!$B$109,'Liste opérations'!E155,IF($L$8='Liste opérations'!$K$109,'Liste opérations'!N155,IF($L$8='Liste opérations'!$T$109,'Liste opérations'!W155,IF($L$8='Liste opérations'!$AC$109,'Liste opérations'!AF155,IF($L$8='Liste opérations'!$B$162,'Liste opérations'!E208,IF($L$8='Liste opérations'!$T$162,'Liste opérations'!W208,IF($L$8='Liste opérations'!$AC$162,'Liste opérations'!AF208,IF($L$8='Liste opérations'!$B$233,'Liste opérations'!E279,IF($L$8='Liste opérations'!$K$232,'Liste opérations'!N278,IF($L$8='Liste opérations'!$T$232,'Liste opérations'!W278,IF($L$8='Liste opérations'!$AC$232,'Liste opérations'!AF278,IF($L$8='Liste opérations'!$B$56,'Liste opérations'!E102,FALSE))))))))))))))))))))</f>
        <v>0</v>
      </c>
      <c r="O116" s="86" t="b">
        <f>IF('Tableau de comparaison'!$L$8='Liste opérations'!$B$3,'Liste opérations'!F49,IF($L$8='Liste opérations'!$K$3,'Liste opérations'!O49,IF($L$8='Liste opérations'!$T$3,'Liste opérations'!X49,IF($L$8='Liste opérations'!$AC$3,'Liste opérations'!AG49,IF($L$8='Liste opérations'!E100,'Liste opérations'!F102,IF($L$8='Liste opérations'!$K$56,'Liste opérations'!O102,IF($L$8='Liste opérations'!$T$56,'Liste opérations'!X102,IF($L$8='Liste opérations'!$AC$56,'Liste opérations'!AG102,IF($L$8='Liste opérations'!$B$109,'Liste opérations'!F155,IF($L$8='Liste opérations'!$K$109,'Liste opérations'!O155,IF($L$8='Liste opérations'!$T$109,'Liste opérations'!X155,IF($L$8='Liste opérations'!$AC$109,'Liste opérations'!AG155,IF($L$8='Liste opérations'!$B$162,'Liste opérations'!F208,IF($L$8='Liste opérations'!$T$162,'Liste opérations'!X208,IF($L$8='Liste opérations'!$AC$162,'Liste opérations'!AG208,IF($L$8='Liste opérations'!$B$233,'Liste opérations'!F279,IF($L$8='Liste opérations'!$K$232,'Liste opérations'!O278,IF($L$8='Liste opérations'!$T$232,'Liste opérations'!X278,IF($L$8='Liste opérations'!$AC$232,'Liste opérations'!AG278,IF($L$8='Liste opérations'!$B$56,'Liste opérations'!F102,FALSE))))))))))))))))))))</f>
        <v>0</v>
      </c>
      <c r="P116" s="86" t="b">
        <f>IF('Tableau de comparaison'!$L$8='Liste opérations'!$B$3,'Liste opérations'!G49,IF($L$8='Liste opérations'!$K$3,'Liste opérations'!P49,IF($L$8='Liste opérations'!$T$3,'Liste opérations'!Y49,IF($L$8='Liste opérations'!$AC$3,'Liste opérations'!AH49,IF($L$8='Liste opérations'!F100,'Liste opérations'!G102,IF($L$8='Liste opérations'!$K$56,'Liste opérations'!P102,IF($L$8='Liste opérations'!$T$56,'Liste opérations'!Y102,IF($L$8='Liste opérations'!$AC$56,'Liste opérations'!AH102,IF($L$8='Liste opérations'!$B$109,'Liste opérations'!G155,IF($L$8='Liste opérations'!$K$109,'Liste opérations'!P155,IF($L$8='Liste opérations'!$T$109,'Liste opérations'!Y155,IF($L$8='Liste opérations'!$AC$109,'Liste opérations'!AH155,IF($L$8='Liste opérations'!$B$162,'Liste opérations'!G208,IF($L$8='Liste opérations'!$T$162,'Liste opérations'!Y208,IF($L$8='Liste opérations'!$AC$162,'Liste opérations'!AH208,IF($L$8='Liste opérations'!$B$233,'Liste opérations'!G279,IF($L$8='Liste opérations'!$K$232,'Liste opérations'!P278,IF($L$8='Liste opérations'!$T$232,'Liste opérations'!Y278,IF($L$8='Liste opérations'!$AC$232,'Liste opérations'!AH278,IF($L$8='Liste opérations'!$B$56,'Liste opérations'!G102,FALSE))))))))))))))))))))</f>
        <v>0</v>
      </c>
      <c r="Q116" s="86" t="b">
        <f>IF('Tableau de comparaison'!$L$8='Liste opérations'!$B$3,'Liste opérations'!H49,IF($L$8='Liste opérations'!$K$3,'Liste opérations'!Q49,IF($L$8='Liste opérations'!$T$3,'Liste opérations'!Z49,IF($L$8='Liste opérations'!$AC$3,'Liste opérations'!AI49,IF($L$8='Liste opérations'!G100,'Liste opérations'!H102,IF($L$8='Liste opérations'!$K$56,'Liste opérations'!Q102,IF($L$8='Liste opérations'!$T$56,'Liste opérations'!Z102,IF($L$8='Liste opérations'!$AC$56,'Liste opérations'!AI102,IF($L$8='Liste opérations'!$B$109,'Liste opérations'!H155,IF($L$8='Liste opérations'!$K$109,'Liste opérations'!Q155,IF($L$8='Liste opérations'!$T$109,'Liste opérations'!Z155,IF($L$8='Liste opérations'!$AC$109,'Liste opérations'!AI155,IF($L$8='Liste opérations'!$B$162,'Liste opérations'!H208,IF($L$8='Liste opérations'!$T$162,'Liste opérations'!Z208,IF($L$8='Liste opérations'!$AC$162,'Liste opérations'!AI208,IF($L$8='Liste opérations'!$B$233,'Liste opérations'!H279,IF($L$8='Liste opérations'!$K$232,'Liste opérations'!Q278,IF($L$8='Liste opérations'!$T$232,'Liste opérations'!Z278,IF($L$8='Liste opérations'!$AC$232,'Liste opérations'!AI278,IF($L$8='Liste opérations'!$B$56,'Liste opérations'!H102,FALSE))))))))))))))))))))</f>
        <v>0</v>
      </c>
      <c r="R116" s="86" t="b">
        <f>IF('Tableau de comparaison'!$L$8='Liste opérations'!$B$3,'Liste opérations'!I49,IF($L$8='Liste opérations'!$K$3,'Liste opérations'!R49,IF($L$8='Liste opérations'!$T$3,'Liste opérations'!AA49,IF($L$8='Liste opérations'!$AC$3,'Liste opérations'!AJ49,IF($L$8='Liste opérations'!H100,'Liste opérations'!I102,IF($L$8='Liste opérations'!$K$56,'Liste opérations'!R102,IF($L$8='Liste opérations'!$T$56,'Liste opérations'!AA102,IF($L$8='Liste opérations'!$AC$56,'Liste opérations'!AJ102,IF($L$8='Liste opérations'!$B$109,'Liste opérations'!I155,IF($L$8='Liste opérations'!$K$109,'Liste opérations'!R155,IF($L$8='Liste opérations'!$T$109,'Liste opérations'!AA155,IF($L$8='Liste opérations'!$AC$109,'Liste opérations'!AJ155,IF($L$8='Liste opérations'!$B$162,'Liste opérations'!I208,IF($L$8='Liste opérations'!$T$162,'Liste opérations'!AA208,IF($L$8='Liste opérations'!$AC$162,'Liste opérations'!AJ208,IF($L$8='Liste opérations'!$B$233,'Liste opérations'!I279,IF($L$8='Liste opérations'!$K$232,'Liste opérations'!R278,IF($L$8='Liste opérations'!$T$232,'Liste opérations'!AA278,IF($L$8='Liste opérations'!$AC$232,'Liste opérations'!AJ278,IF($L$8='Liste opérations'!$B$56,'Liste opérations'!I102,FALSE))))))))))))))))))))</f>
        <v>0</v>
      </c>
      <c r="S116" s="472" t="b">
        <f>IF('Tableau de comparaison'!$L$8='Liste opérations'!$B$3,'Liste opérations'!J49,IF($L$8='Liste opérations'!$K$3,'Liste opérations'!S49,IF($L$8='Liste opérations'!$T$3,'Liste opérations'!AB49,IF($L$8='Liste opérations'!$AC$3,'Liste opérations'!AK49,IF($L$8='Liste opérations'!I100,'Liste opérations'!J102,IF($L$8='Liste opérations'!$K$56,'Liste opérations'!S102,IF($L$8='Liste opérations'!$T$56,'Liste opérations'!AB102,IF($L$8='Liste opérations'!$AC$56,'Liste opérations'!AK102,IF($L$8='Liste opérations'!$B$109,'Liste opérations'!J155,IF($L$8='Liste opérations'!$K$109,'Liste opérations'!S155,IF($L$8='Liste opérations'!$T$109,'Liste opérations'!AB155,IF($L$8='Liste opérations'!$AC$109,'Liste opérations'!AK155,IF($L$8='Liste opérations'!$B$162,'Liste opérations'!J208,IF($L$8='Liste opérations'!$T$162,'Liste opérations'!AB208,IF($L$8='Liste opérations'!$AC$162,'Liste opérations'!AK208,IF($L$8='Liste opérations'!$B$233,'Liste opérations'!J279,IF($L$8='Liste opérations'!$K$232,'Liste opérations'!S278,IF($L$8='Liste opérations'!$T$232,'Liste opérations'!AB278,IF($L$8='Liste opérations'!$AC$232,'Liste opérations'!AK278,IF($L$8='Liste opérations'!$B$56,'Liste opérations'!J102,FALSE))))))))))))))))))))</f>
        <v>0</v>
      </c>
      <c r="V116" s="10"/>
      <c r="W116" s="10"/>
      <c r="AG116" s="417"/>
      <c r="AH116" s="416"/>
      <c r="AI116" s="502"/>
      <c r="AJ116" s="502"/>
      <c r="AN116" s="10"/>
      <c r="AO116" s="10"/>
      <c r="AP116" s="10"/>
      <c r="AQ116" s="10"/>
      <c r="AR116" s="10"/>
      <c r="AS116" s="10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10"/>
      <c r="BI116" s="10"/>
      <c r="BJ116" s="10"/>
      <c r="BK116" s="10"/>
      <c r="BL116" s="10"/>
      <c r="BM116" s="10"/>
      <c r="BN116" s="10"/>
      <c r="BO116" s="2"/>
      <c r="BP116" s="2"/>
      <c r="BQ116" s="10"/>
      <c r="BR116" s="2"/>
      <c r="BS116" s="2"/>
      <c r="BT116" s="10"/>
      <c r="BU116" s="2"/>
      <c r="BV116" s="2"/>
      <c r="BW116" s="10"/>
      <c r="BX116" s="2"/>
      <c r="BY116" s="2"/>
      <c r="BZ116" s="10"/>
      <c r="CA116" s="2"/>
      <c r="CB116" s="2"/>
      <c r="CC116" s="10"/>
      <c r="CD116" s="2"/>
      <c r="CE116" s="2"/>
    </row>
    <row r="117" spans="2:183" ht="17.25" customHeight="1">
      <c r="B117" s="548"/>
      <c r="C117" s="57"/>
      <c r="D117" s="45"/>
      <c r="E117" s="48"/>
      <c r="F117" s="66"/>
      <c r="G117" s="54"/>
      <c r="H117" s="74"/>
      <c r="I117" s="165"/>
      <c r="K117" s="552"/>
      <c r="L117" s="85" t="b">
        <f>IF('Tableau de comparaison'!$L$8='Liste opérations'!$B$3,'Liste opérations'!C50,IF($L$8='Liste opérations'!$K$3,'Liste opérations'!L50,IF($L$8='Liste opérations'!$T$3,'Liste opérations'!U50,IF($L$8='Liste opérations'!$AC$3,'Liste opérations'!AD50,IF($L$8='Liste opérations'!B101,'Liste opérations'!C103,IF($L$8='Liste opérations'!$K$56,'Liste opérations'!L103,IF($L$8='Liste opérations'!$T$56,'Liste opérations'!U103,IF($L$8='Liste opérations'!$AC$56,'Liste opérations'!AD103,IF($L$8='Liste opérations'!$B$109,'Liste opérations'!C156,IF($L$8='Liste opérations'!$K$109,'Liste opérations'!L156,IF($L$8='Liste opérations'!$T$109,'Liste opérations'!U156,IF($L$8='Liste opérations'!$AC$109,'Liste opérations'!AD156,IF($L$8='Liste opérations'!$B$162,'Liste opérations'!C209,IF($L$8='Liste opérations'!$T$162,'Liste opérations'!U209,IF($L$8='Liste opérations'!$AC$162,'Liste opérations'!AD209,IF($L$8='Liste opérations'!$B$233,'Liste opérations'!C280,IF($L$8='Liste opérations'!$K$232,'Liste opérations'!L279,IF($L$8='Liste opérations'!$T$232,'Liste opérations'!U279,IF($L$8='Liste opérations'!$AC$232,'Liste opérations'!AD279,IF($L$8='Liste opérations'!$B$56,'Liste opérations'!C103,FALSE))))))))))))))))))))</f>
        <v>0</v>
      </c>
      <c r="M117" s="86" t="b">
        <f>IF('Tableau de comparaison'!$L$8='Liste opérations'!$B$3,'Liste opérations'!D50,IF($L$8='Liste opérations'!$K$3,'Liste opérations'!M50,IF($L$8='Liste opérations'!$T$3,'Liste opérations'!V50,IF($L$8='Liste opérations'!$AC$3,'Liste opérations'!AE50,IF($L$8='Liste opérations'!C101,'Liste opérations'!D103,IF($L$8='Liste opérations'!$K$56,'Liste opérations'!M103,IF($L$8='Liste opérations'!$T$56,'Liste opérations'!V103,IF($L$8='Liste opérations'!$AC$56,'Liste opérations'!AE103,IF($L$8='Liste opérations'!$B$109,'Liste opérations'!D156,IF($L$8='Liste opérations'!$K$109,'Liste opérations'!M156,IF($L$8='Liste opérations'!$T$109,'Liste opérations'!V156,IF($L$8='Liste opérations'!$AC$109,'Liste opérations'!AE156,IF($L$8='Liste opérations'!$B$162,'Liste opérations'!D209,IF($L$8='Liste opérations'!$T$162,'Liste opérations'!V209,IF($L$8='Liste opérations'!$AC$162,'Liste opérations'!AE209,IF($L$8='Liste opérations'!$B$233,'Liste opérations'!D280,IF($L$8='Liste opérations'!$K$232,'Liste opérations'!M279,IF($L$8='Liste opérations'!$T$232,'Liste opérations'!V279,IF($L$8='Liste opérations'!$AC$232,'Liste opérations'!AE279,IF($L$8='Liste opérations'!$B$56,'Liste opérations'!D103,FALSE))))))))))))))))))))</f>
        <v>0</v>
      </c>
      <c r="N117" s="86" t="b">
        <f>IF('Tableau de comparaison'!$L$8='Liste opérations'!$B$3,'Liste opérations'!E50,IF($L$8='Liste opérations'!$K$3,'Liste opérations'!N50,IF($L$8='Liste opérations'!$T$3,'Liste opérations'!W50,IF($L$8='Liste opérations'!$AC$3,'Liste opérations'!AF50,IF($L$8='Liste opérations'!D101,'Liste opérations'!E103,IF($L$8='Liste opérations'!$K$56,'Liste opérations'!N103,IF($L$8='Liste opérations'!$T$56,'Liste opérations'!W103,IF($L$8='Liste opérations'!$AC$56,'Liste opérations'!AF103,IF($L$8='Liste opérations'!$B$109,'Liste opérations'!E156,IF($L$8='Liste opérations'!$K$109,'Liste opérations'!N156,IF($L$8='Liste opérations'!$T$109,'Liste opérations'!W156,IF($L$8='Liste opérations'!$AC$109,'Liste opérations'!AF156,IF($L$8='Liste opérations'!$B$162,'Liste opérations'!E209,IF($L$8='Liste opérations'!$T$162,'Liste opérations'!W209,IF($L$8='Liste opérations'!$AC$162,'Liste opérations'!AF209,IF($L$8='Liste opérations'!$B$233,'Liste opérations'!E280,IF($L$8='Liste opérations'!$K$232,'Liste opérations'!N279,IF($L$8='Liste opérations'!$T$232,'Liste opérations'!W279,IF($L$8='Liste opérations'!$AC$232,'Liste opérations'!AF279,IF($L$8='Liste opérations'!$B$56,'Liste opérations'!E103,FALSE))))))))))))))))))))</f>
        <v>0</v>
      </c>
      <c r="O117" s="86" t="b">
        <f>IF('Tableau de comparaison'!$L$8='Liste opérations'!$B$3,'Liste opérations'!F50,IF($L$8='Liste opérations'!$K$3,'Liste opérations'!O50,IF($L$8='Liste opérations'!$T$3,'Liste opérations'!X50,IF($L$8='Liste opérations'!$AC$3,'Liste opérations'!AG50,IF($L$8='Liste opérations'!E101,'Liste opérations'!F103,IF($L$8='Liste opérations'!$K$56,'Liste opérations'!O103,IF($L$8='Liste opérations'!$T$56,'Liste opérations'!X103,IF($L$8='Liste opérations'!$AC$56,'Liste opérations'!AG103,IF($L$8='Liste opérations'!$B$109,'Liste opérations'!F156,IF($L$8='Liste opérations'!$K$109,'Liste opérations'!O156,IF($L$8='Liste opérations'!$T$109,'Liste opérations'!X156,IF($L$8='Liste opérations'!$AC$109,'Liste opérations'!AG156,IF($L$8='Liste opérations'!$B$162,'Liste opérations'!F209,IF($L$8='Liste opérations'!$T$162,'Liste opérations'!X209,IF($L$8='Liste opérations'!$AC$162,'Liste opérations'!AG209,IF($L$8='Liste opérations'!$B$233,'Liste opérations'!F280,IF($L$8='Liste opérations'!$K$232,'Liste opérations'!O279,IF($L$8='Liste opérations'!$T$232,'Liste opérations'!X279,IF($L$8='Liste opérations'!$AC$232,'Liste opérations'!AG279,IF($L$8='Liste opérations'!$B$56,'Liste opérations'!F103,FALSE))))))))))))))))))))</f>
        <v>0</v>
      </c>
      <c r="P117" s="86" t="b">
        <f>IF('Tableau de comparaison'!$L$8='Liste opérations'!$B$3,'Liste opérations'!G50,IF($L$8='Liste opérations'!$K$3,'Liste opérations'!P50,IF($L$8='Liste opérations'!$T$3,'Liste opérations'!Y50,IF($L$8='Liste opérations'!$AC$3,'Liste opérations'!AH50,IF($L$8='Liste opérations'!F101,'Liste opérations'!G103,IF($L$8='Liste opérations'!$K$56,'Liste opérations'!P103,IF($L$8='Liste opérations'!$T$56,'Liste opérations'!Y103,IF($L$8='Liste opérations'!$AC$56,'Liste opérations'!AH103,IF($L$8='Liste opérations'!$B$109,'Liste opérations'!G156,IF($L$8='Liste opérations'!$K$109,'Liste opérations'!P156,IF($L$8='Liste opérations'!$T$109,'Liste opérations'!Y156,IF($L$8='Liste opérations'!$AC$109,'Liste opérations'!AH156,IF($L$8='Liste opérations'!$B$162,'Liste opérations'!G209,IF($L$8='Liste opérations'!$T$162,'Liste opérations'!Y209,IF($L$8='Liste opérations'!$AC$162,'Liste opérations'!AH209,IF($L$8='Liste opérations'!$B$233,'Liste opérations'!G280,IF($L$8='Liste opérations'!$K$232,'Liste opérations'!P279,IF($L$8='Liste opérations'!$T$232,'Liste opérations'!Y279,IF($L$8='Liste opérations'!$AC$232,'Liste opérations'!AH279,IF($L$8='Liste opérations'!$B$56,'Liste opérations'!G103,FALSE))))))))))))))))))))</f>
        <v>0</v>
      </c>
      <c r="Q117" s="86" t="b">
        <f>IF('Tableau de comparaison'!$L$8='Liste opérations'!$B$3,'Liste opérations'!H50,IF($L$8='Liste opérations'!$K$3,'Liste opérations'!Q50,IF($L$8='Liste opérations'!$T$3,'Liste opérations'!Z50,IF($L$8='Liste opérations'!$AC$3,'Liste opérations'!AI50,IF($L$8='Liste opérations'!G101,'Liste opérations'!H103,IF($L$8='Liste opérations'!$K$56,'Liste opérations'!Q103,IF($L$8='Liste opérations'!$T$56,'Liste opérations'!Z103,IF($L$8='Liste opérations'!$AC$56,'Liste opérations'!AI103,IF($L$8='Liste opérations'!$B$109,'Liste opérations'!H156,IF($L$8='Liste opérations'!$K$109,'Liste opérations'!Q156,IF($L$8='Liste opérations'!$T$109,'Liste opérations'!Z156,IF($L$8='Liste opérations'!$AC$109,'Liste opérations'!AI156,IF($L$8='Liste opérations'!$B$162,'Liste opérations'!H209,IF($L$8='Liste opérations'!$T$162,'Liste opérations'!Z209,IF($L$8='Liste opérations'!$AC$162,'Liste opérations'!AI209,IF($L$8='Liste opérations'!$B$233,'Liste opérations'!H280,IF($L$8='Liste opérations'!$K$232,'Liste opérations'!Q279,IF($L$8='Liste opérations'!$T$232,'Liste opérations'!Z279,IF($L$8='Liste opérations'!$AC$232,'Liste opérations'!AI279,IF($L$8='Liste opérations'!$B$56,'Liste opérations'!H103,FALSE))))))))))))))))))))</f>
        <v>0</v>
      </c>
      <c r="R117" s="86" t="b">
        <f>IF('Tableau de comparaison'!$L$8='Liste opérations'!$B$3,'Liste opérations'!I50,IF($L$8='Liste opérations'!$K$3,'Liste opérations'!R50,IF($L$8='Liste opérations'!$T$3,'Liste opérations'!AA50,IF($L$8='Liste opérations'!$AC$3,'Liste opérations'!AJ50,IF($L$8='Liste opérations'!H101,'Liste opérations'!I103,IF($L$8='Liste opérations'!$K$56,'Liste opérations'!R103,IF($L$8='Liste opérations'!$T$56,'Liste opérations'!AA103,IF($L$8='Liste opérations'!$AC$56,'Liste opérations'!AJ103,IF($L$8='Liste opérations'!$B$109,'Liste opérations'!I156,IF($L$8='Liste opérations'!$K$109,'Liste opérations'!R156,IF($L$8='Liste opérations'!$T$109,'Liste opérations'!AA156,IF($L$8='Liste opérations'!$AC$109,'Liste opérations'!AJ156,IF($L$8='Liste opérations'!$B$162,'Liste opérations'!I209,IF($L$8='Liste opérations'!$T$162,'Liste opérations'!AA209,IF($L$8='Liste opérations'!$AC$162,'Liste opérations'!AJ209,IF($L$8='Liste opérations'!$B$233,'Liste opérations'!I280,IF($L$8='Liste opérations'!$K$232,'Liste opérations'!R279,IF($L$8='Liste opérations'!$T$232,'Liste opérations'!AA279,IF($L$8='Liste opérations'!$AC$232,'Liste opérations'!AJ279,IF($L$8='Liste opérations'!$B$56,'Liste opérations'!I103,FALSE))))))))))))))))))))</f>
        <v>0</v>
      </c>
      <c r="S117" s="472" t="b">
        <f>IF('Tableau de comparaison'!$L$8='Liste opérations'!$B$3,'Liste opérations'!J50,IF($L$8='Liste opérations'!$K$3,'Liste opérations'!S50,IF($L$8='Liste opérations'!$T$3,'Liste opérations'!AB50,IF($L$8='Liste opérations'!$AC$3,'Liste opérations'!AK50,IF($L$8='Liste opérations'!I101,'Liste opérations'!J103,IF($L$8='Liste opérations'!$K$56,'Liste opérations'!S103,IF($L$8='Liste opérations'!$T$56,'Liste opérations'!AB103,IF($L$8='Liste opérations'!$AC$56,'Liste opérations'!AK103,IF($L$8='Liste opérations'!$B$109,'Liste opérations'!J156,IF($L$8='Liste opérations'!$K$109,'Liste opérations'!S156,IF($L$8='Liste opérations'!$T$109,'Liste opérations'!AB156,IF($L$8='Liste opérations'!$AC$109,'Liste opérations'!AK156,IF($L$8='Liste opérations'!$B$162,'Liste opérations'!J209,IF($L$8='Liste opérations'!$T$162,'Liste opérations'!AB209,IF($L$8='Liste opérations'!$AC$162,'Liste opérations'!AK209,IF($L$8='Liste opérations'!$B$233,'Liste opérations'!J280,IF($L$8='Liste opérations'!$K$232,'Liste opérations'!S279,IF($L$8='Liste opérations'!$T$232,'Liste opérations'!AB279,IF($L$8='Liste opérations'!$AC$232,'Liste opérations'!AK279,IF($L$8='Liste opérations'!$B$56,'Liste opérations'!J103,FALSE))))))))))))))))))))</f>
        <v>0</v>
      </c>
      <c r="V117" s="77"/>
      <c r="W117" s="77"/>
      <c r="X117" s="30"/>
      <c r="Y117" s="30"/>
      <c r="Z117" s="30"/>
      <c r="AB117" s="30"/>
      <c r="AC117" s="30"/>
      <c r="AD117" s="30"/>
      <c r="AE117" s="30"/>
      <c r="AF117" s="30"/>
      <c r="AG117" s="417"/>
      <c r="AH117" s="416"/>
      <c r="AI117" s="77"/>
      <c r="AJ117" s="502"/>
      <c r="AK117" s="30"/>
      <c r="AL117" s="30"/>
      <c r="AM117" s="30"/>
      <c r="AN117" s="77"/>
      <c r="AO117" s="77"/>
      <c r="AP117" s="77"/>
      <c r="AQ117" s="77"/>
      <c r="AR117" s="77"/>
      <c r="AS117" s="77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7"/>
      <c r="BI117" s="77"/>
      <c r="BJ117" s="77"/>
      <c r="BK117" s="77"/>
      <c r="BL117" s="77"/>
      <c r="BM117" s="77"/>
      <c r="BN117" s="77"/>
      <c r="BO117" s="78"/>
      <c r="BP117" s="78"/>
      <c r="BQ117" s="77"/>
      <c r="BR117" s="78"/>
      <c r="BS117" s="78"/>
      <c r="BT117" s="77"/>
      <c r="BU117" s="78"/>
      <c r="BV117" s="78"/>
      <c r="BW117" s="77"/>
      <c r="BX117" s="78"/>
      <c r="BY117" s="78"/>
      <c r="BZ117" s="77"/>
      <c r="CA117" s="78"/>
      <c r="CB117" s="78"/>
      <c r="CC117" s="77"/>
      <c r="CD117" s="78"/>
      <c r="CE117" s="78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  <c r="DK117" s="30"/>
      <c r="DL117" s="30"/>
      <c r="DM117" s="30"/>
      <c r="DN117" s="30"/>
      <c r="DO117" s="30"/>
      <c r="DP117" s="30"/>
      <c r="DQ117" s="30"/>
      <c r="DR117" s="30"/>
      <c r="DS117" s="30"/>
      <c r="DT117" s="30"/>
      <c r="DU117" s="30"/>
      <c r="DV117" s="30"/>
      <c r="DW117" s="30"/>
      <c r="DX117" s="30"/>
      <c r="DY117" s="30"/>
      <c r="DZ117" s="30"/>
      <c r="EA117" s="30"/>
      <c r="EB117" s="30"/>
      <c r="EC117" s="30"/>
      <c r="ED117" s="30"/>
      <c r="EE117" s="30"/>
      <c r="EF117" s="30"/>
      <c r="EG117" s="30"/>
      <c r="EH117" s="30"/>
      <c r="EI117" s="30"/>
      <c r="EJ117" s="30"/>
      <c r="EK117" s="30"/>
      <c r="EL117" s="30"/>
      <c r="EM117" s="30"/>
      <c r="EN117" s="30"/>
      <c r="EO117" s="30"/>
      <c r="EP117" s="30"/>
      <c r="EQ117" s="30"/>
      <c r="ER117" s="30"/>
      <c r="ES117" s="30"/>
      <c r="ET117" s="30"/>
      <c r="EU117" s="30"/>
      <c r="EV117" s="30"/>
      <c r="EW117" s="30"/>
      <c r="EX117" s="30"/>
      <c r="EY117" s="30"/>
      <c r="EZ117" s="30"/>
      <c r="FA117" s="30"/>
      <c r="FB117" s="30"/>
      <c r="FC117" s="30"/>
      <c r="FD117" s="30"/>
      <c r="FE117" s="30"/>
      <c r="FF117" s="30"/>
      <c r="FG117" s="30"/>
      <c r="FH117" s="30"/>
      <c r="FI117" s="30"/>
      <c r="FJ117" s="30"/>
      <c r="FK117" s="30"/>
      <c r="FL117" s="30"/>
      <c r="FM117" s="30"/>
      <c r="FN117" s="30"/>
      <c r="FO117" s="30"/>
      <c r="FP117" s="30"/>
      <c r="FQ117" s="30"/>
      <c r="FR117" s="30"/>
      <c r="FS117" s="30"/>
      <c r="FT117" s="30"/>
      <c r="FU117" s="30"/>
      <c r="FV117" s="30"/>
      <c r="FW117" s="30"/>
      <c r="FX117" s="30"/>
      <c r="FY117" s="30"/>
      <c r="FZ117" s="30"/>
      <c r="GA117" s="30"/>
    </row>
    <row r="118" spans="2:183" s="30" customFormat="1" ht="17.25" customHeight="1">
      <c r="B118" s="548"/>
      <c r="C118" s="163"/>
      <c r="D118" s="164"/>
      <c r="E118" s="48"/>
      <c r="F118" s="66"/>
      <c r="G118" s="54"/>
      <c r="H118" s="74"/>
      <c r="I118" s="166"/>
      <c r="K118" s="552"/>
      <c r="L118" s="85" t="b">
        <f>IF('Tableau de comparaison'!$L$8='Liste opérations'!$B$3,'Liste opérations'!C51,IF($L$8='Liste opérations'!$K$3,'Liste opérations'!L51,IF($L$8='Liste opérations'!$T$3,'Liste opérations'!U51,IF($L$8='Liste opérations'!$AC$3,'Liste opérations'!AD51,IF($L$8='Liste opérations'!B102,'Liste opérations'!C104,IF($L$8='Liste opérations'!$K$56,'Liste opérations'!L104,IF($L$8='Liste opérations'!$T$56,'Liste opérations'!U104,IF($L$8='Liste opérations'!$AC$56,'Liste opérations'!AD104,IF($L$8='Liste opérations'!$B$109,'Liste opérations'!C157,IF($L$8='Liste opérations'!$K$109,'Liste opérations'!L157,IF($L$8='Liste opérations'!$T$109,'Liste opérations'!U157,IF($L$8='Liste opérations'!$AC$109,'Liste opérations'!AD157,IF($L$8='Liste opérations'!$B$162,'Liste opérations'!C210,IF($L$8='Liste opérations'!$T$162,'Liste opérations'!U210,IF($L$8='Liste opérations'!$AC$162,'Liste opérations'!AD210,IF($L$8='Liste opérations'!$B$233,'Liste opérations'!C281,IF($L$8='Liste opérations'!$K$232,'Liste opérations'!L280,IF($L$8='Liste opérations'!$T$232,'Liste opérations'!U280,IF($L$8='Liste opérations'!$AC$232,'Liste opérations'!AD280,IF($L$8='Liste opérations'!$B$56,'Liste opérations'!C104,FALSE))))))))))))))))))))</f>
        <v>0</v>
      </c>
      <c r="M118" s="86" t="b">
        <f>IF('Tableau de comparaison'!$L$8='Liste opérations'!$B$3,'Liste opérations'!D51,IF($L$8='Liste opérations'!$K$3,'Liste opérations'!M51,IF($L$8='Liste opérations'!$T$3,'Liste opérations'!V51,IF($L$8='Liste opérations'!$AC$3,'Liste opérations'!AE51,IF($L$8='Liste opérations'!C102,'Liste opérations'!D104,IF($L$8='Liste opérations'!$K$56,'Liste opérations'!M104,IF($L$8='Liste opérations'!$T$56,'Liste opérations'!V104,IF($L$8='Liste opérations'!$AC$56,'Liste opérations'!AE104,IF($L$8='Liste opérations'!$B$109,'Liste opérations'!D157,IF($L$8='Liste opérations'!$K$109,'Liste opérations'!M157,IF($L$8='Liste opérations'!$T$109,'Liste opérations'!V157,IF($L$8='Liste opérations'!$AC$109,'Liste opérations'!AE157,IF($L$8='Liste opérations'!$B$162,'Liste opérations'!D210,IF($L$8='Liste opérations'!$T$162,'Liste opérations'!V210,IF($L$8='Liste opérations'!$AC$162,'Liste opérations'!AE210,IF($L$8='Liste opérations'!$B$233,'Liste opérations'!D281,IF($L$8='Liste opérations'!$K$232,'Liste opérations'!M280,IF($L$8='Liste opérations'!$T$232,'Liste opérations'!V280,IF($L$8='Liste opérations'!$AC$232,'Liste opérations'!AE280,IF($L$8='Liste opérations'!$B$56,'Liste opérations'!D104,FALSE))))))))))))))))))))</f>
        <v>0</v>
      </c>
      <c r="N118" s="86" t="b">
        <f>IF('Tableau de comparaison'!$L$8='Liste opérations'!$B$3,'Liste opérations'!E51,IF($L$8='Liste opérations'!$K$3,'Liste opérations'!N51,IF($L$8='Liste opérations'!$T$3,'Liste opérations'!W51,IF($L$8='Liste opérations'!$AC$3,'Liste opérations'!AF51,IF($L$8='Liste opérations'!D102,'Liste opérations'!E104,IF($L$8='Liste opérations'!$K$56,'Liste opérations'!N104,IF($L$8='Liste opérations'!$T$56,'Liste opérations'!W104,IF($L$8='Liste opérations'!$AC$56,'Liste opérations'!AF104,IF($L$8='Liste opérations'!$B$109,'Liste opérations'!E157,IF($L$8='Liste opérations'!$K$109,'Liste opérations'!N157,IF($L$8='Liste opérations'!$T$109,'Liste opérations'!W157,IF($L$8='Liste opérations'!$AC$109,'Liste opérations'!AF157,IF($L$8='Liste opérations'!$B$162,'Liste opérations'!E210,IF($L$8='Liste opérations'!$T$162,'Liste opérations'!W210,IF($L$8='Liste opérations'!$AC$162,'Liste opérations'!AF210,IF($L$8='Liste opérations'!$B$233,'Liste opérations'!E281,IF($L$8='Liste opérations'!$K$232,'Liste opérations'!N280,IF($L$8='Liste opérations'!$T$232,'Liste opérations'!W280,IF($L$8='Liste opérations'!$AC$232,'Liste opérations'!AF280,IF($L$8='Liste opérations'!$B$56,'Liste opérations'!E104,FALSE))))))))))))))))))))</f>
        <v>0</v>
      </c>
      <c r="O118" s="86" t="b">
        <f>IF('Tableau de comparaison'!$L$8='Liste opérations'!$B$3,'Liste opérations'!F51,IF($L$8='Liste opérations'!$K$3,'Liste opérations'!O51,IF($L$8='Liste opérations'!$T$3,'Liste opérations'!X51,IF($L$8='Liste opérations'!$AC$3,'Liste opérations'!AG51,IF($L$8='Liste opérations'!E102,'Liste opérations'!F104,IF($L$8='Liste opérations'!$K$56,'Liste opérations'!O104,IF($L$8='Liste opérations'!$T$56,'Liste opérations'!X104,IF($L$8='Liste opérations'!$AC$56,'Liste opérations'!AG104,IF($L$8='Liste opérations'!$B$109,'Liste opérations'!F157,IF($L$8='Liste opérations'!$K$109,'Liste opérations'!O157,IF($L$8='Liste opérations'!$T$109,'Liste opérations'!X157,IF($L$8='Liste opérations'!$AC$109,'Liste opérations'!AG157,IF($L$8='Liste opérations'!$B$162,'Liste opérations'!F210,IF($L$8='Liste opérations'!$T$162,'Liste opérations'!X210,IF($L$8='Liste opérations'!$AC$162,'Liste opérations'!AG210,IF($L$8='Liste opérations'!$B$233,'Liste opérations'!F281,IF($L$8='Liste opérations'!$K$232,'Liste opérations'!O280,IF($L$8='Liste opérations'!$T$232,'Liste opérations'!X280,IF($L$8='Liste opérations'!$AC$232,'Liste opérations'!AG280,IF($L$8='Liste opérations'!$B$56,'Liste opérations'!F104,FALSE))))))))))))))))))))</f>
        <v>0</v>
      </c>
      <c r="P118" s="86" t="b">
        <f>IF('Tableau de comparaison'!$L$8='Liste opérations'!$B$3,'Liste opérations'!G51,IF($L$8='Liste opérations'!$K$3,'Liste opérations'!P51,IF($L$8='Liste opérations'!$T$3,'Liste opérations'!Y51,IF($L$8='Liste opérations'!$AC$3,'Liste opérations'!AH51,IF($L$8='Liste opérations'!F102,'Liste opérations'!G104,IF($L$8='Liste opérations'!$K$56,'Liste opérations'!P104,IF($L$8='Liste opérations'!$T$56,'Liste opérations'!Y104,IF($L$8='Liste opérations'!$AC$56,'Liste opérations'!AH104,IF($L$8='Liste opérations'!$B$109,'Liste opérations'!G157,IF($L$8='Liste opérations'!$K$109,'Liste opérations'!P157,IF($L$8='Liste opérations'!$T$109,'Liste opérations'!Y157,IF($L$8='Liste opérations'!$AC$109,'Liste opérations'!AH157,IF($L$8='Liste opérations'!$B$162,'Liste opérations'!G210,IF($L$8='Liste opérations'!$T$162,'Liste opérations'!Y210,IF($L$8='Liste opérations'!$AC$162,'Liste opérations'!AH210,IF($L$8='Liste opérations'!$B$233,'Liste opérations'!G281,IF($L$8='Liste opérations'!$K$232,'Liste opérations'!P280,IF($L$8='Liste opérations'!$T$232,'Liste opérations'!Y280,IF($L$8='Liste opérations'!$AC$232,'Liste opérations'!AH280,IF($L$8='Liste opérations'!$B$56,'Liste opérations'!G104,FALSE))))))))))))))))))))</f>
        <v>0</v>
      </c>
      <c r="Q118" s="86" t="b">
        <f>IF('Tableau de comparaison'!$L$8='Liste opérations'!$B$3,'Liste opérations'!H51,IF($L$8='Liste opérations'!$K$3,'Liste opérations'!Q51,IF($L$8='Liste opérations'!$T$3,'Liste opérations'!Z51,IF($L$8='Liste opérations'!$AC$3,'Liste opérations'!AI51,IF($L$8='Liste opérations'!G102,'Liste opérations'!H104,IF($L$8='Liste opérations'!$K$56,'Liste opérations'!Q104,IF($L$8='Liste opérations'!$T$56,'Liste opérations'!Z104,IF($L$8='Liste opérations'!$AC$56,'Liste opérations'!AI104,IF($L$8='Liste opérations'!$B$109,'Liste opérations'!H157,IF($L$8='Liste opérations'!$K$109,'Liste opérations'!Q157,IF($L$8='Liste opérations'!$T$109,'Liste opérations'!Z157,IF($L$8='Liste opérations'!$AC$109,'Liste opérations'!AI157,IF($L$8='Liste opérations'!$B$162,'Liste opérations'!H210,IF($L$8='Liste opérations'!$T$162,'Liste opérations'!Z210,IF($L$8='Liste opérations'!$AC$162,'Liste opérations'!AI210,IF($L$8='Liste opérations'!$B$233,'Liste opérations'!H281,IF($L$8='Liste opérations'!$K$232,'Liste opérations'!Q280,IF($L$8='Liste opérations'!$T$232,'Liste opérations'!Z280,IF($L$8='Liste opérations'!$AC$232,'Liste opérations'!AI280,IF($L$8='Liste opérations'!$B$56,'Liste opérations'!H104,FALSE))))))))))))))))))))</f>
        <v>0</v>
      </c>
      <c r="R118" s="86" t="b">
        <f>IF('Tableau de comparaison'!$L$8='Liste opérations'!$B$3,'Liste opérations'!I51,IF($L$8='Liste opérations'!$K$3,'Liste opérations'!R51,IF($L$8='Liste opérations'!$T$3,'Liste opérations'!AA51,IF($L$8='Liste opérations'!$AC$3,'Liste opérations'!AJ51,IF($L$8='Liste opérations'!H102,'Liste opérations'!I104,IF($L$8='Liste opérations'!$K$56,'Liste opérations'!R104,IF($L$8='Liste opérations'!$T$56,'Liste opérations'!AA104,IF($L$8='Liste opérations'!$AC$56,'Liste opérations'!AJ104,IF($L$8='Liste opérations'!$B$109,'Liste opérations'!I157,IF($L$8='Liste opérations'!$K$109,'Liste opérations'!R157,IF($L$8='Liste opérations'!$T$109,'Liste opérations'!AA157,IF($L$8='Liste opérations'!$AC$109,'Liste opérations'!AJ157,IF($L$8='Liste opérations'!$B$162,'Liste opérations'!I210,IF($L$8='Liste opérations'!$T$162,'Liste opérations'!AA210,IF($L$8='Liste opérations'!$AC$162,'Liste opérations'!AJ210,IF($L$8='Liste opérations'!$B$233,'Liste opérations'!I281,IF($L$8='Liste opérations'!$K$232,'Liste opérations'!R280,IF($L$8='Liste opérations'!$T$232,'Liste opérations'!AA280,IF($L$8='Liste opérations'!$AC$232,'Liste opérations'!AJ280,IF($L$8='Liste opérations'!$B$56,'Liste opérations'!I104,FALSE))))))))))))))))))))</f>
        <v>0</v>
      </c>
      <c r="S118" s="472" t="b">
        <f>IF('Tableau de comparaison'!$L$8='Liste opérations'!$B$3,'Liste opérations'!J51,IF($L$8='Liste opérations'!$K$3,'Liste opérations'!S51,IF($L$8='Liste opérations'!$T$3,'Liste opérations'!AB51,IF($L$8='Liste opérations'!$AC$3,'Liste opérations'!AK51,IF($L$8='Liste opérations'!I102,'Liste opérations'!J104,IF($L$8='Liste opérations'!$K$56,'Liste opérations'!S104,IF($L$8='Liste opérations'!$T$56,'Liste opérations'!AB104,IF($L$8='Liste opérations'!$AC$56,'Liste opérations'!AK104,IF($L$8='Liste opérations'!$B$109,'Liste opérations'!J157,IF($L$8='Liste opérations'!$K$109,'Liste opérations'!S157,IF($L$8='Liste opérations'!$T$109,'Liste opérations'!AB157,IF($L$8='Liste opérations'!$AC$109,'Liste opérations'!AK157,IF($L$8='Liste opérations'!$B$162,'Liste opérations'!J210,IF($L$8='Liste opérations'!$T$162,'Liste opérations'!AB210,IF($L$8='Liste opérations'!$AC$162,'Liste opérations'!AK210,IF($L$8='Liste opérations'!$B$233,'Liste opérations'!J281,IF($L$8='Liste opérations'!$K$232,'Liste opérations'!S280,IF($L$8='Liste opérations'!$T$232,'Liste opérations'!AB280,IF($L$8='Liste opérations'!$AC$232,'Liste opérations'!AK280,IF($L$8='Liste opérations'!$B$56,'Liste opérations'!J104,FALSE))))))))))))))))))))</f>
        <v>0</v>
      </c>
      <c r="V118" s="10"/>
      <c r="W118" s="10"/>
      <c r="X118"/>
      <c r="Y118" s="188"/>
      <c r="Z118" s="188"/>
      <c r="AB118"/>
      <c r="AC118"/>
      <c r="AD118"/>
      <c r="AE118"/>
      <c r="AF118"/>
      <c r="AG118" s="417"/>
      <c r="AH118" s="416"/>
      <c r="AI118" s="502"/>
      <c r="AJ118" s="77"/>
      <c r="AK118"/>
      <c r="AL118"/>
      <c r="AM118"/>
      <c r="AN118" s="10"/>
      <c r="AO118" s="10"/>
      <c r="AP118" s="10"/>
      <c r="AQ118" s="10"/>
      <c r="AR118" s="10"/>
      <c r="AS118" s="10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10"/>
      <c r="BI118" s="10"/>
      <c r="BJ118" s="10"/>
      <c r="BK118" s="10"/>
      <c r="BL118" s="10"/>
      <c r="BM118" s="10"/>
      <c r="BN118" s="10"/>
      <c r="BO118" s="2"/>
      <c r="BP118" s="2"/>
      <c r="BQ118" s="10"/>
      <c r="BR118" s="2"/>
      <c r="BS118" s="2"/>
      <c r="BT118" s="10"/>
      <c r="BU118" s="2"/>
      <c r="BV118" s="2"/>
      <c r="BW118" s="10"/>
      <c r="BX118" s="2"/>
      <c r="BY118" s="2"/>
      <c r="BZ118" s="10"/>
      <c r="CA118" s="2"/>
      <c r="CB118" s="2"/>
      <c r="CC118" s="10"/>
      <c r="CD118" s="2"/>
      <c r="CE118" s="2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</row>
    <row r="119" spans="2:183" ht="17.25" customHeight="1" thickBot="1">
      <c r="B119" s="549"/>
      <c r="C119" s="58"/>
      <c r="D119" s="46"/>
      <c r="E119" s="49"/>
      <c r="F119" s="52"/>
      <c r="G119" s="55"/>
      <c r="H119" s="106"/>
      <c r="I119" s="167"/>
      <c r="K119" s="553"/>
      <c r="L119" s="90" t="b">
        <f>IF('Tableau de comparaison'!$L$8='Liste opérations'!$B$3,'Liste opérations'!C52,IF($L$8='Liste opérations'!$K$3,'Liste opérations'!L52,IF($L$8='Liste opérations'!$T$3,'Liste opérations'!U52,IF($L$8='Liste opérations'!$AC$3,'Liste opérations'!AD52,IF($L$8='Liste opérations'!B103,'Liste opérations'!C105,IF($L$8='Liste opérations'!$K$56,'Liste opérations'!L105,IF($L$8='Liste opérations'!$T$56,'Liste opérations'!U105,IF($L$8='Liste opérations'!$AC$56,'Liste opérations'!AD105,IF($L$8='Liste opérations'!$B$109,'Liste opérations'!C158,IF($L$8='Liste opérations'!$K$109,'Liste opérations'!L158,IF($L$8='Liste opérations'!$T$109,'Liste opérations'!U158,IF($L$8='Liste opérations'!$AC$109,'Liste opérations'!AD158,IF($L$8='Liste opérations'!$B$162,'Liste opérations'!C211,IF($L$8='Liste opérations'!$T$162,'Liste opérations'!U211,IF($L$8='Liste opérations'!$AC$162,'Liste opérations'!AD211,IF($L$8='Liste opérations'!$B$233,'Liste opérations'!C282,IF($L$8='Liste opérations'!$K$232,'Liste opérations'!L281,IF($L$8='Liste opérations'!$T$232,'Liste opérations'!U281,IF($L$8='Liste opérations'!$AC$232,'Liste opérations'!AD281,IF($L$8='Liste opérations'!$B$56,'Liste opérations'!C105,FALSE))))))))))))))))))))</f>
        <v>0</v>
      </c>
      <c r="M119" s="168" t="b">
        <f>IF('Tableau de comparaison'!$L$8='Liste opérations'!$B$3,'Liste opérations'!D52,IF($L$8='Liste opérations'!$K$3,'Liste opérations'!M52,IF($L$8='Liste opérations'!$T$3,'Liste opérations'!V52,IF($L$8='Liste opérations'!$AC$3,'Liste opérations'!AE52,IF($L$8='Liste opérations'!C103,'Liste opérations'!D105,IF($L$8='Liste opérations'!$K$56,'Liste opérations'!M105,IF($L$8='Liste opérations'!$T$56,'Liste opérations'!V105,IF($L$8='Liste opérations'!$AC$56,'Liste opérations'!AE105,IF($L$8='Liste opérations'!$B$109,'Liste opérations'!D158,IF($L$8='Liste opérations'!$K$109,'Liste opérations'!M158,IF($L$8='Liste opérations'!$T$109,'Liste opérations'!V158,IF($L$8='Liste opérations'!$AC$109,'Liste opérations'!AE158,IF($L$8='Liste opérations'!$B$162,'Liste opérations'!D211,IF($L$8='Liste opérations'!$T$162,'Liste opérations'!V211,IF($L$8='Liste opérations'!$AC$162,'Liste opérations'!AE211,IF($L$8='Liste opérations'!$B$233,'Liste opérations'!D282,IF($L$8='Liste opérations'!$K$232,'Liste opérations'!M281,IF($L$8='Liste opérations'!$T$232,'Liste opérations'!V281,IF($L$8='Liste opérations'!$AC$232,'Liste opérations'!AE281,IF($L$8='Liste opérations'!$B$56,'Liste opérations'!D105,FALSE))))))))))))))))))))</f>
        <v>0</v>
      </c>
      <c r="N119" s="168" t="b">
        <f>IF('Tableau de comparaison'!$L$8='Liste opérations'!$B$3,'Liste opérations'!E52,IF($L$8='Liste opérations'!$K$3,'Liste opérations'!N52,IF($L$8='Liste opérations'!$T$3,'Liste opérations'!W52,IF($L$8='Liste opérations'!$AC$3,'Liste opérations'!AF52,IF($L$8='Liste opérations'!D103,'Liste opérations'!E105,IF($L$8='Liste opérations'!$K$56,'Liste opérations'!N105,IF($L$8='Liste opérations'!$T$56,'Liste opérations'!W105,IF($L$8='Liste opérations'!$AC$56,'Liste opérations'!AF105,IF($L$8='Liste opérations'!$B$109,'Liste opérations'!E158,IF($L$8='Liste opérations'!$K$109,'Liste opérations'!N158,IF($L$8='Liste opérations'!$T$109,'Liste opérations'!W158,IF($L$8='Liste opérations'!$AC$109,'Liste opérations'!AF158,IF($L$8='Liste opérations'!$B$162,'Liste opérations'!E211,IF($L$8='Liste opérations'!$T$162,'Liste opérations'!W211,IF($L$8='Liste opérations'!$AC$162,'Liste opérations'!AF211,IF($L$8='Liste opérations'!$B$233,'Liste opérations'!E282,IF($L$8='Liste opérations'!$K$232,'Liste opérations'!N281,IF($L$8='Liste opérations'!$T$232,'Liste opérations'!W281,IF($L$8='Liste opérations'!$AC$232,'Liste opérations'!AF281,IF($L$8='Liste opérations'!$B$56,'Liste opérations'!E105,FALSE))))))))))))))))))))</f>
        <v>0</v>
      </c>
      <c r="O119" s="168" t="b">
        <f>IF('Tableau de comparaison'!$L$8='Liste opérations'!$B$3,'Liste opérations'!F52,IF($L$8='Liste opérations'!$K$3,'Liste opérations'!O52,IF($L$8='Liste opérations'!$T$3,'Liste opérations'!X52,IF($L$8='Liste opérations'!$AC$3,'Liste opérations'!AG52,IF($L$8='Liste opérations'!E103,'Liste opérations'!F105,IF($L$8='Liste opérations'!$K$56,'Liste opérations'!O105,IF($L$8='Liste opérations'!$T$56,'Liste opérations'!X105,IF($L$8='Liste opérations'!$AC$56,'Liste opérations'!AG105,IF($L$8='Liste opérations'!$B$109,'Liste opérations'!F158,IF($L$8='Liste opérations'!$K$109,'Liste opérations'!O158,IF($L$8='Liste opérations'!$T$109,'Liste opérations'!X158,IF($L$8='Liste opérations'!$AC$109,'Liste opérations'!AG158,IF($L$8='Liste opérations'!$B$162,'Liste opérations'!F211,IF($L$8='Liste opérations'!$T$162,'Liste opérations'!X211,IF($L$8='Liste opérations'!$AC$162,'Liste opérations'!AG211,IF($L$8='Liste opérations'!$B$233,'Liste opérations'!F282,IF($L$8='Liste opérations'!$K$232,'Liste opérations'!O281,IF($L$8='Liste opérations'!$T$232,'Liste opérations'!X281,IF($L$8='Liste opérations'!$AC$232,'Liste opérations'!AG281,IF($L$8='Liste opérations'!$B$56,'Liste opérations'!F105,FALSE))))))))))))))))))))</f>
        <v>0</v>
      </c>
      <c r="P119" s="168" t="b">
        <f>IF('Tableau de comparaison'!$L$8='Liste opérations'!$B$3,'Liste opérations'!G52,IF($L$8='Liste opérations'!$K$3,'Liste opérations'!P52,IF($L$8='Liste opérations'!$T$3,'Liste opérations'!Y52,IF($L$8='Liste opérations'!$AC$3,'Liste opérations'!AH52,IF($L$8='Liste opérations'!F103,'Liste opérations'!G105,IF($L$8='Liste opérations'!$K$56,'Liste opérations'!P105,IF($L$8='Liste opérations'!$T$56,'Liste opérations'!Y105,IF($L$8='Liste opérations'!$AC$56,'Liste opérations'!AH105,IF($L$8='Liste opérations'!$B$109,'Liste opérations'!G158,IF($L$8='Liste opérations'!$K$109,'Liste opérations'!P158,IF($L$8='Liste opérations'!$T$109,'Liste opérations'!Y158,IF($L$8='Liste opérations'!$AC$109,'Liste opérations'!AH158,IF($L$8='Liste opérations'!$B$162,'Liste opérations'!G211,IF($L$8='Liste opérations'!$T$162,'Liste opérations'!Y211,IF($L$8='Liste opérations'!$AC$162,'Liste opérations'!AH211,IF($L$8='Liste opérations'!$B$233,'Liste opérations'!G282,IF($L$8='Liste opérations'!$K$232,'Liste opérations'!P281,IF($L$8='Liste opérations'!$T$232,'Liste opérations'!Y281,IF($L$8='Liste opérations'!$AC$232,'Liste opérations'!AH281,IF($L$8='Liste opérations'!$B$56,'Liste opérations'!G105,FALSE))))))))))))))))))))</f>
        <v>0</v>
      </c>
      <c r="Q119" s="168" t="b">
        <f>IF('Tableau de comparaison'!$L$8='Liste opérations'!$B$3,'Liste opérations'!H52,IF($L$8='Liste opérations'!$K$3,'Liste opérations'!Q52,IF($L$8='Liste opérations'!$T$3,'Liste opérations'!Z52,IF($L$8='Liste opérations'!$AC$3,'Liste opérations'!AI52,IF($L$8='Liste opérations'!G103,'Liste opérations'!H105,IF($L$8='Liste opérations'!$K$56,'Liste opérations'!Q105,IF($L$8='Liste opérations'!$T$56,'Liste opérations'!Z105,IF($L$8='Liste opérations'!$AC$56,'Liste opérations'!AI105,IF($L$8='Liste opérations'!$B$109,'Liste opérations'!H158,IF($L$8='Liste opérations'!$K$109,'Liste opérations'!Q158,IF($L$8='Liste opérations'!$T$109,'Liste opérations'!Z158,IF($L$8='Liste opérations'!$AC$109,'Liste opérations'!AI158,IF($L$8='Liste opérations'!$B$162,'Liste opérations'!H211,IF($L$8='Liste opérations'!$T$162,'Liste opérations'!Z211,IF($L$8='Liste opérations'!$AC$162,'Liste opérations'!AI211,IF($L$8='Liste opérations'!$B$233,'Liste opérations'!H282,IF($L$8='Liste opérations'!$K$232,'Liste opérations'!Q281,IF($L$8='Liste opérations'!$T$232,'Liste opérations'!Z281,IF($L$8='Liste opérations'!$AC$232,'Liste opérations'!AI281,IF($L$8='Liste opérations'!$B$56,'Liste opérations'!H105,FALSE))))))))))))))))))))</f>
        <v>0</v>
      </c>
      <c r="R119" s="168" t="b">
        <f>IF('Tableau de comparaison'!$L$8='Liste opérations'!$B$3,'Liste opérations'!I52,IF($L$8='Liste opérations'!$K$3,'Liste opérations'!R52,IF($L$8='Liste opérations'!$T$3,'Liste opérations'!AA52,IF($L$8='Liste opérations'!$AC$3,'Liste opérations'!AJ52,IF($L$8='Liste opérations'!H103,'Liste opérations'!I105,IF($L$8='Liste opérations'!$K$56,'Liste opérations'!R105,IF($L$8='Liste opérations'!$T$56,'Liste opérations'!AA105,IF($L$8='Liste opérations'!$AC$56,'Liste opérations'!AJ105,IF($L$8='Liste opérations'!$B$109,'Liste opérations'!I158,IF($L$8='Liste opérations'!$K$109,'Liste opérations'!R158,IF($L$8='Liste opérations'!$T$109,'Liste opérations'!AA158,IF($L$8='Liste opérations'!$AC$109,'Liste opérations'!AJ158,IF($L$8='Liste opérations'!$B$162,'Liste opérations'!I211,IF($L$8='Liste opérations'!$T$162,'Liste opérations'!AA211,IF($L$8='Liste opérations'!$AC$162,'Liste opérations'!AJ211,IF($L$8='Liste opérations'!$B$233,'Liste opérations'!I282,IF($L$8='Liste opérations'!$K$232,'Liste opérations'!R281,IF($L$8='Liste opérations'!$T$232,'Liste opérations'!AA281,IF($L$8='Liste opérations'!$AC$232,'Liste opérations'!AJ281,IF($L$8='Liste opérations'!$B$56,'Liste opérations'!I105,FALSE))))))))))))))))))))</f>
        <v>0</v>
      </c>
      <c r="S119" s="472" t="b">
        <f>IF('Tableau de comparaison'!$L$8='Liste opérations'!$B$3,'Liste opérations'!J52,IF($L$8='Liste opérations'!$K$3,'Liste opérations'!S52,IF($L$8='Liste opérations'!$T$3,'Liste opérations'!AB52,IF($L$8='Liste opérations'!$AC$3,'Liste opérations'!AK52,IF($L$8='Liste opérations'!I103,'Liste opérations'!J105,IF($L$8='Liste opérations'!$K$56,'Liste opérations'!S105,IF($L$8='Liste opérations'!$T$56,'Liste opérations'!AB105,IF($L$8='Liste opérations'!$AC$56,'Liste opérations'!AK105,IF($L$8='Liste opérations'!$B$109,'Liste opérations'!J158,IF($L$8='Liste opérations'!$K$109,'Liste opérations'!S158,IF($L$8='Liste opérations'!$T$109,'Liste opérations'!AB158,IF($L$8='Liste opérations'!$AC$109,'Liste opérations'!AK158,IF($L$8='Liste opérations'!$B$162,'Liste opérations'!J211,IF($L$8='Liste opérations'!$T$162,'Liste opérations'!AB211,IF($L$8='Liste opérations'!$AC$162,'Liste opérations'!AK211,IF($L$8='Liste opérations'!$B$233,'Liste opérations'!J282,IF($L$8='Liste opérations'!$K$232,'Liste opérations'!S281,IF($L$8='Liste opérations'!$T$232,'Liste opérations'!AB281,IF($L$8='Liste opérations'!$AC$232,'Liste opérations'!AK281,IF($L$8='Liste opérations'!$B$56,'Liste opérations'!J105,FALSE))))))))))))))))))))</f>
        <v>0</v>
      </c>
      <c r="V119" s="10"/>
      <c r="W119" s="10"/>
      <c r="AG119" s="515"/>
      <c r="AH119" s="496"/>
      <c r="AI119" s="502"/>
      <c r="AJ119" s="502"/>
      <c r="AN119" s="10"/>
      <c r="AO119" s="10"/>
      <c r="AP119" s="10"/>
      <c r="AQ119" s="10"/>
      <c r="AR119" s="10"/>
      <c r="AS119" s="10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10"/>
      <c r="BI119" s="10"/>
      <c r="BJ119" s="10"/>
      <c r="BK119" s="10"/>
      <c r="BL119" s="10"/>
      <c r="BM119" s="10"/>
      <c r="BN119" s="10"/>
      <c r="BO119" s="2"/>
      <c r="BP119" s="2"/>
      <c r="BQ119" s="10"/>
      <c r="BR119" s="2"/>
      <c r="BS119" s="2"/>
      <c r="BT119" s="10"/>
      <c r="BU119" s="2"/>
      <c r="BV119" s="2"/>
      <c r="BW119" s="10"/>
      <c r="BX119" s="2"/>
      <c r="BY119" s="2"/>
      <c r="BZ119" s="10"/>
      <c r="CA119" s="2"/>
      <c r="CB119" s="2"/>
      <c r="CC119" s="10"/>
      <c r="CD119" s="2"/>
      <c r="CE119" s="2"/>
    </row>
    <row r="120" spans="2:183" ht="17.25" hidden="1" customHeight="1">
      <c r="K120" s="4"/>
      <c r="L120" s="4"/>
      <c r="M120" s="4"/>
      <c r="N120" s="4"/>
      <c r="O120" s="4"/>
      <c r="P120" s="4"/>
      <c r="Q120" s="4"/>
      <c r="R120" s="4"/>
      <c r="V120" s="10"/>
      <c r="W120" s="10"/>
      <c r="AG120" s="515"/>
      <c r="AH120" s="496"/>
      <c r="AI120" s="502"/>
      <c r="AJ120" s="502"/>
      <c r="AN120" s="10"/>
      <c r="AO120" s="10"/>
      <c r="AP120" s="10"/>
      <c r="AQ120" s="10"/>
      <c r="AR120" s="10"/>
      <c r="AS120" s="10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10"/>
      <c r="BI120" s="10"/>
      <c r="BJ120" s="10"/>
      <c r="BK120" s="10"/>
      <c r="BL120" s="10"/>
      <c r="BM120" s="10"/>
      <c r="BN120" s="10"/>
      <c r="BO120" s="2"/>
      <c r="BP120" s="2"/>
      <c r="BQ120" s="10"/>
      <c r="BR120" s="2"/>
      <c r="BS120" s="2"/>
      <c r="BT120" s="10"/>
      <c r="BU120" s="2"/>
      <c r="BV120" s="2"/>
      <c r="BW120" s="10"/>
      <c r="BX120" s="2"/>
      <c r="BY120" s="2"/>
      <c r="BZ120" s="10"/>
      <c r="CA120" s="2"/>
      <c r="CB120" s="2"/>
      <c r="CC120" s="10"/>
      <c r="CD120" s="2"/>
      <c r="CE120" s="2"/>
    </row>
    <row r="121" spans="2:183" ht="17.25" hidden="1" customHeight="1">
      <c r="L121" s="2"/>
      <c r="M121" s="28"/>
      <c r="N121" s="29"/>
      <c r="O121" s="29"/>
      <c r="P121" s="29"/>
      <c r="Q121" s="29"/>
      <c r="R121" s="29"/>
      <c r="V121" s="10"/>
      <c r="W121" s="10"/>
      <c r="AG121" s="518"/>
      <c r="AH121" s="518"/>
      <c r="AI121" s="502"/>
      <c r="AJ121" s="502"/>
      <c r="AN121" s="10"/>
      <c r="AO121" s="10"/>
      <c r="AP121" s="10"/>
      <c r="AQ121" s="10"/>
      <c r="AR121" s="10"/>
      <c r="AS121" s="10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10"/>
      <c r="BI121" s="10"/>
      <c r="BJ121" s="10"/>
      <c r="BK121" s="10"/>
      <c r="BL121" s="10"/>
      <c r="BM121" s="10"/>
      <c r="BN121" s="10"/>
      <c r="BO121" s="2"/>
      <c r="BP121" s="2"/>
      <c r="BQ121" s="10"/>
      <c r="BR121" s="2"/>
      <c r="BS121" s="2"/>
      <c r="BT121" s="10"/>
      <c r="BU121" s="2"/>
      <c r="BV121" s="2"/>
      <c r="BW121" s="10"/>
      <c r="BX121" s="2"/>
      <c r="BY121" s="2"/>
      <c r="BZ121" s="10"/>
      <c r="CA121" s="2"/>
      <c r="CB121" s="2"/>
      <c r="CC121" s="10"/>
      <c r="CD121" s="2"/>
      <c r="CE121" s="2"/>
    </row>
    <row r="122" spans="2:183" ht="17.25" hidden="1" customHeight="1">
      <c r="L122" s="2"/>
      <c r="M122" s="28"/>
      <c r="N122" s="29"/>
      <c r="O122" s="29"/>
      <c r="P122" s="29"/>
      <c r="Q122" s="29"/>
      <c r="R122" s="29"/>
      <c r="V122" s="10"/>
      <c r="W122" s="10"/>
      <c r="AG122" s="469"/>
      <c r="AH122" s="416"/>
      <c r="AI122" s="502"/>
      <c r="AJ122" s="502"/>
      <c r="AN122" s="10"/>
      <c r="AO122" s="10"/>
      <c r="AP122" s="10"/>
      <c r="AQ122" s="10"/>
      <c r="AR122" s="10"/>
      <c r="AS122" s="10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10"/>
      <c r="BI122" s="10"/>
      <c r="BJ122" s="10"/>
      <c r="BK122" s="10"/>
      <c r="BL122" s="10"/>
      <c r="BM122" s="10"/>
      <c r="BN122" s="10"/>
      <c r="BO122" s="2"/>
      <c r="BP122" s="2"/>
      <c r="BQ122" s="10"/>
      <c r="BR122" s="2"/>
      <c r="BS122" s="2"/>
      <c r="BT122" s="10"/>
      <c r="BU122" s="2"/>
      <c r="BV122" s="2"/>
      <c r="BW122" s="10"/>
      <c r="BX122" s="2"/>
      <c r="BY122" s="2"/>
      <c r="BZ122" s="10"/>
      <c r="CA122" s="2"/>
      <c r="CB122" s="2"/>
      <c r="CC122" s="10"/>
      <c r="CD122" s="2"/>
      <c r="CE122" s="2"/>
    </row>
    <row r="123" spans="2:183" ht="17.25" hidden="1" customHeight="1">
      <c r="K123" s="2"/>
      <c r="L123" s="2"/>
      <c r="M123" s="28"/>
      <c r="N123" s="29"/>
      <c r="O123" s="29"/>
      <c r="P123" s="29"/>
      <c r="Q123" s="29"/>
      <c r="R123" s="29"/>
      <c r="V123" s="10"/>
      <c r="W123" s="10"/>
      <c r="AG123" s="469"/>
      <c r="AH123" s="416"/>
      <c r="AI123" s="502"/>
      <c r="AJ123" s="502"/>
      <c r="AN123" s="10"/>
      <c r="AO123" s="10"/>
      <c r="AP123" s="10"/>
      <c r="AQ123" s="10"/>
      <c r="AR123" s="10"/>
      <c r="AS123" s="10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10"/>
      <c r="BI123" s="10"/>
      <c r="BJ123" s="10"/>
      <c r="BK123" s="10"/>
      <c r="BL123" s="10"/>
      <c r="BM123" s="10"/>
      <c r="BN123" s="10"/>
      <c r="BO123" s="2"/>
      <c r="BP123" s="2"/>
      <c r="BQ123" s="10"/>
      <c r="BR123" s="2"/>
      <c r="BS123" s="2"/>
      <c r="BT123" s="10"/>
      <c r="BU123" s="2"/>
      <c r="BV123" s="2"/>
      <c r="BW123" s="10"/>
      <c r="BX123" s="2"/>
      <c r="BY123" s="2"/>
      <c r="BZ123" s="10"/>
      <c r="CA123" s="2"/>
      <c r="CB123" s="2"/>
      <c r="CC123" s="10"/>
      <c r="CD123" s="2"/>
      <c r="CE123" s="2"/>
    </row>
    <row r="124" spans="2:183" ht="17.25" hidden="1" customHeight="1">
      <c r="K124" s="2"/>
      <c r="L124" s="2"/>
      <c r="M124" s="28"/>
      <c r="N124" s="29"/>
      <c r="O124" s="29"/>
      <c r="P124" s="29"/>
      <c r="Q124" s="29"/>
      <c r="R124" s="29"/>
      <c r="V124" s="10"/>
      <c r="W124" s="10"/>
      <c r="AG124" s="469"/>
      <c r="AH124" s="416"/>
      <c r="AI124" s="502"/>
      <c r="AJ124" s="502"/>
      <c r="AN124" s="10"/>
      <c r="AO124" s="10"/>
      <c r="AP124" s="10"/>
      <c r="AQ124" s="10"/>
      <c r="AR124" s="10"/>
      <c r="AS124" s="10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10"/>
      <c r="BI124" s="10"/>
      <c r="BJ124" s="10"/>
      <c r="BK124" s="10"/>
      <c r="BL124" s="10"/>
      <c r="BM124" s="10"/>
      <c r="BN124" s="10"/>
      <c r="BO124" s="2"/>
      <c r="BP124" s="2"/>
      <c r="BQ124" s="10"/>
      <c r="BR124" s="2"/>
      <c r="BS124" s="2"/>
      <c r="BT124" s="10"/>
      <c r="BU124" s="2"/>
      <c r="BV124" s="2"/>
      <c r="BW124" s="10"/>
      <c r="BX124" s="2"/>
      <c r="BY124" s="2"/>
      <c r="BZ124" s="10"/>
      <c r="CA124" s="2"/>
      <c r="CB124" s="2"/>
      <c r="CC124" s="10"/>
      <c r="CD124" s="2"/>
      <c r="CE124" s="2"/>
    </row>
    <row r="125" spans="2:183" ht="17.25" hidden="1" customHeight="1">
      <c r="K125" s="2"/>
      <c r="L125" s="2"/>
      <c r="M125" s="28"/>
      <c r="N125" s="29"/>
      <c r="O125" s="29"/>
      <c r="P125" s="29"/>
      <c r="Q125" s="29"/>
      <c r="R125" s="29"/>
      <c r="V125" s="10"/>
      <c r="W125" s="10"/>
      <c r="AN125" s="10"/>
      <c r="AO125" s="10"/>
      <c r="AP125" s="10"/>
      <c r="AQ125" s="10"/>
      <c r="AR125" s="10"/>
      <c r="AS125" s="10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10"/>
      <c r="BI125" s="10"/>
      <c r="BJ125" s="10"/>
      <c r="BK125" s="10"/>
      <c r="BL125" s="10"/>
      <c r="BM125" s="10"/>
      <c r="BN125" s="10"/>
      <c r="BO125" s="2"/>
      <c r="BP125" s="2"/>
      <c r="BQ125" s="10"/>
      <c r="BR125" s="2"/>
      <c r="BS125" s="2"/>
      <c r="BT125" s="10"/>
      <c r="BU125" s="2"/>
      <c r="BV125" s="2"/>
      <c r="BW125" s="10"/>
      <c r="BX125" s="2"/>
      <c r="BY125" s="2"/>
      <c r="BZ125" s="10"/>
      <c r="CA125" s="2"/>
      <c r="CB125" s="2"/>
      <c r="CC125" s="10"/>
      <c r="CD125" s="2"/>
      <c r="CE125" s="2"/>
    </row>
    <row r="126" spans="2:183" ht="17.25" hidden="1" customHeight="1">
      <c r="K126" s="2"/>
      <c r="L126" s="2"/>
      <c r="M126" s="28"/>
      <c r="N126" s="29"/>
      <c r="O126" s="29"/>
      <c r="P126" s="29"/>
      <c r="Q126" s="29"/>
      <c r="R126" s="29"/>
      <c r="V126" s="10"/>
      <c r="W126" s="10"/>
      <c r="AN126" s="10"/>
      <c r="AO126" s="10"/>
      <c r="AP126" s="10"/>
      <c r="AQ126" s="10"/>
      <c r="AR126" s="10"/>
      <c r="AS126" s="10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10"/>
      <c r="BI126" s="10"/>
      <c r="BJ126" s="10"/>
      <c r="BK126" s="10"/>
      <c r="BL126" s="10"/>
      <c r="BM126" s="10"/>
      <c r="BN126" s="10"/>
      <c r="BO126" s="2"/>
      <c r="BP126" s="2"/>
      <c r="BQ126" s="10"/>
      <c r="BR126" s="2"/>
      <c r="BS126" s="2"/>
      <c r="BT126" s="10"/>
      <c r="BU126" s="2"/>
      <c r="BV126" s="2"/>
      <c r="BW126" s="10"/>
      <c r="BX126" s="2"/>
      <c r="BY126" s="2"/>
      <c r="BZ126" s="10"/>
      <c r="CA126" s="2"/>
      <c r="CB126" s="2"/>
      <c r="CC126" s="10"/>
      <c r="CD126" s="2"/>
      <c r="CE126" s="2"/>
    </row>
    <row r="127" spans="2:183" ht="18.75" hidden="1" customHeight="1">
      <c r="K127" s="2"/>
      <c r="L127" s="2"/>
      <c r="M127" s="28"/>
      <c r="N127" s="29"/>
      <c r="O127" s="29"/>
      <c r="P127" s="29"/>
      <c r="Q127" s="29"/>
      <c r="R127" s="29"/>
      <c r="AN127" s="10"/>
      <c r="AO127" s="10"/>
      <c r="AP127" s="10"/>
      <c r="AQ127" s="10"/>
      <c r="AR127" s="10"/>
      <c r="AS127" s="10"/>
      <c r="AT127" s="10"/>
      <c r="AU127" s="10"/>
      <c r="AV127" s="2"/>
      <c r="AW127" s="10"/>
      <c r="AX127" s="10"/>
      <c r="AY127" s="2"/>
      <c r="AZ127" s="2"/>
      <c r="BA127" s="2"/>
      <c r="BB127" s="2"/>
      <c r="BC127" s="10"/>
      <c r="BD127" s="10"/>
      <c r="BE127" s="2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</row>
    <row r="128" spans="2:183" ht="18" hidden="1" customHeight="1" thickBot="1">
      <c r="G128" t="s">
        <v>314</v>
      </c>
      <c r="H128" t="s">
        <v>315</v>
      </c>
      <c r="I128" t="s">
        <v>307</v>
      </c>
      <c r="J128" t="s">
        <v>316</v>
      </c>
      <c r="K128" s="2" t="s">
        <v>68</v>
      </c>
      <c r="L128" s="7" t="s">
        <v>317</v>
      </c>
      <c r="M128" s="7"/>
      <c r="N128" s="7" t="s">
        <v>107</v>
      </c>
      <c r="W128" s="188"/>
      <c r="X128" s="188"/>
      <c r="AB128" s="188"/>
      <c r="AC128" s="188"/>
      <c r="AD128" s="188"/>
      <c r="AE128" s="188"/>
      <c r="AF128" s="188"/>
      <c r="AG128" s="188"/>
      <c r="AH128" s="188"/>
      <c r="AI128" s="188"/>
      <c r="AK128" s="188"/>
      <c r="AL128" s="188"/>
      <c r="AM128" s="188"/>
      <c r="AN128" s="10"/>
      <c r="AO128" s="10"/>
      <c r="AP128" s="10"/>
      <c r="AQ128" s="10"/>
      <c r="AR128" s="10"/>
      <c r="AS128" s="10"/>
      <c r="AT128" s="10"/>
      <c r="AU128" s="10"/>
      <c r="AV128" s="365"/>
      <c r="AW128" s="10"/>
      <c r="AX128" s="10"/>
      <c r="AY128" s="365"/>
      <c r="AZ128" s="365"/>
      <c r="BA128" s="365"/>
      <c r="BB128" s="365"/>
      <c r="BC128" s="10"/>
      <c r="BD128" s="10"/>
      <c r="BE128" s="365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88"/>
      <c r="CG128" s="188"/>
      <c r="CH128" s="188"/>
      <c r="CI128" s="188"/>
      <c r="CJ128" s="188"/>
      <c r="CK128" s="188"/>
      <c r="CL128" s="188"/>
      <c r="CM128" s="188"/>
      <c r="CN128" s="188"/>
      <c r="CO128" s="188"/>
      <c r="CP128" s="188"/>
      <c r="CQ128" s="188"/>
      <c r="CR128" s="188"/>
      <c r="CS128" s="188"/>
      <c r="CT128" s="188"/>
      <c r="CU128" s="188"/>
      <c r="CV128" s="188"/>
      <c r="CW128" s="188"/>
      <c r="CX128" s="188"/>
      <c r="CY128" s="188"/>
      <c r="CZ128" s="188"/>
      <c r="DA128" s="188"/>
      <c r="DB128" s="188"/>
      <c r="DC128" s="188"/>
      <c r="DD128" s="188"/>
      <c r="DE128" s="188"/>
      <c r="DF128" s="188"/>
      <c r="DG128" s="188"/>
      <c r="DH128" s="188"/>
      <c r="DI128" s="188"/>
      <c r="DJ128" s="188"/>
      <c r="DK128" s="188"/>
      <c r="DL128" s="188"/>
      <c r="DM128" s="188"/>
      <c r="DN128" s="188"/>
      <c r="DO128" s="188"/>
      <c r="DP128" s="188"/>
      <c r="DQ128" s="188"/>
      <c r="DR128" s="188"/>
      <c r="DS128" s="188"/>
      <c r="DT128" s="188"/>
      <c r="DU128" s="188"/>
      <c r="DV128" s="188"/>
      <c r="DW128" s="188"/>
      <c r="DX128" s="188"/>
      <c r="DY128" s="188"/>
      <c r="DZ128" s="188"/>
      <c r="EA128" s="188"/>
      <c r="EB128" s="188"/>
      <c r="EC128" s="188"/>
      <c r="ED128" s="188"/>
      <c r="EE128" s="188"/>
      <c r="EF128" s="188"/>
      <c r="EG128" s="188"/>
      <c r="EH128" s="188"/>
      <c r="EI128" s="188"/>
      <c r="EJ128" s="188"/>
      <c r="EK128" s="188"/>
      <c r="EL128" s="188"/>
      <c r="EM128" s="188"/>
      <c r="EN128" s="188"/>
      <c r="EO128" s="188"/>
      <c r="EP128" s="188"/>
      <c r="EQ128" s="188"/>
      <c r="ER128" s="188"/>
      <c r="ES128" s="188"/>
      <c r="ET128" s="188"/>
      <c r="EU128" s="188"/>
      <c r="EV128" s="188"/>
      <c r="EW128" s="188"/>
      <c r="EX128" s="188"/>
      <c r="EY128" s="188"/>
      <c r="EZ128" s="188"/>
      <c r="FA128" s="188"/>
      <c r="FB128" s="188"/>
      <c r="FC128" s="188"/>
      <c r="FD128" s="188"/>
      <c r="FE128" s="188"/>
      <c r="FF128" s="188"/>
      <c r="FG128" s="188"/>
      <c r="FH128" s="188"/>
      <c r="FI128" s="188"/>
      <c r="FJ128" s="188"/>
      <c r="FK128" s="188"/>
      <c r="FL128" s="188"/>
      <c r="FM128" s="188"/>
      <c r="FN128" s="188"/>
      <c r="FO128" s="188"/>
      <c r="FP128" s="188"/>
      <c r="FQ128" s="188"/>
      <c r="FR128" s="188"/>
      <c r="FS128" s="188"/>
      <c r="FT128" s="188"/>
      <c r="FU128" s="188"/>
      <c r="FV128" s="188"/>
      <c r="FW128" s="188"/>
      <c r="FX128" s="188"/>
      <c r="FY128" s="188"/>
      <c r="FZ128" s="188"/>
      <c r="GA128" s="188"/>
    </row>
    <row r="129" spans="4:183" s="188" customFormat="1" ht="30" hidden="1">
      <c r="D129" s="569">
        <v>630009</v>
      </c>
      <c r="G129" s="322">
        <v>1500</v>
      </c>
      <c r="H129" s="323">
        <v>1500</v>
      </c>
      <c r="I129" s="323">
        <v>1300</v>
      </c>
      <c r="J129" s="323">
        <v>3400</v>
      </c>
      <c r="K129" s="323">
        <v>1040</v>
      </c>
      <c r="L129" s="323">
        <v>2240</v>
      </c>
      <c r="M129" s="324"/>
      <c r="N129" s="324"/>
      <c r="O129" s="325" t="s">
        <v>62</v>
      </c>
      <c r="P129" s="325" t="s">
        <v>62</v>
      </c>
      <c r="Q129" s="325" t="s">
        <v>62</v>
      </c>
      <c r="R129" s="325" t="s">
        <v>62</v>
      </c>
      <c r="S129" s="325" t="s">
        <v>62</v>
      </c>
      <c r="T129" s="323" t="s">
        <v>66</v>
      </c>
      <c r="U129" s="323"/>
      <c r="V129" s="326"/>
      <c r="AN129" s="10"/>
      <c r="AO129" s="10"/>
      <c r="AP129" s="10"/>
      <c r="AQ129" s="10"/>
      <c r="AR129" s="10"/>
      <c r="AS129" s="10"/>
      <c r="AT129" s="10"/>
      <c r="AU129" s="10"/>
      <c r="AV129" s="365"/>
      <c r="AW129" s="10"/>
      <c r="AX129" s="10"/>
      <c r="AY129" s="365"/>
      <c r="AZ129" s="365"/>
      <c r="BA129" s="365"/>
      <c r="BB129" s="365"/>
      <c r="BC129" s="10"/>
      <c r="BD129" s="10"/>
      <c r="BE129" s="365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</row>
    <row r="130" spans="4:183" s="188" customFormat="1" ht="30" hidden="1">
      <c r="D130" s="570"/>
      <c r="G130" s="327">
        <v>160</v>
      </c>
      <c r="H130" s="328">
        <v>130</v>
      </c>
      <c r="I130" s="328">
        <v>100</v>
      </c>
      <c r="J130" s="328">
        <v>100</v>
      </c>
      <c r="K130" s="328">
        <v>130</v>
      </c>
      <c r="L130" s="329">
        <v>100</v>
      </c>
      <c r="M130" s="330"/>
      <c r="N130" s="330"/>
      <c r="O130" s="329" t="s">
        <v>72</v>
      </c>
      <c r="P130" s="328" t="s">
        <v>64</v>
      </c>
      <c r="Q130" s="328" t="s">
        <v>63</v>
      </c>
      <c r="R130" s="328" t="s">
        <v>67</v>
      </c>
      <c r="S130" s="328" t="s">
        <v>68</v>
      </c>
      <c r="T130" s="328" t="s">
        <v>69</v>
      </c>
      <c r="U130" s="328"/>
      <c r="V130" s="331"/>
      <c r="AN130" s="10"/>
      <c r="AO130" s="10"/>
      <c r="AP130" s="10"/>
      <c r="AQ130" s="10"/>
      <c r="AR130" s="10"/>
      <c r="AS130" s="10"/>
      <c r="AT130" s="10"/>
      <c r="AU130" s="10"/>
      <c r="AV130" s="365"/>
      <c r="AW130" s="10"/>
      <c r="AX130" s="10"/>
      <c r="AY130" s="365"/>
      <c r="AZ130" s="365"/>
      <c r="BA130" s="365"/>
      <c r="BB130" s="365"/>
      <c r="BC130" s="10"/>
      <c r="BD130" s="10"/>
      <c r="BE130" s="365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</row>
    <row r="131" spans="4:183" s="188" customFormat="1" ht="24" hidden="1" customHeight="1" thickBot="1">
      <c r="D131" s="571"/>
      <c r="G131" s="332"/>
      <c r="H131" s="333"/>
      <c r="I131" s="333"/>
      <c r="J131" s="333"/>
      <c r="K131" s="333"/>
      <c r="L131" s="333">
        <v>40</v>
      </c>
      <c r="M131" s="334"/>
      <c r="N131" s="334"/>
      <c r="O131" s="335">
        <v>1</v>
      </c>
      <c r="P131" s="333">
        <v>2</v>
      </c>
      <c r="Q131" s="333">
        <v>2</v>
      </c>
      <c r="R131" s="333">
        <v>1</v>
      </c>
      <c r="S131" s="333">
        <v>1</v>
      </c>
      <c r="T131" s="333">
        <v>1</v>
      </c>
      <c r="U131" s="333"/>
      <c r="V131" s="336"/>
      <c r="W131" s="19"/>
      <c r="X131" s="19"/>
      <c r="Y131" s="19"/>
      <c r="Z131" s="19"/>
      <c r="AB131" s="27"/>
      <c r="AC131" s="27"/>
      <c r="AD131" s="3"/>
      <c r="AE131" s="3"/>
      <c r="AF131" s="3"/>
      <c r="AG131" s="3"/>
      <c r="AH131"/>
      <c r="AI131"/>
      <c r="AK131"/>
      <c r="AL131"/>
      <c r="AM131"/>
      <c r="AN131"/>
      <c r="AO131"/>
      <c r="AP131"/>
      <c r="AQ131"/>
      <c r="AR131"/>
      <c r="AS131"/>
      <c r="AT131"/>
      <c r="AU131"/>
      <c r="AV131" s="6"/>
      <c r="AW131"/>
      <c r="AX131"/>
      <c r="AY131" s="6"/>
      <c r="AZ131" s="6"/>
      <c r="BA131" s="6"/>
      <c r="BB131" s="6"/>
      <c r="BC131" s="6"/>
      <c r="BD131" s="6"/>
      <c r="BE131" s="6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</row>
    <row r="132" spans="4:183" ht="30" hidden="1" customHeight="1">
      <c r="D132" s="566" t="s">
        <v>58</v>
      </c>
      <c r="F132" t="s">
        <v>57</v>
      </c>
      <c r="G132" s="322">
        <v>1500</v>
      </c>
      <c r="H132" s="323">
        <v>1500</v>
      </c>
      <c r="I132" s="323">
        <v>1300</v>
      </c>
      <c r="J132" s="323">
        <v>4400</v>
      </c>
      <c r="K132" s="323">
        <v>1050</v>
      </c>
      <c r="L132" s="323">
        <v>3230</v>
      </c>
      <c r="M132" s="324"/>
      <c r="N132" s="324"/>
      <c r="O132" s="325" t="s">
        <v>62</v>
      </c>
      <c r="P132" s="325" t="s">
        <v>62</v>
      </c>
      <c r="Q132" s="325" t="s">
        <v>62</v>
      </c>
      <c r="R132" s="325" t="s">
        <v>62</v>
      </c>
      <c r="S132" s="325" t="s">
        <v>62</v>
      </c>
      <c r="T132" s="323" t="s">
        <v>66</v>
      </c>
      <c r="U132" s="323"/>
      <c r="V132" s="326"/>
      <c r="W132" s="5"/>
      <c r="X132" s="5"/>
      <c r="Y132" s="191"/>
      <c r="Z132" s="191"/>
      <c r="AA132" s="19"/>
      <c r="AB132" s="5"/>
      <c r="AC132" s="5"/>
      <c r="AD132" s="5"/>
      <c r="AE132" s="5"/>
      <c r="AF132" s="5"/>
      <c r="AG132" s="5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</row>
    <row r="133" spans="4:183" ht="30" hidden="1" customHeight="1">
      <c r="D133" s="567"/>
      <c r="G133" s="327">
        <v>160</v>
      </c>
      <c r="H133" s="328">
        <v>130</v>
      </c>
      <c r="I133" s="328">
        <v>100</v>
      </c>
      <c r="J133" s="328">
        <v>100</v>
      </c>
      <c r="K133" s="328">
        <v>160</v>
      </c>
      <c r="L133" s="329">
        <v>100</v>
      </c>
      <c r="M133" s="330"/>
      <c r="N133" s="330"/>
      <c r="O133" s="329" t="s">
        <v>72</v>
      </c>
      <c r="P133" s="328" t="s">
        <v>64</v>
      </c>
      <c r="Q133" s="328" t="s">
        <v>63</v>
      </c>
      <c r="R133" s="328" t="s">
        <v>67</v>
      </c>
      <c r="S133" s="328" t="s">
        <v>68</v>
      </c>
      <c r="T133" s="328" t="s">
        <v>69</v>
      </c>
      <c r="U133" s="328"/>
      <c r="V133" s="331"/>
      <c r="W133" s="39"/>
      <c r="X133" s="5"/>
      <c r="Y133" s="191"/>
      <c r="Z133" s="191"/>
      <c r="AA133" s="5"/>
      <c r="AB133" s="39"/>
      <c r="AC133" s="39"/>
      <c r="AD133" s="5"/>
      <c r="AE133" s="5"/>
      <c r="AF133" s="5"/>
      <c r="AG133" s="5"/>
    </row>
    <row r="134" spans="4:183" ht="30" hidden="1" customHeight="1" thickBot="1">
      <c r="D134" s="568"/>
      <c r="G134" s="332"/>
      <c r="H134" s="333"/>
      <c r="I134" s="333"/>
      <c r="J134" s="333"/>
      <c r="K134" s="333"/>
      <c r="L134" s="333">
        <v>40</v>
      </c>
      <c r="M134" s="334"/>
      <c r="N134" s="334"/>
      <c r="O134" s="335">
        <v>1</v>
      </c>
      <c r="P134" s="333">
        <v>2</v>
      </c>
      <c r="Q134" s="333">
        <v>2</v>
      </c>
      <c r="R134" s="333">
        <v>1</v>
      </c>
      <c r="S134" s="333">
        <v>1</v>
      </c>
      <c r="T134" s="333">
        <v>1</v>
      </c>
      <c r="U134" s="333"/>
      <c r="V134" s="336"/>
      <c r="W134" s="39"/>
      <c r="AA134" s="5"/>
      <c r="AB134" s="39"/>
      <c r="AC134" s="39"/>
    </row>
    <row r="135" spans="4:183" ht="30" hidden="1" customHeight="1">
      <c r="D135" s="566" t="s">
        <v>18</v>
      </c>
      <c r="G135" s="322">
        <v>1500</v>
      </c>
      <c r="H135" s="323">
        <v>1500</v>
      </c>
      <c r="I135" s="323">
        <v>1300</v>
      </c>
      <c r="J135" s="323">
        <v>3900</v>
      </c>
      <c r="K135" s="323">
        <v>1050</v>
      </c>
      <c r="L135" s="323">
        <v>1830</v>
      </c>
      <c r="M135" s="324"/>
      <c r="N135" s="324"/>
      <c r="O135" s="325" t="s">
        <v>62</v>
      </c>
      <c r="P135" s="325" t="s">
        <v>62</v>
      </c>
      <c r="Q135" s="325" t="s">
        <v>62</v>
      </c>
      <c r="R135" s="325" t="s">
        <v>73</v>
      </c>
      <c r="S135" s="325" t="s">
        <v>62</v>
      </c>
      <c r="T135" s="323" t="s">
        <v>66</v>
      </c>
      <c r="U135" s="323"/>
      <c r="V135" s="326"/>
      <c r="W135" s="39"/>
      <c r="AB135" s="39"/>
      <c r="AC135" s="39"/>
    </row>
    <row r="136" spans="4:183" ht="30" hidden="1" customHeight="1">
      <c r="D136" s="567"/>
      <c r="G136" s="327">
        <v>160</v>
      </c>
      <c r="H136" s="328">
        <v>130</v>
      </c>
      <c r="I136" s="328">
        <v>100</v>
      </c>
      <c r="J136" s="328">
        <v>100</v>
      </c>
      <c r="K136" s="328">
        <v>130</v>
      </c>
      <c r="L136" s="329">
        <v>100</v>
      </c>
      <c r="M136" s="330"/>
      <c r="N136" s="330"/>
      <c r="O136" s="329" t="s">
        <v>72</v>
      </c>
      <c r="P136" s="328" t="s">
        <v>64</v>
      </c>
      <c r="Q136" s="328" t="s">
        <v>63</v>
      </c>
      <c r="R136" s="328" t="s">
        <v>67</v>
      </c>
      <c r="S136" s="328" t="s">
        <v>68</v>
      </c>
      <c r="T136" s="328" t="s">
        <v>69</v>
      </c>
      <c r="U136" s="328"/>
      <c r="V136" s="331"/>
      <c r="W136" s="39"/>
      <c r="AB136" s="39"/>
      <c r="AC136" s="39"/>
    </row>
    <row r="137" spans="4:183" ht="30" hidden="1" customHeight="1" thickBot="1">
      <c r="D137" s="568"/>
      <c r="G137" s="332"/>
      <c r="H137" s="333"/>
      <c r="I137" s="333"/>
      <c r="J137" s="333"/>
      <c r="K137" s="333"/>
      <c r="L137" s="333">
        <v>40</v>
      </c>
      <c r="M137" s="334"/>
      <c r="N137" s="334"/>
      <c r="O137" s="335">
        <v>1</v>
      </c>
      <c r="P137" s="333">
        <v>2</v>
      </c>
      <c r="Q137" s="333">
        <v>2</v>
      </c>
      <c r="R137" s="333">
        <v>1</v>
      </c>
      <c r="S137" s="333">
        <v>1</v>
      </c>
      <c r="T137" s="333">
        <v>1</v>
      </c>
      <c r="U137" s="333"/>
      <c r="V137" s="336"/>
      <c r="W137" s="39"/>
      <c r="AB137" s="39"/>
      <c r="AC137" s="39"/>
    </row>
    <row r="138" spans="4:183" ht="30" hidden="1" customHeight="1">
      <c r="D138" s="566" t="s">
        <v>19</v>
      </c>
      <c r="G138" s="322">
        <v>1500</v>
      </c>
      <c r="H138" s="323">
        <v>1500</v>
      </c>
      <c r="I138" s="323">
        <v>1300</v>
      </c>
      <c r="J138" s="323">
        <v>3900</v>
      </c>
      <c r="K138" s="323">
        <v>1050</v>
      </c>
      <c r="L138" s="323">
        <v>2240</v>
      </c>
      <c r="M138" s="324"/>
      <c r="N138" s="324"/>
      <c r="O138" s="325" t="s">
        <v>62</v>
      </c>
      <c r="P138" s="325" t="s">
        <v>62</v>
      </c>
      <c r="Q138" s="325" t="s">
        <v>62</v>
      </c>
      <c r="R138" s="325" t="s">
        <v>62</v>
      </c>
      <c r="S138" s="325" t="s">
        <v>62</v>
      </c>
      <c r="T138" s="323" t="s">
        <v>66</v>
      </c>
      <c r="U138" s="323"/>
      <c r="V138" s="326"/>
      <c r="W138" s="39"/>
      <c r="AB138" s="39"/>
      <c r="AC138" s="39"/>
    </row>
    <row r="139" spans="4:183" ht="30" hidden="1" customHeight="1">
      <c r="D139" s="567"/>
      <c r="G139" s="327">
        <v>160</v>
      </c>
      <c r="H139" s="328">
        <v>130</v>
      </c>
      <c r="I139" s="328">
        <v>100</v>
      </c>
      <c r="J139" s="328">
        <v>100</v>
      </c>
      <c r="K139" s="328">
        <v>130</v>
      </c>
      <c r="L139" s="329">
        <v>100</v>
      </c>
      <c r="M139" s="330"/>
      <c r="N139" s="330"/>
      <c r="O139" s="329" t="s">
        <v>72</v>
      </c>
      <c r="P139" s="328" t="s">
        <v>64</v>
      </c>
      <c r="Q139" s="328" t="s">
        <v>63</v>
      </c>
      <c r="R139" s="328" t="s">
        <v>67</v>
      </c>
      <c r="S139" s="328" t="s">
        <v>68</v>
      </c>
      <c r="T139" s="328" t="s">
        <v>69</v>
      </c>
      <c r="U139" s="328"/>
      <c r="V139" s="331"/>
      <c r="W139" s="39"/>
      <c r="AB139" s="39"/>
      <c r="AC139" s="39"/>
    </row>
    <row r="140" spans="4:183" ht="30" hidden="1" customHeight="1" thickBot="1">
      <c r="D140" s="568"/>
      <c r="G140" s="332"/>
      <c r="H140" s="333"/>
      <c r="I140" s="333"/>
      <c r="J140" s="333"/>
      <c r="K140" s="333"/>
      <c r="L140" s="333">
        <v>40</v>
      </c>
      <c r="M140" s="334"/>
      <c r="N140" s="334"/>
      <c r="O140" s="335">
        <v>1</v>
      </c>
      <c r="P140" s="333">
        <v>2</v>
      </c>
      <c r="Q140" s="333">
        <v>2</v>
      </c>
      <c r="R140" s="333">
        <v>1</v>
      </c>
      <c r="S140" s="333">
        <v>1</v>
      </c>
      <c r="T140" s="333">
        <v>1</v>
      </c>
      <c r="U140" s="333"/>
      <c r="V140" s="336"/>
      <c r="W140" s="39"/>
      <c r="AB140" s="39"/>
      <c r="AC140" s="39"/>
    </row>
    <row r="141" spans="4:183" ht="30" hidden="1" customHeight="1">
      <c r="D141" s="572" t="s">
        <v>20</v>
      </c>
      <c r="G141" s="322">
        <v>1500</v>
      </c>
      <c r="H141" s="323">
        <v>1500</v>
      </c>
      <c r="I141" s="323">
        <v>1300</v>
      </c>
      <c r="J141" s="323">
        <v>3900</v>
      </c>
      <c r="K141" s="323">
        <v>1050</v>
      </c>
      <c r="L141" s="323">
        <v>2240</v>
      </c>
      <c r="M141" s="324"/>
      <c r="N141" s="324"/>
      <c r="O141" s="325" t="s">
        <v>62</v>
      </c>
      <c r="P141" s="325" t="s">
        <v>62</v>
      </c>
      <c r="Q141" s="325" t="s">
        <v>62</v>
      </c>
      <c r="R141" s="325" t="s">
        <v>73</v>
      </c>
      <c r="S141" s="325" t="s">
        <v>62</v>
      </c>
      <c r="T141" s="323" t="s">
        <v>66</v>
      </c>
      <c r="U141" s="323"/>
      <c r="V141" s="326"/>
      <c r="W141" s="39"/>
      <c r="AB141" s="39"/>
      <c r="AC141" s="39"/>
    </row>
    <row r="142" spans="4:183" ht="30" hidden="1" customHeight="1">
      <c r="D142" s="573"/>
      <c r="G142" s="327">
        <v>160</v>
      </c>
      <c r="H142" s="328">
        <v>130</v>
      </c>
      <c r="I142" s="328">
        <v>100</v>
      </c>
      <c r="J142" s="328">
        <v>100</v>
      </c>
      <c r="K142" s="328">
        <v>130</v>
      </c>
      <c r="L142" s="329">
        <v>100</v>
      </c>
      <c r="M142" s="330"/>
      <c r="N142" s="330"/>
      <c r="O142" s="329" t="s">
        <v>72</v>
      </c>
      <c r="P142" s="328" t="s">
        <v>64</v>
      </c>
      <c r="Q142" s="328" t="s">
        <v>63</v>
      </c>
      <c r="R142" s="328" t="s">
        <v>67</v>
      </c>
      <c r="S142" s="328" t="s">
        <v>68</v>
      </c>
      <c r="T142" s="328" t="s">
        <v>69</v>
      </c>
      <c r="U142" s="328"/>
      <c r="V142" s="331"/>
      <c r="W142" s="4"/>
      <c r="AB142" s="4"/>
      <c r="AC142" s="4"/>
    </row>
    <row r="143" spans="4:183" ht="30" hidden="1" customHeight="1" thickBot="1">
      <c r="D143" s="574"/>
      <c r="G143" s="332"/>
      <c r="H143" s="333"/>
      <c r="I143" s="333"/>
      <c r="J143" s="333"/>
      <c r="K143" s="333"/>
      <c r="L143" s="333">
        <v>40</v>
      </c>
      <c r="M143" s="334"/>
      <c r="N143" s="334"/>
      <c r="O143" s="335">
        <v>1</v>
      </c>
      <c r="P143" s="333">
        <v>2</v>
      </c>
      <c r="Q143" s="333">
        <v>2</v>
      </c>
      <c r="R143" s="333">
        <v>1</v>
      </c>
      <c r="S143" s="333">
        <v>1</v>
      </c>
      <c r="T143" s="333">
        <v>1</v>
      </c>
      <c r="U143" s="333"/>
      <c r="V143" s="336"/>
      <c r="W143" s="4"/>
      <c r="AB143" s="4"/>
      <c r="AC143" s="4"/>
      <c r="CG143" s="10"/>
      <c r="CH143" s="10"/>
    </row>
    <row r="144" spans="4:183" ht="30" hidden="1" customHeight="1">
      <c r="D144" s="566" t="s">
        <v>23</v>
      </c>
      <c r="G144" s="322">
        <v>1500</v>
      </c>
      <c r="H144" s="323">
        <v>1500</v>
      </c>
      <c r="I144" s="323">
        <v>1300</v>
      </c>
      <c r="J144" s="323">
        <v>3400</v>
      </c>
      <c r="K144" s="323">
        <v>1040</v>
      </c>
      <c r="L144" s="323">
        <v>2300</v>
      </c>
      <c r="M144" s="324"/>
      <c r="N144" s="324"/>
      <c r="O144" s="325" t="s">
        <v>62</v>
      </c>
      <c r="P144" s="325" t="s">
        <v>62</v>
      </c>
      <c r="Q144" s="325" t="s">
        <v>62</v>
      </c>
      <c r="R144" s="325" t="s">
        <v>62</v>
      </c>
      <c r="S144" s="325" t="s">
        <v>62</v>
      </c>
      <c r="T144" s="323" t="s">
        <v>66</v>
      </c>
      <c r="U144" s="323"/>
      <c r="V144" s="326"/>
      <c r="W144" s="4"/>
      <c r="AB144" s="4"/>
      <c r="AC144" s="4"/>
      <c r="CG144" s="10"/>
      <c r="CH144" s="10"/>
    </row>
    <row r="145" spans="4:86" ht="30" hidden="1" customHeight="1">
      <c r="D145" s="567"/>
      <c r="G145" s="327">
        <v>160</v>
      </c>
      <c r="H145" s="328">
        <v>130</v>
      </c>
      <c r="I145" s="328">
        <v>100</v>
      </c>
      <c r="J145" s="328">
        <v>100</v>
      </c>
      <c r="K145" s="328">
        <v>160</v>
      </c>
      <c r="L145" s="329">
        <v>100</v>
      </c>
      <c r="M145" s="330"/>
      <c r="N145" s="330"/>
      <c r="O145" s="329" t="s">
        <v>72</v>
      </c>
      <c r="P145" s="328" t="s">
        <v>64</v>
      </c>
      <c r="Q145" s="328" t="s">
        <v>63</v>
      </c>
      <c r="R145" s="328" t="s">
        <v>67</v>
      </c>
      <c r="S145" s="328" t="s">
        <v>68</v>
      </c>
      <c r="T145" s="328" t="s">
        <v>69</v>
      </c>
      <c r="U145" s="328"/>
      <c r="V145" s="331"/>
      <c r="W145" s="4"/>
      <c r="AB145" s="4"/>
      <c r="AC145" s="4"/>
      <c r="CG145" s="10"/>
      <c r="CH145" s="10"/>
    </row>
    <row r="146" spans="4:86" ht="30" hidden="1" customHeight="1" thickBot="1">
      <c r="D146" s="568"/>
      <c r="G146" s="332"/>
      <c r="H146" s="333"/>
      <c r="I146" s="333"/>
      <c r="J146" s="333"/>
      <c r="K146" s="333"/>
      <c r="L146" s="333">
        <v>40</v>
      </c>
      <c r="M146" s="334"/>
      <c r="N146" s="334"/>
      <c r="O146" s="335">
        <v>1</v>
      </c>
      <c r="P146" s="333">
        <v>2</v>
      </c>
      <c r="Q146" s="333">
        <v>2</v>
      </c>
      <c r="R146" s="333">
        <v>1</v>
      </c>
      <c r="S146" s="333">
        <v>1</v>
      </c>
      <c r="T146" s="333">
        <v>1</v>
      </c>
      <c r="U146" s="333"/>
      <c r="V146" s="336"/>
      <c r="W146" s="4"/>
      <c r="AB146" s="4"/>
      <c r="AC146" s="4"/>
    </row>
    <row r="147" spans="4:86" ht="30" hidden="1" customHeight="1">
      <c r="D147" s="566" t="s">
        <v>24</v>
      </c>
      <c r="G147" s="322">
        <v>1500</v>
      </c>
      <c r="H147" s="323">
        <v>1500</v>
      </c>
      <c r="I147" s="323">
        <v>1300</v>
      </c>
      <c r="J147" s="323">
        <v>4400</v>
      </c>
      <c r="K147" s="323">
        <v>1050</v>
      </c>
      <c r="L147" s="323">
        <v>3230</v>
      </c>
      <c r="M147" s="324"/>
      <c r="N147" s="324"/>
      <c r="O147" s="325" t="s">
        <v>62</v>
      </c>
      <c r="P147" s="325" t="s">
        <v>62</v>
      </c>
      <c r="Q147" s="325" t="s">
        <v>62</v>
      </c>
      <c r="R147" s="325" t="s">
        <v>62</v>
      </c>
      <c r="S147" s="325" t="s">
        <v>62</v>
      </c>
      <c r="T147" s="323" t="s">
        <v>66</v>
      </c>
      <c r="U147" s="323"/>
      <c r="V147" s="326"/>
      <c r="W147" s="4"/>
      <c r="AB147" s="4"/>
      <c r="AC147" s="4"/>
    </row>
    <row r="148" spans="4:86" ht="30" hidden="1" customHeight="1">
      <c r="D148" s="567"/>
      <c r="G148" s="327">
        <v>160</v>
      </c>
      <c r="H148" s="328">
        <v>130</v>
      </c>
      <c r="I148" s="328">
        <v>100</v>
      </c>
      <c r="J148" s="328">
        <v>100</v>
      </c>
      <c r="K148" s="328">
        <v>160</v>
      </c>
      <c r="L148" s="329">
        <v>100</v>
      </c>
      <c r="M148" s="330"/>
      <c r="N148" s="330"/>
      <c r="O148" s="329" t="s">
        <v>72</v>
      </c>
      <c r="P148" s="328" t="s">
        <v>64</v>
      </c>
      <c r="Q148" s="328" t="s">
        <v>63</v>
      </c>
      <c r="R148" s="328" t="s">
        <v>67</v>
      </c>
      <c r="S148" s="328" t="s">
        <v>68</v>
      </c>
      <c r="T148" s="328" t="s">
        <v>69</v>
      </c>
      <c r="U148" s="328"/>
      <c r="V148" s="331"/>
      <c r="W148" s="4"/>
      <c r="AB148" s="4"/>
      <c r="AC148" s="576"/>
    </row>
    <row r="149" spans="4:86" ht="30" hidden="1" customHeight="1" thickBot="1">
      <c r="D149" s="568"/>
      <c r="E149" s="578" t="s">
        <v>110</v>
      </c>
      <c r="F149" s="579" t="s">
        <v>115</v>
      </c>
      <c r="G149" s="332"/>
      <c r="H149" s="333"/>
      <c r="I149" s="333"/>
      <c r="J149" s="333"/>
      <c r="K149" s="333"/>
      <c r="L149" s="333">
        <v>40</v>
      </c>
      <c r="M149" s="334"/>
      <c r="N149" s="334"/>
      <c r="O149" s="335">
        <v>1</v>
      </c>
      <c r="P149" s="333">
        <v>2</v>
      </c>
      <c r="Q149" s="333">
        <v>2</v>
      </c>
      <c r="R149" s="333">
        <v>1</v>
      </c>
      <c r="S149" s="333">
        <v>1</v>
      </c>
      <c r="T149" s="333">
        <v>1</v>
      </c>
      <c r="U149" s="333"/>
      <c r="V149" s="336"/>
      <c r="W149" s="4"/>
      <c r="AB149" s="4"/>
      <c r="AC149" s="576"/>
    </row>
    <row r="150" spans="4:86" ht="30" hidden="1" customHeight="1">
      <c r="D150" s="566" t="s">
        <v>81</v>
      </c>
      <c r="E150" s="578"/>
      <c r="F150" s="579"/>
      <c r="G150" s="322">
        <v>1500</v>
      </c>
      <c r="H150" s="323">
        <v>1500</v>
      </c>
      <c r="I150" s="323">
        <v>1300</v>
      </c>
      <c r="J150" s="323">
        <v>4400</v>
      </c>
      <c r="K150" s="323">
        <v>1050</v>
      </c>
      <c r="L150" s="323">
        <v>3230</v>
      </c>
      <c r="M150" s="324"/>
      <c r="N150" s="324"/>
      <c r="O150" s="325" t="s">
        <v>62</v>
      </c>
      <c r="P150" s="325" t="s">
        <v>62</v>
      </c>
      <c r="Q150" s="325" t="s">
        <v>62</v>
      </c>
      <c r="R150" s="325" t="s">
        <v>62</v>
      </c>
      <c r="S150" s="325" t="s">
        <v>62</v>
      </c>
      <c r="T150" s="323" t="s">
        <v>66</v>
      </c>
      <c r="U150" s="323"/>
      <c r="V150" s="326"/>
      <c r="W150" s="4"/>
      <c r="AB150" s="4"/>
      <c r="AC150" s="39"/>
    </row>
    <row r="151" spans="4:86" ht="30" hidden="1" customHeight="1">
      <c r="D151" s="567"/>
      <c r="G151" s="327">
        <v>160</v>
      </c>
      <c r="H151" s="328">
        <v>130</v>
      </c>
      <c r="I151" s="328">
        <v>100</v>
      </c>
      <c r="J151" s="328">
        <v>100</v>
      </c>
      <c r="K151" s="328">
        <v>160</v>
      </c>
      <c r="L151" s="329">
        <v>100</v>
      </c>
      <c r="M151" s="330"/>
      <c r="N151" s="330"/>
      <c r="O151" s="329" t="s">
        <v>72</v>
      </c>
      <c r="P151" s="328" t="s">
        <v>64</v>
      </c>
      <c r="Q151" s="328" t="s">
        <v>63</v>
      </c>
      <c r="R151" s="328" t="s">
        <v>67</v>
      </c>
      <c r="S151" s="328" t="s">
        <v>68</v>
      </c>
      <c r="T151" s="328" t="s">
        <v>69</v>
      </c>
      <c r="U151" s="328"/>
      <c r="V151" s="331"/>
      <c r="W151" s="4"/>
      <c r="AB151" s="4"/>
      <c r="AC151" s="39"/>
    </row>
    <row r="152" spans="4:86" ht="30" hidden="1" customHeight="1" thickBot="1">
      <c r="D152" s="568"/>
      <c r="G152" s="332"/>
      <c r="H152" s="333"/>
      <c r="I152" s="333"/>
      <c r="J152" s="333"/>
      <c r="K152" s="333"/>
      <c r="L152" s="333">
        <v>40</v>
      </c>
      <c r="M152" s="334"/>
      <c r="N152" s="334"/>
      <c r="O152" s="335">
        <v>1</v>
      </c>
      <c r="P152" s="333">
        <v>2</v>
      </c>
      <c r="Q152" s="333">
        <v>2</v>
      </c>
      <c r="R152" s="333">
        <v>1</v>
      </c>
      <c r="S152" s="333">
        <v>1</v>
      </c>
      <c r="T152" s="333">
        <v>1</v>
      </c>
      <c r="U152" s="333"/>
      <c r="V152" s="336"/>
      <c r="W152" s="4"/>
      <c r="AB152" s="577"/>
      <c r="AC152" s="576"/>
    </row>
    <row r="153" spans="4:86" ht="30" hidden="1" customHeight="1">
      <c r="D153" s="566" t="s">
        <v>25</v>
      </c>
      <c r="G153" s="322">
        <v>1500</v>
      </c>
      <c r="H153" s="323">
        <v>1500</v>
      </c>
      <c r="I153" s="323"/>
      <c r="J153" s="323">
        <v>3800</v>
      </c>
      <c r="K153" s="323">
        <v>1040</v>
      </c>
      <c r="L153" s="323">
        <v>2486</v>
      </c>
      <c r="M153" s="324"/>
      <c r="N153" s="324"/>
      <c r="O153" s="325" t="s">
        <v>66</v>
      </c>
      <c r="P153" s="325" t="s">
        <v>66</v>
      </c>
      <c r="Q153" s="325" t="s">
        <v>80</v>
      </c>
      <c r="R153" s="325" t="s">
        <v>66</v>
      </c>
      <c r="S153" s="325" t="s">
        <v>66</v>
      </c>
      <c r="T153" s="323" t="s">
        <v>66</v>
      </c>
      <c r="U153" s="323"/>
      <c r="V153" s="326"/>
      <c r="W153" s="3"/>
      <c r="AB153" s="3"/>
      <c r="AC153" s="3"/>
    </row>
    <row r="154" spans="4:86" ht="30" hidden="1" customHeight="1">
      <c r="D154" s="567"/>
      <c r="G154" s="327">
        <v>140</v>
      </c>
      <c r="H154" s="328">
        <v>140</v>
      </c>
      <c r="I154" s="328"/>
      <c r="J154" s="328">
        <v>150</v>
      </c>
      <c r="K154" s="328">
        <v>140</v>
      </c>
      <c r="L154" s="329">
        <v>100</v>
      </c>
      <c r="M154" s="330"/>
      <c r="N154" s="330"/>
      <c r="O154" s="329" t="s">
        <v>72</v>
      </c>
      <c r="P154" s="328" t="s">
        <v>64</v>
      </c>
      <c r="Q154" s="328" t="s">
        <v>80</v>
      </c>
      <c r="R154" s="328" t="s">
        <v>68</v>
      </c>
      <c r="S154" s="328" t="s">
        <v>67</v>
      </c>
      <c r="T154" s="328" t="s">
        <v>69</v>
      </c>
      <c r="U154" s="328"/>
      <c r="V154" s="331"/>
      <c r="W154" s="3"/>
      <c r="AB154" s="3"/>
      <c r="AC154" s="3"/>
    </row>
    <row r="155" spans="4:86" ht="30" hidden="1" customHeight="1" thickBot="1">
      <c r="D155" s="568"/>
      <c r="G155" s="332">
        <v>140</v>
      </c>
      <c r="H155" s="333">
        <v>140</v>
      </c>
      <c r="I155" s="333"/>
      <c r="J155" s="333">
        <v>70</v>
      </c>
      <c r="K155" s="333">
        <v>140</v>
      </c>
      <c r="L155" s="333">
        <v>50</v>
      </c>
      <c r="M155" s="334"/>
      <c r="N155" s="334"/>
      <c r="O155" s="335">
        <v>1</v>
      </c>
      <c r="P155" s="333">
        <v>1</v>
      </c>
      <c r="Q155" s="333"/>
      <c r="R155" s="333">
        <v>1</v>
      </c>
      <c r="S155" s="333">
        <v>1</v>
      </c>
      <c r="T155" s="333">
        <v>1</v>
      </c>
      <c r="U155" s="333"/>
      <c r="V155" s="336"/>
      <c r="W155" s="3"/>
      <c r="AB155" s="3"/>
      <c r="AC155" s="3"/>
    </row>
    <row r="156" spans="4:86" ht="30" hidden="1" customHeight="1">
      <c r="D156" s="566" t="s">
        <v>26</v>
      </c>
      <c r="G156" s="322">
        <v>1500</v>
      </c>
      <c r="H156" s="323">
        <v>1500</v>
      </c>
      <c r="I156" s="323"/>
      <c r="J156" s="323">
        <v>4800</v>
      </c>
      <c r="K156" s="323">
        <v>1040</v>
      </c>
      <c r="L156" s="323">
        <v>2486</v>
      </c>
      <c r="M156" s="324"/>
      <c r="N156" s="324"/>
      <c r="O156" s="325" t="s">
        <v>66</v>
      </c>
      <c r="P156" s="325" t="s">
        <v>66</v>
      </c>
      <c r="Q156" s="325" t="s">
        <v>80</v>
      </c>
      <c r="R156" s="325" t="s">
        <v>66</v>
      </c>
      <c r="S156" s="325" t="s">
        <v>66</v>
      </c>
      <c r="T156" s="323" t="s">
        <v>66</v>
      </c>
      <c r="U156" s="323"/>
      <c r="V156" s="326"/>
      <c r="W156" s="3"/>
      <c r="AB156" s="3"/>
      <c r="AC156" s="3"/>
    </row>
    <row r="157" spans="4:86" ht="30" hidden="1" customHeight="1">
      <c r="D157" s="567"/>
      <c r="G157" s="327">
        <v>140</v>
      </c>
      <c r="H157" s="328">
        <v>140</v>
      </c>
      <c r="I157" s="328"/>
      <c r="J157" s="328">
        <v>150</v>
      </c>
      <c r="K157" s="328">
        <v>140</v>
      </c>
      <c r="L157" s="329">
        <v>100</v>
      </c>
      <c r="M157" s="330"/>
      <c r="N157" s="330"/>
      <c r="O157" s="329" t="s">
        <v>72</v>
      </c>
      <c r="P157" s="328" t="s">
        <v>64</v>
      </c>
      <c r="Q157" s="328" t="s">
        <v>80</v>
      </c>
      <c r="R157" s="328" t="s">
        <v>68</v>
      </c>
      <c r="S157" s="328" t="s">
        <v>67</v>
      </c>
      <c r="T157" s="328" t="s">
        <v>69</v>
      </c>
      <c r="U157" s="328"/>
      <c r="V157" s="331"/>
      <c r="W157" s="3"/>
      <c r="AB157" s="3"/>
      <c r="AC157" s="3"/>
    </row>
    <row r="158" spans="4:86" ht="30" hidden="1" customHeight="1" thickBot="1">
      <c r="D158" s="568"/>
      <c r="G158" s="332">
        <v>140</v>
      </c>
      <c r="H158" s="333">
        <v>140</v>
      </c>
      <c r="I158" s="333"/>
      <c r="J158" s="333">
        <v>70</v>
      </c>
      <c r="K158" s="333">
        <v>140</v>
      </c>
      <c r="L158" s="333">
        <v>50</v>
      </c>
      <c r="M158" s="334"/>
      <c r="N158" s="334"/>
      <c r="O158" s="335">
        <v>1</v>
      </c>
      <c r="P158" s="333">
        <v>1</v>
      </c>
      <c r="Q158" s="333"/>
      <c r="R158" s="333">
        <v>1</v>
      </c>
      <c r="S158" s="333">
        <v>1</v>
      </c>
      <c r="T158" s="333">
        <v>1</v>
      </c>
      <c r="U158" s="333"/>
      <c r="V158" s="336"/>
      <c r="W158" s="26"/>
      <c r="AB158" s="26"/>
      <c r="AC158" s="26"/>
    </row>
    <row r="159" spans="4:86" ht="30" hidden="1" customHeight="1">
      <c r="D159" s="566" t="s">
        <v>92</v>
      </c>
      <c r="G159" s="322">
        <v>1500</v>
      </c>
      <c r="H159" s="323">
        <v>1500</v>
      </c>
      <c r="I159" s="323"/>
      <c r="J159" s="323">
        <v>4300</v>
      </c>
      <c r="K159" s="323">
        <v>1040</v>
      </c>
      <c r="L159" s="323">
        <v>1800</v>
      </c>
      <c r="M159" s="324"/>
      <c r="N159" s="324"/>
      <c r="O159" s="325" t="s">
        <v>66</v>
      </c>
      <c r="P159" s="325" t="s">
        <v>66</v>
      </c>
      <c r="Q159" s="325" t="s">
        <v>80</v>
      </c>
      <c r="R159" s="325" t="s">
        <v>66</v>
      </c>
      <c r="S159" s="325" t="s">
        <v>66</v>
      </c>
      <c r="T159" s="323" t="s">
        <v>66</v>
      </c>
      <c r="U159" s="323"/>
      <c r="V159" s="326"/>
      <c r="W159" s="26"/>
      <c r="AB159" s="26"/>
      <c r="AC159" s="26"/>
    </row>
    <row r="160" spans="4:86" ht="30" hidden="1" customHeight="1">
      <c r="D160" s="567"/>
      <c r="G160" s="327">
        <v>140</v>
      </c>
      <c r="H160" s="328">
        <v>140</v>
      </c>
      <c r="I160" s="328"/>
      <c r="J160" s="328">
        <v>100</v>
      </c>
      <c r="K160" s="328">
        <v>140</v>
      </c>
      <c r="L160" s="329">
        <v>100</v>
      </c>
      <c r="M160" s="330"/>
      <c r="N160" s="330"/>
      <c r="O160" s="329" t="s">
        <v>72</v>
      </c>
      <c r="P160" s="328" t="s">
        <v>64</v>
      </c>
      <c r="Q160" s="328" t="s">
        <v>80</v>
      </c>
      <c r="R160" s="328" t="s">
        <v>68</v>
      </c>
      <c r="S160" s="328" t="s">
        <v>67</v>
      </c>
      <c r="T160" s="328" t="s">
        <v>69</v>
      </c>
      <c r="U160" s="328"/>
      <c r="V160" s="331"/>
      <c r="W160" s="26"/>
      <c r="AB160" s="26"/>
      <c r="AC160" s="26"/>
    </row>
    <row r="161" spans="4:183" ht="30" hidden="1" customHeight="1" thickBot="1">
      <c r="D161" s="568"/>
      <c r="G161" s="332">
        <v>140</v>
      </c>
      <c r="H161" s="333">
        <v>140</v>
      </c>
      <c r="I161" s="333"/>
      <c r="J161" s="333">
        <v>50</v>
      </c>
      <c r="K161" s="333">
        <v>140</v>
      </c>
      <c r="L161" s="333">
        <v>50</v>
      </c>
      <c r="M161" s="334"/>
      <c r="N161" s="334"/>
      <c r="O161" s="335">
        <v>1</v>
      </c>
      <c r="P161" s="333">
        <v>2</v>
      </c>
      <c r="Q161" s="333"/>
      <c r="R161" s="333">
        <v>1</v>
      </c>
      <c r="S161" s="333">
        <v>1</v>
      </c>
      <c r="T161" s="333">
        <v>1</v>
      </c>
      <c r="U161" s="333"/>
      <c r="V161" s="336"/>
      <c r="W161" s="31"/>
      <c r="X161" s="30"/>
      <c r="Y161" s="30"/>
      <c r="Z161" s="30"/>
      <c r="AB161" s="575"/>
      <c r="AC161" s="575"/>
      <c r="AD161" s="30"/>
      <c r="AE161" s="30"/>
      <c r="AF161" s="30"/>
      <c r="AG161" s="30"/>
      <c r="AH161" s="30"/>
      <c r="AI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30"/>
      <c r="CG161" s="30"/>
      <c r="CH161" s="30"/>
      <c r="CI161" s="30"/>
      <c r="CJ161" s="30"/>
      <c r="CK161" s="30"/>
      <c r="CL161" s="30"/>
      <c r="CM161" s="30"/>
      <c r="CN161" s="30"/>
      <c r="CO161" s="30"/>
      <c r="CP161" s="30"/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  <c r="DA161" s="30"/>
      <c r="DB161" s="30"/>
      <c r="DC161" s="30"/>
      <c r="DD161" s="30"/>
      <c r="DE161" s="30"/>
      <c r="DF161" s="30"/>
      <c r="DG161" s="30"/>
      <c r="DH161" s="30"/>
      <c r="DI161" s="30"/>
      <c r="DJ161" s="30"/>
      <c r="DK161" s="30"/>
      <c r="DL161" s="30"/>
      <c r="DM161" s="30"/>
      <c r="DN161" s="30"/>
      <c r="DO161" s="30"/>
      <c r="DP161" s="30"/>
      <c r="DQ161" s="30"/>
      <c r="DR161" s="30"/>
      <c r="DS161" s="30"/>
      <c r="DT161" s="30"/>
      <c r="DU161" s="30"/>
      <c r="DV161" s="30"/>
      <c r="DW161" s="30"/>
      <c r="DX161" s="30"/>
      <c r="DY161" s="30"/>
      <c r="DZ161" s="30"/>
      <c r="EA161" s="30"/>
      <c r="EB161" s="30"/>
      <c r="EC161" s="30"/>
      <c r="ED161" s="30"/>
      <c r="EE161" s="30"/>
      <c r="EF161" s="30"/>
      <c r="EG161" s="30"/>
      <c r="EH161" s="30"/>
      <c r="EI161" s="30"/>
      <c r="EJ161" s="30"/>
      <c r="EK161" s="30"/>
      <c r="EL161" s="30"/>
      <c r="EM161" s="30"/>
      <c r="EN161" s="30"/>
      <c r="EO161" s="30"/>
      <c r="EP161" s="30"/>
      <c r="EQ161" s="30"/>
      <c r="ER161" s="30"/>
      <c r="ES161" s="30"/>
      <c r="ET161" s="30"/>
      <c r="EU161" s="30"/>
      <c r="EV161" s="30"/>
      <c r="EW161" s="30"/>
      <c r="EX161" s="30"/>
      <c r="EY161" s="30"/>
      <c r="EZ161" s="30"/>
      <c r="FA161" s="30"/>
      <c r="FB161" s="30"/>
      <c r="FC161" s="30"/>
      <c r="FD161" s="30"/>
      <c r="FE161" s="30"/>
      <c r="FF161" s="30"/>
      <c r="FG161" s="30"/>
      <c r="FH161" s="30"/>
      <c r="FI161" s="30"/>
      <c r="FJ161" s="30"/>
      <c r="FK161" s="30"/>
      <c r="FL161" s="30"/>
      <c r="FM161" s="30"/>
      <c r="FN161" s="30"/>
      <c r="FO161" s="30"/>
      <c r="FP161" s="30"/>
      <c r="FQ161" s="30"/>
      <c r="FR161" s="30"/>
      <c r="FS161" s="30"/>
      <c r="FT161" s="30"/>
      <c r="FU161" s="30"/>
      <c r="FV161" s="30"/>
      <c r="FW161" s="30"/>
      <c r="FX161" s="30"/>
      <c r="FY161" s="30"/>
      <c r="FZ161" s="30"/>
      <c r="GA161" s="30"/>
    </row>
    <row r="162" spans="4:183" s="30" customFormat="1" ht="30" hidden="1" customHeight="1">
      <c r="D162" s="566" t="s">
        <v>27</v>
      </c>
      <c r="G162" s="322">
        <v>1500</v>
      </c>
      <c r="H162" s="323">
        <v>1500</v>
      </c>
      <c r="I162" s="323"/>
      <c r="J162" s="323">
        <v>2800</v>
      </c>
      <c r="K162" s="323">
        <v>1040</v>
      </c>
      <c r="L162" s="323">
        <v>1800</v>
      </c>
      <c r="M162" s="324"/>
      <c r="N162" s="324"/>
      <c r="O162" s="325" t="s">
        <v>66</v>
      </c>
      <c r="P162" s="325" t="s">
        <v>66</v>
      </c>
      <c r="Q162" s="325" t="s">
        <v>80</v>
      </c>
      <c r="R162" s="325" t="s">
        <v>66</v>
      </c>
      <c r="S162" s="325" t="s">
        <v>66</v>
      </c>
      <c r="T162" s="323" t="s">
        <v>66</v>
      </c>
      <c r="U162" s="323"/>
      <c r="V162" s="326"/>
      <c r="W162" s="3"/>
      <c r="X162"/>
      <c r="Y162" s="188"/>
      <c r="Z162" s="188"/>
      <c r="AB162" s="3"/>
      <c r="AC162" s="3"/>
      <c r="AD162"/>
      <c r="AE162"/>
      <c r="AF162"/>
      <c r="AG162"/>
      <c r="AH162"/>
      <c r="AI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</row>
    <row r="163" spans="4:183" ht="30" hidden="1" customHeight="1">
      <c r="D163" s="567"/>
      <c r="G163" s="327">
        <v>140</v>
      </c>
      <c r="H163" s="328">
        <v>140</v>
      </c>
      <c r="I163" s="328"/>
      <c r="J163" s="328">
        <v>100</v>
      </c>
      <c r="K163" s="328">
        <v>140</v>
      </c>
      <c r="L163" s="329">
        <v>100</v>
      </c>
      <c r="M163" s="330"/>
      <c r="N163" s="330"/>
      <c r="O163" s="329" t="s">
        <v>72</v>
      </c>
      <c r="P163" s="328" t="s">
        <v>64</v>
      </c>
      <c r="Q163" s="328" t="s">
        <v>80</v>
      </c>
      <c r="R163" s="328" t="s">
        <v>68</v>
      </c>
      <c r="S163" s="328" t="s">
        <v>67</v>
      </c>
      <c r="T163" s="328" t="s">
        <v>69</v>
      </c>
      <c r="U163" s="328"/>
      <c r="V163" s="331"/>
      <c r="W163" s="26"/>
      <c r="AB163" s="26"/>
      <c r="AC163" s="26"/>
    </row>
    <row r="164" spans="4:183" ht="30" hidden="1" customHeight="1" thickBot="1">
      <c r="D164" s="568"/>
      <c r="G164" s="332">
        <v>140</v>
      </c>
      <c r="H164" s="333">
        <v>140</v>
      </c>
      <c r="I164" s="333"/>
      <c r="J164" s="333">
        <v>50</v>
      </c>
      <c r="K164" s="333">
        <v>140</v>
      </c>
      <c r="L164" s="333">
        <v>50</v>
      </c>
      <c r="M164" s="334"/>
      <c r="N164" s="334"/>
      <c r="O164" s="335">
        <v>1</v>
      </c>
      <c r="P164" s="333">
        <v>2</v>
      </c>
      <c r="Q164" s="333"/>
      <c r="R164" s="333">
        <v>1</v>
      </c>
      <c r="S164" s="333">
        <v>1</v>
      </c>
      <c r="T164" s="333">
        <v>1</v>
      </c>
      <c r="U164" s="333"/>
      <c r="V164" s="336"/>
      <c r="W164" s="32"/>
      <c r="AB164" s="32"/>
      <c r="AC164" s="32"/>
    </row>
    <row r="165" spans="4:183" ht="30" hidden="1" customHeight="1">
      <c r="D165" s="566" t="s">
        <v>28</v>
      </c>
      <c r="G165" s="322">
        <v>1100</v>
      </c>
      <c r="H165" s="323"/>
      <c r="I165" s="323"/>
      <c r="J165" s="323">
        <v>3600</v>
      </c>
      <c r="K165" s="323">
        <v>1000</v>
      </c>
      <c r="L165" s="323">
        <v>2500</v>
      </c>
      <c r="M165" s="324"/>
      <c r="N165" s="324"/>
      <c r="O165" s="325" t="s">
        <v>62</v>
      </c>
      <c r="P165" s="325" t="s">
        <v>80</v>
      </c>
      <c r="Q165" s="325" t="s">
        <v>80</v>
      </c>
      <c r="R165" s="325" t="s">
        <v>62</v>
      </c>
      <c r="S165" s="325" t="s">
        <v>62</v>
      </c>
      <c r="T165" s="323" t="s">
        <v>66</v>
      </c>
      <c r="U165" s="323"/>
      <c r="V165" s="326"/>
      <c r="W165" s="3"/>
      <c r="AB165" s="3"/>
      <c r="AC165" s="3"/>
    </row>
    <row r="166" spans="4:183" ht="30" hidden="1" customHeight="1">
      <c r="D166" s="567"/>
      <c r="G166" s="327">
        <v>160</v>
      </c>
      <c r="H166" s="328"/>
      <c r="I166" s="328"/>
      <c r="J166" s="328">
        <v>100</v>
      </c>
      <c r="K166" s="328">
        <v>160</v>
      </c>
      <c r="L166" s="329">
        <v>100</v>
      </c>
      <c r="M166" s="330"/>
      <c r="N166" s="330"/>
      <c r="O166" s="329" t="s">
        <v>72</v>
      </c>
      <c r="P166" s="328" t="s">
        <v>80</v>
      </c>
      <c r="Q166" s="328" t="s">
        <v>80</v>
      </c>
      <c r="R166" s="328" t="s">
        <v>68</v>
      </c>
      <c r="S166" s="328" t="s">
        <v>67</v>
      </c>
      <c r="T166" s="328" t="s">
        <v>69</v>
      </c>
      <c r="U166" s="328"/>
      <c r="V166" s="331"/>
      <c r="W166" s="32"/>
      <c r="AB166" s="32"/>
      <c r="AC166" s="32"/>
    </row>
    <row r="167" spans="4:183" ht="30" hidden="1" customHeight="1" thickBot="1">
      <c r="D167" s="568"/>
      <c r="G167" s="332"/>
      <c r="H167" s="333"/>
      <c r="I167" s="333"/>
      <c r="J167" s="333"/>
      <c r="K167" s="333"/>
      <c r="L167" s="333">
        <v>40</v>
      </c>
      <c r="M167" s="334"/>
      <c r="N167" s="334"/>
      <c r="O167" s="335">
        <v>1</v>
      </c>
      <c r="P167" s="333"/>
      <c r="Q167" s="333"/>
      <c r="R167" s="333">
        <v>1</v>
      </c>
      <c r="S167" s="333">
        <v>1</v>
      </c>
      <c r="T167" s="333">
        <v>1</v>
      </c>
      <c r="U167" s="333"/>
      <c r="V167" s="336"/>
      <c r="W167" s="95"/>
      <c r="AB167" s="95"/>
      <c r="AC167" s="95"/>
    </row>
    <row r="168" spans="4:183" ht="30" hidden="1" customHeight="1">
      <c r="D168" s="566" t="s">
        <v>224</v>
      </c>
      <c r="G168" s="322">
        <v>1500</v>
      </c>
      <c r="H168" s="323">
        <v>1550</v>
      </c>
      <c r="I168" s="323">
        <v>1300</v>
      </c>
      <c r="J168" s="323">
        <v>4400</v>
      </c>
      <c r="K168" s="323">
        <v>1050</v>
      </c>
      <c r="L168" s="323">
        <v>3230</v>
      </c>
      <c r="M168" s="324">
        <v>1500</v>
      </c>
      <c r="N168" s="324">
        <v>900</v>
      </c>
      <c r="O168" s="325" t="s">
        <v>62</v>
      </c>
      <c r="P168" s="325" t="s">
        <v>62</v>
      </c>
      <c r="Q168" s="325" t="s">
        <v>62</v>
      </c>
      <c r="R168" s="325" t="s">
        <v>106</v>
      </c>
      <c r="S168" s="325" t="s">
        <v>62</v>
      </c>
      <c r="T168" s="323" t="s">
        <v>66</v>
      </c>
      <c r="U168" s="323" t="s">
        <v>62</v>
      </c>
      <c r="V168" s="326" t="s">
        <v>62</v>
      </c>
      <c r="W168" s="95"/>
      <c r="AB168" s="95"/>
      <c r="AC168" s="95"/>
    </row>
    <row r="169" spans="4:183" ht="30" hidden="1" customHeight="1">
      <c r="D169" s="567"/>
      <c r="G169" s="327">
        <v>160</v>
      </c>
      <c r="H169" s="328">
        <v>130</v>
      </c>
      <c r="I169" s="328">
        <v>100</v>
      </c>
      <c r="J169" s="328">
        <v>100</v>
      </c>
      <c r="K169" s="328">
        <v>160</v>
      </c>
      <c r="L169" s="329">
        <v>100</v>
      </c>
      <c r="M169" s="330">
        <v>130</v>
      </c>
      <c r="N169" s="330">
        <v>100</v>
      </c>
      <c r="O169" s="329" t="s">
        <v>72</v>
      </c>
      <c r="P169" s="328" t="s">
        <v>64</v>
      </c>
      <c r="Q169" s="328" t="s">
        <v>63</v>
      </c>
      <c r="R169" s="328" t="s">
        <v>67</v>
      </c>
      <c r="S169" s="328" t="s">
        <v>68</v>
      </c>
      <c r="T169" s="328" t="s">
        <v>69</v>
      </c>
      <c r="U169" s="328" t="s">
        <v>198</v>
      </c>
      <c r="V169" s="331" t="s">
        <v>63</v>
      </c>
      <c r="W169" s="95"/>
      <c r="AB169" s="95"/>
      <c r="AC169" s="95"/>
    </row>
    <row r="170" spans="4:183" ht="30" hidden="1" customHeight="1" thickBot="1">
      <c r="D170" s="568"/>
      <c r="G170" s="332"/>
      <c r="H170" s="333"/>
      <c r="I170" s="333"/>
      <c r="J170" s="333"/>
      <c r="K170" s="333"/>
      <c r="L170" s="333">
        <v>40</v>
      </c>
      <c r="M170" s="334"/>
      <c r="N170" s="334"/>
      <c r="O170" s="335">
        <v>1</v>
      </c>
      <c r="P170" s="333">
        <v>1</v>
      </c>
      <c r="Q170" s="333">
        <v>1</v>
      </c>
      <c r="R170" s="333">
        <v>1</v>
      </c>
      <c r="S170" s="333">
        <v>1</v>
      </c>
      <c r="T170" s="333"/>
      <c r="U170" s="333">
        <v>1</v>
      </c>
      <c r="V170" s="336">
        <v>1</v>
      </c>
      <c r="W170" s="3"/>
      <c r="AB170" s="3"/>
      <c r="AC170" s="3"/>
    </row>
    <row r="171" spans="4:183" ht="30" hidden="1" customHeight="1">
      <c r="D171" s="557" t="s">
        <v>29</v>
      </c>
      <c r="G171" s="322">
        <v>1500</v>
      </c>
      <c r="H171" s="323">
        <v>1350</v>
      </c>
      <c r="I171" s="323">
        <v>1300</v>
      </c>
      <c r="J171" s="323">
        <v>3200</v>
      </c>
      <c r="K171" s="323">
        <v>1040</v>
      </c>
      <c r="L171" s="323">
        <v>1900</v>
      </c>
      <c r="M171" s="324">
        <v>1500</v>
      </c>
      <c r="N171" s="324">
        <v>435</v>
      </c>
      <c r="O171" s="325" t="s">
        <v>62</v>
      </c>
      <c r="P171" s="325" t="s">
        <v>62</v>
      </c>
      <c r="Q171" s="325" t="s">
        <v>62</v>
      </c>
      <c r="R171" s="325" t="s">
        <v>106</v>
      </c>
      <c r="S171" s="325" t="s">
        <v>62</v>
      </c>
      <c r="T171" s="323" t="s">
        <v>66</v>
      </c>
      <c r="U171" s="323" t="s">
        <v>62</v>
      </c>
      <c r="V171" s="326" t="s">
        <v>62</v>
      </c>
    </row>
    <row r="172" spans="4:183" ht="30" hidden="1" customHeight="1">
      <c r="D172" s="558"/>
      <c r="G172" s="327">
        <v>160</v>
      </c>
      <c r="H172" s="328">
        <v>130</v>
      </c>
      <c r="I172" s="328">
        <v>100</v>
      </c>
      <c r="J172" s="328">
        <v>100</v>
      </c>
      <c r="K172" s="328">
        <v>160</v>
      </c>
      <c r="L172" s="329">
        <v>100</v>
      </c>
      <c r="M172" s="330">
        <v>130</v>
      </c>
      <c r="N172" s="330">
        <v>100</v>
      </c>
      <c r="O172" s="329" t="s">
        <v>72</v>
      </c>
      <c r="P172" s="328" t="s">
        <v>64</v>
      </c>
      <c r="Q172" s="328" t="s">
        <v>199</v>
      </c>
      <c r="R172" s="328" t="s">
        <v>67</v>
      </c>
      <c r="S172" s="328" t="s">
        <v>68</v>
      </c>
      <c r="T172" s="328" t="s">
        <v>69</v>
      </c>
      <c r="U172" s="328" t="s">
        <v>157</v>
      </c>
      <c r="V172" s="331" t="s">
        <v>200</v>
      </c>
    </row>
    <row r="173" spans="4:183" ht="30" hidden="1" customHeight="1" thickBot="1">
      <c r="D173" s="559"/>
      <c r="G173" s="332"/>
      <c r="H173" s="333"/>
      <c r="I173" s="333"/>
      <c r="J173" s="333"/>
      <c r="K173" s="333"/>
      <c r="L173" s="333">
        <v>40</v>
      </c>
      <c r="M173" s="334"/>
      <c r="N173" s="334"/>
      <c r="O173" s="335">
        <v>2</v>
      </c>
      <c r="P173" s="333">
        <v>1</v>
      </c>
      <c r="Q173" s="333">
        <v>2</v>
      </c>
      <c r="R173" s="333">
        <v>2</v>
      </c>
      <c r="S173" s="333">
        <v>2</v>
      </c>
      <c r="T173" s="333">
        <v>2</v>
      </c>
      <c r="U173" s="333">
        <v>2</v>
      </c>
      <c r="V173" s="336">
        <v>1</v>
      </c>
    </row>
    <row r="174" spans="4:183" ht="30" hidden="1" customHeight="1">
      <c r="D174" s="557" t="s">
        <v>30</v>
      </c>
      <c r="G174" s="322">
        <v>1500</v>
      </c>
      <c r="H174" s="323">
        <v>1550</v>
      </c>
      <c r="I174" s="323">
        <v>1300</v>
      </c>
      <c r="J174" s="323">
        <v>3400</v>
      </c>
      <c r="K174" s="323">
        <v>1050</v>
      </c>
      <c r="L174" s="323">
        <v>1830</v>
      </c>
      <c r="M174" s="324">
        <v>1500</v>
      </c>
      <c r="N174" s="324">
        <v>900</v>
      </c>
      <c r="O174" s="325" t="s">
        <v>62</v>
      </c>
      <c r="P174" s="325" t="s">
        <v>62</v>
      </c>
      <c r="Q174" s="325" t="s">
        <v>62</v>
      </c>
      <c r="R174" s="325" t="s">
        <v>106</v>
      </c>
      <c r="S174" s="325" t="s">
        <v>62</v>
      </c>
      <c r="T174" s="323" t="s">
        <v>66</v>
      </c>
      <c r="U174" s="323" t="s">
        <v>62</v>
      </c>
      <c r="V174" s="326" t="s">
        <v>62</v>
      </c>
    </row>
    <row r="175" spans="4:183" ht="30" hidden="1" customHeight="1">
      <c r="D175" s="558"/>
      <c r="G175" s="327">
        <v>160</v>
      </c>
      <c r="H175" s="328">
        <v>160</v>
      </c>
      <c r="I175" s="328">
        <v>100</v>
      </c>
      <c r="J175" s="328">
        <v>100</v>
      </c>
      <c r="K175" s="328">
        <v>160</v>
      </c>
      <c r="L175" s="329">
        <v>100</v>
      </c>
      <c r="M175" s="330">
        <v>130</v>
      </c>
      <c r="N175" s="330">
        <v>100</v>
      </c>
      <c r="O175" s="329" t="s">
        <v>72</v>
      </c>
      <c r="P175" s="328" t="s">
        <v>64</v>
      </c>
      <c r="Q175" s="328" t="s">
        <v>63</v>
      </c>
      <c r="R175" s="328" t="s">
        <v>67</v>
      </c>
      <c r="S175" s="328" t="s">
        <v>68</v>
      </c>
      <c r="T175" s="328" t="s">
        <v>69</v>
      </c>
      <c r="U175" s="328" t="s">
        <v>198</v>
      </c>
      <c r="V175" s="331" t="s">
        <v>63</v>
      </c>
    </row>
    <row r="176" spans="4:183" ht="30" hidden="1" customHeight="1" thickBot="1">
      <c r="D176" s="559"/>
      <c r="G176" s="332"/>
      <c r="H176" s="333"/>
      <c r="I176" s="333"/>
      <c r="J176" s="333"/>
      <c r="K176" s="333"/>
      <c r="L176" s="333">
        <v>40</v>
      </c>
      <c r="M176" s="334"/>
      <c r="N176" s="334"/>
      <c r="O176" s="335">
        <v>1</v>
      </c>
      <c r="P176" s="333">
        <v>1</v>
      </c>
      <c r="Q176" s="333">
        <v>1</v>
      </c>
      <c r="R176" s="333">
        <v>1</v>
      </c>
      <c r="S176" s="333">
        <v>1</v>
      </c>
      <c r="T176" s="333"/>
      <c r="U176" s="333">
        <v>1</v>
      </c>
      <c r="V176" s="336">
        <v>1</v>
      </c>
    </row>
    <row r="177" spans="4:22" ht="30" hidden="1" customHeight="1">
      <c r="D177" s="550" t="s">
        <v>108</v>
      </c>
      <c r="G177" s="322">
        <v>1500</v>
      </c>
      <c r="H177" s="323">
        <v>1610</v>
      </c>
      <c r="I177" s="323">
        <v>1300</v>
      </c>
      <c r="J177" s="323">
        <v>3300</v>
      </c>
      <c r="K177" s="323">
        <v>1050</v>
      </c>
      <c r="L177" s="323">
        <v>1830</v>
      </c>
      <c r="M177" s="324">
        <v>1500</v>
      </c>
      <c r="N177" s="324">
        <v>900</v>
      </c>
      <c r="O177" s="325" t="s">
        <v>62</v>
      </c>
      <c r="P177" s="325" t="s">
        <v>62</v>
      </c>
      <c r="Q177" s="325" t="s">
        <v>62</v>
      </c>
      <c r="R177" s="325" t="s">
        <v>106</v>
      </c>
      <c r="S177" s="325" t="s">
        <v>62</v>
      </c>
      <c r="T177" s="323" t="s">
        <v>66</v>
      </c>
      <c r="U177" s="323" t="s">
        <v>62</v>
      </c>
      <c r="V177" s="326" t="s">
        <v>62</v>
      </c>
    </row>
    <row r="178" spans="4:22" ht="30" hidden="1" customHeight="1">
      <c r="D178" s="545"/>
      <c r="G178" s="327">
        <v>160</v>
      </c>
      <c r="H178" s="328">
        <v>130</v>
      </c>
      <c r="I178" s="328">
        <v>100</v>
      </c>
      <c r="J178" s="328">
        <v>100</v>
      </c>
      <c r="K178" s="328">
        <v>130</v>
      </c>
      <c r="L178" s="329">
        <v>100</v>
      </c>
      <c r="M178" s="330">
        <v>130</v>
      </c>
      <c r="N178" s="330">
        <v>100</v>
      </c>
      <c r="O178" s="329" t="s">
        <v>72</v>
      </c>
      <c r="P178" s="328" t="s">
        <v>64</v>
      </c>
      <c r="Q178" s="328" t="s">
        <v>63</v>
      </c>
      <c r="R178" s="328" t="s">
        <v>67</v>
      </c>
      <c r="S178" s="328" t="s">
        <v>68</v>
      </c>
      <c r="T178" s="328" t="s">
        <v>69</v>
      </c>
      <c r="U178" s="328" t="s">
        <v>198</v>
      </c>
      <c r="V178" s="331" t="s">
        <v>63</v>
      </c>
    </row>
    <row r="179" spans="4:22" ht="30" hidden="1" customHeight="1" thickBot="1">
      <c r="D179" s="546"/>
      <c r="G179" s="332"/>
      <c r="H179" s="333"/>
      <c r="I179" s="333"/>
      <c r="J179" s="333"/>
      <c r="K179" s="333"/>
      <c r="L179" s="333">
        <v>40</v>
      </c>
      <c r="M179" s="334"/>
      <c r="N179" s="334"/>
      <c r="O179" s="335">
        <v>1</v>
      </c>
      <c r="P179" s="333">
        <v>1</v>
      </c>
      <c r="Q179" s="333">
        <v>1</v>
      </c>
      <c r="R179" s="333">
        <v>1</v>
      </c>
      <c r="S179" s="333">
        <v>1</v>
      </c>
      <c r="T179" s="333">
        <v>1</v>
      </c>
      <c r="U179" s="333">
        <v>1</v>
      </c>
      <c r="V179" s="336">
        <v>1</v>
      </c>
    </row>
    <row r="180" spans="4:22" ht="30" hidden="1" customHeight="1">
      <c r="D180" s="557" t="s">
        <v>31</v>
      </c>
      <c r="G180" s="322">
        <v>1500</v>
      </c>
      <c r="H180" s="323">
        <v>1550</v>
      </c>
      <c r="I180" s="323">
        <v>1300</v>
      </c>
      <c r="J180" s="323">
        <v>3400</v>
      </c>
      <c r="K180" s="323">
        <v>1050</v>
      </c>
      <c r="L180" s="323">
        <v>1830</v>
      </c>
      <c r="M180" s="324">
        <v>1500</v>
      </c>
      <c r="N180" s="324">
        <v>900</v>
      </c>
      <c r="O180" s="325" t="s">
        <v>62</v>
      </c>
      <c r="P180" s="325" t="s">
        <v>62</v>
      </c>
      <c r="Q180" s="325" t="s">
        <v>62</v>
      </c>
      <c r="R180" s="325" t="s">
        <v>106</v>
      </c>
      <c r="S180" s="325" t="s">
        <v>62</v>
      </c>
      <c r="T180" s="323" t="s">
        <v>66</v>
      </c>
      <c r="U180" s="323" t="s">
        <v>62</v>
      </c>
      <c r="V180" s="326" t="s">
        <v>62</v>
      </c>
    </row>
    <row r="181" spans="4:22" ht="30" hidden="1" customHeight="1">
      <c r="D181" s="558"/>
      <c r="G181" s="327">
        <v>160</v>
      </c>
      <c r="H181" s="328">
        <v>130</v>
      </c>
      <c r="I181" s="328">
        <v>100</v>
      </c>
      <c r="J181" s="328">
        <v>100</v>
      </c>
      <c r="K181" s="328">
        <v>160</v>
      </c>
      <c r="L181" s="329">
        <v>100</v>
      </c>
      <c r="M181" s="330">
        <v>130</v>
      </c>
      <c r="N181" s="330">
        <v>100</v>
      </c>
      <c r="O181" s="329" t="s">
        <v>72</v>
      </c>
      <c r="P181" s="328" t="s">
        <v>64</v>
      </c>
      <c r="Q181" s="328" t="s">
        <v>63</v>
      </c>
      <c r="R181" s="328" t="s">
        <v>67</v>
      </c>
      <c r="S181" s="328" t="s">
        <v>68</v>
      </c>
      <c r="T181" s="328" t="s">
        <v>69</v>
      </c>
      <c r="U181" s="328" t="s">
        <v>198</v>
      </c>
      <c r="V181" s="331" t="s">
        <v>63</v>
      </c>
    </row>
    <row r="182" spans="4:22" ht="30" hidden="1" customHeight="1" thickBot="1">
      <c r="D182" s="559"/>
      <c r="G182" s="332"/>
      <c r="H182" s="333"/>
      <c r="I182" s="333"/>
      <c r="J182" s="333"/>
      <c r="K182" s="333"/>
      <c r="L182" s="333">
        <v>40</v>
      </c>
      <c r="M182" s="334"/>
      <c r="N182" s="334"/>
      <c r="O182" s="335">
        <v>1</v>
      </c>
      <c r="P182" s="333">
        <v>1</v>
      </c>
      <c r="Q182" s="333">
        <v>1</v>
      </c>
      <c r="R182" s="333">
        <v>1</v>
      </c>
      <c r="S182" s="333">
        <v>1</v>
      </c>
      <c r="T182" s="333">
        <v>1</v>
      </c>
      <c r="U182" s="333">
        <v>1</v>
      </c>
      <c r="V182" s="336">
        <v>1</v>
      </c>
    </row>
    <row r="183" spans="4:22" ht="30" hidden="1" customHeight="1">
      <c r="D183" s="557" t="s">
        <v>32</v>
      </c>
      <c r="G183" s="322">
        <v>1500</v>
      </c>
      <c r="H183" s="323">
        <v>1500</v>
      </c>
      <c r="I183" s="323">
        <v>1300</v>
      </c>
      <c r="J183" s="323">
        <v>4900</v>
      </c>
      <c r="K183" s="323">
        <v>1050</v>
      </c>
      <c r="L183" s="323">
        <v>3650</v>
      </c>
      <c r="M183" s="324"/>
      <c r="N183" s="324"/>
      <c r="O183" s="325" t="s">
        <v>62</v>
      </c>
      <c r="P183" s="325" t="s">
        <v>62</v>
      </c>
      <c r="Q183" s="325" t="s">
        <v>62</v>
      </c>
      <c r="R183" s="325" t="s">
        <v>106</v>
      </c>
      <c r="S183" s="325" t="s">
        <v>62</v>
      </c>
      <c r="T183" s="323" t="s">
        <v>66</v>
      </c>
      <c r="U183" s="323"/>
      <c r="V183" s="326"/>
    </row>
    <row r="184" spans="4:22" ht="30" hidden="1" customHeight="1">
      <c r="D184" s="558"/>
      <c r="G184" s="327">
        <v>160</v>
      </c>
      <c r="H184" s="328">
        <v>130</v>
      </c>
      <c r="I184" s="328">
        <v>100</v>
      </c>
      <c r="J184" s="328">
        <v>100</v>
      </c>
      <c r="K184" s="328">
        <v>160</v>
      </c>
      <c r="L184" s="329">
        <v>100</v>
      </c>
      <c r="M184" s="330"/>
      <c r="N184" s="330"/>
      <c r="O184" s="329" t="s">
        <v>72</v>
      </c>
      <c r="P184" s="328" t="s">
        <v>64</v>
      </c>
      <c r="Q184" s="328" t="s">
        <v>63</v>
      </c>
      <c r="R184" s="328" t="s">
        <v>67</v>
      </c>
      <c r="S184" s="328" t="s">
        <v>68</v>
      </c>
      <c r="T184" s="328" t="s">
        <v>69</v>
      </c>
      <c r="U184" s="328"/>
      <c r="V184" s="331"/>
    </row>
    <row r="185" spans="4:22" ht="30" hidden="1" customHeight="1" thickBot="1">
      <c r="D185" s="559"/>
      <c r="G185" s="332"/>
      <c r="H185" s="333"/>
      <c r="I185" s="333"/>
      <c r="J185" s="333"/>
      <c r="K185" s="333"/>
      <c r="L185" s="333">
        <v>40</v>
      </c>
      <c r="M185" s="334"/>
      <c r="N185" s="334"/>
      <c r="O185" s="335">
        <v>1</v>
      </c>
      <c r="P185" s="333">
        <v>2</v>
      </c>
      <c r="Q185" s="333">
        <v>2</v>
      </c>
      <c r="R185" s="333">
        <v>1</v>
      </c>
      <c r="S185" s="333">
        <v>1</v>
      </c>
      <c r="T185" s="333">
        <v>1</v>
      </c>
      <c r="U185" s="333"/>
      <c r="V185" s="336"/>
    </row>
    <row r="186" spans="4:22" ht="30" hidden="1" customHeight="1">
      <c r="D186" s="557" t="s">
        <v>33</v>
      </c>
      <c r="G186" s="322">
        <v>1500</v>
      </c>
      <c r="H186" s="323">
        <v>1500</v>
      </c>
      <c r="I186" s="323">
        <v>1300</v>
      </c>
      <c r="J186" s="323">
        <v>5400</v>
      </c>
      <c r="K186" s="323">
        <v>1050</v>
      </c>
      <c r="L186" s="323">
        <v>4000</v>
      </c>
      <c r="M186" s="324"/>
      <c r="N186" s="324"/>
      <c r="O186" s="325" t="s">
        <v>62</v>
      </c>
      <c r="P186" s="325" t="s">
        <v>62</v>
      </c>
      <c r="Q186" s="325" t="s">
        <v>62</v>
      </c>
      <c r="R186" s="325" t="s">
        <v>106</v>
      </c>
      <c r="S186" s="325" t="s">
        <v>62</v>
      </c>
      <c r="T186" s="323" t="s">
        <v>66</v>
      </c>
      <c r="U186" s="323"/>
      <c r="V186" s="326"/>
    </row>
    <row r="187" spans="4:22" ht="30" hidden="1" customHeight="1">
      <c r="D187" s="558"/>
      <c r="E187" s="562" t="s">
        <v>110</v>
      </c>
      <c r="G187" s="327">
        <v>160</v>
      </c>
      <c r="H187" s="328">
        <v>130</v>
      </c>
      <c r="I187" s="328">
        <v>100</v>
      </c>
      <c r="J187" s="328">
        <v>100</v>
      </c>
      <c r="K187" s="328">
        <v>160</v>
      </c>
      <c r="L187" s="329">
        <v>100</v>
      </c>
      <c r="M187" s="330"/>
      <c r="N187" s="330"/>
      <c r="O187" s="329" t="s">
        <v>72</v>
      </c>
      <c r="P187" s="328" t="s">
        <v>64</v>
      </c>
      <c r="Q187" s="328" t="s">
        <v>63</v>
      </c>
      <c r="R187" s="328" t="s">
        <v>67</v>
      </c>
      <c r="S187" s="328" t="s">
        <v>68</v>
      </c>
      <c r="T187" s="328" t="s">
        <v>69</v>
      </c>
      <c r="U187" s="328"/>
      <c r="V187" s="331"/>
    </row>
    <row r="188" spans="4:22" ht="30" hidden="1" customHeight="1" thickBot="1">
      <c r="D188" s="559"/>
      <c r="E188" s="563"/>
      <c r="F188" s="18"/>
      <c r="G188" s="332"/>
      <c r="H188" s="333"/>
      <c r="I188" s="333"/>
      <c r="J188" s="333"/>
      <c r="K188" s="333"/>
      <c r="L188" s="333">
        <v>40</v>
      </c>
      <c r="M188" s="334"/>
      <c r="N188" s="334"/>
      <c r="O188" s="335">
        <v>1</v>
      </c>
      <c r="P188" s="333">
        <v>2</v>
      </c>
      <c r="Q188" s="333">
        <v>2</v>
      </c>
      <c r="R188" s="333">
        <v>1</v>
      </c>
      <c r="S188" s="333">
        <v>1</v>
      </c>
      <c r="T188" s="333">
        <v>1</v>
      </c>
      <c r="U188" s="333"/>
      <c r="V188" s="336"/>
    </row>
    <row r="189" spans="4:22" ht="30" hidden="1" customHeight="1">
      <c r="D189" s="557" t="s">
        <v>34</v>
      </c>
      <c r="E189" s="563"/>
      <c r="F189" s="18" t="s">
        <v>111</v>
      </c>
      <c r="G189" s="322">
        <v>1500</v>
      </c>
      <c r="H189" s="323">
        <v>1500</v>
      </c>
      <c r="I189" s="323">
        <v>1300</v>
      </c>
      <c r="J189" s="323">
        <v>5400</v>
      </c>
      <c r="K189" s="323">
        <v>1050</v>
      </c>
      <c r="L189" s="323">
        <v>4000</v>
      </c>
      <c r="M189" s="324"/>
      <c r="N189" s="324"/>
      <c r="O189" s="325" t="s">
        <v>62</v>
      </c>
      <c r="P189" s="325" t="s">
        <v>62</v>
      </c>
      <c r="Q189" s="325" t="s">
        <v>62</v>
      </c>
      <c r="R189" s="325" t="s">
        <v>106</v>
      </c>
      <c r="S189" s="325" t="s">
        <v>62</v>
      </c>
      <c r="T189" s="323" t="s">
        <v>66</v>
      </c>
      <c r="U189" s="323"/>
      <c r="V189" s="326"/>
    </row>
    <row r="190" spans="4:22" ht="30" hidden="1" customHeight="1">
      <c r="D190" s="558"/>
      <c r="E190" s="563"/>
      <c r="F190" s="18"/>
      <c r="G190" s="327">
        <v>160</v>
      </c>
      <c r="H190" s="328">
        <v>130</v>
      </c>
      <c r="I190" s="328">
        <v>100</v>
      </c>
      <c r="J190" s="328">
        <v>100</v>
      </c>
      <c r="K190" s="328">
        <v>160</v>
      </c>
      <c r="L190" s="329">
        <v>100</v>
      </c>
      <c r="M190" s="330"/>
      <c r="N190" s="330"/>
      <c r="O190" s="329" t="s">
        <v>72</v>
      </c>
      <c r="P190" s="328" t="s">
        <v>64</v>
      </c>
      <c r="Q190" s="328" t="s">
        <v>63</v>
      </c>
      <c r="R190" s="328" t="s">
        <v>67</v>
      </c>
      <c r="S190" s="328" t="s">
        <v>68</v>
      </c>
      <c r="T190" s="328" t="s">
        <v>69</v>
      </c>
      <c r="U190" s="328"/>
      <c r="V190" s="331"/>
    </row>
    <row r="191" spans="4:22" ht="30" hidden="1" customHeight="1" thickBot="1">
      <c r="D191" s="559"/>
      <c r="G191" s="332"/>
      <c r="H191" s="333"/>
      <c r="I191" s="333"/>
      <c r="J191" s="333"/>
      <c r="K191" s="333"/>
      <c r="L191" s="333">
        <v>40</v>
      </c>
      <c r="M191" s="334"/>
      <c r="N191" s="334"/>
      <c r="O191" s="335">
        <v>1</v>
      </c>
      <c r="P191" s="333">
        <v>2</v>
      </c>
      <c r="Q191" s="333">
        <v>2</v>
      </c>
      <c r="R191" s="333">
        <v>1</v>
      </c>
      <c r="S191" s="333">
        <v>1</v>
      </c>
      <c r="T191" s="333">
        <v>1</v>
      </c>
      <c r="U191" s="333"/>
      <c r="V191" s="336"/>
    </row>
    <row r="192" spans="4:22" ht="30" hidden="1" customHeight="1">
      <c r="D192" s="557" t="s">
        <v>35</v>
      </c>
      <c r="G192" s="322">
        <v>1500</v>
      </c>
      <c r="H192" s="323">
        <v>1500</v>
      </c>
      <c r="I192" s="323">
        <v>1300</v>
      </c>
      <c r="J192" s="323">
        <v>4400</v>
      </c>
      <c r="K192" s="323">
        <v>1040</v>
      </c>
      <c r="L192" s="323">
        <v>2300</v>
      </c>
      <c r="M192" s="324">
        <v>1500</v>
      </c>
      <c r="N192" s="324">
        <v>1300</v>
      </c>
      <c r="O192" s="325" t="s">
        <v>62</v>
      </c>
      <c r="P192" s="325" t="s">
        <v>62</v>
      </c>
      <c r="Q192" s="325" t="s">
        <v>62</v>
      </c>
      <c r="R192" s="325" t="s">
        <v>106</v>
      </c>
      <c r="S192" s="325" t="s">
        <v>62</v>
      </c>
      <c r="T192" s="323" t="s">
        <v>66</v>
      </c>
      <c r="U192" s="323" t="s">
        <v>62</v>
      </c>
      <c r="V192" s="326" t="s">
        <v>62</v>
      </c>
    </row>
    <row r="193" spans="4:22" ht="30" hidden="1" customHeight="1">
      <c r="D193" s="558"/>
      <c r="G193" s="327">
        <v>160</v>
      </c>
      <c r="H193" s="328">
        <v>160</v>
      </c>
      <c r="I193" s="328">
        <v>100</v>
      </c>
      <c r="J193" s="328">
        <v>100</v>
      </c>
      <c r="K193" s="328">
        <v>160</v>
      </c>
      <c r="L193" s="329">
        <v>100</v>
      </c>
      <c r="M193" s="330">
        <v>130</v>
      </c>
      <c r="N193" s="330">
        <v>100</v>
      </c>
      <c r="O193" s="329" t="s">
        <v>72</v>
      </c>
      <c r="P193" s="328" t="s">
        <v>112</v>
      </c>
      <c r="Q193" s="328" t="s">
        <v>113</v>
      </c>
      <c r="R193" s="328" t="s">
        <v>67</v>
      </c>
      <c r="S193" s="328" t="s">
        <v>68</v>
      </c>
      <c r="T193" s="328" t="s">
        <v>69</v>
      </c>
      <c r="U193" s="328" t="s">
        <v>64</v>
      </c>
      <c r="V193" s="331" t="s">
        <v>63</v>
      </c>
    </row>
    <row r="194" spans="4:22" ht="30" hidden="1" customHeight="1" thickBot="1">
      <c r="D194" s="559"/>
      <c r="G194" s="332"/>
      <c r="H194" s="333"/>
      <c r="I194" s="333"/>
      <c r="J194" s="333"/>
      <c r="K194" s="333"/>
      <c r="L194" s="333">
        <v>40</v>
      </c>
      <c r="M194" s="334"/>
      <c r="N194" s="334"/>
      <c r="O194" s="335">
        <v>1</v>
      </c>
      <c r="P194" s="333">
        <v>1</v>
      </c>
      <c r="Q194" s="333">
        <v>1</v>
      </c>
      <c r="R194" s="333">
        <v>1</v>
      </c>
      <c r="S194" s="333">
        <v>1</v>
      </c>
      <c r="T194" s="333">
        <v>1</v>
      </c>
      <c r="U194" s="333">
        <v>1</v>
      </c>
      <c r="V194" s="336">
        <v>1</v>
      </c>
    </row>
    <row r="195" spans="4:22" ht="30" hidden="1" customHeight="1">
      <c r="D195" s="554" t="s">
        <v>36</v>
      </c>
      <c r="G195" s="322">
        <v>1100</v>
      </c>
      <c r="H195" s="323">
        <v>1100</v>
      </c>
      <c r="I195" s="323">
        <v>900</v>
      </c>
      <c r="J195" s="323">
        <v>3900</v>
      </c>
      <c r="K195" s="323">
        <v>1040</v>
      </c>
      <c r="L195" s="323">
        <v>2245</v>
      </c>
      <c r="M195" s="324"/>
      <c r="N195" s="324"/>
      <c r="O195" s="325" t="s">
        <v>62</v>
      </c>
      <c r="P195" s="325" t="s">
        <v>62</v>
      </c>
      <c r="Q195" s="325" t="s">
        <v>62</v>
      </c>
      <c r="R195" s="325" t="s">
        <v>106</v>
      </c>
      <c r="S195" s="325" t="s">
        <v>62</v>
      </c>
      <c r="T195" s="323" t="s">
        <v>66</v>
      </c>
      <c r="U195" s="323"/>
      <c r="V195" s="326"/>
    </row>
    <row r="196" spans="4:22" ht="30" hidden="1" customHeight="1">
      <c r="D196" s="555"/>
      <c r="G196" s="327">
        <v>160</v>
      </c>
      <c r="H196" s="328">
        <v>130</v>
      </c>
      <c r="I196" s="328">
        <v>100</v>
      </c>
      <c r="J196" s="328">
        <v>100</v>
      </c>
      <c r="K196" s="328">
        <v>160</v>
      </c>
      <c r="L196" s="329">
        <v>100</v>
      </c>
      <c r="M196" s="330"/>
      <c r="N196" s="330"/>
      <c r="O196" s="329" t="s">
        <v>72</v>
      </c>
      <c r="P196" s="328" t="s">
        <v>64</v>
      </c>
      <c r="Q196" s="328" t="s">
        <v>63</v>
      </c>
      <c r="R196" s="328" t="s">
        <v>67</v>
      </c>
      <c r="S196" s="328" t="s">
        <v>68</v>
      </c>
      <c r="T196" s="328" t="s">
        <v>69</v>
      </c>
      <c r="U196" s="328"/>
      <c r="V196" s="331"/>
    </row>
    <row r="197" spans="4:22" ht="30" hidden="1" customHeight="1" thickBot="1">
      <c r="D197" s="556"/>
      <c r="G197" s="332"/>
      <c r="H197" s="333"/>
      <c r="I197" s="333"/>
      <c r="J197" s="333"/>
      <c r="K197" s="333"/>
      <c r="L197" s="333">
        <v>40</v>
      </c>
      <c r="M197" s="334"/>
      <c r="N197" s="334"/>
      <c r="O197" s="335">
        <v>1</v>
      </c>
      <c r="P197" s="333">
        <v>2</v>
      </c>
      <c r="Q197" s="333">
        <v>2</v>
      </c>
      <c r="R197" s="333">
        <v>1</v>
      </c>
      <c r="S197" s="333">
        <v>1</v>
      </c>
      <c r="T197" s="333">
        <v>1</v>
      </c>
      <c r="U197" s="333"/>
      <c r="V197" s="336"/>
    </row>
    <row r="198" spans="4:22" ht="30" hidden="1" customHeight="1">
      <c r="D198" s="554" t="s">
        <v>321</v>
      </c>
      <c r="G198" s="322">
        <v>1640</v>
      </c>
      <c r="H198" s="323">
        <v>1500</v>
      </c>
      <c r="I198" s="323"/>
      <c r="J198" s="323">
        <v>3400</v>
      </c>
      <c r="K198" s="323">
        <v>1040</v>
      </c>
      <c r="L198" s="323">
        <v>2243</v>
      </c>
      <c r="M198" s="324">
        <v>900</v>
      </c>
      <c r="N198" s="324"/>
      <c r="O198" s="325" t="s">
        <v>62</v>
      </c>
      <c r="P198" s="325" t="s">
        <v>62</v>
      </c>
      <c r="Q198" s="325"/>
      <c r="R198" s="325" t="s">
        <v>106</v>
      </c>
      <c r="S198" s="325" t="s">
        <v>62</v>
      </c>
      <c r="T198" s="323" t="s">
        <v>66</v>
      </c>
      <c r="U198" s="323" t="s">
        <v>62</v>
      </c>
      <c r="V198" s="326"/>
    </row>
    <row r="199" spans="4:22" ht="30" hidden="1" customHeight="1">
      <c r="D199" s="555"/>
      <c r="G199" s="327">
        <v>160</v>
      </c>
      <c r="H199" s="328">
        <v>130</v>
      </c>
      <c r="I199" s="328"/>
      <c r="J199" s="328">
        <v>100</v>
      </c>
      <c r="K199" s="328">
        <v>160</v>
      </c>
      <c r="L199" s="329">
        <v>100</v>
      </c>
      <c r="M199" s="330">
        <v>100</v>
      </c>
      <c r="N199" s="330"/>
      <c r="O199" s="329" t="s">
        <v>72</v>
      </c>
      <c r="P199" s="328" t="s">
        <v>64</v>
      </c>
      <c r="Q199" s="328"/>
      <c r="R199" s="328" t="s">
        <v>67</v>
      </c>
      <c r="S199" s="328" t="s">
        <v>68</v>
      </c>
      <c r="T199" s="328" t="s">
        <v>69</v>
      </c>
      <c r="U199" s="328" t="s">
        <v>160</v>
      </c>
      <c r="V199" s="331"/>
    </row>
    <row r="200" spans="4:22" ht="30" hidden="1" customHeight="1" thickBot="1">
      <c r="D200" s="556"/>
      <c r="G200" s="332"/>
      <c r="H200" s="333"/>
      <c r="I200" s="333"/>
      <c r="J200" s="333"/>
      <c r="K200" s="333"/>
      <c r="L200" s="333">
        <v>40</v>
      </c>
      <c r="M200" s="334"/>
      <c r="N200" s="334"/>
      <c r="O200" s="335">
        <v>1</v>
      </c>
      <c r="P200" s="333">
        <v>2</v>
      </c>
      <c r="Q200" s="333"/>
      <c r="R200" s="333">
        <v>1</v>
      </c>
      <c r="S200" s="333">
        <v>1</v>
      </c>
      <c r="T200" s="333">
        <v>1</v>
      </c>
      <c r="U200" s="333">
        <v>2</v>
      </c>
      <c r="V200" s="336"/>
    </row>
    <row r="201" spans="4:22" ht="30" hidden="1" customHeight="1">
      <c r="D201" s="557" t="s">
        <v>38</v>
      </c>
      <c r="G201" s="322">
        <v>1100</v>
      </c>
      <c r="H201" s="323">
        <v>1100</v>
      </c>
      <c r="I201" s="323">
        <v>900</v>
      </c>
      <c r="J201" s="323">
        <v>4400</v>
      </c>
      <c r="K201" s="323">
        <v>1040</v>
      </c>
      <c r="L201" s="323">
        <v>2245</v>
      </c>
      <c r="M201" s="324"/>
      <c r="N201" s="324"/>
      <c r="O201" s="325" t="s">
        <v>62</v>
      </c>
      <c r="P201" s="325" t="s">
        <v>62</v>
      </c>
      <c r="Q201" s="325" t="s">
        <v>62</v>
      </c>
      <c r="R201" s="325" t="s">
        <v>106</v>
      </c>
      <c r="S201" s="325" t="s">
        <v>62</v>
      </c>
      <c r="T201" s="323" t="s">
        <v>66</v>
      </c>
      <c r="U201" s="323"/>
      <c r="V201" s="326"/>
    </row>
    <row r="202" spans="4:22" ht="30" hidden="1" customHeight="1">
      <c r="D202" s="558"/>
      <c r="G202" s="327">
        <v>160</v>
      </c>
      <c r="H202" s="328">
        <v>130</v>
      </c>
      <c r="I202" s="328">
        <v>100</v>
      </c>
      <c r="J202" s="328">
        <v>100</v>
      </c>
      <c r="K202" s="328">
        <v>160</v>
      </c>
      <c r="L202" s="329">
        <v>100</v>
      </c>
      <c r="M202" s="330"/>
      <c r="N202" s="330"/>
      <c r="O202" s="329" t="s">
        <v>72</v>
      </c>
      <c r="P202" s="328" t="s">
        <v>64</v>
      </c>
      <c r="Q202" s="328" t="s">
        <v>63</v>
      </c>
      <c r="R202" s="328" t="s">
        <v>67</v>
      </c>
      <c r="S202" s="328" t="s">
        <v>68</v>
      </c>
      <c r="T202" s="328" t="s">
        <v>69</v>
      </c>
      <c r="U202" s="328"/>
      <c r="V202" s="331"/>
    </row>
    <row r="203" spans="4:22" ht="30" hidden="1" customHeight="1" thickBot="1">
      <c r="D203" s="559"/>
      <c r="G203" s="332"/>
      <c r="H203" s="333"/>
      <c r="I203" s="333"/>
      <c r="J203" s="333"/>
      <c r="K203" s="333"/>
      <c r="L203" s="333">
        <v>40</v>
      </c>
      <c r="M203" s="334"/>
      <c r="N203" s="334"/>
      <c r="O203" s="335">
        <v>1</v>
      </c>
      <c r="P203" s="333">
        <v>2</v>
      </c>
      <c r="Q203" s="333">
        <v>2</v>
      </c>
      <c r="R203" s="333">
        <v>1</v>
      </c>
      <c r="S203" s="333">
        <v>1</v>
      </c>
      <c r="T203" s="333">
        <v>1</v>
      </c>
      <c r="U203" s="333"/>
      <c r="V203" s="336"/>
    </row>
    <row r="204" spans="4:22" ht="30" hidden="1" customHeight="1">
      <c r="D204" s="554" t="s">
        <v>322</v>
      </c>
      <c r="G204" s="322">
        <v>1500</v>
      </c>
      <c r="H204" s="323">
        <v>1500</v>
      </c>
      <c r="I204" s="323"/>
      <c r="J204" s="323">
        <v>3800</v>
      </c>
      <c r="K204" s="323">
        <v>1040</v>
      </c>
      <c r="L204" s="323">
        <v>2565</v>
      </c>
      <c r="M204" s="324"/>
      <c r="N204" s="324"/>
      <c r="O204" s="325" t="s">
        <v>66</v>
      </c>
      <c r="P204" s="325" t="s">
        <v>114</v>
      </c>
      <c r="Q204" s="325"/>
      <c r="R204" s="325" t="s">
        <v>66</v>
      </c>
      <c r="S204" s="325" t="s">
        <v>66</v>
      </c>
      <c r="T204" s="323" t="s">
        <v>66</v>
      </c>
      <c r="U204" s="323"/>
      <c r="V204" s="326"/>
    </row>
    <row r="205" spans="4:22" ht="30" hidden="1" customHeight="1">
      <c r="D205" s="555"/>
      <c r="G205" s="327">
        <v>140</v>
      </c>
      <c r="H205" s="328">
        <v>140</v>
      </c>
      <c r="I205" s="328"/>
      <c r="J205" s="328">
        <v>100</v>
      </c>
      <c r="K205" s="328">
        <v>140</v>
      </c>
      <c r="L205" s="329">
        <v>100</v>
      </c>
      <c r="M205" s="330"/>
      <c r="N205" s="330"/>
      <c r="O205" s="329" t="s">
        <v>72</v>
      </c>
      <c r="P205" s="328" t="s">
        <v>64</v>
      </c>
      <c r="Q205" s="328"/>
      <c r="R205" s="328" t="s">
        <v>67</v>
      </c>
      <c r="S205" s="328" t="s">
        <v>68</v>
      </c>
      <c r="T205" s="328" t="s">
        <v>69</v>
      </c>
      <c r="U205" s="328"/>
      <c r="V205" s="331"/>
    </row>
    <row r="206" spans="4:22" ht="30" hidden="1" customHeight="1" thickBot="1">
      <c r="D206" s="556"/>
      <c r="G206" s="332">
        <v>140</v>
      </c>
      <c r="H206" s="333">
        <v>140</v>
      </c>
      <c r="I206" s="333"/>
      <c r="J206" s="333">
        <v>50</v>
      </c>
      <c r="K206" s="333">
        <v>140</v>
      </c>
      <c r="L206" s="333">
        <v>50</v>
      </c>
      <c r="M206" s="334"/>
      <c r="N206" s="334"/>
      <c r="O206" s="335">
        <v>1</v>
      </c>
      <c r="P206" s="333">
        <v>1</v>
      </c>
      <c r="Q206" s="333"/>
      <c r="R206" s="333">
        <v>1</v>
      </c>
      <c r="S206" s="333">
        <v>1</v>
      </c>
      <c r="T206" s="333">
        <v>1</v>
      </c>
      <c r="U206" s="333"/>
      <c r="V206" s="336"/>
    </row>
    <row r="207" spans="4:22" ht="30" hidden="1" customHeight="1">
      <c r="D207" s="557" t="s">
        <v>323</v>
      </c>
      <c r="G207" s="322">
        <v>1500</v>
      </c>
      <c r="H207" s="323">
        <v>1500</v>
      </c>
      <c r="I207" s="323">
        <v>1300</v>
      </c>
      <c r="J207" s="323">
        <v>1900</v>
      </c>
      <c r="K207" s="323">
        <v>1040</v>
      </c>
      <c r="L207" s="323">
        <v>2030</v>
      </c>
      <c r="M207" s="324"/>
      <c r="N207" s="324"/>
      <c r="O207" s="325" t="s">
        <v>62</v>
      </c>
      <c r="P207" s="325" t="s">
        <v>62</v>
      </c>
      <c r="Q207" s="325" t="s">
        <v>62</v>
      </c>
      <c r="R207" s="325" t="s">
        <v>106</v>
      </c>
      <c r="S207" s="325" t="s">
        <v>62</v>
      </c>
      <c r="T207" s="323" t="s">
        <v>66</v>
      </c>
      <c r="U207" s="323"/>
      <c r="V207" s="326"/>
    </row>
    <row r="208" spans="4:22" ht="30" hidden="1" customHeight="1">
      <c r="D208" s="558"/>
      <c r="G208" s="327">
        <v>160</v>
      </c>
      <c r="H208" s="328">
        <v>130</v>
      </c>
      <c r="I208" s="328">
        <v>100</v>
      </c>
      <c r="J208" s="328">
        <v>100</v>
      </c>
      <c r="K208" s="328">
        <v>100</v>
      </c>
      <c r="L208" s="329">
        <v>100</v>
      </c>
      <c r="M208" s="330"/>
      <c r="N208" s="330"/>
      <c r="O208" s="329" t="s">
        <v>72</v>
      </c>
      <c r="P208" s="328" t="s">
        <v>64</v>
      </c>
      <c r="Q208" s="328" t="s">
        <v>63</v>
      </c>
      <c r="R208" s="328" t="s">
        <v>67</v>
      </c>
      <c r="S208" s="328" t="s">
        <v>68</v>
      </c>
      <c r="T208" s="328" t="s">
        <v>69</v>
      </c>
      <c r="U208" s="328"/>
      <c r="V208" s="331"/>
    </row>
    <row r="209" spans="4:22" ht="30" hidden="1" customHeight="1" thickBot="1">
      <c r="D209" s="559"/>
      <c r="G209" s="332"/>
      <c r="H209" s="333"/>
      <c r="I209" s="333"/>
      <c r="J209" s="333"/>
      <c r="K209" s="333"/>
      <c r="L209" s="333">
        <v>40</v>
      </c>
      <c r="M209" s="334"/>
      <c r="N209" s="334"/>
      <c r="O209" s="335">
        <v>1</v>
      </c>
      <c r="P209" s="333">
        <v>2</v>
      </c>
      <c r="Q209" s="333">
        <v>2</v>
      </c>
      <c r="R209" s="333">
        <v>1</v>
      </c>
      <c r="S209" s="333">
        <v>1</v>
      </c>
      <c r="T209" s="333">
        <v>1</v>
      </c>
      <c r="U209" s="333"/>
      <c r="V209" s="336"/>
    </row>
    <row r="210" spans="4:22" ht="30" hidden="1" customHeight="1">
      <c r="D210" s="554" t="s">
        <v>324</v>
      </c>
      <c r="G210" s="322">
        <v>1500</v>
      </c>
      <c r="H210" s="323">
        <v>1500</v>
      </c>
      <c r="I210" s="323">
        <v>900</v>
      </c>
      <c r="J210" s="323">
        <v>3150</v>
      </c>
      <c r="K210" s="323">
        <v>1050</v>
      </c>
      <c r="L210" s="323">
        <v>2200</v>
      </c>
      <c r="M210" s="324"/>
      <c r="N210" s="324"/>
      <c r="O210" s="325" t="s">
        <v>62</v>
      </c>
      <c r="P210" s="325" t="s">
        <v>62</v>
      </c>
      <c r="Q210" s="325" t="s">
        <v>62</v>
      </c>
      <c r="R210" s="325" t="s">
        <v>62</v>
      </c>
      <c r="S210" s="325" t="s">
        <v>62</v>
      </c>
      <c r="T210" s="323" t="s">
        <v>66</v>
      </c>
      <c r="U210" s="323"/>
      <c r="V210" s="326"/>
    </row>
    <row r="211" spans="4:22" ht="30" hidden="1" customHeight="1">
      <c r="D211" s="555"/>
      <c r="G211" s="327">
        <v>160</v>
      </c>
      <c r="H211" s="328">
        <v>130</v>
      </c>
      <c r="I211" s="328">
        <v>100</v>
      </c>
      <c r="J211" s="328">
        <v>100</v>
      </c>
      <c r="K211" s="328">
        <v>160</v>
      </c>
      <c r="L211" s="329">
        <v>100</v>
      </c>
      <c r="M211" s="330"/>
      <c r="N211" s="330"/>
      <c r="O211" s="329" t="s">
        <v>72</v>
      </c>
      <c r="P211" s="328" t="s">
        <v>64</v>
      </c>
      <c r="Q211" s="328" t="s">
        <v>63</v>
      </c>
      <c r="R211" s="328" t="s">
        <v>67</v>
      </c>
      <c r="S211" s="328" t="s">
        <v>68</v>
      </c>
      <c r="T211" s="328" t="s">
        <v>69</v>
      </c>
      <c r="U211" s="328"/>
      <c r="V211" s="331"/>
    </row>
    <row r="212" spans="4:22" ht="30" hidden="1" customHeight="1" thickBot="1">
      <c r="D212" s="556"/>
      <c r="G212" s="332"/>
      <c r="H212" s="333"/>
      <c r="I212" s="333"/>
      <c r="J212" s="333"/>
      <c r="K212" s="333"/>
      <c r="L212" s="333">
        <v>40</v>
      </c>
      <c r="M212" s="334"/>
      <c r="N212" s="334"/>
      <c r="O212" s="335">
        <v>2</v>
      </c>
      <c r="P212" s="333">
        <v>2</v>
      </c>
      <c r="Q212" s="333">
        <v>2</v>
      </c>
      <c r="R212" s="333">
        <v>2</v>
      </c>
      <c r="S212" s="333">
        <v>2</v>
      </c>
      <c r="T212" s="333">
        <v>2</v>
      </c>
      <c r="U212" s="333"/>
      <c r="V212" s="336"/>
    </row>
    <row r="213" spans="4:22" ht="30" hidden="1" customHeight="1">
      <c r="D213" s="557" t="s">
        <v>325</v>
      </c>
      <c r="G213" s="322">
        <v>1500</v>
      </c>
      <c r="H213" s="323">
        <v>1500</v>
      </c>
      <c r="I213" s="323">
        <v>1500</v>
      </c>
      <c r="J213" s="323">
        <v>3300</v>
      </c>
      <c r="K213" s="323">
        <v>1040</v>
      </c>
      <c r="L213" s="323">
        <v>1800</v>
      </c>
      <c r="M213" s="324"/>
      <c r="N213" s="324"/>
      <c r="O213" s="325" t="s">
        <v>66</v>
      </c>
      <c r="P213" s="325" t="s">
        <v>114</v>
      </c>
      <c r="Q213" s="325" t="s">
        <v>66</v>
      </c>
      <c r="R213" s="325" t="s">
        <v>66</v>
      </c>
      <c r="S213" s="325" t="s">
        <v>66</v>
      </c>
      <c r="T213" s="323" t="s">
        <v>66</v>
      </c>
      <c r="U213" s="323"/>
      <c r="V213" s="326"/>
    </row>
    <row r="214" spans="4:22" ht="30" hidden="1" customHeight="1">
      <c r="D214" s="558"/>
      <c r="E214" s="562" t="s">
        <v>110</v>
      </c>
      <c r="G214" s="327">
        <v>140</v>
      </c>
      <c r="H214" s="328">
        <v>140</v>
      </c>
      <c r="I214" s="328">
        <v>140</v>
      </c>
      <c r="J214" s="328">
        <v>100</v>
      </c>
      <c r="K214" s="328">
        <v>140</v>
      </c>
      <c r="L214" s="329">
        <v>100</v>
      </c>
      <c r="M214" s="330"/>
      <c r="N214" s="330"/>
      <c r="O214" s="329" t="s">
        <v>72</v>
      </c>
      <c r="P214" s="328" t="s">
        <v>64</v>
      </c>
      <c r="Q214" s="328" t="s">
        <v>63</v>
      </c>
      <c r="R214" s="328" t="s">
        <v>67</v>
      </c>
      <c r="S214" s="328" t="s">
        <v>68</v>
      </c>
      <c r="T214" s="328" t="s">
        <v>69</v>
      </c>
      <c r="U214" s="328"/>
      <c r="V214" s="331"/>
    </row>
    <row r="215" spans="4:22" ht="30" hidden="1" customHeight="1" thickBot="1">
      <c r="D215" s="559"/>
      <c r="E215" s="563"/>
      <c r="F215" t="s">
        <v>115</v>
      </c>
      <c r="G215" s="332">
        <v>140</v>
      </c>
      <c r="H215" s="333">
        <v>140</v>
      </c>
      <c r="I215" s="333">
        <v>140</v>
      </c>
      <c r="J215" s="333">
        <v>50</v>
      </c>
      <c r="K215" s="333">
        <v>140</v>
      </c>
      <c r="L215" s="333">
        <v>50</v>
      </c>
      <c r="M215" s="334"/>
      <c r="N215" s="334"/>
      <c r="O215" s="335">
        <v>1</v>
      </c>
      <c r="P215" s="333">
        <v>1</v>
      </c>
      <c r="Q215" s="333">
        <v>1</v>
      </c>
      <c r="R215" s="333">
        <v>1</v>
      </c>
      <c r="S215" s="333">
        <v>1</v>
      </c>
      <c r="T215" s="333">
        <v>1</v>
      </c>
      <c r="U215" s="333"/>
      <c r="V215" s="336"/>
    </row>
    <row r="216" spans="4:22" ht="30" hidden="1" customHeight="1">
      <c r="D216" s="554" t="s">
        <v>43</v>
      </c>
      <c r="E216" s="563"/>
      <c r="F216" t="s">
        <v>116</v>
      </c>
      <c r="G216" s="322">
        <v>1500</v>
      </c>
      <c r="H216" s="323">
        <v>1500</v>
      </c>
      <c r="I216" s="323">
        <v>1500</v>
      </c>
      <c r="J216" s="323">
        <v>3300</v>
      </c>
      <c r="K216" s="323">
        <v>1040</v>
      </c>
      <c r="L216" s="323">
        <v>1800</v>
      </c>
      <c r="M216" s="324"/>
      <c r="N216" s="324"/>
      <c r="O216" s="325" t="s">
        <v>66</v>
      </c>
      <c r="P216" s="325" t="s">
        <v>114</v>
      </c>
      <c r="Q216" s="325" t="s">
        <v>66</v>
      </c>
      <c r="R216" s="325" t="s">
        <v>66</v>
      </c>
      <c r="S216" s="325" t="s">
        <v>66</v>
      </c>
      <c r="T216" s="323" t="s">
        <v>66</v>
      </c>
      <c r="U216" s="323"/>
      <c r="V216" s="326"/>
    </row>
    <row r="217" spans="4:22" ht="30" hidden="1" customHeight="1">
      <c r="D217" s="555"/>
      <c r="E217" s="563"/>
      <c r="G217" s="327">
        <v>140</v>
      </c>
      <c r="H217" s="328">
        <v>140</v>
      </c>
      <c r="I217" s="328">
        <v>140</v>
      </c>
      <c r="J217" s="328">
        <v>100</v>
      </c>
      <c r="K217" s="328">
        <v>140</v>
      </c>
      <c r="L217" s="329">
        <v>100</v>
      </c>
      <c r="M217" s="330"/>
      <c r="N217" s="330"/>
      <c r="O217" s="329" t="s">
        <v>72</v>
      </c>
      <c r="P217" s="328" t="s">
        <v>64</v>
      </c>
      <c r="Q217" s="328" t="s">
        <v>63</v>
      </c>
      <c r="R217" s="328" t="s">
        <v>67</v>
      </c>
      <c r="S217" s="328" t="s">
        <v>68</v>
      </c>
      <c r="T217" s="328" t="s">
        <v>69</v>
      </c>
      <c r="U217" s="328"/>
      <c r="V217" s="331"/>
    </row>
    <row r="218" spans="4:22" ht="30" hidden="1" customHeight="1" thickBot="1">
      <c r="D218" s="556"/>
      <c r="E218" s="562" t="s">
        <v>110</v>
      </c>
      <c r="G218" s="332">
        <v>140</v>
      </c>
      <c r="H218" s="333">
        <v>140</v>
      </c>
      <c r="I218" s="333">
        <v>140</v>
      </c>
      <c r="J218" s="333">
        <v>50</v>
      </c>
      <c r="K218" s="333">
        <v>140</v>
      </c>
      <c r="L218" s="333">
        <v>50</v>
      </c>
      <c r="M218" s="334"/>
      <c r="N218" s="334"/>
      <c r="O218" s="335">
        <v>1</v>
      </c>
      <c r="P218" s="333">
        <v>1</v>
      </c>
      <c r="Q218" s="333">
        <v>1</v>
      </c>
      <c r="R218" s="333">
        <v>1</v>
      </c>
      <c r="S218" s="333">
        <v>1</v>
      </c>
      <c r="T218" s="333">
        <v>1</v>
      </c>
      <c r="U218" s="333"/>
      <c r="V218" s="336"/>
    </row>
    <row r="219" spans="4:22" ht="30" hidden="1" customHeight="1">
      <c r="D219" s="557" t="s">
        <v>44</v>
      </c>
      <c r="E219" s="563"/>
      <c r="F219" t="s">
        <v>115</v>
      </c>
      <c r="G219" s="322">
        <v>1500</v>
      </c>
      <c r="H219" s="323">
        <v>1500</v>
      </c>
      <c r="I219" s="323">
        <v>1500</v>
      </c>
      <c r="J219" s="323">
        <v>3300</v>
      </c>
      <c r="K219" s="323">
        <v>1040</v>
      </c>
      <c r="L219" s="323">
        <v>1800</v>
      </c>
      <c r="M219" s="324"/>
      <c r="N219" s="324"/>
      <c r="O219" s="325" t="s">
        <v>66</v>
      </c>
      <c r="P219" s="325" t="s">
        <v>114</v>
      </c>
      <c r="Q219" s="325" t="s">
        <v>66</v>
      </c>
      <c r="R219" s="325" t="s">
        <v>66</v>
      </c>
      <c r="S219" s="325" t="s">
        <v>66</v>
      </c>
      <c r="T219" s="323" t="s">
        <v>66</v>
      </c>
      <c r="U219" s="323"/>
      <c r="V219" s="326"/>
    </row>
    <row r="220" spans="4:22" ht="30" hidden="1" customHeight="1">
      <c r="D220" s="558"/>
      <c r="E220" s="563"/>
      <c r="F220" t="s">
        <v>116</v>
      </c>
      <c r="G220" s="327">
        <v>140</v>
      </c>
      <c r="H220" s="328">
        <v>140</v>
      </c>
      <c r="I220" s="328">
        <v>140</v>
      </c>
      <c r="J220" s="328">
        <v>100</v>
      </c>
      <c r="K220" s="328">
        <v>140</v>
      </c>
      <c r="L220" s="329">
        <v>100</v>
      </c>
      <c r="M220" s="330"/>
      <c r="N220" s="330"/>
      <c r="O220" s="329" t="s">
        <v>72</v>
      </c>
      <c r="P220" s="328" t="s">
        <v>64</v>
      </c>
      <c r="Q220" s="328" t="s">
        <v>63</v>
      </c>
      <c r="R220" s="328" t="s">
        <v>67</v>
      </c>
      <c r="S220" s="328" t="s">
        <v>68</v>
      </c>
      <c r="T220" s="328" t="s">
        <v>69</v>
      </c>
      <c r="U220" s="328"/>
      <c r="V220" s="331"/>
    </row>
    <row r="221" spans="4:22" ht="30" hidden="1" customHeight="1" thickBot="1">
      <c r="D221" s="559"/>
      <c r="E221" s="563"/>
      <c r="F221" t="s">
        <v>117</v>
      </c>
      <c r="G221" s="332">
        <v>140</v>
      </c>
      <c r="H221" s="333">
        <v>140</v>
      </c>
      <c r="I221" s="333">
        <v>140</v>
      </c>
      <c r="J221" s="333">
        <v>50</v>
      </c>
      <c r="K221" s="333">
        <v>140</v>
      </c>
      <c r="L221" s="333">
        <v>50</v>
      </c>
      <c r="M221" s="334"/>
      <c r="N221" s="334"/>
      <c r="O221" s="335">
        <v>1</v>
      </c>
      <c r="P221" s="333">
        <v>1</v>
      </c>
      <c r="Q221" s="333">
        <v>1</v>
      </c>
      <c r="R221" s="333">
        <v>1</v>
      </c>
      <c r="S221" s="333">
        <v>1</v>
      </c>
      <c r="T221" s="333">
        <v>1</v>
      </c>
      <c r="U221" s="333"/>
      <c r="V221" s="336"/>
    </row>
    <row r="222" spans="4:22" ht="30" hidden="1" customHeight="1">
      <c r="D222" s="554" t="s">
        <v>45</v>
      </c>
      <c r="E222" s="35"/>
      <c r="G222" s="322">
        <v>1500</v>
      </c>
      <c r="H222" s="323">
        <v>1500</v>
      </c>
      <c r="I222" s="323"/>
      <c r="J222" s="323">
        <v>3280</v>
      </c>
      <c r="K222" s="323">
        <v>1040</v>
      </c>
      <c r="L222" s="323">
        <v>1800</v>
      </c>
      <c r="M222" s="324"/>
      <c r="N222" s="324"/>
      <c r="O222" s="325" t="s">
        <v>66</v>
      </c>
      <c r="P222" s="325" t="s">
        <v>114</v>
      </c>
      <c r="Q222" s="325"/>
      <c r="R222" s="325" t="s">
        <v>66</v>
      </c>
      <c r="S222" s="325" t="s">
        <v>66</v>
      </c>
      <c r="T222" s="323" t="s">
        <v>66</v>
      </c>
      <c r="U222" s="323"/>
      <c r="V222" s="326"/>
    </row>
    <row r="223" spans="4:22" ht="30" hidden="1" customHeight="1">
      <c r="D223" s="555"/>
      <c r="G223" s="327">
        <v>140</v>
      </c>
      <c r="H223" s="328">
        <v>140</v>
      </c>
      <c r="I223" s="328"/>
      <c r="J223" s="328">
        <v>100</v>
      </c>
      <c r="K223" s="328">
        <v>140</v>
      </c>
      <c r="L223" s="329">
        <v>140</v>
      </c>
      <c r="M223" s="330"/>
      <c r="N223" s="330"/>
      <c r="O223" s="329" t="s">
        <v>72</v>
      </c>
      <c r="P223" s="328" t="s">
        <v>64</v>
      </c>
      <c r="Q223" s="328"/>
      <c r="R223" s="328" t="s">
        <v>67</v>
      </c>
      <c r="S223" s="328" t="s">
        <v>68</v>
      </c>
      <c r="T223" s="328" t="s">
        <v>69</v>
      </c>
      <c r="U223" s="328"/>
      <c r="V223" s="331"/>
    </row>
    <row r="224" spans="4:22" ht="30" hidden="1" customHeight="1" thickBot="1">
      <c r="D224" s="556"/>
      <c r="G224" s="332">
        <v>140</v>
      </c>
      <c r="H224" s="333">
        <v>140</v>
      </c>
      <c r="I224" s="333"/>
      <c r="J224" s="333">
        <v>50</v>
      </c>
      <c r="K224" s="333">
        <v>140</v>
      </c>
      <c r="L224" s="333">
        <v>140</v>
      </c>
      <c r="M224" s="334"/>
      <c r="N224" s="334"/>
      <c r="O224" s="335">
        <v>2</v>
      </c>
      <c r="P224" s="333">
        <v>3</v>
      </c>
      <c r="Q224" s="333"/>
      <c r="R224" s="333">
        <v>2</v>
      </c>
      <c r="S224" s="333">
        <v>2</v>
      </c>
      <c r="T224" s="333">
        <v>2</v>
      </c>
      <c r="U224" s="333"/>
      <c r="V224" s="336"/>
    </row>
    <row r="225" spans="4:22" ht="30" hidden="1" customHeight="1">
      <c r="D225" s="557" t="s">
        <v>46</v>
      </c>
      <c r="G225" s="322">
        <v>1500</v>
      </c>
      <c r="H225" s="323">
        <v>1500</v>
      </c>
      <c r="I225" s="323">
        <v>1300</v>
      </c>
      <c r="J225" s="323">
        <v>2900</v>
      </c>
      <c r="K225" s="323">
        <v>1040</v>
      </c>
      <c r="L225" s="323">
        <v>2030</v>
      </c>
      <c r="M225" s="324"/>
      <c r="N225" s="324"/>
      <c r="O225" s="325" t="s">
        <v>62</v>
      </c>
      <c r="P225" s="325" t="s">
        <v>62</v>
      </c>
      <c r="Q225" s="325" t="s">
        <v>62</v>
      </c>
      <c r="R225" s="325" t="s">
        <v>62</v>
      </c>
      <c r="S225" s="325" t="s">
        <v>62</v>
      </c>
      <c r="T225" s="323" t="s">
        <v>66</v>
      </c>
      <c r="U225" s="323"/>
      <c r="V225" s="326"/>
    </row>
    <row r="226" spans="4:22" ht="30" hidden="1" customHeight="1">
      <c r="D226" s="558"/>
      <c r="G226" s="327">
        <v>160</v>
      </c>
      <c r="H226" s="328">
        <v>130</v>
      </c>
      <c r="I226" s="328">
        <v>100</v>
      </c>
      <c r="J226" s="328">
        <v>100</v>
      </c>
      <c r="K226" s="328">
        <v>160</v>
      </c>
      <c r="L226" s="329">
        <v>100</v>
      </c>
      <c r="M226" s="330"/>
      <c r="N226" s="330"/>
      <c r="O226" s="329" t="s">
        <v>72</v>
      </c>
      <c r="P226" s="328" t="s">
        <v>64</v>
      </c>
      <c r="Q226" s="328" t="s">
        <v>63</v>
      </c>
      <c r="R226" s="328" t="s">
        <v>67</v>
      </c>
      <c r="S226" s="328" t="s">
        <v>68</v>
      </c>
      <c r="T226" s="328" t="s">
        <v>69</v>
      </c>
      <c r="U226" s="328"/>
      <c r="V226" s="331"/>
    </row>
    <row r="227" spans="4:22" ht="30" hidden="1" customHeight="1" thickBot="1">
      <c r="D227" s="559"/>
      <c r="G227" s="332"/>
      <c r="H227" s="333"/>
      <c r="I227" s="333"/>
      <c r="J227" s="333"/>
      <c r="K227" s="333"/>
      <c r="L227" s="333">
        <v>40</v>
      </c>
      <c r="M227" s="334"/>
      <c r="N227" s="334"/>
      <c r="O227" s="335">
        <v>1</v>
      </c>
      <c r="P227" s="333">
        <v>2</v>
      </c>
      <c r="Q227" s="333">
        <v>2</v>
      </c>
      <c r="R227" s="333">
        <v>1</v>
      </c>
      <c r="S227" s="333">
        <v>1</v>
      </c>
      <c r="T227" s="333">
        <v>1</v>
      </c>
      <c r="U227" s="333"/>
      <c r="V227" s="336"/>
    </row>
    <row r="228" spans="4:22" ht="30" hidden="1" customHeight="1">
      <c r="D228" s="557" t="s">
        <v>47</v>
      </c>
      <c r="G228" s="322">
        <v>1500</v>
      </c>
      <c r="H228" s="323">
        <v>1500</v>
      </c>
      <c r="I228" s="323"/>
      <c r="J228" s="323">
        <v>4300</v>
      </c>
      <c r="K228" s="323">
        <v>1040</v>
      </c>
      <c r="L228" s="323">
        <v>2578</v>
      </c>
      <c r="M228" s="324"/>
      <c r="N228" s="324"/>
      <c r="O228" s="325" t="s">
        <v>66</v>
      </c>
      <c r="P228" s="325" t="s">
        <v>114</v>
      </c>
      <c r="Q228" s="325"/>
      <c r="R228" s="325" t="s">
        <v>66</v>
      </c>
      <c r="S228" s="325" t="s">
        <v>66</v>
      </c>
      <c r="T228" s="323" t="s">
        <v>66</v>
      </c>
      <c r="U228" s="323"/>
      <c r="V228" s="326"/>
    </row>
    <row r="229" spans="4:22" ht="30" hidden="1" customHeight="1">
      <c r="D229" s="558"/>
      <c r="G229" s="327">
        <v>140</v>
      </c>
      <c r="H229" s="328">
        <v>140</v>
      </c>
      <c r="I229" s="328"/>
      <c r="J229" s="328">
        <v>100</v>
      </c>
      <c r="K229" s="328">
        <v>140</v>
      </c>
      <c r="L229" s="329">
        <v>100</v>
      </c>
      <c r="M229" s="330"/>
      <c r="N229" s="330"/>
      <c r="O229" s="329" t="s">
        <v>72</v>
      </c>
      <c r="P229" s="328" t="s">
        <v>64</v>
      </c>
      <c r="Q229" s="328"/>
      <c r="R229" s="328" t="s">
        <v>67</v>
      </c>
      <c r="S229" s="328" t="s">
        <v>68</v>
      </c>
      <c r="T229" s="328" t="s">
        <v>69</v>
      </c>
      <c r="U229" s="328"/>
      <c r="V229" s="331"/>
    </row>
    <row r="230" spans="4:22" ht="30" hidden="1" customHeight="1" thickBot="1">
      <c r="D230" s="559"/>
      <c r="G230" s="332">
        <v>140</v>
      </c>
      <c r="H230" s="333">
        <v>140</v>
      </c>
      <c r="I230" s="333"/>
      <c r="J230" s="333">
        <v>50</v>
      </c>
      <c r="K230" s="333">
        <v>140</v>
      </c>
      <c r="L230" s="333">
        <v>50</v>
      </c>
      <c r="M230" s="334"/>
      <c r="N230" s="334"/>
      <c r="O230" s="335">
        <v>1</v>
      </c>
      <c r="P230" s="333">
        <v>1</v>
      </c>
      <c r="Q230" s="333"/>
      <c r="R230" s="333">
        <v>1</v>
      </c>
      <c r="S230" s="333">
        <v>1</v>
      </c>
      <c r="T230" s="333">
        <v>1</v>
      </c>
      <c r="U230" s="333"/>
      <c r="V230" s="336"/>
    </row>
    <row r="231" spans="4:22" ht="30" hidden="1" customHeight="1">
      <c r="D231" s="557" t="s">
        <v>48</v>
      </c>
      <c r="G231" s="322">
        <v>1500</v>
      </c>
      <c r="H231" s="323">
        <v>1500</v>
      </c>
      <c r="I231" s="323">
        <v>900</v>
      </c>
      <c r="J231" s="323">
        <v>2650</v>
      </c>
      <c r="K231" s="323">
        <v>1040</v>
      </c>
      <c r="L231" s="323">
        <v>1682</v>
      </c>
      <c r="M231" s="324"/>
      <c r="N231" s="324"/>
      <c r="O231" s="325" t="s">
        <v>62</v>
      </c>
      <c r="P231" s="325" t="s">
        <v>62</v>
      </c>
      <c r="Q231" s="325" t="s">
        <v>62</v>
      </c>
      <c r="R231" s="325" t="s">
        <v>62</v>
      </c>
      <c r="S231" s="325" t="s">
        <v>62</v>
      </c>
      <c r="T231" s="323" t="s">
        <v>66</v>
      </c>
      <c r="U231" s="323"/>
      <c r="V231" s="326"/>
    </row>
    <row r="232" spans="4:22" ht="30" hidden="1" customHeight="1">
      <c r="D232" s="558"/>
      <c r="G232" s="327">
        <v>160</v>
      </c>
      <c r="H232" s="328">
        <v>130</v>
      </c>
      <c r="I232" s="328">
        <v>100</v>
      </c>
      <c r="J232" s="328">
        <v>100</v>
      </c>
      <c r="K232" s="328">
        <v>160</v>
      </c>
      <c r="L232" s="329">
        <v>100</v>
      </c>
      <c r="M232" s="330"/>
      <c r="N232" s="330"/>
      <c r="O232" s="329" t="s">
        <v>72</v>
      </c>
      <c r="P232" s="328" t="s">
        <v>64</v>
      </c>
      <c r="Q232" s="328" t="s">
        <v>63</v>
      </c>
      <c r="R232" s="328" t="s">
        <v>67</v>
      </c>
      <c r="S232" s="328" t="s">
        <v>68</v>
      </c>
      <c r="T232" s="328" t="s">
        <v>69</v>
      </c>
      <c r="U232" s="328"/>
      <c r="V232" s="331"/>
    </row>
    <row r="233" spans="4:22" ht="30" hidden="1" customHeight="1" thickBot="1">
      <c r="D233" s="559"/>
      <c r="G233" s="332"/>
      <c r="H233" s="333"/>
      <c r="I233" s="333"/>
      <c r="J233" s="333"/>
      <c r="K233" s="333"/>
      <c r="L233" s="333">
        <v>40</v>
      </c>
      <c r="M233" s="334"/>
      <c r="N233" s="334"/>
      <c r="O233" s="335">
        <v>2</v>
      </c>
      <c r="P233" s="333">
        <v>2</v>
      </c>
      <c r="Q233" s="333">
        <v>2</v>
      </c>
      <c r="R233" s="333">
        <v>2</v>
      </c>
      <c r="S233" s="333">
        <v>2</v>
      </c>
      <c r="T233" s="333">
        <v>2</v>
      </c>
      <c r="U233" s="333"/>
      <c r="V233" s="336"/>
    </row>
    <row r="234" spans="4:22" ht="30" hidden="1" customHeight="1">
      <c r="D234" s="550" t="s">
        <v>49</v>
      </c>
      <c r="G234" s="322">
        <v>1500</v>
      </c>
      <c r="H234" s="323">
        <v>1610</v>
      </c>
      <c r="I234" s="323">
        <v>900</v>
      </c>
      <c r="J234" s="323">
        <v>2650</v>
      </c>
      <c r="K234" s="323">
        <v>1050</v>
      </c>
      <c r="L234" s="323">
        <v>1830</v>
      </c>
      <c r="M234" s="324">
        <v>1500</v>
      </c>
      <c r="N234" s="324">
        <v>1300</v>
      </c>
      <c r="O234" s="325" t="s">
        <v>62</v>
      </c>
      <c r="P234" s="325" t="s">
        <v>62</v>
      </c>
      <c r="Q234" s="325" t="s">
        <v>62</v>
      </c>
      <c r="R234" s="325" t="s">
        <v>62</v>
      </c>
      <c r="S234" s="325" t="s">
        <v>62</v>
      </c>
      <c r="T234" s="323" t="s">
        <v>66</v>
      </c>
      <c r="U234" s="323" t="s">
        <v>62</v>
      </c>
      <c r="V234" s="326" t="s">
        <v>62</v>
      </c>
    </row>
    <row r="235" spans="4:22" ht="30" hidden="1" customHeight="1">
      <c r="D235" s="545"/>
      <c r="G235" s="327">
        <v>160</v>
      </c>
      <c r="H235" s="328">
        <v>130</v>
      </c>
      <c r="I235" s="328">
        <v>100</v>
      </c>
      <c r="J235" s="328">
        <v>100</v>
      </c>
      <c r="K235" s="328">
        <v>130</v>
      </c>
      <c r="L235" s="329">
        <v>100</v>
      </c>
      <c r="M235" s="330">
        <v>130</v>
      </c>
      <c r="N235" s="330">
        <v>100</v>
      </c>
      <c r="O235" s="329" t="s">
        <v>72</v>
      </c>
      <c r="P235" s="328" t="s">
        <v>159</v>
      </c>
      <c r="Q235" s="328" t="s">
        <v>158</v>
      </c>
      <c r="R235" s="328" t="s">
        <v>67</v>
      </c>
      <c r="S235" s="328" t="s">
        <v>68</v>
      </c>
      <c r="T235" s="328" t="s">
        <v>69</v>
      </c>
      <c r="U235" s="328" t="s">
        <v>156</v>
      </c>
      <c r="V235" s="331" t="s">
        <v>157</v>
      </c>
    </row>
    <row r="236" spans="4:22" ht="30" hidden="1" customHeight="1" thickBot="1">
      <c r="D236" s="546"/>
      <c r="G236" s="332"/>
      <c r="H236" s="333"/>
      <c r="I236" s="333"/>
      <c r="J236" s="333"/>
      <c r="K236" s="333"/>
      <c r="L236" s="333">
        <v>40</v>
      </c>
      <c r="M236" s="334"/>
      <c r="N236" s="334"/>
      <c r="O236" s="335">
        <v>1</v>
      </c>
      <c r="P236" s="333">
        <v>1</v>
      </c>
      <c r="Q236" s="333">
        <v>1</v>
      </c>
      <c r="R236" s="333">
        <v>1</v>
      </c>
      <c r="S236" s="333">
        <v>1</v>
      </c>
      <c r="T236" s="333">
        <v>1</v>
      </c>
      <c r="U236" s="333">
        <v>1</v>
      </c>
      <c r="V236" s="336">
        <v>1</v>
      </c>
    </row>
    <row r="237" spans="4:22" ht="30" hidden="1" customHeight="1">
      <c r="D237" s="550" t="s">
        <v>327</v>
      </c>
      <c r="G237" s="322">
        <v>1900</v>
      </c>
      <c r="H237" s="323">
        <v>1500</v>
      </c>
      <c r="I237" s="323">
        <v>1300</v>
      </c>
      <c r="J237" s="323">
        <v>3400</v>
      </c>
      <c r="K237" s="323">
        <v>1040</v>
      </c>
      <c r="L237" s="323">
        <v>2240</v>
      </c>
      <c r="M237" s="324"/>
      <c r="N237" s="324"/>
      <c r="O237" s="325" t="s">
        <v>62</v>
      </c>
      <c r="P237" s="325" t="s">
        <v>62</v>
      </c>
      <c r="Q237" s="325" t="s">
        <v>62</v>
      </c>
      <c r="R237" s="325" t="s">
        <v>62</v>
      </c>
      <c r="S237" s="325" t="s">
        <v>62</v>
      </c>
      <c r="T237" s="323" t="s">
        <v>66</v>
      </c>
      <c r="U237" s="323"/>
      <c r="V237" s="326"/>
    </row>
    <row r="238" spans="4:22" ht="30" hidden="1" customHeight="1">
      <c r="D238" s="545"/>
      <c r="G238" s="327">
        <v>160</v>
      </c>
      <c r="H238" s="328">
        <v>130</v>
      </c>
      <c r="I238" s="328">
        <v>100</v>
      </c>
      <c r="J238" s="328">
        <v>100</v>
      </c>
      <c r="K238" s="328">
        <v>130</v>
      </c>
      <c r="L238" s="329">
        <v>100</v>
      </c>
      <c r="M238" s="330"/>
      <c r="N238" s="330"/>
      <c r="O238" s="329" t="s">
        <v>72</v>
      </c>
      <c r="P238" s="328" t="s">
        <v>64</v>
      </c>
      <c r="Q238" s="328" t="s">
        <v>118</v>
      </c>
      <c r="R238" s="328" t="s">
        <v>67</v>
      </c>
      <c r="S238" s="328" t="s">
        <v>68</v>
      </c>
      <c r="T238" s="328" t="s">
        <v>69</v>
      </c>
      <c r="U238" s="328"/>
      <c r="V238" s="331"/>
    </row>
    <row r="239" spans="4:22" ht="30" hidden="1" customHeight="1" thickBot="1">
      <c r="D239" s="546"/>
      <c r="G239" s="332"/>
      <c r="H239" s="333"/>
      <c r="I239" s="333"/>
      <c r="J239" s="333"/>
      <c r="K239" s="333"/>
      <c r="L239" s="333">
        <v>40</v>
      </c>
      <c r="M239" s="334"/>
      <c r="N239" s="334"/>
      <c r="O239" s="335">
        <v>1</v>
      </c>
      <c r="P239" s="333">
        <v>1</v>
      </c>
      <c r="Q239" s="333">
        <v>1</v>
      </c>
      <c r="R239" s="333">
        <v>1</v>
      </c>
      <c r="S239" s="333">
        <v>1</v>
      </c>
      <c r="T239" s="333">
        <v>1</v>
      </c>
      <c r="U239" s="333"/>
      <c r="V239" s="336"/>
    </row>
    <row r="240" spans="4:22" ht="30" hidden="1" customHeight="1">
      <c r="D240" s="550" t="s">
        <v>326</v>
      </c>
      <c r="G240" s="322">
        <v>1500</v>
      </c>
      <c r="H240" s="323">
        <v>1500</v>
      </c>
      <c r="I240" s="323"/>
      <c r="J240" s="323">
        <v>2300</v>
      </c>
      <c r="K240" s="323">
        <v>1040</v>
      </c>
      <c r="L240" s="323">
        <v>2800</v>
      </c>
      <c r="M240" s="324"/>
      <c r="N240" s="324"/>
      <c r="O240" s="325" t="s">
        <v>62</v>
      </c>
      <c r="P240" s="325" t="s">
        <v>62</v>
      </c>
      <c r="Q240" s="325"/>
      <c r="R240" s="325" t="s">
        <v>62</v>
      </c>
      <c r="S240" s="325" t="s">
        <v>62</v>
      </c>
      <c r="T240" s="323" t="s">
        <v>66</v>
      </c>
      <c r="U240" s="323"/>
      <c r="V240" s="326"/>
    </row>
    <row r="241" spans="4:22" ht="30" hidden="1" customHeight="1">
      <c r="D241" s="545"/>
      <c r="G241" s="327">
        <v>140</v>
      </c>
      <c r="H241" s="328">
        <v>140</v>
      </c>
      <c r="I241" s="328"/>
      <c r="J241" s="328">
        <v>100</v>
      </c>
      <c r="K241" s="328">
        <v>140</v>
      </c>
      <c r="L241" s="329">
        <v>100</v>
      </c>
      <c r="M241" s="330"/>
      <c r="N241" s="330"/>
      <c r="O241" s="329" t="s">
        <v>72</v>
      </c>
      <c r="P241" s="328" t="s">
        <v>64</v>
      </c>
      <c r="Q241" s="328"/>
      <c r="R241" s="328" t="s">
        <v>67</v>
      </c>
      <c r="S241" s="328" t="s">
        <v>68</v>
      </c>
      <c r="T241" s="328" t="s">
        <v>69</v>
      </c>
      <c r="U241" s="328"/>
      <c r="V241" s="331"/>
    </row>
    <row r="242" spans="4:22" ht="30" hidden="1" customHeight="1" thickBot="1">
      <c r="D242" s="546"/>
      <c r="G242" s="332">
        <v>140</v>
      </c>
      <c r="H242" s="333">
        <v>140</v>
      </c>
      <c r="I242" s="333"/>
      <c r="J242" s="333">
        <v>50</v>
      </c>
      <c r="K242" s="333">
        <v>140</v>
      </c>
      <c r="L242" s="333">
        <v>50</v>
      </c>
      <c r="M242" s="334"/>
      <c r="N242" s="334"/>
      <c r="O242" s="335">
        <v>1</v>
      </c>
      <c r="P242" s="333">
        <v>2</v>
      </c>
      <c r="Q242" s="333"/>
      <c r="R242" s="333">
        <v>1</v>
      </c>
      <c r="S242" s="333">
        <v>1</v>
      </c>
      <c r="T242" s="333">
        <v>1</v>
      </c>
      <c r="U242" s="333"/>
      <c r="V242" s="336"/>
    </row>
    <row r="243" spans="4:22" ht="30" hidden="1" customHeight="1">
      <c r="D243" s="550" t="s">
        <v>52</v>
      </c>
      <c r="G243" s="322">
        <v>1500</v>
      </c>
      <c r="H243" s="323">
        <v>1500</v>
      </c>
      <c r="I243" s="323">
        <v>1300</v>
      </c>
      <c r="J243" s="323">
        <v>3400</v>
      </c>
      <c r="K243" s="323">
        <v>1040</v>
      </c>
      <c r="L243" s="323">
        <v>2240</v>
      </c>
      <c r="M243" s="324"/>
      <c r="N243" s="324"/>
      <c r="O243" s="325" t="s">
        <v>62</v>
      </c>
      <c r="P243" s="325" t="s">
        <v>62</v>
      </c>
      <c r="Q243" s="325" t="s">
        <v>62</v>
      </c>
      <c r="R243" s="325" t="s">
        <v>62</v>
      </c>
      <c r="S243" s="325" t="s">
        <v>62</v>
      </c>
      <c r="T243" s="323" t="s">
        <v>66</v>
      </c>
      <c r="U243" s="323"/>
      <c r="V243" s="326"/>
    </row>
    <row r="244" spans="4:22" ht="30" hidden="1" customHeight="1">
      <c r="D244" s="545"/>
      <c r="G244" s="327">
        <v>160</v>
      </c>
      <c r="H244" s="328">
        <v>130</v>
      </c>
      <c r="I244" s="328">
        <v>100</v>
      </c>
      <c r="J244" s="328">
        <v>100</v>
      </c>
      <c r="K244" s="328">
        <v>130</v>
      </c>
      <c r="L244" s="329">
        <v>100</v>
      </c>
      <c r="M244" s="330"/>
      <c r="N244" s="330"/>
      <c r="O244" s="329" t="s">
        <v>72</v>
      </c>
      <c r="P244" s="328" t="s">
        <v>64</v>
      </c>
      <c r="Q244" s="328" t="s">
        <v>63</v>
      </c>
      <c r="R244" s="328" t="s">
        <v>67</v>
      </c>
      <c r="S244" s="328" t="s">
        <v>68</v>
      </c>
      <c r="T244" s="328" t="s">
        <v>69</v>
      </c>
      <c r="U244" s="328"/>
      <c r="V244" s="331"/>
    </row>
    <row r="245" spans="4:22" ht="30" hidden="1" customHeight="1" thickBot="1">
      <c r="D245" s="546"/>
      <c r="G245" s="332"/>
      <c r="H245" s="333"/>
      <c r="I245" s="333"/>
      <c r="J245" s="333"/>
      <c r="K245" s="333"/>
      <c r="L245" s="333">
        <v>40</v>
      </c>
      <c r="M245" s="334"/>
      <c r="N245" s="334"/>
      <c r="O245" s="335">
        <v>1</v>
      </c>
      <c r="P245" s="333">
        <v>2</v>
      </c>
      <c r="Q245" s="333">
        <v>2</v>
      </c>
      <c r="R245" s="333">
        <v>1</v>
      </c>
      <c r="S245" s="333">
        <v>1</v>
      </c>
      <c r="T245" s="333">
        <v>1</v>
      </c>
      <c r="U245" s="333"/>
      <c r="V245" s="336"/>
    </row>
    <row r="246" spans="4:22" ht="30" hidden="1" customHeight="1">
      <c r="D246" s="551" t="s">
        <v>53</v>
      </c>
      <c r="G246" s="322">
        <v>1500</v>
      </c>
      <c r="H246" s="323">
        <v>1500</v>
      </c>
      <c r="I246" s="323">
        <v>900</v>
      </c>
      <c r="J246" s="323">
        <v>4150</v>
      </c>
      <c r="K246" s="323">
        <v>1040</v>
      </c>
      <c r="L246" s="323">
        <v>2680</v>
      </c>
      <c r="M246" s="324"/>
      <c r="N246" s="324"/>
      <c r="O246" s="325" t="s">
        <v>62</v>
      </c>
      <c r="P246" s="325" t="s">
        <v>62</v>
      </c>
      <c r="Q246" s="325" t="s">
        <v>62</v>
      </c>
      <c r="R246" s="325" t="s">
        <v>62</v>
      </c>
      <c r="S246" s="325" t="s">
        <v>62</v>
      </c>
      <c r="T246" s="323" t="s">
        <v>66</v>
      </c>
      <c r="U246" s="323"/>
      <c r="V246" s="326"/>
    </row>
    <row r="247" spans="4:22" ht="30" hidden="1" customHeight="1">
      <c r="D247" s="552"/>
      <c r="G247" s="327">
        <v>160</v>
      </c>
      <c r="H247" s="328">
        <v>130</v>
      </c>
      <c r="I247" s="328">
        <v>100</v>
      </c>
      <c r="J247" s="328">
        <v>100</v>
      </c>
      <c r="K247" s="328">
        <v>160</v>
      </c>
      <c r="L247" s="329">
        <v>100</v>
      </c>
      <c r="M247" s="330"/>
      <c r="N247" s="330"/>
      <c r="O247" s="329" t="s">
        <v>72</v>
      </c>
      <c r="P247" s="328" t="s">
        <v>64</v>
      </c>
      <c r="Q247" s="328" t="s">
        <v>63</v>
      </c>
      <c r="R247" s="328" t="s">
        <v>67</v>
      </c>
      <c r="S247" s="328" t="s">
        <v>68</v>
      </c>
      <c r="T247" s="328" t="s">
        <v>69</v>
      </c>
      <c r="U247" s="328"/>
      <c r="V247" s="331"/>
    </row>
    <row r="248" spans="4:22" ht="30" hidden="1" customHeight="1" thickBot="1">
      <c r="D248" s="553"/>
      <c r="G248" s="332"/>
      <c r="H248" s="333"/>
      <c r="I248" s="333"/>
      <c r="J248" s="333"/>
      <c r="K248" s="333"/>
      <c r="L248" s="333">
        <v>40</v>
      </c>
      <c r="M248" s="334"/>
      <c r="N248" s="334"/>
      <c r="O248" s="335">
        <v>1</v>
      </c>
      <c r="P248" s="333">
        <v>2</v>
      </c>
      <c r="Q248" s="333">
        <v>2</v>
      </c>
      <c r="R248" s="333">
        <v>1</v>
      </c>
      <c r="S248" s="333">
        <v>1</v>
      </c>
      <c r="T248" s="333">
        <v>1</v>
      </c>
      <c r="U248" s="333"/>
      <c r="V248" s="336"/>
    </row>
    <row r="249" spans="4:22" ht="30" hidden="1" customHeight="1">
      <c r="D249" s="36"/>
      <c r="G249" s="322">
        <v>1500</v>
      </c>
      <c r="H249" s="323">
        <v>1500</v>
      </c>
      <c r="I249" s="323"/>
      <c r="J249" s="323">
        <v>3800</v>
      </c>
      <c r="K249" s="323">
        <v>1040</v>
      </c>
      <c r="L249" s="323">
        <v>1800</v>
      </c>
      <c r="M249" s="324"/>
      <c r="N249" s="324"/>
      <c r="O249" s="325" t="s">
        <v>66</v>
      </c>
      <c r="P249" s="325" t="s">
        <v>114</v>
      </c>
      <c r="Q249" s="325"/>
      <c r="R249" s="325" t="s">
        <v>66</v>
      </c>
      <c r="S249" s="325" t="s">
        <v>66</v>
      </c>
      <c r="T249" s="323" t="s">
        <v>66</v>
      </c>
      <c r="U249" s="323"/>
      <c r="V249" s="326"/>
    </row>
    <row r="250" spans="4:22" ht="30" hidden="1" customHeight="1">
      <c r="D250" s="37" t="s">
        <v>54</v>
      </c>
      <c r="G250" s="327">
        <v>140</v>
      </c>
      <c r="H250" s="328">
        <v>140</v>
      </c>
      <c r="I250" s="328"/>
      <c r="J250" s="328">
        <v>100</v>
      </c>
      <c r="K250" s="328">
        <v>140</v>
      </c>
      <c r="L250" s="329">
        <v>100</v>
      </c>
      <c r="M250" s="330"/>
      <c r="N250" s="330"/>
      <c r="O250" s="329" t="s">
        <v>72</v>
      </c>
      <c r="P250" s="328" t="s">
        <v>64</v>
      </c>
      <c r="Q250" s="328"/>
      <c r="R250" s="328" t="s">
        <v>67</v>
      </c>
      <c r="S250" s="328" t="s">
        <v>68</v>
      </c>
      <c r="T250" s="328" t="s">
        <v>69</v>
      </c>
      <c r="U250" s="328"/>
      <c r="V250" s="331"/>
    </row>
    <row r="251" spans="4:22" ht="30" hidden="1" customHeight="1" thickBot="1">
      <c r="D251" s="38"/>
      <c r="G251" s="332">
        <v>140</v>
      </c>
      <c r="H251" s="333">
        <v>140</v>
      </c>
      <c r="I251" s="333"/>
      <c r="J251" s="333">
        <v>50</v>
      </c>
      <c r="K251" s="333">
        <v>140</v>
      </c>
      <c r="L251" s="333">
        <v>50</v>
      </c>
      <c r="M251" s="334"/>
      <c r="N251" s="334"/>
      <c r="O251" s="335">
        <v>1</v>
      </c>
      <c r="P251" s="333">
        <v>1</v>
      </c>
      <c r="Q251" s="333"/>
      <c r="R251" s="333">
        <v>1</v>
      </c>
      <c r="S251" s="333">
        <v>1</v>
      </c>
      <c r="T251" s="333">
        <v>1</v>
      </c>
      <c r="U251" s="333"/>
      <c r="V251" s="336"/>
    </row>
    <row r="252" spans="4:22" ht="30" hidden="1" customHeight="1">
      <c r="D252" s="550" t="s">
        <v>55</v>
      </c>
      <c r="G252" s="322">
        <v>1500</v>
      </c>
      <c r="H252" s="323">
        <v>1500</v>
      </c>
      <c r="I252" s="323"/>
      <c r="J252" s="323">
        <v>3800</v>
      </c>
      <c r="K252" s="323">
        <v>1040</v>
      </c>
      <c r="L252" s="323">
        <v>1800</v>
      </c>
      <c r="M252" s="324"/>
      <c r="N252" s="324"/>
      <c r="O252" s="325" t="s">
        <v>66</v>
      </c>
      <c r="P252" s="325" t="s">
        <v>114</v>
      </c>
      <c r="Q252" s="325"/>
      <c r="R252" s="325" t="s">
        <v>66</v>
      </c>
      <c r="S252" s="325" t="s">
        <v>66</v>
      </c>
      <c r="T252" s="323" t="s">
        <v>66</v>
      </c>
      <c r="U252" s="323"/>
      <c r="V252" s="326"/>
    </row>
    <row r="253" spans="4:22" ht="30" hidden="1" customHeight="1">
      <c r="D253" s="545"/>
      <c r="G253" s="327">
        <v>140</v>
      </c>
      <c r="H253" s="328">
        <v>140</v>
      </c>
      <c r="I253" s="328"/>
      <c r="J253" s="328">
        <v>100</v>
      </c>
      <c r="K253" s="328">
        <v>140</v>
      </c>
      <c r="L253" s="329">
        <v>100</v>
      </c>
      <c r="M253" s="330"/>
      <c r="N253" s="330"/>
      <c r="O253" s="329" t="s">
        <v>72</v>
      </c>
      <c r="P253" s="328" t="s">
        <v>64</v>
      </c>
      <c r="Q253" s="328"/>
      <c r="R253" s="328" t="s">
        <v>67</v>
      </c>
      <c r="S253" s="328" t="s">
        <v>68</v>
      </c>
      <c r="T253" s="328" t="s">
        <v>69</v>
      </c>
      <c r="U253" s="328"/>
      <c r="V253" s="331"/>
    </row>
    <row r="254" spans="4:22" ht="30" hidden="1" customHeight="1" thickBot="1">
      <c r="D254" s="546"/>
      <c r="G254" s="332">
        <v>140</v>
      </c>
      <c r="H254" s="333">
        <v>140</v>
      </c>
      <c r="I254" s="333"/>
      <c r="J254" s="333">
        <v>50</v>
      </c>
      <c r="K254" s="333">
        <v>140</v>
      </c>
      <c r="L254" s="333">
        <v>50</v>
      </c>
      <c r="M254" s="334"/>
      <c r="N254" s="334"/>
      <c r="O254" s="335">
        <v>1</v>
      </c>
      <c r="P254" s="333">
        <v>1</v>
      </c>
      <c r="Q254" s="333"/>
      <c r="R254" s="333">
        <v>1</v>
      </c>
      <c r="S254" s="333">
        <v>1</v>
      </c>
      <c r="T254" s="333">
        <v>1</v>
      </c>
      <c r="U254" s="333"/>
      <c r="V254" s="336"/>
    </row>
    <row r="255" spans="4:22" ht="30" hidden="1" customHeight="1">
      <c r="D255" s="550" t="s">
        <v>56</v>
      </c>
      <c r="G255" s="322">
        <v>1500</v>
      </c>
      <c r="H255" s="323">
        <v>1400</v>
      </c>
      <c r="I255" s="323">
        <v>750</v>
      </c>
      <c r="J255" s="323">
        <v>3400</v>
      </c>
      <c r="K255" s="323">
        <v>1500</v>
      </c>
      <c r="L255" s="323">
        <v>2077</v>
      </c>
      <c r="M255" s="324">
        <v>1500</v>
      </c>
      <c r="N255" s="324">
        <v>900</v>
      </c>
      <c r="O255" s="325" t="s">
        <v>62</v>
      </c>
      <c r="P255" s="325" t="s">
        <v>62</v>
      </c>
      <c r="Q255" s="325" t="s">
        <v>62</v>
      </c>
      <c r="R255" s="325" t="s">
        <v>62</v>
      </c>
      <c r="S255" s="325" t="s">
        <v>62</v>
      </c>
      <c r="T255" s="323" t="s">
        <v>66</v>
      </c>
      <c r="U255" s="323" t="s">
        <v>62</v>
      </c>
      <c r="V255" s="326" t="s">
        <v>62</v>
      </c>
    </row>
    <row r="256" spans="4:22" ht="30" hidden="1" customHeight="1">
      <c r="D256" s="545"/>
      <c r="G256" s="327">
        <v>160</v>
      </c>
      <c r="H256" s="328">
        <v>130</v>
      </c>
      <c r="I256" s="328">
        <v>100</v>
      </c>
      <c r="J256" s="328">
        <v>100</v>
      </c>
      <c r="K256" s="328">
        <v>160</v>
      </c>
      <c r="L256" s="329">
        <v>100</v>
      </c>
      <c r="M256" s="330">
        <v>130</v>
      </c>
      <c r="N256" s="330">
        <v>100</v>
      </c>
      <c r="O256" s="329" t="s">
        <v>72</v>
      </c>
      <c r="P256" s="328" t="s">
        <v>159</v>
      </c>
      <c r="Q256" s="328" t="s">
        <v>158</v>
      </c>
      <c r="R256" s="328" t="s">
        <v>67</v>
      </c>
      <c r="S256" s="328" t="s">
        <v>68</v>
      </c>
      <c r="T256" s="328" t="s">
        <v>69</v>
      </c>
      <c r="U256" s="328" t="s">
        <v>156</v>
      </c>
      <c r="V256" s="331" t="s">
        <v>157</v>
      </c>
    </row>
    <row r="257" spans="4:22" ht="30" hidden="1" customHeight="1" thickBot="1">
      <c r="D257" s="546"/>
      <c r="G257" s="332"/>
      <c r="H257" s="333"/>
      <c r="I257" s="333"/>
      <c r="J257" s="333"/>
      <c r="K257" s="333"/>
      <c r="L257" s="333">
        <v>40</v>
      </c>
      <c r="M257" s="334"/>
      <c r="N257" s="334"/>
      <c r="O257" s="335">
        <v>1</v>
      </c>
      <c r="P257" s="333">
        <v>1</v>
      </c>
      <c r="Q257" s="333">
        <v>2</v>
      </c>
      <c r="R257" s="333">
        <v>1</v>
      </c>
      <c r="S257" s="333">
        <v>1</v>
      </c>
      <c r="T257" s="333">
        <v>1</v>
      </c>
      <c r="U257" s="333">
        <v>1</v>
      </c>
      <c r="V257" s="336">
        <v>1</v>
      </c>
    </row>
    <row r="258" spans="4:22" ht="30" hidden="1" customHeight="1">
      <c r="D258" s="551" t="s">
        <v>255</v>
      </c>
      <c r="G258" s="337">
        <v>1500</v>
      </c>
      <c r="H258" s="324">
        <v>1500</v>
      </c>
      <c r="I258" s="324">
        <v>1300</v>
      </c>
      <c r="J258" s="324">
        <v>2900</v>
      </c>
      <c r="K258" s="324">
        <v>1050</v>
      </c>
      <c r="L258" s="324">
        <v>2240</v>
      </c>
      <c r="M258" s="324"/>
      <c r="N258" s="324"/>
      <c r="O258" s="325" t="s">
        <v>62</v>
      </c>
      <c r="P258" s="325" t="s">
        <v>62</v>
      </c>
      <c r="Q258" s="325" t="s">
        <v>62</v>
      </c>
      <c r="R258" s="325" t="s">
        <v>62</v>
      </c>
      <c r="S258" s="325" t="s">
        <v>62</v>
      </c>
      <c r="T258" s="323" t="s">
        <v>66</v>
      </c>
      <c r="U258" s="324"/>
      <c r="V258" s="338"/>
    </row>
    <row r="259" spans="4:22" ht="30" hidden="1" customHeight="1">
      <c r="D259" s="552"/>
      <c r="G259" s="339">
        <v>160</v>
      </c>
      <c r="H259" s="329">
        <v>130</v>
      </c>
      <c r="I259" s="329">
        <v>100</v>
      </c>
      <c r="J259" s="329">
        <v>100</v>
      </c>
      <c r="K259" s="329">
        <v>160</v>
      </c>
      <c r="L259" s="329">
        <v>100</v>
      </c>
      <c r="M259" s="330"/>
      <c r="N259" s="330"/>
      <c r="O259" s="329" t="s">
        <v>72</v>
      </c>
      <c r="P259" s="328" t="s">
        <v>256</v>
      </c>
      <c r="Q259" s="328" t="s">
        <v>199</v>
      </c>
      <c r="R259" s="328" t="s">
        <v>67</v>
      </c>
      <c r="S259" s="328" t="s">
        <v>68</v>
      </c>
      <c r="T259" s="328" t="s">
        <v>69</v>
      </c>
      <c r="U259" s="330"/>
      <c r="V259" s="331"/>
    </row>
    <row r="260" spans="4:22" ht="30" hidden="1" customHeight="1" thickBot="1">
      <c r="D260" s="552"/>
      <c r="G260" s="340"/>
      <c r="H260" s="334"/>
      <c r="I260" s="334"/>
      <c r="J260" s="334"/>
      <c r="K260" s="334"/>
      <c r="L260" s="334">
        <v>40</v>
      </c>
      <c r="M260" s="334"/>
      <c r="N260" s="334"/>
      <c r="O260" s="335">
        <v>1</v>
      </c>
      <c r="P260" s="333">
        <v>2</v>
      </c>
      <c r="Q260" s="333">
        <v>2</v>
      </c>
      <c r="R260" s="333">
        <v>1</v>
      </c>
      <c r="S260" s="333">
        <v>1</v>
      </c>
      <c r="T260" s="333">
        <v>1</v>
      </c>
      <c r="U260" s="334"/>
      <c r="V260" s="336"/>
    </row>
    <row r="261" spans="4:22" ht="30" hidden="1" customHeight="1">
      <c r="D261" s="551" t="s">
        <v>292</v>
      </c>
      <c r="E261" s="188"/>
      <c r="F261" s="188"/>
      <c r="G261" s="337">
        <v>1500</v>
      </c>
      <c r="H261" s="324"/>
      <c r="I261" s="324"/>
      <c r="J261" s="324">
        <v>2400</v>
      </c>
      <c r="K261" s="324">
        <v>1050</v>
      </c>
      <c r="L261" s="324">
        <v>1330</v>
      </c>
      <c r="M261" s="324"/>
      <c r="N261" s="324"/>
      <c r="O261" s="325" t="s">
        <v>62</v>
      </c>
      <c r="P261" s="325"/>
      <c r="Q261" s="325"/>
      <c r="R261" s="325" t="s">
        <v>62</v>
      </c>
      <c r="S261" s="325" t="s">
        <v>62</v>
      </c>
      <c r="T261" s="323" t="s">
        <v>66</v>
      </c>
      <c r="U261" s="324"/>
      <c r="V261" s="338"/>
    </row>
    <row r="262" spans="4:22" ht="30" hidden="1" customHeight="1">
      <c r="D262" s="552"/>
      <c r="E262" s="188"/>
      <c r="F262" s="188"/>
      <c r="G262" s="339">
        <v>160</v>
      </c>
      <c r="H262" s="329"/>
      <c r="I262" s="329"/>
      <c r="J262" s="329">
        <v>100</v>
      </c>
      <c r="K262" s="329">
        <v>160</v>
      </c>
      <c r="L262" s="329">
        <v>100</v>
      </c>
      <c r="M262" s="330"/>
      <c r="N262" s="330"/>
      <c r="O262" s="329" t="s">
        <v>72</v>
      </c>
      <c r="P262" s="328"/>
      <c r="Q262" s="328"/>
      <c r="R262" s="328" t="s">
        <v>67</v>
      </c>
      <c r="S262" s="328" t="s">
        <v>68</v>
      </c>
      <c r="T262" s="328" t="s">
        <v>69</v>
      </c>
      <c r="U262" s="330"/>
      <c r="V262" s="331"/>
    </row>
    <row r="263" spans="4:22" ht="30" hidden="1" customHeight="1" thickBot="1">
      <c r="D263" s="552"/>
      <c r="E263" s="188"/>
      <c r="F263" s="188"/>
      <c r="G263" s="340"/>
      <c r="H263" s="334"/>
      <c r="I263" s="334"/>
      <c r="J263" s="334"/>
      <c r="K263" s="334"/>
      <c r="L263" s="334">
        <v>40</v>
      </c>
      <c r="M263" s="334"/>
      <c r="N263" s="334"/>
      <c r="O263" s="335">
        <v>1</v>
      </c>
      <c r="P263" s="333"/>
      <c r="Q263" s="333"/>
      <c r="R263" s="333">
        <v>1</v>
      </c>
      <c r="S263" s="333">
        <v>1</v>
      </c>
      <c r="T263" s="333">
        <v>1</v>
      </c>
      <c r="U263" s="334"/>
      <c r="V263" s="336"/>
    </row>
    <row r="264" spans="4:22" ht="30" hidden="1" customHeight="1">
      <c r="D264" s="551" t="s">
        <v>293</v>
      </c>
      <c r="E264" s="188"/>
      <c r="F264" s="188"/>
      <c r="G264" s="337">
        <v>1500</v>
      </c>
      <c r="H264" s="324">
        <v>1500</v>
      </c>
      <c r="I264" s="324">
        <v>900</v>
      </c>
      <c r="J264" s="324">
        <v>1500</v>
      </c>
      <c r="K264" s="324">
        <v>1050</v>
      </c>
      <c r="L264" s="324">
        <v>1000</v>
      </c>
      <c r="M264" s="324"/>
      <c r="N264" s="324"/>
      <c r="O264" s="325" t="s">
        <v>62</v>
      </c>
      <c r="P264" s="325" t="s">
        <v>62</v>
      </c>
      <c r="Q264" s="325" t="s">
        <v>62</v>
      </c>
      <c r="R264" s="325" t="s">
        <v>62</v>
      </c>
      <c r="S264" s="325" t="s">
        <v>62</v>
      </c>
      <c r="T264" s="323" t="s">
        <v>66</v>
      </c>
      <c r="U264" s="324"/>
      <c r="V264" s="338"/>
    </row>
    <row r="265" spans="4:22" ht="30" hidden="1" customHeight="1">
      <c r="D265" s="552"/>
      <c r="E265" s="188"/>
      <c r="F265" s="188"/>
      <c r="G265" s="339">
        <v>160</v>
      </c>
      <c r="H265" s="329">
        <v>130</v>
      </c>
      <c r="I265" s="329">
        <v>100</v>
      </c>
      <c r="J265" s="329">
        <v>100</v>
      </c>
      <c r="K265" s="329">
        <v>160</v>
      </c>
      <c r="L265" s="329">
        <v>100</v>
      </c>
      <c r="M265" s="330"/>
      <c r="N265" s="330"/>
      <c r="O265" s="329" t="s">
        <v>72</v>
      </c>
      <c r="P265" s="328" t="s">
        <v>256</v>
      </c>
      <c r="Q265" s="328" t="s">
        <v>199</v>
      </c>
      <c r="R265" s="328" t="s">
        <v>67</v>
      </c>
      <c r="S265" s="328" t="s">
        <v>68</v>
      </c>
      <c r="T265" s="328" t="s">
        <v>69</v>
      </c>
      <c r="U265" s="330"/>
      <c r="V265" s="331"/>
    </row>
    <row r="266" spans="4:22" ht="30" hidden="1" customHeight="1" thickBot="1">
      <c r="D266" s="552"/>
      <c r="E266" s="188"/>
      <c r="F266" s="188"/>
      <c r="G266" s="340"/>
      <c r="H266" s="334"/>
      <c r="I266" s="334"/>
      <c r="J266" s="334"/>
      <c r="K266" s="334"/>
      <c r="L266" s="334">
        <v>40</v>
      </c>
      <c r="M266" s="334"/>
      <c r="N266" s="334"/>
      <c r="O266" s="335">
        <v>1</v>
      </c>
      <c r="P266" s="333">
        <v>2</v>
      </c>
      <c r="Q266" s="333">
        <v>2</v>
      </c>
      <c r="R266" s="333">
        <v>1</v>
      </c>
      <c r="S266" s="333">
        <v>1</v>
      </c>
      <c r="T266" s="333">
        <v>1</v>
      </c>
      <c r="U266" s="334"/>
      <c r="V266" s="336"/>
    </row>
    <row r="267" spans="4:22" ht="30" hidden="1" customHeight="1">
      <c r="D267" s="551" t="s">
        <v>294</v>
      </c>
      <c r="E267" s="188"/>
      <c r="F267" s="188"/>
      <c r="G267" s="337">
        <v>1500</v>
      </c>
      <c r="H267" s="324">
        <v>1550</v>
      </c>
      <c r="I267" s="324">
        <v>1300</v>
      </c>
      <c r="J267" s="324">
        <v>2400</v>
      </c>
      <c r="K267" s="324">
        <v>1050</v>
      </c>
      <c r="L267" s="324">
        <v>1330</v>
      </c>
      <c r="M267" s="324">
        <v>1500</v>
      </c>
      <c r="N267" s="324">
        <v>900</v>
      </c>
      <c r="O267" s="325" t="s">
        <v>62</v>
      </c>
      <c r="P267" s="325" t="s">
        <v>62</v>
      </c>
      <c r="Q267" s="325" t="s">
        <v>62</v>
      </c>
      <c r="R267" s="325" t="s">
        <v>62</v>
      </c>
      <c r="S267" s="325" t="s">
        <v>62</v>
      </c>
      <c r="T267" s="323" t="s">
        <v>66</v>
      </c>
      <c r="U267" s="324"/>
      <c r="V267" s="338"/>
    </row>
    <row r="268" spans="4:22" ht="30" hidden="1" customHeight="1">
      <c r="D268" s="552"/>
      <c r="E268" s="188"/>
      <c r="F268" s="188"/>
      <c r="G268" s="339">
        <v>160</v>
      </c>
      <c r="H268" s="329">
        <v>130</v>
      </c>
      <c r="I268" s="329">
        <v>100</v>
      </c>
      <c r="J268" s="329">
        <v>100</v>
      </c>
      <c r="K268" s="329">
        <v>160</v>
      </c>
      <c r="L268" s="329">
        <v>100</v>
      </c>
      <c r="M268" s="330">
        <v>130</v>
      </c>
      <c r="N268" s="330">
        <v>100</v>
      </c>
      <c r="O268" s="329" t="s">
        <v>72</v>
      </c>
      <c r="P268" s="328" t="s">
        <v>256</v>
      </c>
      <c r="Q268" s="328" t="s">
        <v>199</v>
      </c>
      <c r="R268" s="328" t="s">
        <v>67</v>
      </c>
      <c r="S268" s="328" t="s">
        <v>68</v>
      </c>
      <c r="T268" s="328" t="s">
        <v>69</v>
      </c>
      <c r="U268" s="330"/>
      <c r="V268" s="331"/>
    </row>
    <row r="269" spans="4:22" ht="30" hidden="1" customHeight="1" thickBot="1">
      <c r="D269" s="552"/>
      <c r="E269" s="188"/>
      <c r="F269" s="188"/>
      <c r="G269" s="340"/>
      <c r="H269" s="334"/>
      <c r="I269" s="334"/>
      <c r="J269" s="334"/>
      <c r="K269" s="334"/>
      <c r="L269" s="334">
        <v>40</v>
      </c>
      <c r="M269" s="334"/>
      <c r="N269" s="334"/>
      <c r="O269" s="335">
        <v>1</v>
      </c>
      <c r="P269" s="333">
        <v>2</v>
      </c>
      <c r="Q269" s="333">
        <v>2</v>
      </c>
      <c r="R269" s="333">
        <v>1</v>
      </c>
      <c r="S269" s="333">
        <v>1</v>
      </c>
      <c r="T269" s="333">
        <v>1</v>
      </c>
      <c r="U269" s="334"/>
      <c r="V269" s="336"/>
    </row>
    <row r="270" spans="4:22" ht="30" hidden="1" customHeight="1">
      <c r="D270" s="551" t="s">
        <v>295</v>
      </c>
      <c r="E270" s="188"/>
      <c r="F270" s="188"/>
      <c r="G270" s="337">
        <v>1500</v>
      </c>
      <c r="H270" s="324">
        <v>1550</v>
      </c>
      <c r="I270" s="324">
        <v>1300</v>
      </c>
      <c r="J270" s="324">
        <v>2400</v>
      </c>
      <c r="K270" s="324">
        <v>1050</v>
      </c>
      <c r="L270" s="324">
        <v>1330</v>
      </c>
      <c r="M270" s="324">
        <v>1500</v>
      </c>
      <c r="N270" s="324">
        <v>900</v>
      </c>
      <c r="O270" s="325" t="s">
        <v>62</v>
      </c>
      <c r="P270" s="325" t="s">
        <v>62</v>
      </c>
      <c r="Q270" s="325" t="s">
        <v>62</v>
      </c>
      <c r="R270" s="325" t="s">
        <v>62</v>
      </c>
      <c r="S270" s="325" t="s">
        <v>62</v>
      </c>
      <c r="T270" s="323" t="s">
        <v>66</v>
      </c>
      <c r="U270" s="324"/>
      <c r="V270" s="338"/>
    </row>
    <row r="271" spans="4:22" ht="30" hidden="1" customHeight="1">
      <c r="D271" s="552"/>
      <c r="E271" s="188"/>
      <c r="F271" s="188"/>
      <c r="G271" s="339">
        <v>160</v>
      </c>
      <c r="H271" s="329">
        <v>130</v>
      </c>
      <c r="I271" s="329">
        <v>100</v>
      </c>
      <c r="J271" s="329">
        <v>100</v>
      </c>
      <c r="K271" s="329">
        <v>160</v>
      </c>
      <c r="L271" s="329">
        <v>100</v>
      </c>
      <c r="M271" s="330">
        <v>130</v>
      </c>
      <c r="N271" s="330">
        <v>100</v>
      </c>
      <c r="O271" s="329" t="s">
        <v>72</v>
      </c>
      <c r="P271" s="328" t="s">
        <v>256</v>
      </c>
      <c r="Q271" s="328" t="s">
        <v>199</v>
      </c>
      <c r="R271" s="328" t="s">
        <v>67</v>
      </c>
      <c r="S271" s="328" t="s">
        <v>68</v>
      </c>
      <c r="T271" s="328" t="s">
        <v>69</v>
      </c>
      <c r="U271" s="330"/>
      <c r="V271" s="331"/>
    </row>
    <row r="272" spans="4:22" ht="30" hidden="1" customHeight="1" thickBot="1">
      <c r="D272" s="552"/>
      <c r="E272" s="188"/>
      <c r="F272" s="188"/>
      <c r="G272" s="340"/>
      <c r="H272" s="334"/>
      <c r="I272" s="334"/>
      <c r="J272" s="334"/>
      <c r="K272" s="334"/>
      <c r="L272" s="334">
        <v>40</v>
      </c>
      <c r="M272" s="334"/>
      <c r="N272" s="334"/>
      <c r="O272" s="335">
        <v>1</v>
      </c>
      <c r="P272" s="333">
        <v>2</v>
      </c>
      <c r="Q272" s="333">
        <v>2</v>
      </c>
      <c r="R272" s="333">
        <v>1</v>
      </c>
      <c r="S272" s="333">
        <v>1</v>
      </c>
      <c r="T272" s="333">
        <v>1</v>
      </c>
      <c r="U272" s="334"/>
      <c r="V272" s="336"/>
    </row>
    <row r="273" spans="4:22" ht="30" hidden="1" customHeight="1">
      <c r="D273" s="551" t="s">
        <v>296</v>
      </c>
      <c r="E273" s="188"/>
      <c r="F273" s="188"/>
      <c r="G273" s="337">
        <v>1500</v>
      </c>
      <c r="H273" s="324">
        <v>1500</v>
      </c>
      <c r="I273" s="324">
        <v>1300</v>
      </c>
      <c r="J273" s="324">
        <v>1900</v>
      </c>
      <c r="K273" s="324">
        <v>1040</v>
      </c>
      <c r="L273" s="324">
        <v>1330</v>
      </c>
      <c r="M273" s="324"/>
      <c r="N273" s="324"/>
      <c r="O273" s="325" t="s">
        <v>62</v>
      </c>
      <c r="P273" s="325" t="s">
        <v>62</v>
      </c>
      <c r="Q273" s="325" t="s">
        <v>62</v>
      </c>
      <c r="R273" s="325" t="s">
        <v>62</v>
      </c>
      <c r="S273" s="325" t="s">
        <v>62</v>
      </c>
      <c r="T273" s="323" t="s">
        <v>66</v>
      </c>
      <c r="U273" s="324"/>
      <c r="V273" s="338"/>
    </row>
    <row r="274" spans="4:22" ht="30" hidden="1" customHeight="1">
      <c r="D274" s="552"/>
      <c r="E274" s="188"/>
      <c r="F274" s="188"/>
      <c r="G274" s="339">
        <v>160</v>
      </c>
      <c r="H274" s="329">
        <v>130</v>
      </c>
      <c r="I274" s="329">
        <v>100</v>
      </c>
      <c r="J274" s="329">
        <v>100</v>
      </c>
      <c r="K274" s="329">
        <v>160</v>
      </c>
      <c r="L274" s="329">
        <v>100</v>
      </c>
      <c r="M274" s="330"/>
      <c r="N274" s="330"/>
      <c r="O274" s="329" t="s">
        <v>72</v>
      </c>
      <c r="P274" s="328" t="s">
        <v>256</v>
      </c>
      <c r="Q274" s="328" t="s">
        <v>199</v>
      </c>
      <c r="R274" s="328" t="s">
        <v>67</v>
      </c>
      <c r="S274" s="328" t="s">
        <v>68</v>
      </c>
      <c r="T274" s="328" t="s">
        <v>69</v>
      </c>
      <c r="U274" s="330"/>
      <c r="V274" s="331"/>
    </row>
    <row r="275" spans="4:22" ht="30" hidden="1" customHeight="1" thickBot="1">
      <c r="D275" s="552"/>
      <c r="E275" s="188"/>
      <c r="F275" s="188"/>
      <c r="G275" s="339"/>
      <c r="H275" s="330"/>
      <c r="I275" s="330"/>
      <c r="J275" s="330"/>
      <c r="K275" s="330"/>
      <c r="L275" s="330">
        <v>40</v>
      </c>
      <c r="M275" s="330"/>
      <c r="N275" s="330"/>
      <c r="O275" s="329">
        <v>1</v>
      </c>
      <c r="P275" s="328">
        <v>2</v>
      </c>
      <c r="Q275" s="328">
        <v>2</v>
      </c>
      <c r="R275" s="328">
        <v>1</v>
      </c>
      <c r="S275" s="328">
        <v>1</v>
      </c>
      <c r="T275" s="328">
        <v>1</v>
      </c>
      <c r="U275" s="330"/>
      <c r="V275" s="331"/>
    </row>
    <row r="276" spans="4:22" ht="30" hidden="1" customHeight="1">
      <c r="D276" s="551" t="s">
        <v>297</v>
      </c>
      <c r="E276" s="188"/>
      <c r="F276" s="188"/>
      <c r="G276" s="337">
        <v>1500</v>
      </c>
      <c r="H276" s="324">
        <v>1500</v>
      </c>
      <c r="I276" s="324">
        <v>900</v>
      </c>
      <c r="J276" s="324">
        <v>1175</v>
      </c>
      <c r="K276" s="324">
        <v>1050</v>
      </c>
      <c r="L276" s="324">
        <v>1000</v>
      </c>
      <c r="M276" s="324">
        <v>1500</v>
      </c>
      <c r="N276" s="324"/>
      <c r="O276" s="325" t="s">
        <v>62</v>
      </c>
      <c r="P276" s="325" t="s">
        <v>62</v>
      </c>
      <c r="Q276" s="325" t="s">
        <v>62</v>
      </c>
      <c r="R276" s="325" t="s">
        <v>62</v>
      </c>
      <c r="S276" s="325" t="s">
        <v>62</v>
      </c>
      <c r="T276" s="323" t="s">
        <v>66</v>
      </c>
      <c r="U276" s="325" t="s">
        <v>62</v>
      </c>
      <c r="V276" s="338"/>
    </row>
    <row r="277" spans="4:22" ht="30" hidden="1" customHeight="1">
      <c r="D277" s="552"/>
      <c r="E277" s="188"/>
      <c r="F277" s="188"/>
      <c r="G277" s="339">
        <v>160</v>
      </c>
      <c r="H277" s="329">
        <v>130</v>
      </c>
      <c r="I277" s="329">
        <v>100</v>
      </c>
      <c r="J277" s="329">
        <v>100</v>
      </c>
      <c r="K277" s="329">
        <v>160</v>
      </c>
      <c r="L277" s="329">
        <v>100</v>
      </c>
      <c r="M277" s="330">
        <v>130</v>
      </c>
      <c r="N277" s="330"/>
      <c r="O277" s="329" t="s">
        <v>72</v>
      </c>
      <c r="P277" s="328" t="s">
        <v>256</v>
      </c>
      <c r="Q277" s="328" t="s">
        <v>199</v>
      </c>
      <c r="R277" s="328" t="s">
        <v>67</v>
      </c>
      <c r="S277" s="328" t="s">
        <v>68</v>
      </c>
      <c r="T277" s="328" t="s">
        <v>69</v>
      </c>
      <c r="U277" s="328" t="s">
        <v>263</v>
      </c>
      <c r="V277" s="331"/>
    </row>
    <row r="278" spans="4:22" ht="30" hidden="1" customHeight="1" thickBot="1">
      <c r="D278" s="553"/>
      <c r="E278" s="188"/>
      <c r="F278" s="188"/>
      <c r="G278" s="340"/>
      <c r="H278" s="334"/>
      <c r="I278" s="334"/>
      <c r="J278" s="334"/>
      <c r="K278" s="334"/>
      <c r="L278" s="334">
        <v>40</v>
      </c>
      <c r="M278" s="334"/>
      <c r="N278" s="334"/>
      <c r="O278" s="335">
        <v>1</v>
      </c>
      <c r="P278" s="333">
        <v>1</v>
      </c>
      <c r="Q278" s="333">
        <v>1</v>
      </c>
      <c r="R278" s="333">
        <v>1</v>
      </c>
      <c r="S278" s="333">
        <v>1</v>
      </c>
      <c r="T278" s="333">
        <v>1</v>
      </c>
      <c r="U278" s="334">
        <v>1</v>
      </c>
      <c r="V278" s="336"/>
    </row>
    <row r="279" spans="4:22" ht="30" hidden="1" customHeight="1">
      <c r="D279" s="551" t="s">
        <v>298</v>
      </c>
      <c r="G279" s="337">
        <v>1500</v>
      </c>
      <c r="H279" s="324">
        <v>1500</v>
      </c>
      <c r="I279" s="324">
        <v>900</v>
      </c>
      <c r="J279" s="324">
        <v>1795</v>
      </c>
      <c r="K279" s="324">
        <v>1050</v>
      </c>
      <c r="L279" s="324">
        <v>1565</v>
      </c>
      <c r="M279" s="324">
        <v>1500</v>
      </c>
      <c r="N279" s="324"/>
      <c r="O279" s="325" t="s">
        <v>62</v>
      </c>
      <c r="P279" s="325" t="s">
        <v>62</v>
      </c>
      <c r="Q279" s="325" t="s">
        <v>62</v>
      </c>
      <c r="R279" s="325" t="s">
        <v>62</v>
      </c>
      <c r="S279" s="325" t="s">
        <v>62</v>
      </c>
      <c r="T279" s="323" t="s">
        <v>66</v>
      </c>
      <c r="U279" s="325" t="s">
        <v>62</v>
      </c>
      <c r="V279" s="338"/>
    </row>
    <row r="280" spans="4:22" ht="30" hidden="1" customHeight="1">
      <c r="D280" s="552"/>
      <c r="G280" s="339">
        <v>160</v>
      </c>
      <c r="H280" s="341">
        <v>130</v>
      </c>
      <c r="I280" s="341">
        <v>100</v>
      </c>
      <c r="J280" s="341">
        <v>100</v>
      </c>
      <c r="K280" s="341">
        <v>160</v>
      </c>
      <c r="L280" s="341">
        <v>100</v>
      </c>
      <c r="M280" s="341">
        <v>130</v>
      </c>
      <c r="N280" s="330"/>
      <c r="O280" s="329" t="s">
        <v>72</v>
      </c>
      <c r="P280" s="328" t="s">
        <v>256</v>
      </c>
      <c r="Q280" s="328" t="s">
        <v>199</v>
      </c>
      <c r="R280" s="328" t="s">
        <v>67</v>
      </c>
      <c r="S280" s="328" t="s">
        <v>68</v>
      </c>
      <c r="T280" s="328" t="s">
        <v>69</v>
      </c>
      <c r="U280" s="328" t="s">
        <v>263</v>
      </c>
      <c r="V280" s="331"/>
    </row>
    <row r="281" spans="4:22" ht="30" hidden="1" customHeight="1" thickBot="1">
      <c r="D281" s="552"/>
      <c r="G281" s="340"/>
      <c r="H281" s="334"/>
      <c r="I281" s="334"/>
      <c r="J281" s="334"/>
      <c r="K281" s="334"/>
      <c r="L281" s="334">
        <v>40</v>
      </c>
      <c r="M281" s="334"/>
      <c r="N281" s="334"/>
      <c r="O281" s="335">
        <v>1</v>
      </c>
      <c r="P281" s="333">
        <v>1</v>
      </c>
      <c r="Q281" s="333">
        <v>1</v>
      </c>
      <c r="R281" s="333">
        <v>1</v>
      </c>
      <c r="S281" s="333">
        <v>1</v>
      </c>
      <c r="T281" s="333">
        <v>1</v>
      </c>
      <c r="U281" s="334">
        <v>1</v>
      </c>
      <c r="V281" s="336"/>
    </row>
    <row r="282" spans="4:22" ht="30" hidden="1" customHeight="1">
      <c r="D282" s="551" t="s">
        <v>299</v>
      </c>
      <c r="G282" s="337">
        <v>1500</v>
      </c>
      <c r="H282" s="324">
        <v>1500</v>
      </c>
      <c r="I282" s="324">
        <v>1300</v>
      </c>
      <c r="J282" s="324">
        <v>2900</v>
      </c>
      <c r="K282" s="324">
        <v>1040</v>
      </c>
      <c r="L282" s="324">
        <v>1845</v>
      </c>
      <c r="M282" s="324"/>
      <c r="N282" s="324"/>
      <c r="O282" s="325" t="s">
        <v>62</v>
      </c>
      <c r="P282" s="325" t="s">
        <v>62</v>
      </c>
      <c r="Q282" s="325" t="s">
        <v>62</v>
      </c>
      <c r="R282" s="325" t="s">
        <v>62</v>
      </c>
      <c r="S282" s="325" t="s">
        <v>62</v>
      </c>
      <c r="T282" s="323" t="s">
        <v>66</v>
      </c>
      <c r="U282" s="324"/>
      <c r="V282" s="338"/>
    </row>
    <row r="283" spans="4:22" ht="30" hidden="1" customHeight="1">
      <c r="D283" s="552"/>
      <c r="G283" s="339">
        <v>160</v>
      </c>
      <c r="H283" s="330">
        <v>130</v>
      </c>
      <c r="I283" s="330">
        <v>100</v>
      </c>
      <c r="J283" s="330">
        <v>100</v>
      </c>
      <c r="K283" s="330">
        <v>160</v>
      </c>
      <c r="L283" s="330">
        <v>100</v>
      </c>
      <c r="M283" s="330"/>
      <c r="N283" s="330"/>
      <c r="O283" s="329" t="s">
        <v>72</v>
      </c>
      <c r="P283" s="328" t="s">
        <v>256</v>
      </c>
      <c r="Q283" s="328" t="s">
        <v>199</v>
      </c>
      <c r="R283" s="328" t="s">
        <v>67</v>
      </c>
      <c r="S283" s="328" t="s">
        <v>68</v>
      </c>
      <c r="T283" s="328" t="s">
        <v>69</v>
      </c>
      <c r="U283" s="330"/>
      <c r="V283" s="331"/>
    </row>
    <row r="284" spans="4:22" ht="30" hidden="1" customHeight="1" thickBot="1">
      <c r="D284" s="553"/>
      <c r="G284" s="340"/>
      <c r="H284" s="334"/>
      <c r="I284" s="334"/>
      <c r="J284" s="334"/>
      <c r="K284" s="334"/>
      <c r="L284" s="334">
        <v>40</v>
      </c>
      <c r="M284" s="334"/>
      <c r="N284" s="334"/>
      <c r="O284" s="329">
        <v>1</v>
      </c>
      <c r="P284" s="328">
        <v>2</v>
      </c>
      <c r="Q284" s="328">
        <v>2</v>
      </c>
      <c r="R284" s="328">
        <v>1</v>
      </c>
      <c r="S284" s="328">
        <v>1</v>
      </c>
      <c r="T284" s="328">
        <v>1</v>
      </c>
      <c r="U284" s="334"/>
      <c r="V284" s="336"/>
    </row>
    <row r="285" spans="4:22" ht="30" hidden="1" customHeight="1">
      <c r="D285" s="551" t="s">
        <v>300</v>
      </c>
      <c r="G285" s="337">
        <v>1500</v>
      </c>
      <c r="H285" s="324">
        <v>1550</v>
      </c>
      <c r="I285" s="324">
        <v>1300</v>
      </c>
      <c r="J285" s="324">
        <v>1900</v>
      </c>
      <c r="K285" s="324">
        <v>1040</v>
      </c>
      <c r="L285" s="324">
        <v>1300</v>
      </c>
      <c r="M285" s="324">
        <v>1500</v>
      </c>
      <c r="N285" s="324">
        <v>845</v>
      </c>
      <c r="O285" s="325" t="s">
        <v>62</v>
      </c>
      <c r="P285" s="325" t="s">
        <v>62</v>
      </c>
      <c r="Q285" s="325" t="s">
        <v>62</v>
      </c>
      <c r="R285" s="325" t="s">
        <v>62</v>
      </c>
      <c r="S285" s="325" t="s">
        <v>62</v>
      </c>
      <c r="T285" s="323" t="s">
        <v>66</v>
      </c>
      <c r="U285" s="323" t="s">
        <v>62</v>
      </c>
      <c r="V285" s="326" t="s">
        <v>62</v>
      </c>
    </row>
    <row r="286" spans="4:22" ht="30" hidden="1" customHeight="1">
      <c r="D286" s="552"/>
      <c r="G286" s="339">
        <v>160</v>
      </c>
      <c r="H286" s="330">
        <v>130</v>
      </c>
      <c r="I286" s="330">
        <v>100</v>
      </c>
      <c r="J286" s="330">
        <v>100</v>
      </c>
      <c r="K286" s="330">
        <v>160</v>
      </c>
      <c r="L286" s="330">
        <v>100</v>
      </c>
      <c r="M286" s="330">
        <v>130</v>
      </c>
      <c r="N286" s="330">
        <v>100</v>
      </c>
      <c r="O286" s="329" t="s">
        <v>72</v>
      </c>
      <c r="P286" s="328" t="s">
        <v>256</v>
      </c>
      <c r="Q286" s="328" t="s">
        <v>199</v>
      </c>
      <c r="R286" s="328" t="s">
        <v>67</v>
      </c>
      <c r="S286" s="328" t="s">
        <v>68</v>
      </c>
      <c r="T286" s="328" t="s">
        <v>69</v>
      </c>
      <c r="U286" s="328" t="s">
        <v>156</v>
      </c>
      <c r="V286" s="331" t="s">
        <v>157</v>
      </c>
    </row>
    <row r="287" spans="4:22" ht="30" hidden="1" customHeight="1" thickBot="1">
      <c r="D287" s="552"/>
      <c r="G287" s="340"/>
      <c r="H287" s="334"/>
      <c r="I287" s="334"/>
      <c r="J287" s="334"/>
      <c r="K287" s="334"/>
      <c r="L287" s="334">
        <v>40</v>
      </c>
      <c r="M287" s="334"/>
      <c r="N287" s="334"/>
      <c r="O287" s="335">
        <v>1</v>
      </c>
      <c r="P287" s="333">
        <v>1</v>
      </c>
      <c r="Q287" s="333">
        <v>1</v>
      </c>
      <c r="R287" s="333">
        <v>1</v>
      </c>
      <c r="S287" s="333">
        <v>1</v>
      </c>
      <c r="T287" s="333">
        <v>1</v>
      </c>
      <c r="U287" s="333">
        <v>1</v>
      </c>
      <c r="V287" s="336">
        <v>1</v>
      </c>
    </row>
    <row r="288" spans="4:22" ht="30" hidden="1" customHeight="1">
      <c r="D288" s="551" t="s">
        <v>301</v>
      </c>
      <c r="G288" s="337">
        <v>1500</v>
      </c>
      <c r="H288" s="324"/>
      <c r="I288" s="324"/>
      <c r="J288" s="324">
        <v>2400</v>
      </c>
      <c r="K288" s="324">
        <v>1050</v>
      </c>
      <c r="L288" s="324">
        <v>1330</v>
      </c>
      <c r="M288" s="324"/>
      <c r="N288" s="324"/>
      <c r="O288" s="325" t="s">
        <v>62</v>
      </c>
      <c r="P288" s="324"/>
      <c r="Q288" s="324"/>
      <c r="R288" s="325" t="s">
        <v>62</v>
      </c>
      <c r="S288" s="325" t="s">
        <v>62</v>
      </c>
      <c r="T288" s="323" t="s">
        <v>66</v>
      </c>
      <c r="U288" s="324"/>
      <c r="V288" s="338"/>
    </row>
    <row r="289" spans="4:22" ht="30" hidden="1" customHeight="1">
      <c r="D289" s="552"/>
      <c r="G289" s="339">
        <v>160</v>
      </c>
      <c r="H289" s="330"/>
      <c r="I289" s="330"/>
      <c r="J289" s="330">
        <v>100</v>
      </c>
      <c r="K289" s="330">
        <v>160</v>
      </c>
      <c r="L289" s="330">
        <v>100</v>
      </c>
      <c r="M289" s="330"/>
      <c r="N289" s="330"/>
      <c r="O289" s="329" t="s">
        <v>72</v>
      </c>
      <c r="P289" s="330"/>
      <c r="Q289" s="330"/>
      <c r="R289" s="328" t="s">
        <v>67</v>
      </c>
      <c r="S289" s="328" t="s">
        <v>68</v>
      </c>
      <c r="T289" s="328" t="s">
        <v>69</v>
      </c>
      <c r="U289" s="330"/>
      <c r="V289" s="331"/>
    </row>
    <row r="290" spans="4:22" ht="30" hidden="1" customHeight="1" thickBot="1">
      <c r="D290" s="553"/>
      <c r="G290" s="340"/>
      <c r="H290" s="334"/>
      <c r="I290" s="334"/>
      <c r="J290" s="334"/>
      <c r="K290" s="334"/>
      <c r="L290" s="334">
        <v>40</v>
      </c>
      <c r="M290" s="334"/>
      <c r="N290" s="334"/>
      <c r="O290" s="335">
        <v>1</v>
      </c>
      <c r="P290" s="334"/>
      <c r="Q290" s="334"/>
      <c r="R290" s="333">
        <v>1</v>
      </c>
      <c r="S290" s="333">
        <v>1</v>
      </c>
      <c r="T290" s="333">
        <v>1</v>
      </c>
      <c r="U290" s="334"/>
      <c r="V290" s="336"/>
    </row>
    <row r="291" spans="4:22" ht="15" hidden="1" customHeight="1">
      <c r="D291" s="40"/>
      <c r="E291" s="10"/>
      <c r="F291" s="10"/>
      <c r="G291" s="330"/>
      <c r="H291" s="330"/>
      <c r="I291" s="330"/>
      <c r="J291" s="330"/>
      <c r="K291" s="330"/>
      <c r="L291" s="330"/>
      <c r="M291" s="330"/>
      <c r="N291" s="330"/>
      <c r="O291" s="330"/>
      <c r="P291" s="330"/>
      <c r="Q291" s="330"/>
      <c r="R291" s="330"/>
      <c r="S291" s="330"/>
      <c r="T291" s="330"/>
      <c r="U291" s="330"/>
      <c r="V291" s="330"/>
    </row>
    <row r="292" spans="4:22" ht="15" customHeight="1">
      <c r="D292" s="40"/>
      <c r="E292" s="10"/>
      <c r="F292" s="10"/>
      <c r="G292" s="330"/>
      <c r="H292" s="330"/>
      <c r="I292" s="330"/>
      <c r="J292" s="330"/>
      <c r="K292" s="330"/>
      <c r="L292" s="330"/>
      <c r="M292" s="330"/>
      <c r="N292" s="330"/>
      <c r="O292" s="330"/>
      <c r="P292" s="330"/>
      <c r="Q292" s="330"/>
      <c r="R292" s="330"/>
      <c r="S292" s="330"/>
      <c r="T292" s="330"/>
      <c r="U292" s="330"/>
      <c r="V292" s="330"/>
    </row>
    <row r="293" spans="4:22" ht="15" customHeight="1">
      <c r="D293" s="40"/>
      <c r="E293" s="10"/>
      <c r="F293" s="10"/>
      <c r="G293" s="330"/>
      <c r="H293" s="330"/>
      <c r="I293" s="330"/>
      <c r="J293" s="330"/>
      <c r="K293" s="330"/>
      <c r="L293" s="330"/>
      <c r="M293" s="330"/>
      <c r="N293" s="330"/>
      <c r="O293" s="330"/>
      <c r="P293" s="330"/>
      <c r="Q293" s="330"/>
      <c r="R293" s="330"/>
      <c r="S293" s="330"/>
      <c r="T293" s="330"/>
      <c r="U293" s="330"/>
      <c r="V293" s="10"/>
    </row>
    <row r="294" spans="4:22" ht="15" customHeight="1">
      <c r="D294" s="471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</row>
    <row r="295" spans="4:22" ht="15" customHeight="1">
      <c r="D295" s="471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</row>
    <row r="296" spans="4:22" ht="15" customHeight="1">
      <c r="D296" s="471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</row>
    <row r="297" spans="4:22" ht="15" customHeight="1">
      <c r="D297" s="471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</row>
    <row r="298" spans="4:22" ht="15" customHeight="1">
      <c r="D298" s="494"/>
      <c r="E298" s="470"/>
      <c r="F298" s="470"/>
      <c r="G298" s="438"/>
      <c r="H298" s="438"/>
      <c r="I298" s="43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</row>
    <row r="299" spans="4:22" ht="15" customHeight="1">
      <c r="D299" s="495"/>
      <c r="E299" s="470"/>
      <c r="F299" s="470"/>
      <c r="G299" s="438"/>
      <c r="H299" s="438"/>
      <c r="I299" s="438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</row>
    <row r="300" spans="4:22" ht="15" customHeight="1">
      <c r="D300" s="495"/>
      <c r="E300" s="470"/>
      <c r="F300" s="470"/>
      <c r="G300" s="438"/>
      <c r="H300" s="438"/>
      <c r="I300" s="438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</row>
    <row r="301" spans="4:22" ht="15" customHeight="1">
      <c r="D301" s="495"/>
      <c r="E301" s="470"/>
      <c r="F301" s="470"/>
      <c r="G301" s="438"/>
      <c r="H301" s="438"/>
      <c r="I301" s="438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</row>
    <row r="302" spans="4:22" ht="15" customHeight="1">
      <c r="D302" s="495"/>
      <c r="E302" s="470"/>
      <c r="F302" s="470"/>
      <c r="G302" s="438"/>
      <c r="H302" s="438"/>
      <c r="I302" s="438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</row>
    <row r="303" spans="4:22" ht="15" customHeight="1">
      <c r="D303" s="495"/>
      <c r="E303" s="470"/>
      <c r="F303" s="470"/>
      <c r="G303" s="438"/>
      <c r="H303" s="438"/>
      <c r="I303" s="438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</row>
    <row r="304" spans="4:22" ht="15" customHeight="1">
      <c r="D304" s="495"/>
      <c r="E304" s="470"/>
      <c r="F304" s="470"/>
      <c r="G304" s="438"/>
      <c r="H304" s="438"/>
      <c r="I304" s="438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</row>
    <row r="305" spans="4:22" ht="15" customHeight="1">
      <c r="D305" s="495"/>
      <c r="E305" s="470"/>
      <c r="F305" s="470"/>
      <c r="G305" s="438"/>
      <c r="H305" s="438"/>
      <c r="I305" s="438"/>
      <c r="J305" s="10"/>
      <c r="K305" s="499"/>
      <c r="L305" s="499"/>
      <c r="M305" s="503"/>
      <c r="N305" s="500"/>
      <c r="O305" s="500"/>
      <c r="P305" s="503"/>
      <c r="Q305" s="500"/>
      <c r="R305" s="500"/>
      <c r="S305" s="503"/>
      <c r="T305" s="500"/>
      <c r="U305" s="500"/>
      <c r="V305" s="10"/>
    </row>
    <row r="306" spans="4:22">
      <c r="D306" s="495"/>
      <c r="E306" s="470"/>
      <c r="F306" s="470"/>
      <c r="G306" s="438"/>
      <c r="H306" s="438"/>
      <c r="I306" s="438"/>
      <c r="J306" s="10"/>
      <c r="K306" s="502"/>
      <c r="L306" s="502"/>
      <c r="M306" s="502"/>
      <c r="N306" s="502"/>
      <c r="O306" s="502"/>
      <c r="P306" s="502"/>
      <c r="Q306" s="502"/>
      <c r="R306" s="502"/>
      <c r="S306" s="502"/>
      <c r="T306" s="502"/>
      <c r="U306" s="502"/>
      <c r="V306" s="10"/>
    </row>
    <row r="307" spans="4:22">
      <c r="D307" s="495"/>
      <c r="E307" s="470"/>
      <c r="F307" s="470"/>
      <c r="G307" s="438"/>
      <c r="H307" s="438"/>
      <c r="I307" s="438"/>
      <c r="J307" s="10"/>
      <c r="K307" s="502"/>
      <c r="L307" s="502"/>
      <c r="M307" s="502"/>
      <c r="N307" s="502"/>
      <c r="O307" s="502"/>
      <c r="P307" s="502"/>
      <c r="Q307" s="502"/>
      <c r="R307" s="502"/>
      <c r="S307" s="502"/>
      <c r="T307" s="502"/>
      <c r="U307" s="502"/>
      <c r="V307" s="10"/>
    </row>
    <row r="308" spans="4:22">
      <c r="D308" s="495"/>
      <c r="E308" s="470"/>
      <c r="F308" s="470"/>
      <c r="G308" s="438"/>
      <c r="H308" s="438"/>
      <c r="I308" s="438"/>
      <c r="J308" s="10"/>
      <c r="K308" s="502"/>
      <c r="L308" s="502"/>
      <c r="M308" s="502"/>
      <c r="N308" s="502"/>
      <c r="O308" s="502"/>
      <c r="P308" s="502"/>
      <c r="Q308" s="502"/>
      <c r="R308" s="502"/>
      <c r="S308" s="502"/>
      <c r="T308" s="502"/>
      <c r="U308" s="502"/>
      <c r="V308" s="10"/>
    </row>
    <row r="309" spans="4:22">
      <c r="D309" s="495"/>
      <c r="E309" s="470"/>
      <c r="F309" s="470"/>
      <c r="G309" s="438"/>
      <c r="H309" s="438"/>
      <c r="I309" s="438"/>
      <c r="J309" s="10"/>
      <c r="K309" s="502"/>
      <c r="L309" s="502"/>
      <c r="M309" s="502"/>
      <c r="N309" s="502"/>
      <c r="O309" s="502"/>
      <c r="P309" s="502"/>
      <c r="Q309" s="502"/>
      <c r="R309" s="502"/>
      <c r="S309" s="502"/>
      <c r="T309" s="502"/>
      <c r="U309" s="502"/>
      <c r="V309" s="10"/>
    </row>
    <row r="310" spans="4:22">
      <c r="D310" s="495"/>
      <c r="E310" s="470"/>
      <c r="F310" s="470"/>
      <c r="G310" s="438"/>
      <c r="H310" s="438"/>
      <c r="I310" s="438"/>
      <c r="J310" s="10"/>
      <c r="K310" s="502"/>
      <c r="L310" s="502"/>
      <c r="M310" s="502"/>
      <c r="N310" s="502"/>
      <c r="O310" s="502"/>
      <c r="P310" s="502"/>
      <c r="Q310" s="502"/>
      <c r="R310" s="502"/>
      <c r="S310" s="502"/>
      <c r="T310" s="502"/>
      <c r="U310" s="502"/>
      <c r="V310" s="10"/>
    </row>
    <row r="311" spans="4:22">
      <c r="D311" s="495"/>
      <c r="E311" s="470"/>
      <c r="F311" s="470"/>
      <c r="G311" s="438"/>
      <c r="H311" s="438"/>
      <c r="I311" s="438"/>
      <c r="J311" s="10"/>
      <c r="K311" s="502"/>
      <c r="L311" s="502"/>
      <c r="M311" s="502"/>
      <c r="N311" s="502"/>
      <c r="O311" s="502"/>
      <c r="P311" s="502"/>
      <c r="Q311" s="502"/>
      <c r="R311" s="502"/>
      <c r="S311" s="502"/>
      <c r="T311" s="502"/>
      <c r="U311" s="502"/>
      <c r="V311" s="10"/>
    </row>
    <row r="312" spans="4:22">
      <c r="D312" s="496"/>
      <c r="E312" s="470"/>
      <c r="F312" s="470"/>
      <c r="G312" s="438"/>
      <c r="H312" s="438"/>
      <c r="I312" s="438"/>
      <c r="J312" s="10"/>
      <c r="K312" s="502"/>
      <c r="L312" s="502"/>
      <c r="M312" s="502"/>
      <c r="N312" s="502"/>
      <c r="O312" s="502"/>
      <c r="P312" s="502"/>
      <c r="Q312" s="502"/>
      <c r="R312" s="502"/>
      <c r="S312" s="502"/>
      <c r="T312" s="502"/>
      <c r="U312" s="502"/>
      <c r="V312" s="10"/>
    </row>
    <row r="313" spans="4:22">
      <c r="D313" s="496"/>
      <c r="E313" s="470"/>
      <c r="F313" s="470"/>
      <c r="G313" s="438"/>
      <c r="H313" s="438"/>
      <c r="I313" s="438"/>
      <c r="J313" s="10"/>
      <c r="K313" s="502"/>
      <c r="L313" s="502"/>
      <c r="M313" s="502"/>
      <c r="N313" s="502"/>
      <c r="O313" s="502"/>
      <c r="P313" s="502"/>
      <c r="Q313" s="502"/>
      <c r="R313" s="502"/>
      <c r="S313" s="502"/>
      <c r="T313" s="502"/>
      <c r="U313" s="502"/>
      <c r="V313" s="10"/>
    </row>
    <row r="314" spans="4:22">
      <c r="D314" s="416"/>
      <c r="E314" s="470"/>
      <c r="F314" s="470"/>
      <c r="G314" s="438"/>
      <c r="H314" s="438"/>
      <c r="I314" s="438"/>
      <c r="J314" s="10"/>
      <c r="K314" s="502"/>
      <c r="L314" s="502"/>
      <c r="M314" s="502"/>
      <c r="N314" s="502"/>
      <c r="O314" s="502"/>
      <c r="P314" s="502"/>
      <c r="Q314" s="502"/>
      <c r="R314" s="502"/>
      <c r="S314" s="502"/>
      <c r="T314" s="502"/>
      <c r="U314" s="502"/>
    </row>
    <row r="315" spans="4:22">
      <c r="D315" s="496"/>
      <c r="E315" s="470"/>
      <c r="F315" s="470"/>
      <c r="G315" s="438"/>
      <c r="H315" s="438"/>
      <c r="I315" s="438"/>
      <c r="K315" s="502"/>
      <c r="L315" s="502"/>
      <c r="M315" s="502"/>
      <c r="N315" s="502"/>
      <c r="O315" s="502"/>
      <c r="P315" s="502"/>
      <c r="Q315" s="502"/>
      <c r="R315" s="502"/>
      <c r="S315" s="502"/>
      <c r="T315" s="502"/>
      <c r="U315" s="502"/>
    </row>
    <row r="316" spans="4:22">
      <c r="D316" s="496"/>
      <c r="E316" s="470"/>
      <c r="F316" s="470"/>
      <c r="G316" s="438"/>
      <c r="H316" s="438"/>
      <c r="I316" s="438"/>
      <c r="K316" s="502"/>
      <c r="L316" s="502"/>
      <c r="M316" s="502"/>
      <c r="N316" s="502"/>
      <c r="O316" s="502"/>
      <c r="P316" s="502"/>
      <c r="Q316" s="502"/>
      <c r="R316" s="502"/>
      <c r="S316" s="502"/>
      <c r="T316" s="502"/>
      <c r="U316" s="502"/>
    </row>
    <row r="317" spans="4:22" ht="18" customHeight="1">
      <c r="D317" s="496"/>
      <c r="E317" s="470"/>
      <c r="F317" s="470"/>
      <c r="G317" s="438"/>
      <c r="H317" s="438"/>
      <c r="I317" s="438"/>
      <c r="K317" s="504"/>
      <c r="L317" s="504"/>
      <c r="M317" s="502"/>
      <c r="N317" s="502"/>
      <c r="O317" s="502"/>
      <c r="P317" s="502"/>
      <c r="Q317" s="502"/>
      <c r="R317" s="502"/>
      <c r="S317" s="502"/>
      <c r="T317" s="502"/>
      <c r="U317" s="502"/>
    </row>
    <row r="318" spans="4:22" ht="16.5" customHeight="1">
      <c r="D318" s="496"/>
      <c r="E318" s="470"/>
      <c r="F318" s="470"/>
      <c r="G318" s="438"/>
      <c r="H318" s="438"/>
      <c r="I318" s="438"/>
      <c r="K318" s="504"/>
      <c r="L318" s="504"/>
      <c r="M318" s="502"/>
      <c r="N318" s="502"/>
      <c r="O318" s="502"/>
      <c r="P318" s="502"/>
      <c r="Q318" s="502"/>
      <c r="R318" s="502"/>
      <c r="S318" s="502"/>
      <c r="T318" s="502"/>
      <c r="U318" s="502"/>
    </row>
    <row r="319" spans="4:22">
      <c r="D319" s="496"/>
      <c r="E319" s="470"/>
      <c r="F319" s="470"/>
      <c r="G319" s="438"/>
      <c r="H319" s="438"/>
      <c r="I319" s="438"/>
      <c r="K319" s="502"/>
      <c r="L319" s="502"/>
      <c r="M319" s="502"/>
      <c r="N319" s="502"/>
      <c r="O319" s="502"/>
      <c r="P319" s="502"/>
      <c r="Q319" s="502"/>
      <c r="R319" s="502"/>
      <c r="S319" s="502"/>
      <c r="T319" s="502"/>
      <c r="U319" s="502"/>
    </row>
    <row r="320" spans="4:22">
      <c r="D320" s="496"/>
      <c r="E320" s="470"/>
      <c r="F320" s="470"/>
      <c r="G320" s="438"/>
      <c r="H320" s="438"/>
      <c r="I320" s="438"/>
      <c r="K320" s="502"/>
      <c r="L320" s="502"/>
      <c r="M320" s="502"/>
      <c r="N320" s="502"/>
      <c r="O320" s="502"/>
      <c r="P320" s="502"/>
      <c r="Q320" s="502"/>
      <c r="R320" s="502"/>
      <c r="S320" s="502"/>
      <c r="T320" s="502"/>
      <c r="U320" s="502"/>
    </row>
    <row r="321" spans="4:21">
      <c r="D321" s="496"/>
      <c r="E321" s="470"/>
      <c r="F321" s="470"/>
      <c r="G321" s="438"/>
      <c r="H321" s="438"/>
      <c r="I321" s="438"/>
      <c r="K321" s="502"/>
      <c r="L321" s="502"/>
      <c r="M321" s="502"/>
      <c r="N321" s="502"/>
      <c r="O321" s="502"/>
      <c r="P321" s="502"/>
      <c r="Q321" s="502"/>
      <c r="R321" s="502"/>
      <c r="S321" s="502"/>
      <c r="T321" s="502"/>
      <c r="U321" s="502"/>
    </row>
    <row r="322" spans="4:21">
      <c r="D322" s="496"/>
      <c r="E322" s="470"/>
      <c r="F322" s="470"/>
      <c r="G322" s="438"/>
      <c r="H322" s="438"/>
      <c r="I322" s="438"/>
      <c r="K322" s="502"/>
      <c r="L322" s="502"/>
      <c r="M322" s="502"/>
      <c r="N322" s="502"/>
      <c r="O322" s="502"/>
      <c r="P322" s="502"/>
      <c r="Q322" s="502"/>
      <c r="R322" s="502"/>
      <c r="S322" s="502"/>
      <c r="T322" s="502"/>
      <c r="U322" s="502"/>
    </row>
    <row r="323" spans="4:21">
      <c r="D323" s="496"/>
      <c r="E323" s="470"/>
      <c r="F323" s="470"/>
      <c r="G323" s="438"/>
      <c r="H323" s="438"/>
      <c r="I323" s="438"/>
      <c r="J323" s="542"/>
      <c r="K323" s="542"/>
      <c r="L323" s="502"/>
      <c r="M323" s="502"/>
      <c r="N323" s="502"/>
      <c r="O323" s="502"/>
      <c r="P323" s="502"/>
      <c r="Q323" s="502"/>
      <c r="R323" s="502"/>
      <c r="S323" s="502"/>
      <c r="T323" s="502"/>
      <c r="U323" s="502"/>
    </row>
    <row r="324" spans="4:21">
      <c r="D324" s="496"/>
      <c r="E324" s="470"/>
      <c r="F324" s="470"/>
      <c r="G324" s="438"/>
      <c r="H324" s="438"/>
      <c r="I324" s="438"/>
      <c r="K324" s="502"/>
      <c r="L324" s="501"/>
      <c r="M324" s="502"/>
      <c r="N324" s="502"/>
      <c r="O324" s="502"/>
      <c r="P324" s="502"/>
      <c r="Q324" s="502"/>
      <c r="R324" s="502"/>
      <c r="S324" s="502"/>
      <c r="T324" s="502"/>
      <c r="U324" s="502"/>
    </row>
    <row r="325" spans="4:21">
      <c r="D325" s="496"/>
      <c r="E325" s="470"/>
      <c r="F325" s="470"/>
      <c r="G325" s="438"/>
      <c r="H325" s="438"/>
      <c r="I325" s="438"/>
      <c r="K325" s="502"/>
      <c r="L325" s="502"/>
      <c r="M325" s="502"/>
      <c r="N325" s="502"/>
      <c r="O325" s="502"/>
      <c r="P325" s="502"/>
      <c r="Q325" s="502"/>
      <c r="R325" s="502"/>
      <c r="S325" s="502"/>
      <c r="T325" s="502"/>
      <c r="U325" s="502"/>
    </row>
    <row r="326" spans="4:21">
      <c r="D326" s="496"/>
      <c r="E326" s="470"/>
      <c r="F326" s="470"/>
      <c r="G326" s="438"/>
      <c r="H326" s="438"/>
      <c r="I326" s="438"/>
      <c r="K326" s="502"/>
      <c r="L326" s="502"/>
      <c r="M326" s="502"/>
      <c r="N326" s="502"/>
      <c r="O326" s="502"/>
      <c r="P326" s="502"/>
      <c r="Q326" s="502"/>
      <c r="R326" s="502"/>
      <c r="S326" s="502"/>
      <c r="T326" s="502"/>
      <c r="U326" s="502"/>
    </row>
    <row r="327" spans="4:21">
      <c r="D327" s="496"/>
      <c r="E327" s="470"/>
      <c r="F327" s="470"/>
      <c r="G327" s="438"/>
      <c r="H327" s="438"/>
      <c r="I327" s="438"/>
      <c r="K327" s="502"/>
      <c r="L327" s="502"/>
      <c r="M327" s="502"/>
      <c r="N327" s="502"/>
      <c r="O327" s="502"/>
      <c r="P327" s="502"/>
      <c r="Q327" s="502"/>
      <c r="R327" s="502"/>
      <c r="S327" s="502"/>
      <c r="T327" s="502"/>
      <c r="U327" s="502"/>
    </row>
    <row r="328" spans="4:21">
      <c r="D328" s="496"/>
      <c r="E328" s="470"/>
      <c r="F328" s="470"/>
      <c r="G328" s="438"/>
      <c r="H328" s="438"/>
      <c r="I328" s="438"/>
      <c r="K328" s="502"/>
      <c r="L328" s="502"/>
      <c r="M328" s="502"/>
      <c r="N328" s="502"/>
      <c r="O328" s="502"/>
      <c r="P328" s="502"/>
      <c r="Q328" s="502"/>
      <c r="R328" s="502"/>
      <c r="S328" s="502"/>
      <c r="T328" s="502"/>
      <c r="U328" s="502"/>
    </row>
    <row r="329" spans="4:21">
      <c r="D329" s="496"/>
      <c r="E329" s="470"/>
      <c r="F329" s="470"/>
      <c r="G329" s="438"/>
      <c r="H329" s="438"/>
      <c r="I329" s="438"/>
      <c r="K329" s="502"/>
      <c r="L329" s="502"/>
      <c r="M329" s="502"/>
      <c r="N329" s="502"/>
      <c r="O329" s="502"/>
      <c r="P329" s="502"/>
      <c r="Q329" s="502"/>
      <c r="R329" s="502"/>
      <c r="S329" s="502"/>
      <c r="T329" s="502"/>
      <c r="U329" s="502"/>
    </row>
    <row r="330" spans="4:21">
      <c r="D330" s="496"/>
      <c r="E330" s="470"/>
      <c r="F330" s="470"/>
      <c r="G330" s="438"/>
      <c r="H330" s="438"/>
      <c r="I330" s="438"/>
      <c r="K330" s="502"/>
      <c r="L330" s="502"/>
      <c r="M330" s="502"/>
      <c r="N330" s="502"/>
      <c r="O330" s="502"/>
      <c r="P330" s="502"/>
      <c r="Q330" s="502"/>
      <c r="R330" s="502"/>
      <c r="S330" s="502"/>
      <c r="T330" s="502"/>
      <c r="U330" s="502"/>
    </row>
    <row r="331" spans="4:21">
      <c r="D331" s="496"/>
      <c r="E331" s="470"/>
      <c r="F331" s="470"/>
      <c r="G331" s="438"/>
      <c r="H331" s="438"/>
      <c r="I331" s="438"/>
      <c r="K331" s="502"/>
      <c r="L331" s="502"/>
      <c r="M331" s="502"/>
      <c r="N331" s="502"/>
      <c r="O331" s="502"/>
      <c r="P331" s="502"/>
      <c r="Q331" s="502"/>
      <c r="R331" s="502"/>
      <c r="S331" s="502"/>
      <c r="T331" s="502"/>
      <c r="U331" s="502"/>
    </row>
    <row r="332" spans="4:21">
      <c r="D332" s="496"/>
      <c r="E332" s="470"/>
      <c r="F332" s="470"/>
      <c r="G332" s="438"/>
      <c r="H332" s="438"/>
      <c r="I332" s="438"/>
      <c r="K332" s="502"/>
      <c r="L332" s="502"/>
      <c r="M332" s="502"/>
      <c r="N332" s="502"/>
      <c r="O332" s="502"/>
      <c r="P332" s="502"/>
      <c r="Q332" s="502"/>
      <c r="R332" s="502"/>
      <c r="S332" s="502"/>
      <c r="T332" s="502"/>
      <c r="U332" s="502"/>
    </row>
    <row r="333" spans="4:21">
      <c r="D333" s="416"/>
      <c r="E333" s="470"/>
      <c r="F333" s="470"/>
      <c r="G333" s="438"/>
      <c r="H333" s="438"/>
      <c r="I333" s="438"/>
      <c r="K333" s="502"/>
      <c r="L333" s="502"/>
      <c r="M333" s="502"/>
      <c r="N333" s="502"/>
      <c r="O333" s="502"/>
      <c r="P333" s="502"/>
      <c r="Q333" s="502"/>
      <c r="R333" s="502"/>
      <c r="S333" s="502"/>
      <c r="T333" s="502"/>
      <c r="U333" s="502"/>
    </row>
    <row r="334" spans="4:21">
      <c r="D334" s="416"/>
      <c r="E334" s="470"/>
      <c r="F334" s="470"/>
      <c r="G334" s="438"/>
      <c r="H334" s="438"/>
      <c r="I334" s="438"/>
      <c r="K334" s="502"/>
      <c r="L334" s="502"/>
      <c r="M334" s="502"/>
      <c r="N334" s="502"/>
      <c r="O334" s="502"/>
      <c r="P334" s="502"/>
      <c r="Q334" s="502"/>
      <c r="R334" s="502"/>
      <c r="S334" s="502"/>
      <c r="T334" s="502"/>
      <c r="U334" s="502"/>
    </row>
    <row r="335" spans="4:21">
      <c r="D335" s="416"/>
      <c r="E335" s="470"/>
      <c r="F335" s="470"/>
      <c r="G335" s="438"/>
      <c r="H335" s="438"/>
      <c r="I335" s="438"/>
      <c r="K335" s="502"/>
      <c r="L335" s="502"/>
      <c r="M335" s="502"/>
      <c r="N335" s="502"/>
      <c r="O335" s="502"/>
      <c r="P335" s="502"/>
      <c r="Q335" s="502"/>
      <c r="R335" s="502"/>
      <c r="S335" s="502"/>
      <c r="T335" s="502"/>
      <c r="U335" s="502"/>
    </row>
    <row r="336" spans="4:21">
      <c r="D336" s="416"/>
      <c r="E336" s="470"/>
      <c r="F336" s="470"/>
      <c r="G336" s="438"/>
      <c r="H336" s="438"/>
      <c r="I336" s="438"/>
      <c r="K336" s="502"/>
      <c r="L336" s="502"/>
      <c r="M336" s="502"/>
      <c r="N336" s="502"/>
      <c r="O336" s="502"/>
      <c r="P336" s="502"/>
      <c r="Q336" s="502"/>
      <c r="R336" s="502"/>
      <c r="S336" s="502"/>
      <c r="T336" s="502"/>
      <c r="U336" s="502"/>
    </row>
    <row r="337" spans="4:21">
      <c r="D337" s="416"/>
      <c r="E337" s="470"/>
      <c r="F337" s="470"/>
      <c r="G337" s="438"/>
      <c r="H337" s="438"/>
      <c r="I337" s="438"/>
      <c r="K337" s="502"/>
      <c r="L337" s="502"/>
      <c r="M337" s="502"/>
      <c r="N337" s="502"/>
      <c r="O337" s="502"/>
      <c r="P337" s="502"/>
      <c r="Q337" s="502"/>
      <c r="R337" s="502"/>
      <c r="S337" s="502"/>
      <c r="T337" s="502"/>
      <c r="U337" s="502"/>
    </row>
    <row r="338" spans="4:21">
      <c r="D338" s="416"/>
      <c r="E338" s="470"/>
      <c r="F338" s="470"/>
      <c r="G338" s="438"/>
      <c r="H338" s="438"/>
      <c r="I338" s="438"/>
      <c r="K338" s="503"/>
      <c r="L338" s="502"/>
      <c r="M338" s="502"/>
      <c r="N338" s="502"/>
      <c r="O338" s="502"/>
      <c r="P338" s="502"/>
      <c r="Q338" s="502"/>
      <c r="R338" s="502"/>
      <c r="S338" s="502"/>
      <c r="T338" s="502"/>
      <c r="U338" s="502"/>
    </row>
    <row r="339" spans="4:21">
      <c r="D339" s="416"/>
      <c r="E339" s="470"/>
      <c r="F339" s="470"/>
      <c r="G339" s="438"/>
      <c r="H339" s="438"/>
      <c r="I339" s="438"/>
      <c r="K339" s="502"/>
      <c r="L339" s="502"/>
      <c r="M339" s="502"/>
      <c r="N339" s="502"/>
      <c r="O339" s="502"/>
      <c r="P339" s="502"/>
      <c r="Q339" s="502"/>
      <c r="R339" s="502"/>
      <c r="S339" s="502"/>
      <c r="T339" s="502"/>
      <c r="U339" s="502"/>
    </row>
    <row r="340" spans="4:21">
      <c r="D340" s="416"/>
      <c r="E340" s="470"/>
      <c r="F340" s="470"/>
      <c r="G340" s="438"/>
      <c r="H340" s="438"/>
      <c r="I340" s="438"/>
      <c r="K340" s="502"/>
      <c r="L340" s="502"/>
      <c r="M340" s="502"/>
      <c r="N340" s="502"/>
      <c r="O340" s="502"/>
      <c r="P340" s="502"/>
      <c r="Q340" s="502"/>
      <c r="R340" s="502"/>
      <c r="S340" s="502"/>
      <c r="T340" s="502"/>
      <c r="U340" s="502"/>
    </row>
    <row r="341" spans="4:21">
      <c r="D341" s="416"/>
      <c r="E341" s="470"/>
      <c r="F341" s="470"/>
      <c r="G341" s="438"/>
      <c r="H341" s="438"/>
      <c r="I341" s="438"/>
    </row>
    <row r="342" spans="4:21">
      <c r="D342" s="416"/>
      <c r="E342" s="470"/>
      <c r="F342" s="470"/>
      <c r="G342" s="438"/>
      <c r="H342" s="438"/>
      <c r="I342" s="438"/>
    </row>
    <row r="343" spans="4:21">
      <c r="D343" s="416"/>
      <c r="E343" s="470"/>
      <c r="F343" s="470"/>
      <c r="G343" s="438"/>
      <c r="H343" s="438"/>
      <c r="I343" s="438"/>
    </row>
    <row r="344" spans="4:21">
      <c r="D344" s="416"/>
      <c r="E344" s="470"/>
      <c r="F344" s="470"/>
      <c r="G344" s="438"/>
      <c r="H344" s="438"/>
      <c r="I344" s="506"/>
      <c r="J344" s="505"/>
      <c r="K344" s="504"/>
    </row>
    <row r="345" spans="4:21">
      <c r="D345" s="416"/>
      <c r="E345" s="470"/>
      <c r="F345" s="470"/>
      <c r="G345" s="438"/>
      <c r="H345" s="438"/>
      <c r="I345" s="438"/>
    </row>
    <row r="346" spans="4:21">
      <c r="D346" s="416"/>
      <c r="E346" s="470"/>
      <c r="F346" s="470"/>
      <c r="G346" s="438"/>
      <c r="H346" s="438"/>
      <c r="I346" s="438"/>
    </row>
    <row r="347" spans="4:21">
      <c r="D347" s="416"/>
      <c r="E347" s="470"/>
      <c r="F347" s="470"/>
      <c r="G347" s="438"/>
      <c r="H347" s="438"/>
      <c r="I347" s="438"/>
    </row>
    <row r="348" spans="4:21">
      <c r="D348" s="416"/>
      <c r="E348" s="470"/>
      <c r="F348" s="470"/>
      <c r="G348" s="438"/>
      <c r="H348" s="438"/>
      <c r="I348" s="438"/>
    </row>
    <row r="349" spans="4:21">
      <c r="D349" s="416"/>
      <c r="E349" s="470"/>
      <c r="F349" s="470"/>
      <c r="G349" s="438"/>
      <c r="H349" s="438"/>
      <c r="I349" s="438"/>
    </row>
    <row r="350" spans="4:21">
      <c r="D350" s="416"/>
      <c r="E350" s="470"/>
      <c r="F350" s="470"/>
      <c r="G350" s="438"/>
      <c r="H350" s="438"/>
      <c r="I350" s="438"/>
    </row>
    <row r="351" spans="4:21">
      <c r="D351" s="416"/>
      <c r="E351" s="470"/>
      <c r="F351" s="470"/>
      <c r="G351" s="438"/>
      <c r="H351" s="438"/>
      <c r="I351" s="438"/>
    </row>
  </sheetData>
  <sheetProtection selectLockedCells="1"/>
  <mergeCells count="129">
    <mergeCell ref="B2:I2"/>
    <mergeCell ref="K2:S2"/>
    <mergeCell ref="K7:S7"/>
    <mergeCell ref="C17:D17"/>
    <mergeCell ref="B18:I18"/>
    <mergeCell ref="B72:B79"/>
    <mergeCell ref="B88:B95"/>
    <mergeCell ref="B70:I70"/>
    <mergeCell ref="D8:I8"/>
    <mergeCell ref="B16:I16"/>
    <mergeCell ref="E17:I17"/>
    <mergeCell ref="D9:F9"/>
    <mergeCell ref="G9:I9"/>
    <mergeCell ref="B15:C15"/>
    <mergeCell ref="L9:O9"/>
    <mergeCell ref="B80:B87"/>
    <mergeCell ref="K16:S16"/>
    <mergeCell ref="P9:S9"/>
    <mergeCell ref="B12:C12"/>
    <mergeCell ref="B11:C11"/>
    <mergeCell ref="B8:C8"/>
    <mergeCell ref="B9:C9"/>
    <mergeCell ref="L8:S8"/>
    <mergeCell ref="K70:S70"/>
    <mergeCell ref="D270:D272"/>
    <mergeCell ref="D273:D275"/>
    <mergeCell ref="D276:D278"/>
    <mergeCell ref="D279:D281"/>
    <mergeCell ref="D282:D284"/>
    <mergeCell ref="D204:D206"/>
    <mergeCell ref="D252:D254"/>
    <mergeCell ref="D255:D257"/>
    <mergeCell ref="D219:D221"/>
    <mergeCell ref="AP81:AQ81"/>
    <mergeCell ref="D144:D146"/>
    <mergeCell ref="D174:D176"/>
    <mergeCell ref="D153:D155"/>
    <mergeCell ref="D162:D164"/>
    <mergeCell ref="D159:D161"/>
    <mergeCell ref="D147:D149"/>
    <mergeCell ref="D150:D152"/>
    <mergeCell ref="D132:D134"/>
    <mergeCell ref="D135:D137"/>
    <mergeCell ref="D138:D140"/>
    <mergeCell ref="D129:D131"/>
    <mergeCell ref="D141:D143"/>
    <mergeCell ref="AB161:AC161"/>
    <mergeCell ref="AC148:AC149"/>
    <mergeCell ref="AB152:AC152"/>
    <mergeCell ref="K112:K119"/>
    <mergeCell ref="K80:K87"/>
    <mergeCell ref="E149:E150"/>
    <mergeCell ref="F149:F150"/>
    <mergeCell ref="D165:D167"/>
    <mergeCell ref="D156:D158"/>
    <mergeCell ref="D171:D173"/>
    <mergeCell ref="D168:D170"/>
    <mergeCell ref="AG81:AH81"/>
    <mergeCell ref="AM81:AN81"/>
    <mergeCell ref="K72:K79"/>
    <mergeCell ref="E218:E221"/>
    <mergeCell ref="D222:D224"/>
    <mergeCell ref="D177:D179"/>
    <mergeCell ref="D201:D203"/>
    <mergeCell ref="D207:D209"/>
    <mergeCell ref="D216:D218"/>
    <mergeCell ref="D180:D182"/>
    <mergeCell ref="E214:E217"/>
    <mergeCell ref="D183:D185"/>
    <mergeCell ref="D186:D188"/>
    <mergeCell ref="D189:D191"/>
    <mergeCell ref="E187:E190"/>
    <mergeCell ref="D192:D194"/>
    <mergeCell ref="D195:D197"/>
    <mergeCell ref="Z95:Z96"/>
    <mergeCell ref="AA95:AA96"/>
    <mergeCell ref="U103:AA103"/>
    <mergeCell ref="V104:V105"/>
    <mergeCell ref="K88:K95"/>
    <mergeCell ref="K96:K103"/>
    <mergeCell ref="K104:K111"/>
    <mergeCell ref="J323:K323"/>
    <mergeCell ref="B10:C10"/>
    <mergeCell ref="B13:C13"/>
    <mergeCell ref="B14:C14"/>
    <mergeCell ref="B96:B103"/>
    <mergeCell ref="B112:B119"/>
    <mergeCell ref="B104:B111"/>
    <mergeCell ref="D246:D248"/>
    <mergeCell ref="D237:D239"/>
    <mergeCell ref="D240:D242"/>
    <mergeCell ref="D243:D245"/>
    <mergeCell ref="D210:D212"/>
    <mergeCell ref="D213:D215"/>
    <mergeCell ref="D225:D227"/>
    <mergeCell ref="D228:D230"/>
    <mergeCell ref="D231:D233"/>
    <mergeCell ref="D234:D236"/>
    <mergeCell ref="D198:D200"/>
    <mergeCell ref="D285:D287"/>
    <mergeCell ref="D288:D290"/>
    <mergeCell ref="D258:D260"/>
    <mergeCell ref="D261:D263"/>
    <mergeCell ref="D264:D266"/>
    <mergeCell ref="D267:D269"/>
    <mergeCell ref="W104:W105"/>
    <mergeCell ref="X104:X105"/>
    <mergeCell ref="Y104:Y105"/>
    <mergeCell ref="Z104:Z105"/>
    <mergeCell ref="AA104:AA105"/>
    <mergeCell ref="U76:AA76"/>
    <mergeCell ref="U85:AA85"/>
    <mergeCell ref="V86:V87"/>
    <mergeCell ref="W86:W87"/>
    <mergeCell ref="X86:X87"/>
    <mergeCell ref="Y86:Y87"/>
    <mergeCell ref="Z86:Z87"/>
    <mergeCell ref="AA86:AA87"/>
    <mergeCell ref="U94:AA94"/>
    <mergeCell ref="V77:V78"/>
    <mergeCell ref="W77:W78"/>
    <mergeCell ref="X77:X78"/>
    <mergeCell ref="Y77:Y78"/>
    <mergeCell ref="Z77:Z78"/>
    <mergeCell ref="AA77:AA78"/>
    <mergeCell ref="V95:V96"/>
    <mergeCell ref="W95:W96"/>
    <mergeCell ref="X95:X96"/>
    <mergeCell ref="Y95:Y96"/>
  </mergeCells>
  <conditionalFormatting sqref="V42">
    <cfRule type="duplicateValues" dxfId="226" priority="486"/>
  </conditionalFormatting>
  <conditionalFormatting sqref="V41">
    <cfRule type="duplicateValues" dxfId="225" priority="485"/>
  </conditionalFormatting>
  <conditionalFormatting sqref="V40">
    <cfRule type="duplicateValues" dxfId="224" priority="484"/>
  </conditionalFormatting>
  <conditionalFormatting sqref="AB42">
    <cfRule type="duplicateValues" dxfId="223" priority="470"/>
  </conditionalFormatting>
  <conditionalFormatting sqref="AB41">
    <cfRule type="duplicateValues" dxfId="222" priority="469"/>
  </conditionalFormatting>
  <conditionalFormatting sqref="AB40">
    <cfRule type="duplicateValues" dxfId="221" priority="468"/>
  </conditionalFormatting>
  <conditionalFormatting sqref="AE42">
    <cfRule type="duplicateValues" dxfId="220" priority="467"/>
  </conditionalFormatting>
  <conditionalFormatting sqref="AE41">
    <cfRule type="duplicateValues" dxfId="219" priority="466"/>
  </conditionalFormatting>
  <conditionalFormatting sqref="AE40">
    <cfRule type="duplicateValues" dxfId="218" priority="465"/>
  </conditionalFormatting>
  <conditionalFormatting sqref="AH42">
    <cfRule type="duplicateValues" dxfId="217" priority="464"/>
  </conditionalFormatting>
  <conditionalFormatting sqref="AH41">
    <cfRule type="duplicateValues" dxfId="216" priority="463"/>
  </conditionalFormatting>
  <conditionalFormatting sqref="AH40">
    <cfRule type="duplicateValues" dxfId="215" priority="462"/>
  </conditionalFormatting>
  <conditionalFormatting sqref="AK42">
    <cfRule type="duplicateValues" dxfId="214" priority="461"/>
  </conditionalFormatting>
  <conditionalFormatting sqref="AK41">
    <cfRule type="duplicateValues" dxfId="213" priority="460"/>
  </conditionalFormatting>
  <conditionalFormatting sqref="AK40">
    <cfRule type="duplicateValues" dxfId="212" priority="459"/>
  </conditionalFormatting>
  <conditionalFormatting sqref="AN42">
    <cfRule type="duplicateValues" dxfId="211" priority="458"/>
  </conditionalFormatting>
  <conditionalFormatting sqref="AN41">
    <cfRule type="duplicateValues" dxfId="210" priority="457"/>
  </conditionalFormatting>
  <conditionalFormatting sqref="AN40">
    <cfRule type="duplicateValues" dxfId="209" priority="456"/>
  </conditionalFormatting>
  <conditionalFormatting sqref="AT42">
    <cfRule type="duplicateValues" dxfId="208" priority="455"/>
  </conditionalFormatting>
  <conditionalFormatting sqref="AT41">
    <cfRule type="duplicateValues" dxfId="207" priority="454"/>
  </conditionalFormatting>
  <conditionalFormatting sqref="AT40">
    <cfRule type="duplicateValues" dxfId="206" priority="453"/>
  </conditionalFormatting>
  <conditionalFormatting sqref="AW42">
    <cfRule type="duplicateValues" dxfId="205" priority="452"/>
  </conditionalFormatting>
  <conditionalFormatting sqref="AW41">
    <cfRule type="duplicateValues" dxfId="204" priority="451"/>
  </conditionalFormatting>
  <conditionalFormatting sqref="AW40">
    <cfRule type="duplicateValues" dxfId="203" priority="450"/>
  </conditionalFormatting>
  <conditionalFormatting sqref="AZ42">
    <cfRule type="duplicateValues" dxfId="202" priority="449"/>
  </conditionalFormatting>
  <conditionalFormatting sqref="AZ41">
    <cfRule type="duplicateValues" dxfId="201" priority="448"/>
  </conditionalFormatting>
  <conditionalFormatting sqref="AZ40">
    <cfRule type="duplicateValues" dxfId="200" priority="447"/>
  </conditionalFormatting>
  <conditionalFormatting sqref="BC42">
    <cfRule type="duplicateValues" dxfId="199" priority="446"/>
  </conditionalFormatting>
  <conditionalFormatting sqref="BC41">
    <cfRule type="duplicateValues" dxfId="198" priority="445"/>
  </conditionalFormatting>
  <conditionalFormatting sqref="BC40">
    <cfRule type="duplicateValues" dxfId="197" priority="444"/>
  </conditionalFormatting>
  <conditionalFormatting sqref="BF42">
    <cfRule type="duplicateValues" dxfId="196" priority="443"/>
  </conditionalFormatting>
  <conditionalFormatting sqref="BF41">
    <cfRule type="duplicateValues" dxfId="195" priority="442"/>
  </conditionalFormatting>
  <conditionalFormatting sqref="BF40">
    <cfRule type="duplicateValues" dxfId="194" priority="441"/>
  </conditionalFormatting>
  <conditionalFormatting sqref="AB43:AB45">
    <cfRule type="duplicateValues" dxfId="193" priority="440"/>
  </conditionalFormatting>
  <conditionalFormatting sqref="AH43:AH45">
    <cfRule type="duplicateValues" dxfId="192" priority="439"/>
  </conditionalFormatting>
  <conditionalFormatting sqref="BO42">
    <cfRule type="duplicateValues" dxfId="191" priority="416"/>
  </conditionalFormatting>
  <conditionalFormatting sqref="BO41">
    <cfRule type="duplicateValues" dxfId="190" priority="415"/>
  </conditionalFormatting>
  <conditionalFormatting sqref="BO40">
    <cfRule type="duplicateValues" dxfId="189" priority="414"/>
  </conditionalFormatting>
  <conditionalFormatting sqref="BO43">
    <cfRule type="duplicateValues" dxfId="188" priority="413"/>
  </conditionalFormatting>
  <conditionalFormatting sqref="BR42">
    <cfRule type="duplicateValues" dxfId="187" priority="405"/>
  </conditionalFormatting>
  <conditionalFormatting sqref="BR41">
    <cfRule type="duplicateValues" dxfId="186" priority="404"/>
  </conditionalFormatting>
  <conditionalFormatting sqref="BR40">
    <cfRule type="duplicateValues" dxfId="185" priority="403"/>
  </conditionalFormatting>
  <conditionalFormatting sqref="BR43">
    <cfRule type="duplicateValues" dxfId="184" priority="402"/>
  </conditionalFormatting>
  <conditionalFormatting sqref="BU42">
    <cfRule type="duplicateValues" dxfId="183" priority="400"/>
  </conditionalFormatting>
  <conditionalFormatting sqref="BU41">
    <cfRule type="duplicateValues" dxfId="182" priority="399"/>
  </conditionalFormatting>
  <conditionalFormatting sqref="BU40">
    <cfRule type="duplicateValues" dxfId="181" priority="398"/>
  </conditionalFormatting>
  <conditionalFormatting sqref="BU43">
    <cfRule type="duplicateValues" dxfId="180" priority="397"/>
  </conditionalFormatting>
  <conditionalFormatting sqref="BX42">
    <cfRule type="duplicateValues" dxfId="179" priority="395"/>
  </conditionalFormatting>
  <conditionalFormatting sqref="BX41">
    <cfRule type="duplicateValues" dxfId="178" priority="394"/>
  </conditionalFormatting>
  <conditionalFormatting sqref="BX40">
    <cfRule type="duplicateValues" dxfId="177" priority="393"/>
  </conditionalFormatting>
  <conditionalFormatting sqref="BX43">
    <cfRule type="duplicateValues" dxfId="176" priority="392"/>
  </conditionalFormatting>
  <conditionalFormatting sqref="CA42">
    <cfRule type="duplicateValues" dxfId="175" priority="390"/>
  </conditionalFormatting>
  <conditionalFormatting sqref="CA41">
    <cfRule type="duplicateValues" dxfId="174" priority="389"/>
  </conditionalFormatting>
  <conditionalFormatting sqref="CA40">
    <cfRule type="duplicateValues" dxfId="173" priority="388"/>
  </conditionalFormatting>
  <conditionalFormatting sqref="CA43">
    <cfRule type="duplicateValues" dxfId="172" priority="387"/>
  </conditionalFormatting>
  <conditionalFormatting sqref="CD42">
    <cfRule type="duplicateValues" dxfId="171" priority="385"/>
  </conditionalFormatting>
  <conditionalFormatting sqref="CD41">
    <cfRule type="duplicateValues" dxfId="170" priority="384"/>
  </conditionalFormatting>
  <conditionalFormatting sqref="CD40">
    <cfRule type="duplicateValues" dxfId="169" priority="383"/>
  </conditionalFormatting>
  <conditionalFormatting sqref="CD43">
    <cfRule type="duplicateValues" dxfId="168" priority="382"/>
  </conditionalFormatting>
  <conditionalFormatting sqref="CG42">
    <cfRule type="duplicateValues" dxfId="167" priority="380"/>
  </conditionalFormatting>
  <conditionalFormatting sqref="CG41">
    <cfRule type="duplicateValues" dxfId="166" priority="379"/>
  </conditionalFormatting>
  <conditionalFormatting sqref="CG40">
    <cfRule type="duplicateValues" dxfId="165" priority="378"/>
  </conditionalFormatting>
  <conditionalFormatting sqref="CG43">
    <cfRule type="duplicateValues" dxfId="164" priority="377"/>
  </conditionalFormatting>
  <conditionalFormatting sqref="K70">
    <cfRule type="duplicateValues" dxfId="163" priority="375"/>
  </conditionalFormatting>
  <conditionalFormatting sqref="D70">
    <cfRule type="duplicateValues" dxfId="162" priority="529"/>
  </conditionalFormatting>
  <conditionalFormatting sqref="B70:C70">
    <cfRule type="duplicateValues" dxfId="161" priority="531"/>
  </conditionalFormatting>
  <conditionalFormatting sqref="BL42">
    <cfRule type="duplicateValues" dxfId="160" priority="329"/>
  </conditionalFormatting>
  <conditionalFormatting sqref="BL41">
    <cfRule type="duplicateValues" dxfId="159" priority="328"/>
  </conditionalFormatting>
  <conditionalFormatting sqref="BL40">
    <cfRule type="duplicateValues" dxfId="158" priority="327"/>
  </conditionalFormatting>
  <conditionalFormatting sqref="BL43">
    <cfRule type="duplicateValues" dxfId="157" priority="326"/>
  </conditionalFormatting>
  <conditionalFormatting sqref="BL44">
    <cfRule type="duplicateValues" dxfId="156" priority="325"/>
  </conditionalFormatting>
  <conditionalFormatting sqref="CJ42">
    <cfRule type="duplicateValues" dxfId="155" priority="323"/>
  </conditionalFormatting>
  <conditionalFormatting sqref="CJ41">
    <cfRule type="duplicateValues" dxfId="154" priority="322"/>
  </conditionalFormatting>
  <conditionalFormatting sqref="CJ40">
    <cfRule type="duplicateValues" dxfId="153" priority="321"/>
  </conditionalFormatting>
  <conditionalFormatting sqref="CJ43">
    <cfRule type="duplicateValues" dxfId="152" priority="320"/>
  </conditionalFormatting>
  <conditionalFormatting sqref="CM42">
    <cfRule type="duplicateValues" dxfId="151" priority="317"/>
  </conditionalFormatting>
  <conditionalFormatting sqref="CM41">
    <cfRule type="duplicateValues" dxfId="150" priority="316"/>
  </conditionalFormatting>
  <conditionalFormatting sqref="CM40">
    <cfRule type="duplicateValues" dxfId="149" priority="315"/>
  </conditionalFormatting>
  <conditionalFormatting sqref="CM43">
    <cfRule type="duplicateValues" dxfId="148" priority="314"/>
  </conditionalFormatting>
  <conditionalFormatting sqref="CP42">
    <cfRule type="duplicateValues" dxfId="147" priority="312"/>
  </conditionalFormatting>
  <conditionalFormatting sqref="CP41">
    <cfRule type="duplicateValues" dxfId="146" priority="311"/>
  </conditionalFormatting>
  <conditionalFormatting sqref="CP40">
    <cfRule type="duplicateValues" dxfId="145" priority="310"/>
  </conditionalFormatting>
  <conditionalFormatting sqref="CP43">
    <cfRule type="duplicateValues" dxfId="144" priority="309"/>
  </conditionalFormatting>
  <conditionalFormatting sqref="CS42">
    <cfRule type="duplicateValues" dxfId="143" priority="305"/>
  </conditionalFormatting>
  <conditionalFormatting sqref="CS41">
    <cfRule type="duplicateValues" dxfId="142" priority="304"/>
  </conditionalFormatting>
  <conditionalFormatting sqref="CS40">
    <cfRule type="duplicateValues" dxfId="141" priority="303"/>
  </conditionalFormatting>
  <conditionalFormatting sqref="CS43">
    <cfRule type="duplicateValues" dxfId="140" priority="302"/>
  </conditionalFormatting>
  <conditionalFormatting sqref="CV42">
    <cfRule type="duplicateValues" dxfId="139" priority="300"/>
  </conditionalFormatting>
  <conditionalFormatting sqref="CV41">
    <cfRule type="duplicateValues" dxfId="138" priority="299"/>
  </conditionalFormatting>
  <conditionalFormatting sqref="CV40">
    <cfRule type="duplicateValues" dxfId="137" priority="298"/>
  </conditionalFormatting>
  <conditionalFormatting sqref="CV43">
    <cfRule type="duplicateValues" dxfId="136" priority="297"/>
  </conditionalFormatting>
  <conditionalFormatting sqref="CY42">
    <cfRule type="duplicateValues" dxfId="135" priority="295"/>
  </conditionalFormatting>
  <conditionalFormatting sqref="CY41">
    <cfRule type="duplicateValues" dxfId="134" priority="294"/>
  </conditionalFormatting>
  <conditionalFormatting sqref="CY40">
    <cfRule type="duplicateValues" dxfId="133" priority="293"/>
  </conditionalFormatting>
  <conditionalFormatting sqref="CY43">
    <cfRule type="duplicateValues" dxfId="132" priority="292"/>
  </conditionalFormatting>
  <conditionalFormatting sqref="DB42">
    <cfRule type="duplicateValues" dxfId="131" priority="290"/>
  </conditionalFormatting>
  <conditionalFormatting sqref="DB41">
    <cfRule type="duplicateValues" dxfId="130" priority="289"/>
  </conditionalFormatting>
  <conditionalFormatting sqref="DB40">
    <cfRule type="duplicateValues" dxfId="129" priority="288"/>
  </conditionalFormatting>
  <conditionalFormatting sqref="DB43">
    <cfRule type="duplicateValues" dxfId="128" priority="287"/>
  </conditionalFormatting>
  <conditionalFormatting sqref="DE42">
    <cfRule type="duplicateValues" dxfId="127" priority="285"/>
  </conditionalFormatting>
  <conditionalFormatting sqref="DE41">
    <cfRule type="duplicateValues" dxfId="126" priority="284"/>
  </conditionalFormatting>
  <conditionalFormatting sqref="DE40">
    <cfRule type="duplicateValues" dxfId="125" priority="283"/>
  </conditionalFormatting>
  <conditionalFormatting sqref="DE43">
    <cfRule type="duplicateValues" dxfId="124" priority="282"/>
  </conditionalFormatting>
  <conditionalFormatting sqref="DH42">
    <cfRule type="duplicateValues" dxfId="123" priority="280"/>
  </conditionalFormatting>
  <conditionalFormatting sqref="DH41">
    <cfRule type="duplicateValues" dxfId="122" priority="279"/>
  </conditionalFormatting>
  <conditionalFormatting sqref="DH40">
    <cfRule type="duplicateValues" dxfId="121" priority="278"/>
  </conditionalFormatting>
  <conditionalFormatting sqref="DH43">
    <cfRule type="duplicateValues" dxfId="120" priority="277"/>
  </conditionalFormatting>
  <conditionalFormatting sqref="DK42">
    <cfRule type="duplicateValues" dxfId="119" priority="275"/>
  </conditionalFormatting>
  <conditionalFormatting sqref="DK41">
    <cfRule type="duplicateValues" dxfId="118" priority="274"/>
  </conditionalFormatting>
  <conditionalFormatting sqref="DK40">
    <cfRule type="duplicateValues" dxfId="117" priority="273"/>
  </conditionalFormatting>
  <conditionalFormatting sqref="DK43">
    <cfRule type="duplicateValues" dxfId="116" priority="272"/>
  </conditionalFormatting>
  <conditionalFormatting sqref="DN42">
    <cfRule type="duplicateValues" dxfId="115" priority="270"/>
  </conditionalFormatting>
  <conditionalFormatting sqref="DN41">
    <cfRule type="duplicateValues" dxfId="114" priority="269"/>
  </conditionalFormatting>
  <conditionalFormatting sqref="DN40">
    <cfRule type="duplicateValues" dxfId="113" priority="268"/>
  </conditionalFormatting>
  <conditionalFormatting sqref="DN43">
    <cfRule type="duplicateValues" dxfId="112" priority="267"/>
  </conditionalFormatting>
  <conditionalFormatting sqref="DQ42">
    <cfRule type="duplicateValues" dxfId="111" priority="265"/>
  </conditionalFormatting>
  <conditionalFormatting sqref="DQ41">
    <cfRule type="duplicateValues" dxfId="110" priority="264"/>
  </conditionalFormatting>
  <conditionalFormatting sqref="DQ40">
    <cfRule type="duplicateValues" dxfId="109" priority="263"/>
  </conditionalFormatting>
  <conditionalFormatting sqref="DQ43">
    <cfRule type="duplicateValues" dxfId="108" priority="262"/>
  </conditionalFormatting>
  <conditionalFormatting sqref="DT42">
    <cfRule type="duplicateValues" dxfId="107" priority="260"/>
  </conditionalFormatting>
  <conditionalFormatting sqref="DT41">
    <cfRule type="duplicateValues" dxfId="106" priority="259"/>
  </conditionalFormatting>
  <conditionalFormatting sqref="DT40">
    <cfRule type="duplicateValues" dxfId="105" priority="258"/>
  </conditionalFormatting>
  <conditionalFormatting sqref="DT43">
    <cfRule type="duplicateValues" dxfId="104" priority="257"/>
  </conditionalFormatting>
  <conditionalFormatting sqref="DW42">
    <cfRule type="duplicateValues" dxfId="103" priority="255"/>
  </conditionalFormatting>
  <conditionalFormatting sqref="DW41">
    <cfRule type="duplicateValues" dxfId="102" priority="254"/>
  </conditionalFormatting>
  <conditionalFormatting sqref="DW40">
    <cfRule type="duplicateValues" dxfId="101" priority="253"/>
  </conditionalFormatting>
  <conditionalFormatting sqref="DZ42">
    <cfRule type="duplicateValues" dxfId="100" priority="250"/>
  </conditionalFormatting>
  <conditionalFormatting sqref="DZ41">
    <cfRule type="duplicateValues" dxfId="99" priority="249"/>
  </conditionalFormatting>
  <conditionalFormatting sqref="DZ40">
    <cfRule type="duplicateValues" dxfId="98" priority="248"/>
  </conditionalFormatting>
  <conditionalFormatting sqref="DZ43">
    <cfRule type="duplicateValues" dxfId="97" priority="247"/>
  </conditionalFormatting>
  <conditionalFormatting sqref="EC42">
    <cfRule type="duplicateValues" dxfId="96" priority="245"/>
  </conditionalFormatting>
  <conditionalFormatting sqref="EC41">
    <cfRule type="duplicateValues" dxfId="95" priority="244"/>
  </conditionalFormatting>
  <conditionalFormatting sqref="EC40">
    <cfRule type="duplicateValues" dxfId="94" priority="243"/>
  </conditionalFormatting>
  <conditionalFormatting sqref="EC43">
    <cfRule type="duplicateValues" dxfId="93" priority="242"/>
  </conditionalFormatting>
  <conditionalFormatting sqref="EF42">
    <cfRule type="duplicateValues" dxfId="92" priority="240"/>
  </conditionalFormatting>
  <conditionalFormatting sqref="EF41">
    <cfRule type="duplicateValues" dxfId="91" priority="239"/>
  </conditionalFormatting>
  <conditionalFormatting sqref="EF40">
    <cfRule type="duplicateValues" dxfId="90" priority="238"/>
  </conditionalFormatting>
  <conditionalFormatting sqref="EF43">
    <cfRule type="duplicateValues" dxfId="89" priority="237"/>
  </conditionalFormatting>
  <conditionalFormatting sqref="EI42">
    <cfRule type="duplicateValues" dxfId="88" priority="235"/>
  </conditionalFormatting>
  <conditionalFormatting sqref="EI41">
    <cfRule type="duplicateValues" dxfId="87" priority="234"/>
  </conditionalFormatting>
  <conditionalFormatting sqref="EI40">
    <cfRule type="duplicateValues" dxfId="86" priority="233"/>
  </conditionalFormatting>
  <conditionalFormatting sqref="EI43">
    <cfRule type="duplicateValues" dxfId="85" priority="232"/>
  </conditionalFormatting>
  <conditionalFormatting sqref="EL42">
    <cfRule type="duplicateValues" dxfId="84" priority="230"/>
  </conditionalFormatting>
  <conditionalFormatting sqref="EL41">
    <cfRule type="duplicateValues" dxfId="83" priority="229"/>
  </conditionalFormatting>
  <conditionalFormatting sqref="EL40">
    <cfRule type="duplicateValues" dxfId="82" priority="228"/>
  </conditionalFormatting>
  <conditionalFormatting sqref="EL43">
    <cfRule type="duplicateValues" dxfId="81" priority="227"/>
  </conditionalFormatting>
  <conditionalFormatting sqref="EO42">
    <cfRule type="duplicateValues" dxfId="80" priority="225"/>
  </conditionalFormatting>
  <conditionalFormatting sqref="EO41">
    <cfRule type="duplicateValues" dxfId="79" priority="224"/>
  </conditionalFormatting>
  <conditionalFormatting sqref="EO40">
    <cfRule type="duplicateValues" dxfId="78" priority="223"/>
  </conditionalFormatting>
  <conditionalFormatting sqref="EO43">
    <cfRule type="duplicateValues" dxfId="77" priority="222"/>
  </conditionalFormatting>
  <conditionalFormatting sqref="ER42">
    <cfRule type="duplicateValues" dxfId="76" priority="220"/>
  </conditionalFormatting>
  <conditionalFormatting sqref="ER41">
    <cfRule type="duplicateValues" dxfId="75" priority="219"/>
  </conditionalFormatting>
  <conditionalFormatting sqref="ER40">
    <cfRule type="duplicateValues" dxfId="74" priority="218"/>
  </conditionalFormatting>
  <conditionalFormatting sqref="BI42">
    <cfRule type="duplicateValues" dxfId="73" priority="184"/>
  </conditionalFormatting>
  <conditionalFormatting sqref="BI41">
    <cfRule type="duplicateValues" dxfId="72" priority="183"/>
  </conditionalFormatting>
  <conditionalFormatting sqref="BI40">
    <cfRule type="duplicateValues" dxfId="71" priority="182"/>
  </conditionalFormatting>
  <conditionalFormatting sqref="BI43">
    <cfRule type="duplicateValues" dxfId="70" priority="181"/>
  </conditionalFormatting>
  <conditionalFormatting sqref="AQ42">
    <cfRule type="duplicateValues" dxfId="69" priority="176"/>
  </conditionalFormatting>
  <conditionalFormatting sqref="AQ41">
    <cfRule type="duplicateValues" dxfId="68" priority="175"/>
  </conditionalFormatting>
  <conditionalFormatting sqref="AQ40">
    <cfRule type="duplicateValues" dxfId="67" priority="174"/>
  </conditionalFormatting>
  <conditionalFormatting sqref="K112 K72 K80 K88 K96 K104">
    <cfRule type="cellIs" dxfId="66" priority="149" operator="equal">
      <formula>B72</formula>
    </cfRule>
  </conditionalFormatting>
  <conditionalFormatting sqref="AG96">
    <cfRule type="duplicateValues" dxfId="65" priority="43"/>
  </conditionalFormatting>
  <conditionalFormatting sqref="AG95">
    <cfRule type="duplicateValues" dxfId="64" priority="42"/>
  </conditionalFormatting>
  <conditionalFormatting sqref="AG97">
    <cfRule type="duplicateValues" dxfId="63" priority="40"/>
  </conditionalFormatting>
  <conditionalFormatting sqref="AP95">
    <cfRule type="duplicateValues" dxfId="62" priority="39"/>
  </conditionalFormatting>
  <conditionalFormatting sqref="AP96">
    <cfRule type="duplicateValues" dxfId="61" priority="37"/>
  </conditionalFormatting>
  <conditionalFormatting sqref="AP97">
    <cfRule type="duplicateValues" dxfId="60" priority="36"/>
  </conditionalFormatting>
  <conditionalFormatting sqref="AJ100">
    <cfRule type="duplicateValues" dxfId="59" priority="35"/>
  </conditionalFormatting>
  <conditionalFormatting sqref="AJ101">
    <cfRule type="duplicateValues" dxfId="58" priority="34"/>
  </conditionalFormatting>
  <conditionalFormatting sqref="N19:N46">
    <cfRule type="containsText" dxfId="1" priority="33" operator="containsText" text="Faux">
      <formula>NOT(ISERROR(SEARCH("Faux",N19)))</formula>
    </cfRule>
  </conditionalFormatting>
  <conditionalFormatting sqref="K43">
    <cfRule type="duplicateValues" dxfId="57" priority="25"/>
  </conditionalFormatting>
  <conditionalFormatting sqref="N44:N46">
    <cfRule type="containsText" dxfId="56" priority="22" operator="containsText" text="Faux">
      <formula>NOT(ISERROR(SEARCH("Faux",N44)))</formula>
    </cfRule>
  </conditionalFormatting>
  <conditionalFormatting sqref="N20:N46">
    <cfRule type="containsText" dxfId="55" priority="21" operator="containsText" text="Vrai">
      <formula>NOT(ISERROR(SEARCH("Vrai",N20)))</formula>
    </cfRule>
  </conditionalFormatting>
  <conditionalFormatting sqref="N21:N46">
    <cfRule type="containsText" dxfId="54" priority="20" operator="containsText" text="Vrai">
      <formula>NOT(ISERROR(SEARCH("Vrai",N21)))</formula>
    </cfRule>
  </conditionalFormatting>
  <conditionalFormatting sqref="N19:N46">
    <cfRule type="containsText" dxfId="0" priority="19" operator="containsText" text="Vrai">
      <formula>NOT(ISERROR(SEARCH("Vrai",N19)))</formula>
    </cfRule>
  </conditionalFormatting>
  <conditionalFormatting sqref="N43">
    <cfRule type="containsText" dxfId="53" priority="18" operator="containsText" text="Vrai">
      <formula>NOT(ISERROR(SEARCH("Vrai",N43)))</formula>
    </cfRule>
  </conditionalFormatting>
  <conditionalFormatting sqref="AG123">
    <cfRule type="duplicateValues" dxfId="52" priority="17"/>
  </conditionalFormatting>
  <conditionalFormatting sqref="AG122">
    <cfRule type="duplicateValues" dxfId="51" priority="16"/>
  </conditionalFormatting>
  <conditionalFormatting sqref="AG124">
    <cfRule type="duplicateValues" dxfId="50" priority="15"/>
  </conditionalFormatting>
  <conditionalFormatting sqref="L12:S12">
    <cfRule type="cellIs" dxfId="49" priority="14" operator="equal">
      <formula>D12</formula>
    </cfRule>
  </conditionalFormatting>
  <conditionalFormatting sqref="L13:Q14">
    <cfRule type="cellIs" dxfId="48" priority="13" operator="equal">
      <formula>D13</formula>
    </cfRule>
  </conditionalFormatting>
  <conditionalFormatting sqref="B19:C38">
    <cfRule type="containsText" dxfId="47" priority="11" operator="containsText" text="USINE">
      <formula>NOT(ISERROR(SEARCH("USINE",B19)))</formula>
    </cfRule>
  </conditionalFormatting>
  <conditionalFormatting sqref="K19:K39">
    <cfRule type="expression" dxfId="46" priority="5">
      <formula>AND($N$19=FALSE,ISNA(VLOOKUP($K19,$B$19:$B$68,1,FALSE)=TRUE))</formula>
    </cfRule>
  </conditionalFormatting>
  <conditionalFormatting sqref="L19:L43">
    <cfRule type="expression" dxfId="45" priority="4">
      <formula>AND($N$19=FALSE,ISNA(VLOOKUP($L19,$C$19:$C$68,1,FALSE)=TRUE))</formula>
    </cfRule>
  </conditionalFormatting>
  <conditionalFormatting sqref="N47:N51">
    <cfRule type="containsText" dxfId="44" priority="3" operator="containsText" text="Faux">
      <formula>NOT(ISERROR(SEARCH("Faux",N47)))</formula>
    </cfRule>
  </conditionalFormatting>
  <conditionalFormatting sqref="K41:K43">
    <cfRule type="expression" dxfId="43" priority="2">
      <formula>AND($N$19=FALSE,ISNA(VLOOKUP($K41,$B$19:$B$68,1,FALSE)=TRUE))</formula>
    </cfRule>
  </conditionalFormatting>
  <conditionalFormatting sqref="L12">
    <cfRule type="cellIs" dxfId="42" priority="1" operator="notEqual">
      <formula>$D$12</formula>
    </cfRule>
  </conditionalFormatting>
  <dataValidations disablePrompts="1" count="2">
    <dataValidation type="list" allowBlank="1" showInputMessage="1" showErrorMessage="1" sqref="L8:S8">
      <formula1>$D$129:$D$290</formula1>
    </dataValidation>
    <dataValidation type="list" allowBlank="1" showInputMessage="1" showErrorMessage="1" sqref="D8:I8">
      <formula1>$AG$78:$AQ$78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L60"/>
  <sheetViews>
    <sheetView topLeftCell="A13" zoomScale="70" zoomScaleNormal="70" workbookViewId="0">
      <selection activeCell="A44" sqref="A44"/>
    </sheetView>
  </sheetViews>
  <sheetFormatPr baseColWidth="10" defaultRowHeight="15"/>
  <cols>
    <col min="1" max="1" width="86.85546875" customWidth="1"/>
    <col min="2" max="2" width="13.7109375" customWidth="1"/>
    <col min="3" max="3" width="13.85546875" customWidth="1"/>
    <col min="4" max="4" width="13.28515625" customWidth="1"/>
    <col min="5" max="5" width="15.140625" customWidth="1"/>
    <col min="6" max="6" width="15.7109375" customWidth="1"/>
    <col min="7" max="7" width="15.5703125" customWidth="1"/>
    <col min="12" max="12" width="13.28515625" customWidth="1"/>
  </cols>
  <sheetData>
    <row r="2" spans="1:12" ht="15.75" thickBot="1"/>
    <row r="3" spans="1:12" ht="15.75" thickBot="1">
      <c r="C3" s="435"/>
      <c r="D3" s="441"/>
      <c r="E3" s="435"/>
    </row>
    <row r="5" spans="1:12" ht="15.75" thickBot="1"/>
    <row r="6" spans="1:12" ht="15.75" thickBot="1">
      <c r="A6" s="443" t="s">
        <v>0</v>
      </c>
      <c r="B6" s="507" t="s">
        <v>288</v>
      </c>
      <c r="C6" s="508"/>
      <c r="D6" s="509"/>
    </row>
    <row r="7" spans="1:12" ht="20.100000000000001" customHeight="1">
      <c r="A7" s="494">
        <v>630009</v>
      </c>
      <c r="B7" s="438" t="s">
        <v>311</v>
      </c>
      <c r="C7" s="502"/>
      <c r="E7" s="438"/>
      <c r="F7" s="438"/>
      <c r="G7" s="438"/>
      <c r="H7" s="438"/>
      <c r="I7" s="438"/>
      <c r="J7" s="438"/>
      <c r="K7" s="438"/>
      <c r="L7" s="438"/>
    </row>
    <row r="8" spans="1:12" s="436" customFormat="1" ht="14.25" customHeight="1">
      <c r="A8" s="495" t="s">
        <v>58</v>
      </c>
      <c r="B8" s="438" t="s">
        <v>311</v>
      </c>
      <c r="C8" s="502"/>
      <c r="E8" s="439"/>
      <c r="F8" s="438"/>
      <c r="G8" s="438"/>
      <c r="H8" s="438"/>
      <c r="I8" s="438"/>
      <c r="J8" s="438"/>
      <c r="K8" s="439"/>
      <c r="L8" s="442"/>
    </row>
    <row r="9" spans="1:12" ht="20.100000000000001" customHeight="1">
      <c r="A9" s="495" t="s">
        <v>18</v>
      </c>
      <c r="B9" s="438" t="s">
        <v>311</v>
      </c>
      <c r="C9" s="502"/>
      <c r="E9" s="438"/>
      <c r="F9" s="439"/>
      <c r="G9" s="438"/>
      <c r="H9" s="438"/>
      <c r="I9" s="438"/>
      <c r="J9" s="438"/>
      <c r="K9" s="438"/>
      <c r="L9" s="439"/>
    </row>
    <row r="10" spans="1:12" ht="20.100000000000001" customHeight="1">
      <c r="A10" s="495" t="s">
        <v>19</v>
      </c>
      <c r="B10" s="438" t="s">
        <v>311</v>
      </c>
      <c r="C10" s="502"/>
      <c r="E10" s="439"/>
      <c r="F10" s="439"/>
      <c r="G10" s="438"/>
      <c r="H10" s="438"/>
      <c r="I10" s="438"/>
      <c r="J10" s="438"/>
      <c r="K10" s="438"/>
      <c r="L10" s="439"/>
    </row>
    <row r="11" spans="1:12" ht="20.100000000000001" customHeight="1">
      <c r="A11" s="495" t="s">
        <v>20</v>
      </c>
      <c r="B11" s="438" t="s">
        <v>311</v>
      </c>
      <c r="C11" s="502"/>
      <c r="E11" s="438"/>
      <c r="F11" s="439"/>
      <c r="G11" s="439"/>
      <c r="H11" s="439"/>
      <c r="I11" s="439"/>
      <c r="J11" s="439"/>
      <c r="K11" s="439"/>
      <c r="L11" s="439"/>
    </row>
    <row r="12" spans="1:12" ht="20.100000000000001" customHeight="1">
      <c r="A12" s="495" t="s">
        <v>23</v>
      </c>
      <c r="B12" s="438" t="s">
        <v>311</v>
      </c>
      <c r="C12" s="502"/>
      <c r="E12" s="438"/>
      <c r="F12" s="439"/>
      <c r="G12" s="439"/>
      <c r="H12" s="439"/>
      <c r="I12" s="439"/>
      <c r="J12" s="439"/>
      <c r="K12" s="439"/>
      <c r="L12" s="439"/>
    </row>
    <row r="13" spans="1:12" ht="20.100000000000001" customHeight="1">
      <c r="A13" s="495" t="s">
        <v>24</v>
      </c>
      <c r="B13" s="438" t="s">
        <v>311</v>
      </c>
      <c r="C13" s="502"/>
      <c r="E13" s="438"/>
      <c r="F13" s="439"/>
      <c r="G13" s="439"/>
      <c r="H13" s="439"/>
      <c r="I13" s="439"/>
      <c r="J13" s="439"/>
      <c r="K13" s="439"/>
      <c r="L13" s="439"/>
    </row>
    <row r="14" spans="1:12" ht="15" customHeight="1">
      <c r="A14" s="495" t="s">
        <v>81</v>
      </c>
      <c r="B14" s="438" t="s">
        <v>311</v>
      </c>
      <c r="C14" s="502"/>
      <c r="E14" s="438"/>
      <c r="F14" s="439"/>
      <c r="G14" s="439"/>
      <c r="H14" s="439"/>
      <c r="I14" s="439"/>
      <c r="J14" s="439"/>
      <c r="K14" s="439"/>
      <c r="L14" s="439"/>
    </row>
    <row r="15" spans="1:12" ht="15" customHeight="1">
      <c r="A15" s="495" t="s">
        <v>25</v>
      </c>
      <c r="B15" s="438" t="s">
        <v>291</v>
      </c>
      <c r="C15" s="502"/>
      <c r="E15" s="440"/>
      <c r="F15" s="437"/>
      <c r="G15" s="437"/>
      <c r="H15" s="437"/>
      <c r="I15" s="437"/>
      <c r="J15" s="437"/>
      <c r="K15" s="437"/>
      <c r="L15" s="437"/>
    </row>
    <row r="16" spans="1:12" ht="15" customHeight="1">
      <c r="A16" s="495" t="s">
        <v>26</v>
      </c>
      <c r="B16" s="438" t="s">
        <v>291</v>
      </c>
      <c r="C16" s="502"/>
    </row>
    <row r="17" spans="1:3">
      <c r="A17" s="495" t="s">
        <v>92</v>
      </c>
      <c r="B17" s="438" t="s">
        <v>280</v>
      </c>
      <c r="C17" s="502"/>
    </row>
    <row r="18" spans="1:3" ht="15" customHeight="1">
      <c r="A18" s="495" t="s">
        <v>27</v>
      </c>
      <c r="B18" s="438" t="s">
        <v>291</v>
      </c>
      <c r="C18" s="502"/>
    </row>
    <row r="19" spans="1:3" ht="15" customHeight="1">
      <c r="A19" s="495" t="s">
        <v>28</v>
      </c>
      <c r="B19" s="438" t="s">
        <v>303</v>
      </c>
      <c r="C19" s="502"/>
    </row>
    <row r="20" spans="1:3">
      <c r="A20" s="495" t="s">
        <v>224</v>
      </c>
      <c r="B20" s="438" t="s">
        <v>312</v>
      </c>
      <c r="C20" s="502"/>
    </row>
    <row r="21" spans="1:3" ht="15" customHeight="1">
      <c r="A21" s="496" t="s">
        <v>29</v>
      </c>
      <c r="B21" s="438" t="s">
        <v>306</v>
      </c>
      <c r="C21" s="502"/>
    </row>
    <row r="22" spans="1:3" ht="15" customHeight="1">
      <c r="A22" s="496" t="s">
        <v>30</v>
      </c>
      <c r="B22" s="438" t="s">
        <v>312</v>
      </c>
      <c r="C22" s="502"/>
    </row>
    <row r="23" spans="1:3">
      <c r="A23" s="416" t="s">
        <v>108</v>
      </c>
      <c r="B23" s="438" t="s">
        <v>312</v>
      </c>
      <c r="C23" s="502"/>
    </row>
    <row r="24" spans="1:3" ht="15" customHeight="1">
      <c r="A24" s="496" t="s">
        <v>31</v>
      </c>
      <c r="B24" s="438" t="s">
        <v>312</v>
      </c>
      <c r="C24" s="502"/>
    </row>
    <row r="25" spans="1:3" ht="15" customHeight="1">
      <c r="A25" s="496" t="s">
        <v>32</v>
      </c>
      <c r="B25" s="438" t="s">
        <v>311</v>
      </c>
      <c r="C25" s="502"/>
    </row>
    <row r="26" spans="1:3" ht="15" customHeight="1">
      <c r="A26" s="496" t="s">
        <v>33</v>
      </c>
      <c r="B26" s="438" t="s">
        <v>311</v>
      </c>
      <c r="C26" s="502"/>
    </row>
    <row r="27" spans="1:3" ht="15" customHeight="1">
      <c r="A27" s="496" t="s">
        <v>34</v>
      </c>
      <c r="B27" s="438" t="s">
        <v>311</v>
      </c>
      <c r="C27" s="502"/>
    </row>
    <row r="28" spans="1:3" ht="15" customHeight="1">
      <c r="A28" s="496" t="s">
        <v>35</v>
      </c>
      <c r="B28" s="438" t="s">
        <v>303</v>
      </c>
      <c r="C28" s="502"/>
    </row>
    <row r="29" spans="1:3">
      <c r="A29" s="496" t="s">
        <v>36</v>
      </c>
      <c r="B29" s="438" t="s">
        <v>303</v>
      </c>
      <c r="C29" s="502"/>
    </row>
    <row r="30" spans="1:3">
      <c r="A30" s="496" t="s">
        <v>37</v>
      </c>
      <c r="B30" s="438" t="s">
        <v>311</v>
      </c>
      <c r="C30" s="502"/>
    </row>
    <row r="31" spans="1:3" ht="15" customHeight="1">
      <c r="A31" s="496" t="s">
        <v>38</v>
      </c>
      <c r="B31" s="438" t="s">
        <v>303</v>
      </c>
      <c r="C31" s="502"/>
    </row>
    <row r="32" spans="1:3">
      <c r="A32" s="496" t="s">
        <v>39</v>
      </c>
      <c r="B32" s="438" t="s">
        <v>304</v>
      </c>
      <c r="C32" s="502"/>
    </row>
    <row r="33" spans="1:3">
      <c r="A33" s="496" t="s">
        <v>40</v>
      </c>
      <c r="B33" s="438" t="s">
        <v>303</v>
      </c>
      <c r="C33" s="502"/>
    </row>
    <row r="34" spans="1:3">
      <c r="A34" s="496" t="s">
        <v>41</v>
      </c>
      <c r="B34" s="438" t="s">
        <v>305</v>
      </c>
      <c r="C34" s="502"/>
    </row>
    <row r="35" spans="1:3">
      <c r="A35" s="496" t="s">
        <v>42</v>
      </c>
      <c r="B35" s="438" t="s">
        <v>280</v>
      </c>
      <c r="C35" s="502"/>
    </row>
    <row r="36" spans="1:3">
      <c r="A36" s="496" t="s">
        <v>43</v>
      </c>
      <c r="B36" s="438" t="s">
        <v>280</v>
      </c>
      <c r="C36" s="502"/>
    </row>
    <row r="37" spans="1:3" ht="15" customHeight="1">
      <c r="A37" s="496" t="s">
        <v>44</v>
      </c>
      <c r="B37" s="438" t="s">
        <v>280</v>
      </c>
      <c r="C37" s="502"/>
    </row>
    <row r="38" spans="1:3">
      <c r="A38" s="496" t="s">
        <v>45</v>
      </c>
      <c r="B38" s="438" t="s">
        <v>306</v>
      </c>
      <c r="C38" s="502"/>
    </row>
    <row r="39" spans="1:3">
      <c r="A39" s="496" t="s">
        <v>46</v>
      </c>
      <c r="B39" s="438" t="s">
        <v>303</v>
      </c>
      <c r="C39" s="502"/>
    </row>
    <row r="40" spans="1:3" ht="15" customHeight="1">
      <c r="A40" s="496" t="s">
        <v>47</v>
      </c>
      <c r="B40" s="438" t="s">
        <v>291</v>
      </c>
      <c r="C40" s="502"/>
    </row>
    <row r="41" spans="1:3" ht="15" customHeight="1">
      <c r="A41" s="496" t="s">
        <v>48</v>
      </c>
      <c r="B41" s="438" t="s">
        <v>305</v>
      </c>
      <c r="C41" s="502"/>
    </row>
    <row r="42" spans="1:3">
      <c r="A42" s="416" t="s">
        <v>49</v>
      </c>
      <c r="B42" s="438" t="s">
        <v>311</v>
      </c>
      <c r="C42" s="502"/>
    </row>
    <row r="43" spans="1:3">
      <c r="A43" s="416" t="s">
        <v>50</v>
      </c>
      <c r="B43" s="438" t="s">
        <v>311</v>
      </c>
      <c r="C43" s="502"/>
    </row>
    <row r="44" spans="1:3">
      <c r="A44" s="416" t="s">
        <v>51</v>
      </c>
      <c r="B44" s="438" t="s">
        <v>280</v>
      </c>
      <c r="C44" s="502"/>
    </row>
    <row r="45" spans="1:3" ht="15" customHeight="1">
      <c r="A45" s="416" t="s">
        <v>52</v>
      </c>
      <c r="B45" s="438" t="s">
        <v>311</v>
      </c>
      <c r="C45" s="502"/>
    </row>
    <row r="46" spans="1:3">
      <c r="A46" s="416" t="s">
        <v>53</v>
      </c>
      <c r="B46" s="438" t="s">
        <v>305</v>
      </c>
      <c r="C46" s="502"/>
    </row>
    <row r="47" spans="1:3">
      <c r="A47" s="416" t="s">
        <v>54</v>
      </c>
      <c r="B47" s="438" t="s">
        <v>280</v>
      </c>
      <c r="C47" s="502"/>
    </row>
    <row r="48" spans="1:3" ht="15" customHeight="1">
      <c r="A48" s="416" t="s">
        <v>55</v>
      </c>
      <c r="B48" s="438" t="s">
        <v>280</v>
      </c>
      <c r="C48" s="502"/>
    </row>
    <row r="49" spans="1:3" ht="15" customHeight="1">
      <c r="A49" s="416" t="s">
        <v>56</v>
      </c>
      <c r="B49" s="438" t="s">
        <v>303</v>
      </c>
      <c r="C49" s="502"/>
    </row>
    <row r="50" spans="1:3">
      <c r="A50" s="416" t="s">
        <v>255</v>
      </c>
      <c r="B50" s="438" t="s">
        <v>311</v>
      </c>
      <c r="C50" s="502"/>
    </row>
    <row r="51" spans="1:3">
      <c r="A51" s="416" t="s">
        <v>292</v>
      </c>
      <c r="B51" s="438" t="s">
        <v>302</v>
      </c>
      <c r="C51" s="502"/>
    </row>
    <row r="52" spans="1:3">
      <c r="A52" s="416" t="s">
        <v>293</v>
      </c>
      <c r="B52" s="438" t="s">
        <v>311</v>
      </c>
      <c r="C52" s="502"/>
    </row>
    <row r="53" spans="1:3">
      <c r="A53" s="416" t="s">
        <v>294</v>
      </c>
      <c r="B53" s="438" t="s">
        <v>311</v>
      </c>
      <c r="C53" s="502"/>
    </row>
    <row r="54" spans="1:3">
      <c r="A54" s="416" t="s">
        <v>295</v>
      </c>
      <c r="B54" s="438" t="s">
        <v>311</v>
      </c>
      <c r="C54" s="502"/>
    </row>
    <row r="55" spans="1:3">
      <c r="A55" s="416" t="s">
        <v>296</v>
      </c>
      <c r="B55" s="438" t="s">
        <v>311</v>
      </c>
      <c r="C55" s="502"/>
    </row>
    <row r="56" spans="1:3">
      <c r="A56" s="416" t="s">
        <v>297</v>
      </c>
      <c r="B56" s="438" t="s">
        <v>303</v>
      </c>
      <c r="C56" s="502"/>
    </row>
    <row r="57" spans="1:3">
      <c r="A57" s="416" t="s">
        <v>298</v>
      </c>
      <c r="B57" s="438" t="s">
        <v>303</v>
      </c>
      <c r="C57" s="502"/>
    </row>
    <row r="58" spans="1:3">
      <c r="A58" s="416" t="s">
        <v>299</v>
      </c>
      <c r="B58" s="438" t="s">
        <v>311</v>
      </c>
      <c r="C58" s="502"/>
    </row>
    <row r="59" spans="1:3">
      <c r="A59" s="416" t="s">
        <v>300</v>
      </c>
      <c r="B59" s="438" t="s">
        <v>311</v>
      </c>
      <c r="C59" s="502"/>
    </row>
    <row r="60" spans="1:3">
      <c r="A60" s="416" t="s">
        <v>301</v>
      </c>
      <c r="B60" s="438" t="s">
        <v>302</v>
      </c>
      <c r="C60" s="50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M309"/>
  <sheetViews>
    <sheetView topLeftCell="A238" zoomScale="70" zoomScaleNormal="70" workbookViewId="0">
      <selection activeCell="N125" sqref="N125:N126"/>
    </sheetView>
  </sheetViews>
  <sheetFormatPr baseColWidth="10" defaultRowHeight="15"/>
  <cols>
    <col min="1" max="1" width="14.140625" customWidth="1"/>
    <col min="2" max="2" width="27.28515625" customWidth="1"/>
    <col min="6" max="6" width="14.28515625" customWidth="1"/>
    <col min="8" max="8" width="17" customWidth="1"/>
    <col min="9" max="9" width="14.85546875" customWidth="1"/>
    <col min="11" max="11" width="19.28515625" customWidth="1"/>
    <col min="12" max="12" width="13" customWidth="1"/>
    <col min="14" max="14" width="14.28515625" bestFit="1" customWidth="1"/>
    <col min="15" max="15" width="14.28515625" customWidth="1"/>
    <col min="16" max="16" width="12.7109375" customWidth="1"/>
    <col min="17" max="17" width="17.7109375" customWidth="1"/>
    <col min="18" max="18" width="15.5703125" customWidth="1"/>
    <col min="20" max="20" width="25.140625" customWidth="1"/>
    <col min="21" max="21" width="14.42578125" customWidth="1"/>
    <col min="22" max="22" width="12.42578125" customWidth="1"/>
    <col min="23" max="23" width="13.7109375" customWidth="1"/>
    <col min="24" max="24" width="15.140625" customWidth="1"/>
    <col min="26" max="26" width="14.140625" customWidth="1"/>
    <col min="27" max="27" width="15.5703125" customWidth="1"/>
    <col min="29" max="29" width="23.85546875" customWidth="1"/>
    <col min="30" max="30" width="18.28515625" customWidth="1"/>
    <col min="31" max="31" width="16.28515625" customWidth="1"/>
    <col min="32" max="32" width="14.28515625" customWidth="1"/>
    <col min="33" max="33" width="16.5703125" customWidth="1"/>
    <col min="34" max="34" width="14.42578125" customWidth="1"/>
    <col min="35" max="35" width="15.140625" customWidth="1"/>
    <col min="36" max="36" width="14.7109375" customWidth="1"/>
  </cols>
  <sheetData>
    <row r="1" spans="1:36">
      <c r="A1" s="4"/>
      <c r="B1" s="4"/>
      <c r="C1" s="4"/>
      <c r="D1" s="4"/>
      <c r="E1" s="4"/>
      <c r="F1" s="4"/>
    </row>
    <row r="2" spans="1:36" ht="15.75" thickBot="1">
      <c r="A2" s="3"/>
      <c r="B2" s="4"/>
      <c r="C2" s="4"/>
      <c r="D2" s="4"/>
      <c r="E2" s="4"/>
      <c r="F2" s="4"/>
      <c r="G2" s="4"/>
      <c r="H2" s="4"/>
    </row>
    <row r="3" spans="1:36" ht="15.75" thickBot="1">
      <c r="A3" s="3"/>
      <c r="B3" s="604" t="s">
        <v>58</v>
      </c>
      <c r="C3" s="605"/>
      <c r="D3" s="606"/>
      <c r="E3" s="606"/>
      <c r="F3" s="606"/>
      <c r="G3" s="606"/>
      <c r="H3" s="606"/>
      <c r="I3" s="607"/>
      <c r="K3" s="604" t="s">
        <v>18</v>
      </c>
      <c r="L3" s="605"/>
      <c r="M3" s="606"/>
      <c r="N3" s="606"/>
      <c r="O3" s="606"/>
      <c r="P3" s="606"/>
      <c r="Q3" s="606"/>
      <c r="R3" s="607"/>
      <c r="T3" s="604" t="s">
        <v>19</v>
      </c>
      <c r="U3" s="605"/>
      <c r="V3" s="606"/>
      <c r="W3" s="606"/>
      <c r="X3" s="606"/>
      <c r="Y3" s="606"/>
      <c r="Z3" s="606"/>
      <c r="AA3" s="607"/>
      <c r="AC3" s="604" t="s">
        <v>20</v>
      </c>
      <c r="AD3" s="605"/>
      <c r="AE3" s="606"/>
      <c r="AF3" s="606"/>
      <c r="AG3" s="606"/>
      <c r="AH3" s="606"/>
      <c r="AI3" s="606"/>
      <c r="AJ3" s="607"/>
    </row>
    <row r="4" spans="1:36" ht="15.75" thickBot="1">
      <c r="A4" s="3"/>
      <c r="B4" s="98" t="s">
        <v>150</v>
      </c>
      <c r="C4" s="108" t="s">
        <v>137</v>
      </c>
      <c r="D4" s="99" t="s">
        <v>139</v>
      </c>
      <c r="E4" s="49" t="s">
        <v>142</v>
      </c>
      <c r="F4" s="60" t="s">
        <v>138</v>
      </c>
      <c r="G4" s="61" t="s">
        <v>140</v>
      </c>
      <c r="H4" s="62" t="s">
        <v>148</v>
      </c>
      <c r="I4" s="70" t="s">
        <v>151</v>
      </c>
      <c r="K4" s="98" t="s">
        <v>150</v>
      </c>
      <c r="L4" s="108" t="s">
        <v>137</v>
      </c>
      <c r="M4" s="99" t="s">
        <v>139</v>
      </c>
      <c r="N4" s="49" t="s">
        <v>142</v>
      </c>
      <c r="O4" s="60" t="s">
        <v>138</v>
      </c>
      <c r="P4" s="61" t="s">
        <v>140</v>
      </c>
      <c r="Q4" s="62" t="s">
        <v>148</v>
      </c>
      <c r="R4" s="70" t="s">
        <v>151</v>
      </c>
      <c r="T4" s="98" t="s">
        <v>150</v>
      </c>
      <c r="U4" s="108" t="s">
        <v>137</v>
      </c>
      <c r="V4" s="99" t="s">
        <v>139</v>
      </c>
      <c r="W4" s="49" t="s">
        <v>142</v>
      </c>
      <c r="X4" s="60" t="s">
        <v>138</v>
      </c>
      <c r="Y4" s="61" t="s">
        <v>140</v>
      </c>
      <c r="Z4" s="62" t="s">
        <v>148</v>
      </c>
      <c r="AA4" s="70" t="s">
        <v>151</v>
      </c>
      <c r="AC4" s="98" t="s">
        <v>150</v>
      </c>
      <c r="AD4" s="56" t="s">
        <v>137</v>
      </c>
      <c r="AE4" s="101" t="s">
        <v>139</v>
      </c>
      <c r="AF4" s="48" t="s">
        <v>142</v>
      </c>
      <c r="AG4" s="66" t="s">
        <v>138</v>
      </c>
      <c r="AH4" s="109" t="s">
        <v>140</v>
      </c>
      <c r="AI4" s="110" t="s">
        <v>148</v>
      </c>
      <c r="AJ4" s="67" t="s">
        <v>151</v>
      </c>
    </row>
    <row r="5" spans="1:36">
      <c r="A5" s="3"/>
      <c r="B5" s="601" t="s">
        <v>72</v>
      </c>
      <c r="C5" s="57">
        <v>236</v>
      </c>
      <c r="D5" s="100">
        <v>16</v>
      </c>
      <c r="E5" s="47"/>
      <c r="F5" s="50" t="s">
        <v>146</v>
      </c>
      <c r="G5" s="53">
        <v>60</v>
      </c>
      <c r="H5" s="41"/>
      <c r="I5" s="67"/>
      <c r="K5" s="601" t="s">
        <v>72</v>
      </c>
      <c r="L5" s="57">
        <v>236</v>
      </c>
      <c r="M5" s="100">
        <v>16</v>
      </c>
      <c r="N5" s="47"/>
      <c r="O5" s="50" t="s">
        <v>146</v>
      </c>
      <c r="P5" s="53">
        <v>60</v>
      </c>
      <c r="Q5" s="41"/>
      <c r="R5" s="67"/>
      <c r="T5" s="601" t="s">
        <v>72</v>
      </c>
      <c r="U5" s="57">
        <v>236</v>
      </c>
      <c r="V5" s="100">
        <v>16</v>
      </c>
      <c r="W5" s="47"/>
      <c r="X5" s="50" t="s">
        <v>146</v>
      </c>
      <c r="Y5" s="53">
        <v>60</v>
      </c>
      <c r="Z5" s="41"/>
      <c r="AA5" s="67"/>
      <c r="AC5" s="601" t="s">
        <v>72</v>
      </c>
      <c r="AD5" s="124">
        <v>236</v>
      </c>
      <c r="AE5" s="125">
        <v>16</v>
      </c>
      <c r="AF5" s="126"/>
      <c r="AG5" s="127" t="s">
        <v>146</v>
      </c>
      <c r="AH5" s="128">
        <v>60</v>
      </c>
      <c r="AI5" s="129"/>
      <c r="AJ5" s="130"/>
    </row>
    <row r="6" spans="1:36">
      <c r="A6" s="71"/>
      <c r="B6" s="602"/>
      <c r="C6" s="57">
        <v>356</v>
      </c>
      <c r="D6" s="101">
        <v>16</v>
      </c>
      <c r="E6" s="48"/>
      <c r="F6" s="72" t="s">
        <v>203</v>
      </c>
      <c r="G6" s="54"/>
      <c r="H6" s="42"/>
      <c r="I6" s="68"/>
      <c r="K6" s="602"/>
      <c r="L6" s="57">
        <v>356</v>
      </c>
      <c r="M6" s="101">
        <v>16</v>
      </c>
      <c r="N6" s="48"/>
      <c r="O6" s="72" t="s">
        <v>203</v>
      </c>
      <c r="P6" s="54"/>
      <c r="Q6" s="42"/>
      <c r="R6" s="68"/>
      <c r="T6" s="602"/>
      <c r="U6" s="57">
        <v>356</v>
      </c>
      <c r="V6" s="101">
        <v>16</v>
      </c>
      <c r="W6" s="48"/>
      <c r="X6" s="72" t="s">
        <v>203</v>
      </c>
      <c r="Y6" s="54"/>
      <c r="Z6" s="42"/>
      <c r="AA6" s="68"/>
      <c r="AC6" s="602"/>
      <c r="AD6" s="131">
        <v>356</v>
      </c>
      <c r="AE6" s="111">
        <v>16</v>
      </c>
      <c r="AF6" s="112"/>
      <c r="AG6" s="113" t="s">
        <v>203</v>
      </c>
      <c r="AH6" s="114"/>
      <c r="AI6" s="115"/>
      <c r="AJ6" s="132"/>
    </row>
    <row r="7" spans="1:36">
      <c r="A7" s="3"/>
      <c r="B7" s="602"/>
      <c r="C7" s="57">
        <v>886</v>
      </c>
      <c r="D7" s="101">
        <v>16</v>
      </c>
      <c r="E7" s="48"/>
      <c r="F7" s="51"/>
      <c r="G7" s="54"/>
      <c r="H7" s="42"/>
      <c r="I7" s="68"/>
      <c r="K7" s="602"/>
      <c r="L7" s="57">
        <v>886</v>
      </c>
      <c r="M7" s="101">
        <v>16</v>
      </c>
      <c r="N7" s="48"/>
      <c r="O7" s="51"/>
      <c r="P7" s="54"/>
      <c r="Q7" s="42"/>
      <c r="R7" s="68"/>
      <c r="T7" s="602"/>
      <c r="U7" s="57">
        <v>886</v>
      </c>
      <c r="V7" s="101">
        <v>16</v>
      </c>
      <c r="W7" s="48"/>
      <c r="X7" s="51"/>
      <c r="Y7" s="54"/>
      <c r="Z7" s="42"/>
      <c r="AA7" s="68"/>
      <c r="AC7" s="602"/>
      <c r="AD7" s="131">
        <v>886</v>
      </c>
      <c r="AE7" s="111">
        <v>16</v>
      </c>
      <c r="AF7" s="112"/>
      <c r="AG7" s="116"/>
      <c r="AH7" s="114"/>
      <c r="AI7" s="115"/>
      <c r="AJ7" s="132"/>
    </row>
    <row r="8" spans="1:36">
      <c r="A8" s="3"/>
      <c r="B8" s="602"/>
      <c r="C8" s="57">
        <v>1006</v>
      </c>
      <c r="D8" s="101">
        <v>16</v>
      </c>
      <c r="E8" s="48"/>
      <c r="F8" s="51"/>
      <c r="G8" s="54"/>
      <c r="H8" s="42"/>
      <c r="I8" s="68"/>
      <c r="K8" s="602"/>
      <c r="L8" s="57">
        <v>1006</v>
      </c>
      <c r="M8" s="101">
        <v>16</v>
      </c>
      <c r="N8" s="48"/>
      <c r="O8" s="51"/>
      <c r="P8" s="54"/>
      <c r="Q8" s="42"/>
      <c r="R8" s="68"/>
      <c r="T8" s="602"/>
      <c r="U8" s="57">
        <v>1006</v>
      </c>
      <c r="V8" s="101">
        <v>16</v>
      </c>
      <c r="W8" s="48"/>
      <c r="X8" s="51"/>
      <c r="Y8" s="54"/>
      <c r="Z8" s="42"/>
      <c r="AA8" s="68"/>
      <c r="AC8" s="602"/>
      <c r="AD8" s="131">
        <v>1006</v>
      </c>
      <c r="AE8" s="111">
        <v>16</v>
      </c>
      <c r="AF8" s="112"/>
      <c r="AG8" s="116"/>
      <c r="AH8" s="114"/>
      <c r="AI8" s="115"/>
      <c r="AJ8" s="132"/>
    </row>
    <row r="9" spans="1:36">
      <c r="A9" s="71"/>
      <c r="B9" s="602"/>
      <c r="C9" s="57">
        <v>436</v>
      </c>
      <c r="D9" s="101">
        <v>16</v>
      </c>
      <c r="E9" s="48"/>
      <c r="F9" s="51"/>
      <c r="G9" s="54"/>
      <c r="H9" s="42"/>
      <c r="I9" s="68"/>
      <c r="K9" s="602"/>
      <c r="L9" s="57"/>
      <c r="M9" s="101"/>
      <c r="N9" s="48"/>
      <c r="O9" s="51"/>
      <c r="P9" s="54"/>
      <c r="Q9" s="42"/>
      <c r="R9" s="68"/>
      <c r="T9" s="602"/>
      <c r="U9" s="57"/>
      <c r="V9" s="101"/>
      <c r="W9" s="48"/>
      <c r="X9" s="51"/>
      <c r="Y9" s="54"/>
      <c r="Z9" s="42"/>
      <c r="AA9" s="68"/>
      <c r="AC9" s="602"/>
      <c r="AD9" s="131"/>
      <c r="AE9" s="111"/>
      <c r="AF9" s="112"/>
      <c r="AG9" s="116"/>
      <c r="AH9" s="114"/>
      <c r="AI9" s="115"/>
      <c r="AJ9" s="132"/>
    </row>
    <row r="10" spans="1:36">
      <c r="A10" s="39"/>
      <c r="B10" s="602"/>
      <c r="C10" s="57">
        <v>556</v>
      </c>
      <c r="D10" s="101">
        <v>16</v>
      </c>
      <c r="E10" s="48"/>
      <c r="F10" s="51"/>
      <c r="G10" s="54"/>
      <c r="H10" s="42"/>
      <c r="I10" s="68"/>
      <c r="K10" s="602"/>
      <c r="L10" s="57"/>
      <c r="M10" s="101"/>
      <c r="N10" s="48"/>
      <c r="O10" s="51"/>
      <c r="P10" s="54"/>
      <c r="Q10" s="42"/>
      <c r="R10" s="68"/>
      <c r="T10" s="602"/>
      <c r="U10" s="57"/>
      <c r="V10" s="101"/>
      <c r="W10" s="48"/>
      <c r="X10" s="51"/>
      <c r="Y10" s="54"/>
      <c r="Z10" s="42"/>
      <c r="AA10" s="68"/>
      <c r="AC10" s="602"/>
      <c r="AD10" s="131"/>
      <c r="AE10" s="111"/>
      <c r="AF10" s="112"/>
      <c r="AG10" s="116"/>
      <c r="AH10" s="114"/>
      <c r="AI10" s="115"/>
      <c r="AJ10" s="132"/>
    </row>
    <row r="11" spans="1:36">
      <c r="A11" s="39"/>
      <c r="B11" s="602"/>
      <c r="C11" s="57"/>
      <c r="D11" s="101"/>
      <c r="E11" s="48"/>
      <c r="F11" s="51"/>
      <c r="G11" s="54"/>
      <c r="H11" s="42"/>
      <c r="I11" s="68"/>
      <c r="K11" s="602"/>
      <c r="L11" s="57"/>
      <c r="M11" s="101"/>
      <c r="N11" s="48"/>
      <c r="O11" s="51"/>
      <c r="P11" s="54"/>
      <c r="Q11" s="42"/>
      <c r="R11" s="68"/>
      <c r="T11" s="602"/>
      <c r="U11" s="57"/>
      <c r="V11" s="101"/>
      <c r="W11" s="48"/>
      <c r="X11" s="51"/>
      <c r="Y11" s="54"/>
      <c r="Z11" s="42"/>
      <c r="AA11" s="68"/>
      <c r="AC11" s="602"/>
      <c r="AD11" s="131"/>
      <c r="AE11" s="111"/>
      <c r="AF11" s="112"/>
      <c r="AG11" s="116"/>
      <c r="AH11" s="114"/>
      <c r="AI11" s="115"/>
      <c r="AJ11" s="132"/>
    </row>
    <row r="12" spans="1:36" ht="15.75" thickBot="1">
      <c r="A12" s="39"/>
      <c r="B12" s="602"/>
      <c r="C12" s="57"/>
      <c r="D12" s="99"/>
      <c r="E12" s="48"/>
      <c r="F12" s="51"/>
      <c r="G12" s="54"/>
      <c r="H12" s="42"/>
      <c r="I12" s="68"/>
      <c r="K12" s="602"/>
      <c r="L12" s="57"/>
      <c r="M12" s="99"/>
      <c r="N12" s="48"/>
      <c r="O12" s="51"/>
      <c r="P12" s="54"/>
      <c r="Q12" s="42"/>
      <c r="R12" s="68"/>
      <c r="T12" s="602"/>
      <c r="U12" s="57"/>
      <c r="V12" s="99"/>
      <c r="W12" s="48"/>
      <c r="X12" s="51"/>
      <c r="Y12" s="54"/>
      <c r="Z12" s="42"/>
      <c r="AA12" s="68"/>
      <c r="AC12" s="602"/>
      <c r="AD12" s="133"/>
      <c r="AE12" s="134"/>
      <c r="AF12" s="135"/>
      <c r="AG12" s="136"/>
      <c r="AH12" s="137"/>
      <c r="AI12" s="138"/>
      <c r="AJ12" s="139"/>
    </row>
    <row r="13" spans="1:36">
      <c r="A13" s="3"/>
      <c r="B13" s="601" t="s">
        <v>141</v>
      </c>
      <c r="C13" s="56">
        <v>150</v>
      </c>
      <c r="D13" s="100">
        <v>12</v>
      </c>
      <c r="E13" s="47" t="s">
        <v>143</v>
      </c>
      <c r="F13" s="50" t="s">
        <v>146</v>
      </c>
      <c r="G13" s="53"/>
      <c r="H13" s="41"/>
      <c r="I13" s="67"/>
      <c r="K13" s="601" t="s">
        <v>141</v>
      </c>
      <c r="L13" s="56">
        <v>150</v>
      </c>
      <c r="M13" s="100">
        <v>11</v>
      </c>
      <c r="N13" s="47" t="s">
        <v>201</v>
      </c>
      <c r="O13" s="50" t="s">
        <v>146</v>
      </c>
      <c r="P13" s="53"/>
      <c r="Q13" s="41"/>
      <c r="R13" s="67"/>
      <c r="T13" s="601" t="s">
        <v>141</v>
      </c>
      <c r="U13" s="56">
        <v>150</v>
      </c>
      <c r="V13" s="100">
        <v>11</v>
      </c>
      <c r="W13" s="47" t="s">
        <v>201</v>
      </c>
      <c r="X13" s="50" t="s">
        <v>146</v>
      </c>
      <c r="Y13" s="53"/>
      <c r="Z13" s="41"/>
      <c r="AA13" s="67"/>
      <c r="AC13" s="601" t="s">
        <v>141</v>
      </c>
      <c r="AD13" s="124">
        <v>150</v>
      </c>
      <c r="AE13" s="125">
        <v>11</v>
      </c>
      <c r="AF13" s="126" t="s">
        <v>201</v>
      </c>
      <c r="AG13" s="127" t="s">
        <v>146</v>
      </c>
      <c r="AH13" s="128"/>
      <c r="AI13" s="129"/>
      <c r="AJ13" s="130"/>
    </row>
    <row r="14" spans="1:36">
      <c r="A14" s="71"/>
      <c r="B14" s="602"/>
      <c r="C14" s="57">
        <v>350</v>
      </c>
      <c r="D14" s="101">
        <v>12</v>
      </c>
      <c r="E14" s="48" t="s">
        <v>143</v>
      </c>
      <c r="F14" s="72" t="s">
        <v>203</v>
      </c>
      <c r="G14" s="54"/>
      <c r="H14" s="42"/>
      <c r="I14" s="68"/>
      <c r="K14" s="602"/>
      <c r="L14" s="57">
        <v>350</v>
      </c>
      <c r="M14" s="101">
        <v>11</v>
      </c>
      <c r="N14" s="48" t="s">
        <v>143</v>
      </c>
      <c r="O14" s="72" t="s">
        <v>203</v>
      </c>
      <c r="P14" s="54"/>
      <c r="Q14" s="42"/>
      <c r="R14" s="68"/>
      <c r="T14" s="602"/>
      <c r="U14" s="57">
        <v>350</v>
      </c>
      <c r="V14" s="101">
        <v>11</v>
      </c>
      <c r="W14" s="48" t="s">
        <v>143</v>
      </c>
      <c r="X14" s="72" t="s">
        <v>203</v>
      </c>
      <c r="Y14" s="54"/>
      <c r="Z14" s="42"/>
      <c r="AA14" s="68"/>
      <c r="AC14" s="602"/>
      <c r="AD14" s="131">
        <v>350</v>
      </c>
      <c r="AE14" s="111">
        <v>11</v>
      </c>
      <c r="AF14" s="112" t="s">
        <v>143</v>
      </c>
      <c r="AG14" s="113" t="s">
        <v>203</v>
      </c>
      <c r="AH14" s="114"/>
      <c r="AI14" s="115"/>
      <c r="AJ14" s="132"/>
    </row>
    <row r="15" spans="1:36">
      <c r="A15" s="71"/>
      <c r="B15" s="602"/>
      <c r="C15" s="57">
        <v>1000</v>
      </c>
      <c r="D15" s="101">
        <v>12</v>
      </c>
      <c r="E15" s="48" t="s">
        <v>143</v>
      </c>
      <c r="F15" s="72"/>
      <c r="G15" s="54"/>
      <c r="H15" s="42"/>
      <c r="I15" s="68"/>
      <c r="K15" s="602"/>
      <c r="L15" s="57">
        <v>1000</v>
      </c>
      <c r="M15" s="101">
        <v>11</v>
      </c>
      <c r="N15" s="48" t="s">
        <v>143</v>
      </c>
      <c r="O15" s="72"/>
      <c r="P15" s="54"/>
      <c r="Q15" s="42"/>
      <c r="R15" s="68"/>
      <c r="T15" s="602"/>
      <c r="U15" s="57">
        <v>1000</v>
      </c>
      <c r="V15" s="101">
        <v>11</v>
      </c>
      <c r="W15" s="48" t="s">
        <v>143</v>
      </c>
      <c r="X15" s="72"/>
      <c r="Y15" s="54"/>
      <c r="Z15" s="42"/>
      <c r="AA15" s="68"/>
      <c r="AC15" s="602"/>
      <c r="AD15" s="131">
        <v>1000</v>
      </c>
      <c r="AE15" s="111">
        <v>11</v>
      </c>
      <c r="AF15" s="112" t="s">
        <v>143</v>
      </c>
      <c r="AG15" s="113"/>
      <c r="AH15" s="114"/>
      <c r="AI15" s="115"/>
      <c r="AJ15" s="132"/>
    </row>
    <row r="16" spans="1:36">
      <c r="A16" s="71"/>
      <c r="B16" s="602"/>
      <c r="C16" s="57"/>
      <c r="D16" s="101"/>
      <c r="E16" s="48"/>
      <c r="F16" s="72"/>
      <c r="G16" s="54"/>
      <c r="H16" s="42"/>
      <c r="I16" s="68"/>
      <c r="K16" s="602"/>
      <c r="L16" s="57"/>
      <c r="M16" s="101"/>
      <c r="N16" s="48"/>
      <c r="O16" s="72"/>
      <c r="P16" s="54"/>
      <c r="Q16" s="42"/>
      <c r="R16" s="68"/>
      <c r="T16" s="602"/>
      <c r="U16" s="57"/>
      <c r="V16" s="101"/>
      <c r="W16" s="48"/>
      <c r="X16" s="72"/>
      <c r="Y16" s="54"/>
      <c r="Z16" s="42"/>
      <c r="AA16" s="68"/>
      <c r="AC16" s="602"/>
      <c r="AD16" s="131"/>
      <c r="AE16" s="111"/>
      <c r="AF16" s="112"/>
      <c r="AG16" s="113"/>
      <c r="AH16" s="114"/>
      <c r="AI16" s="115"/>
      <c r="AJ16" s="132"/>
    </row>
    <row r="17" spans="1:36">
      <c r="A17" s="71"/>
      <c r="B17" s="602"/>
      <c r="C17" s="57"/>
      <c r="D17" s="101"/>
      <c r="E17" s="48"/>
      <c r="F17" s="72"/>
      <c r="G17" s="54"/>
      <c r="H17" s="42"/>
      <c r="I17" s="68"/>
      <c r="K17" s="602"/>
      <c r="L17" s="57"/>
      <c r="M17" s="101"/>
      <c r="N17" s="48"/>
      <c r="O17" s="72"/>
      <c r="P17" s="54"/>
      <c r="Q17" s="42"/>
      <c r="R17" s="68"/>
      <c r="T17" s="602"/>
      <c r="U17" s="57"/>
      <c r="V17" s="101"/>
      <c r="W17" s="48"/>
      <c r="X17" s="72"/>
      <c r="Y17" s="54"/>
      <c r="Z17" s="42"/>
      <c r="AA17" s="68"/>
      <c r="AC17" s="602"/>
      <c r="AD17" s="131"/>
      <c r="AE17" s="111"/>
      <c r="AF17" s="112"/>
      <c r="AG17" s="113"/>
      <c r="AH17" s="114"/>
      <c r="AI17" s="115"/>
      <c r="AJ17" s="132"/>
    </row>
    <row r="18" spans="1:36">
      <c r="A18" s="71"/>
      <c r="B18" s="602"/>
      <c r="C18" s="57"/>
      <c r="D18" s="101"/>
      <c r="E18" s="48"/>
      <c r="F18" s="72"/>
      <c r="G18" s="54"/>
      <c r="H18" s="42"/>
      <c r="I18" s="68"/>
      <c r="K18" s="602"/>
      <c r="L18" s="57"/>
      <c r="M18" s="101"/>
      <c r="N18" s="48"/>
      <c r="O18" s="72"/>
      <c r="P18" s="54"/>
      <c r="Q18" s="42"/>
      <c r="R18" s="68"/>
      <c r="T18" s="602"/>
      <c r="U18" s="57"/>
      <c r="V18" s="101"/>
      <c r="W18" s="48"/>
      <c r="X18" s="72"/>
      <c r="Y18" s="54"/>
      <c r="Z18" s="42"/>
      <c r="AA18" s="68"/>
      <c r="AC18" s="602"/>
      <c r="AD18" s="131"/>
      <c r="AE18" s="111"/>
      <c r="AF18" s="112"/>
      <c r="AG18" s="113"/>
      <c r="AH18" s="114"/>
      <c r="AI18" s="115"/>
      <c r="AJ18" s="132"/>
    </row>
    <row r="19" spans="1:36">
      <c r="A19" s="4"/>
      <c r="B19" s="602"/>
      <c r="C19" s="57"/>
      <c r="D19" s="101"/>
      <c r="E19" s="48"/>
      <c r="F19" s="51"/>
      <c r="G19" s="54"/>
      <c r="H19" s="42"/>
      <c r="I19" s="68"/>
      <c r="K19" s="602"/>
      <c r="L19" s="57"/>
      <c r="M19" s="101"/>
      <c r="N19" s="48"/>
      <c r="O19" s="51"/>
      <c r="P19" s="54"/>
      <c r="Q19" s="42"/>
      <c r="R19" s="68"/>
      <c r="T19" s="602"/>
      <c r="U19" s="57"/>
      <c r="V19" s="101"/>
      <c r="W19" s="48"/>
      <c r="X19" s="51"/>
      <c r="Y19" s="54"/>
      <c r="Z19" s="42"/>
      <c r="AA19" s="68"/>
      <c r="AC19" s="602"/>
      <c r="AD19" s="131"/>
      <c r="AE19" s="111"/>
      <c r="AF19" s="112"/>
      <c r="AG19" s="116"/>
      <c r="AH19" s="114"/>
      <c r="AI19" s="115"/>
      <c r="AJ19" s="132"/>
    </row>
    <row r="20" spans="1:36" ht="15.75" thickBot="1">
      <c r="A20" s="3"/>
      <c r="B20" s="603"/>
      <c r="C20" s="58"/>
      <c r="D20" s="99"/>
      <c r="E20" s="49"/>
      <c r="F20" s="52"/>
      <c r="G20" s="55"/>
      <c r="H20" s="43"/>
      <c r="I20" s="69"/>
      <c r="K20" s="603"/>
      <c r="L20" s="58"/>
      <c r="M20" s="99"/>
      <c r="N20" s="49"/>
      <c r="O20" s="52"/>
      <c r="P20" s="55"/>
      <c r="Q20" s="43"/>
      <c r="R20" s="69"/>
      <c r="T20" s="603"/>
      <c r="U20" s="58"/>
      <c r="V20" s="99"/>
      <c r="W20" s="49"/>
      <c r="X20" s="52"/>
      <c r="Y20" s="55"/>
      <c r="Z20" s="43"/>
      <c r="AA20" s="69"/>
      <c r="AC20" s="603"/>
      <c r="AD20" s="133"/>
      <c r="AE20" s="134"/>
      <c r="AF20" s="135"/>
      <c r="AG20" s="136"/>
      <c r="AH20" s="137"/>
      <c r="AI20" s="138"/>
      <c r="AJ20" s="139"/>
    </row>
    <row r="21" spans="1:36">
      <c r="A21" s="71"/>
      <c r="B21" s="602" t="s">
        <v>63</v>
      </c>
      <c r="C21" s="57">
        <v>150</v>
      </c>
      <c r="D21" s="101">
        <v>12</v>
      </c>
      <c r="E21" s="48" t="s">
        <v>143</v>
      </c>
      <c r="F21" s="72" t="s">
        <v>146</v>
      </c>
      <c r="G21" s="54"/>
      <c r="H21" s="42"/>
      <c r="I21" s="68"/>
      <c r="K21" s="602" t="s">
        <v>63</v>
      </c>
      <c r="L21" s="57">
        <v>150</v>
      </c>
      <c r="M21" s="101">
        <v>11</v>
      </c>
      <c r="N21" s="48" t="s">
        <v>144</v>
      </c>
      <c r="O21" s="72" t="s">
        <v>146</v>
      </c>
      <c r="P21" s="54"/>
      <c r="Q21" s="42"/>
      <c r="R21" s="68"/>
      <c r="T21" s="602" t="s">
        <v>63</v>
      </c>
      <c r="U21" s="57">
        <v>150</v>
      </c>
      <c r="V21" s="101">
        <v>11</v>
      </c>
      <c r="W21" s="48" t="s">
        <v>144</v>
      </c>
      <c r="X21" s="72" t="s">
        <v>146</v>
      </c>
      <c r="Y21" s="54"/>
      <c r="Z21" s="42"/>
      <c r="AA21" s="68"/>
      <c r="AC21" s="551" t="s">
        <v>63</v>
      </c>
      <c r="AD21" s="157">
        <v>150</v>
      </c>
      <c r="AE21" s="119">
        <v>11</v>
      </c>
      <c r="AF21" s="120" t="s">
        <v>144</v>
      </c>
      <c r="AG21" s="121" t="s">
        <v>146</v>
      </c>
      <c r="AH21" s="122"/>
      <c r="AI21" s="123"/>
      <c r="AJ21" s="158"/>
    </row>
    <row r="22" spans="1:36">
      <c r="A22" s="71"/>
      <c r="B22" s="602"/>
      <c r="C22" s="57">
        <v>800</v>
      </c>
      <c r="D22" s="101">
        <v>12</v>
      </c>
      <c r="E22" s="48" t="s">
        <v>143</v>
      </c>
      <c r="F22" s="51" t="s">
        <v>203</v>
      </c>
      <c r="G22" s="54"/>
      <c r="H22" s="42"/>
      <c r="I22" s="68"/>
      <c r="K22" s="602"/>
      <c r="L22" s="57">
        <v>800</v>
      </c>
      <c r="M22" s="101">
        <v>11</v>
      </c>
      <c r="N22" s="48" t="s">
        <v>144</v>
      </c>
      <c r="O22" s="51" t="s">
        <v>203</v>
      </c>
      <c r="P22" s="54"/>
      <c r="Q22" s="42"/>
      <c r="R22" s="68"/>
      <c r="T22" s="602"/>
      <c r="U22" s="57">
        <v>800</v>
      </c>
      <c r="V22" s="101">
        <v>11</v>
      </c>
      <c r="W22" s="48" t="s">
        <v>144</v>
      </c>
      <c r="X22" s="51" t="s">
        <v>203</v>
      </c>
      <c r="Y22" s="54"/>
      <c r="Z22" s="42"/>
      <c r="AA22" s="68"/>
      <c r="AC22" s="552"/>
      <c r="AD22" s="155">
        <v>800</v>
      </c>
      <c r="AE22" s="111">
        <v>11</v>
      </c>
      <c r="AF22" s="112" t="s">
        <v>144</v>
      </c>
      <c r="AG22" s="116" t="s">
        <v>203</v>
      </c>
      <c r="AH22" s="114"/>
      <c r="AI22" s="115"/>
      <c r="AJ22" s="132"/>
    </row>
    <row r="23" spans="1:36">
      <c r="A23" s="71"/>
      <c r="B23" s="602"/>
      <c r="C23" s="57"/>
      <c r="D23" s="101"/>
      <c r="E23" s="48"/>
      <c r="F23" s="51"/>
      <c r="G23" s="54"/>
      <c r="H23" s="42"/>
      <c r="I23" s="68"/>
      <c r="K23" s="602"/>
      <c r="L23" s="57"/>
      <c r="M23" s="101"/>
      <c r="N23" s="48"/>
      <c r="O23" s="51"/>
      <c r="P23" s="54"/>
      <c r="Q23" s="42"/>
      <c r="R23" s="68"/>
      <c r="T23" s="602"/>
      <c r="U23" s="57"/>
      <c r="V23" s="101"/>
      <c r="W23" s="48"/>
      <c r="X23" s="51"/>
      <c r="Y23" s="54"/>
      <c r="Z23" s="42"/>
      <c r="AA23" s="68"/>
      <c r="AC23" s="552"/>
      <c r="AD23" s="155"/>
      <c r="AE23" s="111"/>
      <c r="AF23" s="112"/>
      <c r="AG23" s="116"/>
      <c r="AH23" s="114"/>
      <c r="AI23" s="115"/>
      <c r="AJ23" s="132"/>
    </row>
    <row r="24" spans="1:36">
      <c r="A24" s="3"/>
      <c r="B24" s="602"/>
      <c r="C24" s="57"/>
      <c r="D24" s="101"/>
      <c r="E24" s="48"/>
      <c r="F24" s="51"/>
      <c r="G24" s="54"/>
      <c r="H24" s="42"/>
      <c r="I24" s="68"/>
      <c r="K24" s="602"/>
      <c r="L24" s="57"/>
      <c r="M24" s="101"/>
      <c r="N24" s="48"/>
      <c r="O24" s="51"/>
      <c r="P24" s="54"/>
      <c r="Q24" s="42"/>
      <c r="R24" s="68"/>
      <c r="T24" s="602"/>
      <c r="U24" s="57"/>
      <c r="V24" s="101"/>
      <c r="W24" s="48"/>
      <c r="X24" s="51"/>
      <c r="Y24" s="54"/>
      <c r="Z24" s="42"/>
      <c r="AA24" s="68"/>
      <c r="AC24" s="552"/>
      <c r="AD24" s="155"/>
      <c r="AE24" s="111"/>
      <c r="AF24" s="112"/>
      <c r="AG24" s="116"/>
      <c r="AH24" s="114"/>
      <c r="AI24" s="115"/>
      <c r="AJ24" s="132"/>
    </row>
    <row r="25" spans="1:36">
      <c r="A25" s="71"/>
      <c r="B25" s="602"/>
      <c r="C25" s="57"/>
      <c r="D25" s="101"/>
      <c r="E25" s="48"/>
      <c r="F25" s="51"/>
      <c r="G25" s="54"/>
      <c r="H25" s="42"/>
      <c r="I25" s="68"/>
      <c r="K25" s="602"/>
      <c r="L25" s="57"/>
      <c r="M25" s="101"/>
      <c r="N25" s="48"/>
      <c r="O25" s="51"/>
      <c r="P25" s="54"/>
      <c r="Q25" s="42"/>
      <c r="R25" s="68"/>
      <c r="T25" s="602"/>
      <c r="U25" s="57"/>
      <c r="V25" s="101"/>
      <c r="W25" s="48"/>
      <c r="X25" s="51"/>
      <c r="Y25" s="54"/>
      <c r="Z25" s="42"/>
      <c r="AA25" s="68"/>
      <c r="AC25" s="552"/>
      <c r="AD25" s="155"/>
      <c r="AE25" s="111"/>
      <c r="AF25" s="112"/>
      <c r="AG25" s="116"/>
      <c r="AH25" s="114"/>
      <c r="AI25" s="115"/>
      <c r="AJ25" s="132"/>
    </row>
    <row r="26" spans="1:36">
      <c r="A26" s="71"/>
      <c r="B26" s="602"/>
      <c r="C26" s="57"/>
      <c r="D26" s="101"/>
      <c r="E26" s="48"/>
      <c r="F26" s="51"/>
      <c r="G26" s="54"/>
      <c r="H26" s="42"/>
      <c r="I26" s="68"/>
      <c r="K26" s="602"/>
      <c r="L26" s="57"/>
      <c r="M26" s="101"/>
      <c r="N26" s="48"/>
      <c r="O26" s="51"/>
      <c r="P26" s="54"/>
      <c r="Q26" s="42"/>
      <c r="R26" s="68"/>
      <c r="T26" s="602"/>
      <c r="U26" s="57"/>
      <c r="V26" s="101"/>
      <c r="W26" s="48"/>
      <c r="X26" s="51"/>
      <c r="Y26" s="54"/>
      <c r="Z26" s="42"/>
      <c r="AA26" s="68"/>
      <c r="AC26" s="552"/>
      <c r="AD26" s="155"/>
      <c r="AE26" s="111"/>
      <c r="AF26" s="112"/>
      <c r="AG26" s="116"/>
      <c r="AH26" s="114"/>
      <c r="AI26" s="115"/>
      <c r="AJ26" s="132"/>
    </row>
    <row r="27" spans="1:36">
      <c r="A27" s="71"/>
      <c r="B27" s="602"/>
      <c r="C27" s="57"/>
      <c r="D27" s="101"/>
      <c r="E27" s="48"/>
      <c r="F27" s="72"/>
      <c r="G27" s="54"/>
      <c r="H27" s="42"/>
      <c r="I27" s="68"/>
      <c r="K27" s="602"/>
      <c r="L27" s="57"/>
      <c r="M27" s="101"/>
      <c r="N27" s="48"/>
      <c r="O27" s="72"/>
      <c r="P27" s="54"/>
      <c r="Q27" s="42"/>
      <c r="R27" s="68"/>
      <c r="T27" s="602"/>
      <c r="U27" s="57"/>
      <c r="V27" s="101"/>
      <c r="W27" s="48"/>
      <c r="X27" s="72"/>
      <c r="Y27" s="54"/>
      <c r="Z27" s="42"/>
      <c r="AA27" s="68"/>
      <c r="AC27" s="552"/>
      <c r="AD27" s="155"/>
      <c r="AE27" s="111"/>
      <c r="AF27" s="112"/>
      <c r="AG27" s="113"/>
      <c r="AH27" s="114"/>
      <c r="AI27" s="115"/>
      <c r="AJ27" s="132"/>
    </row>
    <row r="28" spans="1:36" ht="15.75" thickBot="1">
      <c r="A28" s="3"/>
      <c r="B28" s="603"/>
      <c r="C28" s="57"/>
      <c r="D28" s="99"/>
      <c r="E28" s="49"/>
      <c r="F28" s="75"/>
      <c r="G28" s="55"/>
      <c r="H28" s="43"/>
      <c r="I28" s="69"/>
      <c r="K28" s="603"/>
      <c r="L28" s="57"/>
      <c r="M28" s="99"/>
      <c r="N28" s="49"/>
      <c r="O28" s="75"/>
      <c r="P28" s="55"/>
      <c r="Q28" s="43"/>
      <c r="R28" s="69"/>
      <c r="T28" s="603"/>
      <c r="U28" s="57"/>
      <c r="V28" s="99"/>
      <c r="W28" s="49"/>
      <c r="X28" s="75"/>
      <c r="Y28" s="55"/>
      <c r="Z28" s="43"/>
      <c r="AA28" s="69"/>
      <c r="AC28" s="553"/>
      <c r="AD28" s="156"/>
      <c r="AE28" s="140"/>
      <c r="AF28" s="141"/>
      <c r="AG28" s="142"/>
      <c r="AH28" s="143"/>
      <c r="AI28" s="144"/>
      <c r="AJ28" s="159"/>
    </row>
    <row r="29" spans="1:36">
      <c r="A29" s="71"/>
      <c r="B29" s="601" t="s">
        <v>67</v>
      </c>
      <c r="C29" s="56">
        <v>50</v>
      </c>
      <c r="D29" s="101">
        <v>12</v>
      </c>
      <c r="E29" s="48" t="s">
        <v>143</v>
      </c>
      <c r="F29" s="51" t="s">
        <v>146</v>
      </c>
      <c r="G29" s="54"/>
      <c r="H29" s="42" t="s">
        <v>153</v>
      </c>
      <c r="I29" s="68"/>
      <c r="K29" s="601" t="s">
        <v>67</v>
      </c>
      <c r="L29" s="56">
        <v>50</v>
      </c>
      <c r="M29" s="101">
        <v>11</v>
      </c>
      <c r="N29" s="48" t="s">
        <v>143</v>
      </c>
      <c r="O29" s="51" t="s">
        <v>146</v>
      </c>
      <c r="P29" s="54"/>
      <c r="Q29" s="42" t="s">
        <v>202</v>
      </c>
      <c r="R29" s="68"/>
      <c r="T29" s="601" t="s">
        <v>67</v>
      </c>
      <c r="U29" s="56">
        <v>50</v>
      </c>
      <c r="V29" s="101">
        <v>11</v>
      </c>
      <c r="W29" s="48" t="s">
        <v>143</v>
      </c>
      <c r="X29" s="51" t="s">
        <v>146</v>
      </c>
      <c r="Y29" s="54"/>
      <c r="Z29" s="42" t="s">
        <v>149</v>
      </c>
      <c r="AA29" s="68"/>
      <c r="AC29" s="601" t="s">
        <v>67</v>
      </c>
      <c r="AD29" s="124">
        <v>50</v>
      </c>
      <c r="AE29" s="125">
        <v>11</v>
      </c>
      <c r="AF29" s="126" t="s">
        <v>143</v>
      </c>
      <c r="AG29" s="146" t="s">
        <v>146</v>
      </c>
      <c r="AH29" s="128"/>
      <c r="AI29" s="129" t="s">
        <v>202</v>
      </c>
      <c r="AJ29" s="130"/>
    </row>
    <row r="30" spans="1:36">
      <c r="A30" s="71"/>
      <c r="B30" s="602"/>
      <c r="C30" s="57"/>
      <c r="D30" s="101"/>
      <c r="E30" s="48"/>
      <c r="F30" s="51" t="s">
        <v>147</v>
      </c>
      <c r="G30" s="54"/>
      <c r="H30" s="42"/>
      <c r="I30" s="68"/>
      <c r="K30" s="602"/>
      <c r="L30" s="57"/>
      <c r="M30" s="101"/>
      <c r="N30" s="48"/>
      <c r="O30" s="51" t="s">
        <v>147</v>
      </c>
      <c r="P30" s="54"/>
      <c r="Q30" s="42"/>
      <c r="R30" s="68"/>
      <c r="T30" s="602"/>
      <c r="U30" s="57"/>
      <c r="V30" s="101"/>
      <c r="W30" s="48"/>
      <c r="X30" s="51" t="s">
        <v>147</v>
      </c>
      <c r="Y30" s="54"/>
      <c r="Z30" s="42"/>
      <c r="AA30" s="68"/>
      <c r="AC30" s="602"/>
      <c r="AD30" s="131"/>
      <c r="AE30" s="111"/>
      <c r="AF30" s="112"/>
      <c r="AG30" s="116" t="s">
        <v>147</v>
      </c>
      <c r="AH30" s="114"/>
      <c r="AI30" s="115"/>
      <c r="AJ30" s="132"/>
    </row>
    <row r="31" spans="1:36">
      <c r="A31" s="3"/>
      <c r="B31" s="602"/>
      <c r="C31" s="57"/>
      <c r="D31" s="101"/>
      <c r="E31" s="48"/>
      <c r="F31" s="51" t="s">
        <v>203</v>
      </c>
      <c r="G31" s="54"/>
      <c r="H31" s="42"/>
      <c r="I31" s="68"/>
      <c r="K31" s="602"/>
      <c r="L31" s="57"/>
      <c r="M31" s="101"/>
      <c r="N31" s="48"/>
      <c r="O31" s="51" t="s">
        <v>203</v>
      </c>
      <c r="P31" s="54"/>
      <c r="Q31" s="42"/>
      <c r="R31" s="68"/>
      <c r="T31" s="602"/>
      <c r="U31" s="57"/>
      <c r="V31" s="101"/>
      <c r="W31" s="48"/>
      <c r="X31" s="51" t="s">
        <v>203</v>
      </c>
      <c r="Y31" s="54"/>
      <c r="Z31" s="42"/>
      <c r="AA31" s="68"/>
      <c r="AC31" s="602"/>
      <c r="AD31" s="131"/>
      <c r="AE31" s="111"/>
      <c r="AF31" s="112"/>
      <c r="AG31" s="116" t="s">
        <v>203</v>
      </c>
      <c r="AH31" s="114"/>
      <c r="AI31" s="115"/>
      <c r="AJ31" s="132"/>
    </row>
    <row r="32" spans="1:36">
      <c r="A32" s="71"/>
      <c r="B32" s="602"/>
      <c r="C32" s="57"/>
      <c r="D32" s="101"/>
      <c r="E32" s="48"/>
      <c r="F32" s="51"/>
      <c r="G32" s="54"/>
      <c r="H32" s="42"/>
      <c r="I32" s="68"/>
      <c r="K32" s="602"/>
      <c r="L32" s="57"/>
      <c r="M32" s="101"/>
      <c r="N32" s="48"/>
      <c r="O32" s="51"/>
      <c r="P32" s="54"/>
      <c r="Q32" s="42"/>
      <c r="R32" s="68"/>
      <c r="T32" s="602"/>
      <c r="U32" s="57"/>
      <c r="V32" s="101"/>
      <c r="W32" s="48"/>
      <c r="X32" s="51"/>
      <c r="Y32" s="54"/>
      <c r="Z32" s="42"/>
      <c r="AA32" s="68"/>
      <c r="AC32" s="602"/>
      <c r="AD32" s="131"/>
      <c r="AE32" s="111"/>
      <c r="AF32" s="112"/>
      <c r="AG32" s="116"/>
      <c r="AH32" s="114"/>
      <c r="AI32" s="115"/>
      <c r="AJ32" s="132"/>
    </row>
    <row r="33" spans="1:36">
      <c r="A33" s="71"/>
      <c r="B33" s="602"/>
      <c r="C33" s="57"/>
      <c r="D33" s="101"/>
      <c r="E33" s="48"/>
      <c r="F33" s="51"/>
      <c r="G33" s="54"/>
      <c r="H33" s="42"/>
      <c r="I33" s="68"/>
      <c r="K33" s="602"/>
      <c r="L33" s="57"/>
      <c r="M33" s="101"/>
      <c r="N33" s="48"/>
      <c r="O33" s="51"/>
      <c r="P33" s="54"/>
      <c r="Q33" s="42"/>
      <c r="R33" s="68"/>
      <c r="T33" s="602"/>
      <c r="U33" s="57"/>
      <c r="V33" s="101"/>
      <c r="W33" s="48"/>
      <c r="X33" s="51"/>
      <c r="Y33" s="54"/>
      <c r="Z33" s="42"/>
      <c r="AA33" s="68"/>
      <c r="AC33" s="602"/>
      <c r="AD33" s="131"/>
      <c r="AE33" s="111"/>
      <c r="AF33" s="112"/>
      <c r="AG33" s="116"/>
      <c r="AH33" s="114"/>
      <c r="AI33" s="115"/>
      <c r="AJ33" s="132"/>
    </row>
    <row r="34" spans="1:36">
      <c r="A34" s="71"/>
      <c r="B34" s="602"/>
      <c r="C34" s="57"/>
      <c r="D34" s="101"/>
      <c r="E34" s="48"/>
      <c r="F34" s="51"/>
      <c r="G34" s="54"/>
      <c r="H34" s="42"/>
      <c r="I34" s="68"/>
      <c r="K34" s="602"/>
      <c r="L34" s="57"/>
      <c r="M34" s="101"/>
      <c r="N34" s="48"/>
      <c r="O34" s="51"/>
      <c r="P34" s="54"/>
      <c r="Q34" s="42"/>
      <c r="R34" s="68"/>
      <c r="T34" s="602"/>
      <c r="U34" s="57"/>
      <c r="V34" s="101"/>
      <c r="W34" s="48"/>
      <c r="X34" s="51"/>
      <c r="Y34" s="54"/>
      <c r="Z34" s="42"/>
      <c r="AA34" s="68"/>
      <c r="AC34" s="602"/>
      <c r="AD34" s="131"/>
      <c r="AE34" s="111"/>
      <c r="AF34" s="112"/>
      <c r="AG34" s="116"/>
      <c r="AH34" s="114"/>
      <c r="AI34" s="115"/>
      <c r="AJ34" s="132"/>
    </row>
    <row r="35" spans="1:36">
      <c r="A35" s="71"/>
      <c r="B35" s="602"/>
      <c r="C35" s="57"/>
      <c r="D35" s="101"/>
      <c r="E35" s="48"/>
      <c r="F35" s="51"/>
      <c r="G35" s="54"/>
      <c r="H35" s="42"/>
      <c r="I35" s="68"/>
      <c r="K35" s="602"/>
      <c r="L35" s="57"/>
      <c r="M35" s="101"/>
      <c r="N35" s="48"/>
      <c r="O35" s="51"/>
      <c r="P35" s="54"/>
      <c r="Q35" s="42"/>
      <c r="R35" s="68"/>
      <c r="T35" s="602"/>
      <c r="U35" s="57"/>
      <c r="V35" s="101"/>
      <c r="W35" s="48"/>
      <c r="X35" s="51"/>
      <c r="Y35" s="54"/>
      <c r="Z35" s="42"/>
      <c r="AA35" s="68"/>
      <c r="AC35" s="602"/>
      <c r="AD35" s="131"/>
      <c r="AE35" s="111"/>
      <c r="AF35" s="112"/>
      <c r="AG35" s="116"/>
      <c r="AH35" s="114"/>
      <c r="AI35" s="115"/>
      <c r="AJ35" s="132"/>
    </row>
    <row r="36" spans="1:36" ht="15.75" thickBot="1">
      <c r="A36" s="3"/>
      <c r="B36" s="603"/>
      <c r="C36" s="58"/>
      <c r="D36" s="99"/>
      <c r="E36" s="49"/>
      <c r="F36" s="51"/>
      <c r="G36" s="55"/>
      <c r="H36" s="43"/>
      <c r="I36" s="69"/>
      <c r="K36" s="603"/>
      <c r="L36" s="58"/>
      <c r="M36" s="99"/>
      <c r="N36" s="49"/>
      <c r="O36" s="51"/>
      <c r="P36" s="55"/>
      <c r="Q36" s="43"/>
      <c r="R36" s="69"/>
      <c r="T36" s="603"/>
      <c r="U36" s="58"/>
      <c r="V36" s="99"/>
      <c r="W36" s="49"/>
      <c r="X36" s="51"/>
      <c r="Y36" s="55"/>
      <c r="Z36" s="43"/>
      <c r="AA36" s="69"/>
      <c r="AC36" s="603"/>
      <c r="AD36" s="133"/>
      <c r="AE36" s="134"/>
      <c r="AF36" s="135"/>
      <c r="AG36" s="136"/>
      <c r="AH36" s="137"/>
      <c r="AI36" s="138"/>
      <c r="AJ36" s="139"/>
    </row>
    <row r="37" spans="1:36">
      <c r="A37" s="3"/>
      <c r="B37" s="601" t="s">
        <v>68</v>
      </c>
      <c r="C37" s="102">
        <v>150</v>
      </c>
      <c r="D37" s="44">
        <v>102</v>
      </c>
      <c r="E37" s="47"/>
      <c r="F37" s="65" t="s">
        <v>146</v>
      </c>
      <c r="G37" s="53" t="s">
        <v>154</v>
      </c>
      <c r="H37" s="73"/>
      <c r="I37" s="67"/>
      <c r="K37" s="601" t="s">
        <v>68</v>
      </c>
      <c r="L37" s="102">
        <v>150</v>
      </c>
      <c r="M37" s="44">
        <v>102</v>
      </c>
      <c r="N37" s="47"/>
      <c r="O37" s="65" t="s">
        <v>146</v>
      </c>
      <c r="P37" s="53" t="s">
        <v>154</v>
      </c>
      <c r="Q37" s="73"/>
      <c r="R37" s="67"/>
      <c r="T37" s="601" t="s">
        <v>68</v>
      </c>
      <c r="U37" s="102">
        <v>150</v>
      </c>
      <c r="V37" s="44">
        <v>102</v>
      </c>
      <c r="W37" s="47"/>
      <c r="X37" s="65" t="s">
        <v>146</v>
      </c>
      <c r="Y37" s="53" t="s">
        <v>154</v>
      </c>
      <c r="Z37" s="73"/>
      <c r="AA37" s="67"/>
      <c r="AC37" s="551" t="s">
        <v>68</v>
      </c>
      <c r="AD37" s="153">
        <v>150</v>
      </c>
      <c r="AE37" s="119">
        <v>102</v>
      </c>
      <c r="AF37" s="120"/>
      <c r="AG37" s="145" t="s">
        <v>146</v>
      </c>
      <c r="AH37" s="122" t="s">
        <v>154</v>
      </c>
      <c r="AI37" s="123"/>
      <c r="AJ37" s="158"/>
    </row>
    <row r="38" spans="1:36">
      <c r="A38" s="3"/>
      <c r="B38" s="602"/>
      <c r="C38" s="102">
        <v>150</v>
      </c>
      <c r="D38" s="45">
        <v>6</v>
      </c>
      <c r="E38" s="48"/>
      <c r="F38" s="66" t="s">
        <v>203</v>
      </c>
      <c r="G38" s="54"/>
      <c r="H38" s="74"/>
      <c r="I38" s="68"/>
      <c r="K38" s="602"/>
      <c r="L38" s="102">
        <v>150</v>
      </c>
      <c r="M38" s="45">
        <v>6</v>
      </c>
      <c r="N38" s="48"/>
      <c r="O38" s="66" t="s">
        <v>203</v>
      </c>
      <c r="P38" s="54"/>
      <c r="Q38" s="74"/>
      <c r="R38" s="68"/>
      <c r="T38" s="602"/>
      <c r="U38" s="102">
        <v>150</v>
      </c>
      <c r="V38" s="45">
        <v>6</v>
      </c>
      <c r="W38" s="48"/>
      <c r="X38" s="66" t="s">
        <v>203</v>
      </c>
      <c r="Y38" s="54"/>
      <c r="Z38" s="74"/>
      <c r="AA38" s="68"/>
      <c r="AC38" s="552"/>
      <c r="AD38" s="154">
        <v>150</v>
      </c>
      <c r="AE38" s="111">
        <v>6</v>
      </c>
      <c r="AF38" s="112"/>
      <c r="AG38" s="117" t="s">
        <v>203</v>
      </c>
      <c r="AH38" s="114"/>
      <c r="AI38" s="115"/>
      <c r="AJ38" s="132"/>
    </row>
    <row r="39" spans="1:36">
      <c r="A39" s="3"/>
      <c r="B39" s="602"/>
      <c r="C39" s="76">
        <v>230</v>
      </c>
      <c r="D39" s="45">
        <v>16</v>
      </c>
      <c r="E39" s="48"/>
      <c r="F39" s="66"/>
      <c r="G39" s="54"/>
      <c r="H39" s="74"/>
      <c r="I39" s="68"/>
      <c r="K39" s="602"/>
      <c r="L39" s="76">
        <v>230</v>
      </c>
      <c r="M39" s="45">
        <v>16</v>
      </c>
      <c r="N39" s="48"/>
      <c r="O39" s="66"/>
      <c r="P39" s="54"/>
      <c r="Q39" s="74"/>
      <c r="R39" s="68"/>
      <c r="T39" s="602"/>
      <c r="U39" s="76">
        <v>230</v>
      </c>
      <c r="V39" s="45">
        <v>16</v>
      </c>
      <c r="W39" s="48"/>
      <c r="X39" s="66"/>
      <c r="Y39" s="54"/>
      <c r="Z39" s="74"/>
      <c r="AA39" s="68"/>
      <c r="AC39" s="552"/>
      <c r="AD39" s="155">
        <v>230</v>
      </c>
      <c r="AE39" s="111">
        <v>16</v>
      </c>
      <c r="AF39" s="112"/>
      <c r="AG39" s="117"/>
      <c r="AH39" s="114"/>
      <c r="AI39" s="115"/>
      <c r="AJ39" s="132"/>
    </row>
    <row r="40" spans="1:36">
      <c r="A40" s="3"/>
      <c r="B40" s="602"/>
      <c r="C40" s="76">
        <v>350</v>
      </c>
      <c r="D40" s="45">
        <v>16</v>
      </c>
      <c r="E40" s="48"/>
      <c r="F40" s="66"/>
      <c r="G40" s="54"/>
      <c r="H40" s="74"/>
      <c r="I40" s="68"/>
      <c r="K40" s="602"/>
      <c r="L40" s="76">
        <v>350</v>
      </c>
      <c r="M40" s="45">
        <v>16</v>
      </c>
      <c r="N40" s="48"/>
      <c r="O40" s="66"/>
      <c r="P40" s="54"/>
      <c r="Q40" s="74"/>
      <c r="R40" s="68"/>
      <c r="T40" s="602"/>
      <c r="U40" s="76">
        <v>350</v>
      </c>
      <c r="V40" s="45">
        <v>16</v>
      </c>
      <c r="W40" s="48"/>
      <c r="X40" s="66"/>
      <c r="Y40" s="54"/>
      <c r="Z40" s="74"/>
      <c r="AA40" s="68"/>
      <c r="AC40" s="552"/>
      <c r="AD40" s="155">
        <v>350</v>
      </c>
      <c r="AE40" s="111">
        <v>16</v>
      </c>
      <c r="AF40" s="112"/>
      <c r="AG40" s="117"/>
      <c r="AH40" s="114"/>
      <c r="AI40" s="115"/>
      <c r="AJ40" s="132"/>
    </row>
    <row r="41" spans="1:36">
      <c r="A41" s="39"/>
      <c r="B41" s="602"/>
      <c r="C41" s="76">
        <v>880</v>
      </c>
      <c r="D41" s="45">
        <v>16</v>
      </c>
      <c r="E41" s="48"/>
      <c r="F41" s="66"/>
      <c r="G41" s="54"/>
      <c r="H41" s="74"/>
      <c r="I41" s="68"/>
      <c r="K41" s="602"/>
      <c r="L41" s="76">
        <v>880</v>
      </c>
      <c r="M41" s="45">
        <v>16</v>
      </c>
      <c r="N41" s="48"/>
      <c r="O41" s="66"/>
      <c r="P41" s="54"/>
      <c r="Q41" s="74"/>
      <c r="R41" s="68"/>
      <c r="T41" s="602"/>
      <c r="U41" s="76">
        <v>880</v>
      </c>
      <c r="V41" s="45">
        <v>16</v>
      </c>
      <c r="W41" s="48"/>
      <c r="X41" s="66"/>
      <c r="Y41" s="54"/>
      <c r="Z41" s="74"/>
      <c r="AA41" s="68"/>
      <c r="AC41" s="552"/>
      <c r="AD41" s="155">
        <v>880</v>
      </c>
      <c r="AE41" s="111">
        <v>16</v>
      </c>
      <c r="AF41" s="112"/>
      <c r="AG41" s="117"/>
      <c r="AH41" s="114"/>
      <c r="AI41" s="115"/>
      <c r="AJ41" s="132"/>
    </row>
    <row r="42" spans="1:36">
      <c r="A42" s="39"/>
      <c r="B42" s="602"/>
      <c r="C42" s="76">
        <v>1000</v>
      </c>
      <c r="D42" s="45">
        <v>16</v>
      </c>
      <c r="E42" s="48"/>
      <c r="F42" s="66"/>
      <c r="G42" s="54"/>
      <c r="H42" s="74"/>
      <c r="I42" s="68"/>
      <c r="K42" s="602"/>
      <c r="L42" s="76">
        <v>1000</v>
      </c>
      <c r="M42" s="45">
        <v>16</v>
      </c>
      <c r="N42" s="48"/>
      <c r="O42" s="66"/>
      <c r="P42" s="54"/>
      <c r="Q42" s="74"/>
      <c r="R42" s="68"/>
      <c r="T42" s="602"/>
      <c r="U42" s="76">
        <v>1000</v>
      </c>
      <c r="V42" s="45">
        <v>16</v>
      </c>
      <c r="W42" s="48"/>
      <c r="X42" s="66"/>
      <c r="Y42" s="54"/>
      <c r="Z42" s="74"/>
      <c r="AA42" s="68"/>
      <c r="AC42" s="552"/>
      <c r="AD42" s="155">
        <v>1000</v>
      </c>
      <c r="AE42" s="111">
        <v>16</v>
      </c>
      <c r="AF42" s="112"/>
      <c r="AG42" s="117"/>
      <c r="AH42" s="114"/>
      <c r="AI42" s="115"/>
      <c r="AJ42" s="132"/>
    </row>
    <row r="43" spans="1:36">
      <c r="A43" s="3"/>
      <c r="B43" s="602"/>
      <c r="C43" s="76">
        <v>430</v>
      </c>
      <c r="D43" s="45">
        <v>16</v>
      </c>
      <c r="E43" s="48"/>
      <c r="F43" s="66"/>
      <c r="G43" s="54"/>
      <c r="H43" s="74"/>
      <c r="I43" s="68"/>
      <c r="K43" s="602"/>
      <c r="L43" s="76"/>
      <c r="M43" s="45"/>
      <c r="N43" s="48"/>
      <c r="O43" s="66"/>
      <c r="P43" s="54"/>
      <c r="Q43" s="74"/>
      <c r="R43" s="68"/>
      <c r="T43" s="602"/>
      <c r="U43" s="76"/>
      <c r="V43" s="45"/>
      <c r="W43" s="48"/>
      <c r="X43" s="66"/>
      <c r="Y43" s="54"/>
      <c r="Z43" s="74"/>
      <c r="AA43" s="68"/>
      <c r="AC43" s="552"/>
      <c r="AD43" s="155"/>
      <c r="AE43" s="111"/>
      <c r="AF43" s="112"/>
      <c r="AG43" s="117"/>
      <c r="AH43" s="114"/>
      <c r="AI43" s="115"/>
      <c r="AJ43" s="132"/>
    </row>
    <row r="44" spans="1:36" ht="15.75" thickBot="1">
      <c r="A44" s="3"/>
      <c r="B44" s="602"/>
      <c r="C44" s="76">
        <v>550</v>
      </c>
      <c r="D44" s="46">
        <v>16</v>
      </c>
      <c r="E44" s="49"/>
      <c r="F44" s="60"/>
      <c r="G44" s="55"/>
      <c r="H44" s="106"/>
      <c r="I44" s="69"/>
      <c r="K44" s="602"/>
      <c r="L44" s="76"/>
      <c r="M44" s="46"/>
      <c r="N44" s="49"/>
      <c r="O44" s="60"/>
      <c r="P44" s="55"/>
      <c r="Q44" s="106"/>
      <c r="R44" s="69"/>
      <c r="T44" s="602"/>
      <c r="U44" s="76"/>
      <c r="V44" s="46"/>
      <c r="W44" s="49"/>
      <c r="X44" s="60"/>
      <c r="Y44" s="55"/>
      <c r="Z44" s="106"/>
      <c r="AA44" s="69"/>
      <c r="AC44" s="553"/>
      <c r="AD44" s="156"/>
      <c r="AE44" s="140"/>
      <c r="AF44" s="141"/>
      <c r="AG44" s="147"/>
      <c r="AH44" s="143"/>
      <c r="AI44" s="144"/>
      <c r="AJ44" s="159"/>
    </row>
    <row r="45" spans="1:36">
      <c r="A45" s="3"/>
      <c r="B45" s="601" t="s">
        <v>69</v>
      </c>
      <c r="C45" s="56">
        <v>125</v>
      </c>
      <c r="D45" s="45">
        <v>6</v>
      </c>
      <c r="E45" s="48"/>
      <c r="F45" s="66"/>
      <c r="G45" s="54"/>
      <c r="H45" s="74"/>
      <c r="I45" s="68" t="s">
        <v>155</v>
      </c>
      <c r="K45" s="601" t="s">
        <v>69</v>
      </c>
      <c r="L45" s="56" t="s">
        <v>206</v>
      </c>
      <c r="M45" s="45" t="s">
        <v>206</v>
      </c>
      <c r="N45" s="48"/>
      <c r="O45" s="66"/>
      <c r="P45" s="54"/>
      <c r="Q45" s="74"/>
      <c r="R45" s="68" t="s">
        <v>204</v>
      </c>
      <c r="T45" s="601" t="s">
        <v>69</v>
      </c>
      <c r="U45" s="56">
        <v>125</v>
      </c>
      <c r="V45" s="45">
        <v>6</v>
      </c>
      <c r="W45" s="48"/>
      <c r="X45" s="66"/>
      <c r="Y45" s="54"/>
      <c r="Z45" s="74"/>
      <c r="AA45" s="68" t="s">
        <v>152</v>
      </c>
      <c r="AC45" s="601" t="s">
        <v>69</v>
      </c>
      <c r="AD45" s="124" t="s">
        <v>206</v>
      </c>
      <c r="AE45" s="125" t="s">
        <v>206</v>
      </c>
      <c r="AF45" s="126"/>
      <c r="AG45" s="148"/>
      <c r="AH45" s="128"/>
      <c r="AI45" s="129"/>
      <c r="AJ45" s="130" t="s">
        <v>205</v>
      </c>
    </row>
    <row r="46" spans="1:36">
      <c r="A46" s="3"/>
      <c r="B46" s="602"/>
      <c r="C46" s="57">
        <v>275</v>
      </c>
      <c r="D46" s="45">
        <v>6</v>
      </c>
      <c r="E46" s="48"/>
      <c r="F46" s="66"/>
      <c r="G46" s="54"/>
      <c r="H46" s="74"/>
      <c r="I46" s="68" t="s">
        <v>155</v>
      </c>
      <c r="K46" s="602"/>
      <c r="L46" s="57" t="s">
        <v>206</v>
      </c>
      <c r="M46" s="45" t="s">
        <v>206</v>
      </c>
      <c r="N46" s="48"/>
      <c r="O46" s="66"/>
      <c r="P46" s="54"/>
      <c r="Q46" s="74"/>
      <c r="R46" s="68" t="s">
        <v>205</v>
      </c>
      <c r="T46" s="602"/>
      <c r="U46" s="57">
        <v>275</v>
      </c>
      <c r="V46" s="45">
        <v>6</v>
      </c>
      <c r="W46" s="48"/>
      <c r="X46" s="66"/>
      <c r="Y46" s="54"/>
      <c r="Z46" s="74"/>
      <c r="AA46" s="68" t="s">
        <v>152</v>
      </c>
      <c r="AC46" s="602"/>
      <c r="AD46" s="131" t="s">
        <v>206</v>
      </c>
      <c r="AE46" s="111" t="s">
        <v>206</v>
      </c>
      <c r="AF46" s="112"/>
      <c r="AG46" s="117"/>
      <c r="AH46" s="114"/>
      <c r="AI46" s="115"/>
      <c r="AJ46" s="132" t="s">
        <v>204</v>
      </c>
    </row>
    <row r="47" spans="1:36">
      <c r="A47" s="3"/>
      <c r="B47" s="602"/>
      <c r="C47" s="104"/>
      <c r="D47" s="103"/>
      <c r="E47" s="48"/>
      <c r="F47" s="66"/>
      <c r="G47" s="54"/>
      <c r="H47" s="74"/>
      <c r="I47" s="68"/>
      <c r="K47" s="602"/>
      <c r="L47" s="104"/>
      <c r="M47" s="103"/>
      <c r="N47" s="48"/>
      <c r="O47" s="66"/>
      <c r="P47" s="54"/>
      <c r="Q47" s="74"/>
      <c r="R47" s="68" t="s">
        <v>204</v>
      </c>
      <c r="T47" s="602"/>
      <c r="U47" s="104"/>
      <c r="V47" s="103"/>
      <c r="W47" s="48"/>
      <c r="X47" s="66"/>
      <c r="Y47" s="54"/>
      <c r="Z47" s="74"/>
      <c r="AA47" s="68"/>
      <c r="AC47" s="602"/>
      <c r="AD47" s="149"/>
      <c r="AE47" s="118"/>
      <c r="AF47" s="112"/>
      <c r="AG47" s="117"/>
      <c r="AH47" s="114"/>
      <c r="AI47" s="115"/>
      <c r="AJ47" s="132" t="s">
        <v>205</v>
      </c>
    </row>
    <row r="48" spans="1:36">
      <c r="B48" s="602"/>
      <c r="C48" s="104"/>
      <c r="D48" s="103"/>
      <c r="E48" s="48"/>
      <c r="F48" s="66"/>
      <c r="G48" s="54"/>
      <c r="H48" s="74"/>
      <c r="I48" s="68"/>
      <c r="K48" s="602"/>
      <c r="L48" s="104"/>
      <c r="M48" s="103"/>
      <c r="N48" s="48"/>
      <c r="O48" s="66"/>
      <c r="P48" s="54"/>
      <c r="Q48" s="74"/>
      <c r="R48" s="68" t="s">
        <v>205</v>
      </c>
      <c r="T48" s="602"/>
      <c r="U48" s="104"/>
      <c r="V48" s="103"/>
      <c r="W48" s="48"/>
      <c r="X48" s="66"/>
      <c r="Y48" s="54"/>
      <c r="Z48" s="74"/>
      <c r="AA48" s="68"/>
      <c r="AC48" s="602"/>
      <c r="AD48" s="149"/>
      <c r="AE48" s="118"/>
      <c r="AF48" s="112"/>
      <c r="AG48" s="117"/>
      <c r="AH48" s="114"/>
      <c r="AI48" s="115"/>
      <c r="AJ48" s="132" t="s">
        <v>204</v>
      </c>
    </row>
    <row r="49" spans="2:36">
      <c r="B49" s="602"/>
      <c r="C49" s="104"/>
      <c r="D49" s="103"/>
      <c r="E49" s="48"/>
      <c r="F49" s="66"/>
      <c r="G49" s="54"/>
      <c r="H49" s="74"/>
      <c r="I49" s="68"/>
      <c r="K49" s="602"/>
      <c r="L49" s="104"/>
      <c r="M49" s="103"/>
      <c r="N49" s="48"/>
      <c r="O49" s="66"/>
      <c r="P49" s="54"/>
      <c r="Q49" s="74"/>
      <c r="R49" s="68"/>
      <c r="T49" s="602"/>
      <c r="U49" s="104"/>
      <c r="V49" s="103"/>
      <c r="W49" s="48"/>
      <c r="X49" s="66"/>
      <c r="Y49" s="54"/>
      <c r="Z49" s="74"/>
      <c r="AA49" s="68"/>
      <c r="AC49" s="602"/>
      <c r="AD49" s="149"/>
      <c r="AE49" s="118"/>
      <c r="AF49" s="112"/>
      <c r="AG49" s="117"/>
      <c r="AH49" s="114"/>
      <c r="AI49" s="115"/>
      <c r="AJ49" s="132"/>
    </row>
    <row r="50" spans="2:36">
      <c r="B50" s="602"/>
      <c r="C50" s="104"/>
      <c r="D50" s="103"/>
      <c r="E50" s="48"/>
      <c r="F50" s="66"/>
      <c r="G50" s="54"/>
      <c r="H50" s="74"/>
      <c r="I50" s="68"/>
      <c r="K50" s="602"/>
      <c r="L50" s="104"/>
      <c r="M50" s="103"/>
      <c r="N50" s="48"/>
      <c r="O50" s="66"/>
      <c r="P50" s="54"/>
      <c r="Q50" s="74"/>
      <c r="R50" s="68"/>
      <c r="T50" s="602"/>
      <c r="U50" s="104"/>
      <c r="V50" s="103"/>
      <c r="W50" s="48"/>
      <c r="X50" s="66"/>
      <c r="Y50" s="54"/>
      <c r="Z50" s="74"/>
      <c r="AA50" s="68"/>
      <c r="AC50" s="602"/>
      <c r="AD50" s="149"/>
      <c r="AE50" s="118"/>
      <c r="AF50" s="112"/>
      <c r="AG50" s="117"/>
      <c r="AH50" s="114"/>
      <c r="AI50" s="115"/>
      <c r="AJ50" s="132"/>
    </row>
    <row r="51" spans="2:36">
      <c r="B51" s="602"/>
      <c r="C51" s="104"/>
      <c r="D51" s="103"/>
      <c r="E51" s="48"/>
      <c r="F51" s="66"/>
      <c r="G51" s="54"/>
      <c r="H51" s="74"/>
      <c r="I51" s="68"/>
      <c r="K51" s="602"/>
      <c r="L51" s="104"/>
      <c r="M51" s="103"/>
      <c r="N51" s="48"/>
      <c r="O51" s="66"/>
      <c r="P51" s="54"/>
      <c r="Q51" s="74"/>
      <c r="R51" s="68"/>
      <c r="T51" s="602"/>
      <c r="U51" s="104"/>
      <c r="V51" s="103"/>
      <c r="W51" s="48"/>
      <c r="X51" s="66"/>
      <c r="Y51" s="54"/>
      <c r="Z51" s="74"/>
      <c r="AA51" s="68"/>
      <c r="AC51" s="602"/>
      <c r="AD51" s="149"/>
      <c r="AE51" s="118"/>
      <c r="AF51" s="112"/>
      <c r="AG51" s="117"/>
      <c r="AH51" s="114"/>
      <c r="AI51" s="115"/>
      <c r="AJ51" s="132"/>
    </row>
    <row r="52" spans="2:36" ht="15.75" thickBot="1">
      <c r="B52" s="603"/>
      <c r="C52" s="105"/>
      <c r="D52" s="107"/>
      <c r="E52" s="49"/>
      <c r="F52" s="60"/>
      <c r="G52" s="55"/>
      <c r="H52" s="106"/>
      <c r="I52" s="69"/>
      <c r="K52" s="603"/>
      <c r="L52" s="105"/>
      <c r="M52" s="107"/>
      <c r="N52" s="49"/>
      <c r="O52" s="60"/>
      <c r="P52" s="55"/>
      <c r="Q52" s="106"/>
      <c r="R52" s="69"/>
      <c r="T52" s="603"/>
      <c r="U52" s="105"/>
      <c r="V52" s="107"/>
      <c r="W52" s="49"/>
      <c r="X52" s="60"/>
      <c r="Y52" s="55"/>
      <c r="Z52" s="106"/>
      <c r="AA52" s="69"/>
      <c r="AC52" s="603"/>
      <c r="AD52" s="150"/>
      <c r="AE52" s="151"/>
      <c r="AF52" s="135"/>
      <c r="AG52" s="152"/>
      <c r="AH52" s="137"/>
      <c r="AI52" s="138"/>
      <c r="AJ52" s="139"/>
    </row>
    <row r="53" spans="2:36">
      <c r="B53" s="3"/>
    </row>
    <row r="54" spans="2:36">
      <c r="B54" s="3"/>
    </row>
    <row r="55" spans="2:36" ht="15.75" thickBot="1">
      <c r="B55" s="3"/>
    </row>
    <row r="56" spans="2:36" ht="15.75" thickBot="1">
      <c r="B56" s="604" t="s">
        <v>23</v>
      </c>
      <c r="C56" s="605"/>
      <c r="D56" s="606"/>
      <c r="E56" s="606"/>
      <c r="F56" s="606"/>
      <c r="G56" s="606"/>
      <c r="H56" s="606"/>
      <c r="I56" s="607"/>
      <c r="K56" s="604" t="s">
        <v>24</v>
      </c>
      <c r="L56" s="605"/>
      <c r="M56" s="606"/>
      <c r="N56" s="606"/>
      <c r="O56" s="606"/>
      <c r="P56" s="606"/>
      <c r="Q56" s="606"/>
      <c r="R56" s="607"/>
      <c r="T56" s="604" t="s">
        <v>81</v>
      </c>
      <c r="U56" s="605"/>
      <c r="V56" s="606"/>
      <c r="W56" s="606"/>
      <c r="X56" s="606"/>
      <c r="Y56" s="606"/>
      <c r="Z56" s="606"/>
      <c r="AA56" s="607"/>
      <c r="AC56" s="604" t="s">
        <v>25</v>
      </c>
      <c r="AD56" s="605"/>
      <c r="AE56" s="606"/>
      <c r="AF56" s="606"/>
      <c r="AG56" s="606"/>
      <c r="AH56" s="606"/>
      <c r="AI56" s="606"/>
      <c r="AJ56" s="607"/>
    </row>
    <row r="57" spans="2:36" ht="15.75" thickBot="1">
      <c r="B57" s="98" t="s">
        <v>150</v>
      </c>
      <c r="C57" s="56" t="s">
        <v>137</v>
      </c>
      <c r="D57" s="101" t="s">
        <v>139</v>
      </c>
      <c r="E57" s="48" t="s">
        <v>142</v>
      </c>
      <c r="F57" s="66" t="s">
        <v>138</v>
      </c>
      <c r="G57" s="109" t="s">
        <v>140</v>
      </c>
      <c r="H57" s="110" t="s">
        <v>148</v>
      </c>
      <c r="I57" s="67" t="s">
        <v>151</v>
      </c>
      <c r="K57" s="98" t="s">
        <v>150</v>
      </c>
      <c r="L57" s="56" t="s">
        <v>137</v>
      </c>
      <c r="M57" s="101" t="s">
        <v>139</v>
      </c>
      <c r="N57" s="48" t="s">
        <v>142</v>
      </c>
      <c r="O57" s="66" t="s">
        <v>138</v>
      </c>
      <c r="P57" s="109" t="s">
        <v>140</v>
      </c>
      <c r="Q57" s="110" t="s">
        <v>148</v>
      </c>
      <c r="R57" s="67" t="s">
        <v>151</v>
      </c>
      <c r="T57" s="98" t="s">
        <v>150</v>
      </c>
      <c r="U57" s="56" t="s">
        <v>137</v>
      </c>
      <c r="V57" s="101" t="s">
        <v>139</v>
      </c>
      <c r="W57" s="48" t="s">
        <v>142</v>
      </c>
      <c r="X57" s="66" t="s">
        <v>138</v>
      </c>
      <c r="Y57" s="109" t="s">
        <v>140</v>
      </c>
      <c r="Z57" s="110" t="s">
        <v>148</v>
      </c>
      <c r="AA57" s="67" t="s">
        <v>151</v>
      </c>
      <c r="AC57" s="98" t="s">
        <v>150</v>
      </c>
      <c r="AD57" s="56" t="s">
        <v>213</v>
      </c>
      <c r="AE57" s="101" t="s">
        <v>139</v>
      </c>
      <c r="AF57" s="48" t="s">
        <v>142</v>
      </c>
      <c r="AG57" s="66" t="s">
        <v>138</v>
      </c>
      <c r="AH57" s="109" t="s">
        <v>140</v>
      </c>
      <c r="AI57" s="110" t="s">
        <v>211</v>
      </c>
      <c r="AJ57" s="67" t="s">
        <v>151</v>
      </c>
    </row>
    <row r="58" spans="2:36">
      <c r="B58" s="601" t="s">
        <v>72</v>
      </c>
      <c r="C58" s="124">
        <v>236</v>
      </c>
      <c r="D58" s="125">
        <v>16</v>
      </c>
      <c r="E58" s="126"/>
      <c r="F58" s="127" t="s">
        <v>146</v>
      </c>
      <c r="G58" s="128">
        <v>60</v>
      </c>
      <c r="H58" s="129"/>
      <c r="I58" s="130"/>
      <c r="K58" s="601" t="s">
        <v>72</v>
      </c>
      <c r="L58" s="124">
        <v>236</v>
      </c>
      <c r="M58" s="125">
        <v>16</v>
      </c>
      <c r="N58" s="126"/>
      <c r="O58" s="127" t="s">
        <v>146</v>
      </c>
      <c r="P58" s="128">
        <v>60</v>
      </c>
      <c r="Q58" s="129"/>
      <c r="R58" s="130"/>
      <c r="T58" s="601" t="s">
        <v>72</v>
      </c>
      <c r="U58" s="124">
        <v>236</v>
      </c>
      <c r="V58" s="125">
        <v>16</v>
      </c>
      <c r="W58" s="126"/>
      <c r="X58" s="127" t="s">
        <v>146</v>
      </c>
      <c r="Y58" s="128">
        <v>60</v>
      </c>
      <c r="Z58" s="129"/>
      <c r="AA58" s="130"/>
      <c r="AC58" s="601" t="s">
        <v>72</v>
      </c>
      <c r="AD58" s="124">
        <v>257</v>
      </c>
      <c r="AE58" s="125">
        <v>16</v>
      </c>
      <c r="AF58" s="126"/>
      <c r="AG58" s="127" t="s">
        <v>146</v>
      </c>
      <c r="AH58" s="128"/>
      <c r="AI58" s="129"/>
      <c r="AJ58" s="130"/>
    </row>
    <row r="59" spans="2:36">
      <c r="B59" s="602"/>
      <c r="C59" s="131">
        <v>356</v>
      </c>
      <c r="D59" s="111">
        <v>16</v>
      </c>
      <c r="E59" s="112"/>
      <c r="F59" s="113" t="s">
        <v>203</v>
      </c>
      <c r="G59" s="114"/>
      <c r="H59" s="115"/>
      <c r="I59" s="132"/>
      <c r="K59" s="602"/>
      <c r="L59" s="131">
        <v>356</v>
      </c>
      <c r="M59" s="111">
        <v>16</v>
      </c>
      <c r="N59" s="112"/>
      <c r="O59" s="113" t="s">
        <v>203</v>
      </c>
      <c r="P59" s="114"/>
      <c r="Q59" s="115"/>
      <c r="R59" s="132"/>
      <c r="T59" s="602"/>
      <c r="U59" s="131">
        <v>356</v>
      </c>
      <c r="V59" s="111">
        <v>16</v>
      </c>
      <c r="W59" s="112"/>
      <c r="X59" s="113" t="s">
        <v>203</v>
      </c>
      <c r="Y59" s="114"/>
      <c r="Z59" s="115"/>
      <c r="AA59" s="132"/>
      <c r="AC59" s="602"/>
      <c r="AD59" s="131">
        <v>377</v>
      </c>
      <c r="AE59" s="111">
        <v>16</v>
      </c>
      <c r="AF59" s="112"/>
      <c r="AG59" s="113" t="s">
        <v>203</v>
      </c>
      <c r="AH59" s="114"/>
      <c r="AI59" s="115"/>
      <c r="AJ59" s="132"/>
    </row>
    <row r="60" spans="2:36">
      <c r="B60" s="602"/>
      <c r="C60" s="131">
        <v>886</v>
      </c>
      <c r="D60" s="111">
        <v>16</v>
      </c>
      <c r="E60" s="112"/>
      <c r="F60" s="116"/>
      <c r="G60" s="114"/>
      <c r="H60" s="115"/>
      <c r="I60" s="132"/>
      <c r="K60" s="602"/>
      <c r="L60" s="131">
        <v>886</v>
      </c>
      <c r="M60" s="111">
        <v>16</v>
      </c>
      <c r="N60" s="112"/>
      <c r="O60" s="116"/>
      <c r="P60" s="114"/>
      <c r="Q60" s="115"/>
      <c r="R60" s="132"/>
      <c r="T60" s="602"/>
      <c r="U60" s="131">
        <v>886</v>
      </c>
      <c r="V60" s="111">
        <v>16</v>
      </c>
      <c r="W60" s="112"/>
      <c r="X60" s="116"/>
      <c r="Y60" s="114"/>
      <c r="Z60" s="115"/>
      <c r="AA60" s="132"/>
      <c r="AC60" s="602"/>
      <c r="AD60" s="131">
        <v>857</v>
      </c>
      <c r="AE60" s="111">
        <v>16</v>
      </c>
      <c r="AF60" s="112"/>
      <c r="AG60" s="116" t="s">
        <v>75</v>
      </c>
      <c r="AH60" s="114"/>
      <c r="AI60" s="115"/>
      <c r="AJ60" s="132"/>
    </row>
    <row r="61" spans="2:36">
      <c r="B61" s="602"/>
      <c r="C61" s="131">
        <v>1006</v>
      </c>
      <c r="D61" s="111">
        <v>16</v>
      </c>
      <c r="E61" s="112"/>
      <c r="F61" s="116"/>
      <c r="G61" s="114"/>
      <c r="H61" s="115"/>
      <c r="I61" s="132"/>
      <c r="K61" s="602"/>
      <c r="L61" s="131">
        <v>1006</v>
      </c>
      <c r="M61" s="111">
        <v>16</v>
      </c>
      <c r="N61" s="112"/>
      <c r="O61" s="116"/>
      <c r="P61" s="114"/>
      <c r="Q61" s="115"/>
      <c r="R61" s="132"/>
      <c r="T61" s="602"/>
      <c r="U61" s="131">
        <v>1006</v>
      </c>
      <c r="V61" s="111">
        <v>16</v>
      </c>
      <c r="W61" s="112"/>
      <c r="X61" s="116"/>
      <c r="Y61" s="114"/>
      <c r="Z61" s="115"/>
      <c r="AA61" s="132"/>
      <c r="AC61" s="602"/>
      <c r="AD61" s="131">
        <v>977</v>
      </c>
      <c r="AE61" s="111">
        <v>16</v>
      </c>
      <c r="AF61" s="112"/>
      <c r="AG61" s="116" t="s">
        <v>210</v>
      </c>
      <c r="AH61" s="114"/>
      <c r="AI61" s="115"/>
      <c r="AJ61" s="132"/>
    </row>
    <row r="62" spans="2:36">
      <c r="B62" s="602"/>
      <c r="C62" s="131"/>
      <c r="D62" s="111"/>
      <c r="E62" s="112"/>
      <c r="F62" s="116"/>
      <c r="G62" s="114"/>
      <c r="H62" s="115"/>
      <c r="I62" s="132"/>
      <c r="K62" s="602"/>
      <c r="L62" s="131"/>
      <c r="M62" s="111"/>
      <c r="N62" s="112"/>
      <c r="O62" s="116"/>
      <c r="P62" s="114"/>
      <c r="Q62" s="115"/>
      <c r="R62" s="132"/>
      <c r="T62" s="602"/>
      <c r="U62" s="131"/>
      <c r="V62" s="111"/>
      <c r="W62" s="112"/>
      <c r="X62" s="116"/>
      <c r="Y62" s="114"/>
      <c r="Z62" s="115"/>
      <c r="AA62" s="132"/>
      <c r="AC62" s="602"/>
      <c r="AD62" s="131"/>
      <c r="AE62" s="111"/>
      <c r="AF62" s="112"/>
      <c r="AG62" s="116"/>
      <c r="AH62" s="114"/>
      <c r="AI62" s="115"/>
      <c r="AJ62" s="132"/>
    </row>
    <row r="63" spans="2:36">
      <c r="B63" s="602"/>
      <c r="C63" s="131"/>
      <c r="D63" s="111"/>
      <c r="E63" s="112"/>
      <c r="F63" s="116"/>
      <c r="G63" s="114"/>
      <c r="H63" s="115"/>
      <c r="I63" s="132"/>
      <c r="K63" s="602"/>
      <c r="L63" s="131"/>
      <c r="M63" s="111"/>
      <c r="N63" s="112"/>
      <c r="O63" s="116"/>
      <c r="P63" s="114"/>
      <c r="Q63" s="115"/>
      <c r="R63" s="132"/>
      <c r="T63" s="602"/>
      <c r="U63" s="131"/>
      <c r="V63" s="111"/>
      <c r="W63" s="112"/>
      <c r="X63" s="116"/>
      <c r="Y63" s="114"/>
      <c r="Z63" s="115"/>
      <c r="AA63" s="132"/>
      <c r="AC63" s="602"/>
      <c r="AD63" s="131"/>
      <c r="AE63" s="111"/>
      <c r="AF63" s="112"/>
      <c r="AG63" s="116"/>
      <c r="AH63" s="114"/>
      <c r="AI63" s="115"/>
      <c r="AJ63" s="132"/>
    </row>
    <row r="64" spans="2:36">
      <c r="B64" s="602"/>
      <c r="C64" s="131"/>
      <c r="D64" s="111"/>
      <c r="E64" s="112"/>
      <c r="F64" s="116"/>
      <c r="G64" s="114"/>
      <c r="H64" s="115"/>
      <c r="I64" s="132"/>
      <c r="K64" s="602"/>
      <c r="L64" s="131"/>
      <c r="M64" s="111"/>
      <c r="N64" s="112"/>
      <c r="O64" s="116"/>
      <c r="P64" s="114"/>
      <c r="Q64" s="115"/>
      <c r="R64" s="132"/>
      <c r="T64" s="602"/>
      <c r="U64" s="131"/>
      <c r="V64" s="111"/>
      <c r="W64" s="112"/>
      <c r="X64" s="116"/>
      <c r="Y64" s="114"/>
      <c r="Z64" s="115"/>
      <c r="AA64" s="132"/>
      <c r="AC64" s="602"/>
      <c r="AD64" s="131"/>
      <c r="AE64" s="111"/>
      <c r="AF64" s="112"/>
      <c r="AG64" s="116"/>
      <c r="AH64" s="114"/>
      <c r="AI64" s="115"/>
      <c r="AJ64" s="132"/>
    </row>
    <row r="65" spans="2:36" ht="15.75" thickBot="1">
      <c r="B65" s="602"/>
      <c r="C65" s="133"/>
      <c r="D65" s="134"/>
      <c r="E65" s="135"/>
      <c r="F65" s="136"/>
      <c r="G65" s="137"/>
      <c r="H65" s="138"/>
      <c r="I65" s="139"/>
      <c r="K65" s="602"/>
      <c r="L65" s="133"/>
      <c r="M65" s="134"/>
      <c r="N65" s="135"/>
      <c r="O65" s="136"/>
      <c r="P65" s="137"/>
      <c r="Q65" s="138"/>
      <c r="R65" s="139"/>
      <c r="T65" s="602"/>
      <c r="U65" s="133"/>
      <c r="V65" s="134"/>
      <c r="W65" s="135"/>
      <c r="X65" s="136"/>
      <c r="Y65" s="137"/>
      <c r="Z65" s="138"/>
      <c r="AA65" s="139"/>
      <c r="AC65" s="602"/>
      <c r="AD65" s="133"/>
      <c r="AE65" s="134"/>
      <c r="AF65" s="135"/>
      <c r="AG65" s="136"/>
      <c r="AH65" s="137"/>
      <c r="AI65" s="138"/>
      <c r="AJ65" s="139"/>
    </row>
    <row r="66" spans="2:36">
      <c r="B66" s="601" t="s">
        <v>141</v>
      </c>
      <c r="C66" s="124">
        <v>150</v>
      </c>
      <c r="D66" s="125">
        <v>25</v>
      </c>
      <c r="E66" s="126">
        <v>0</v>
      </c>
      <c r="F66" s="127" t="s">
        <v>146</v>
      </c>
      <c r="G66" s="128"/>
      <c r="H66" s="129"/>
      <c r="I66" s="130"/>
      <c r="K66" s="601" t="s">
        <v>141</v>
      </c>
      <c r="L66" s="124">
        <v>150</v>
      </c>
      <c r="M66" s="125">
        <v>12</v>
      </c>
      <c r="N66" s="126" t="s">
        <v>201</v>
      </c>
      <c r="O66" s="127" t="s">
        <v>146</v>
      </c>
      <c r="P66" s="128"/>
      <c r="Q66" s="129"/>
      <c r="R66" s="130"/>
      <c r="T66" s="601" t="s">
        <v>141</v>
      </c>
      <c r="U66" s="124">
        <v>150</v>
      </c>
      <c r="V66" s="125">
        <v>12</v>
      </c>
      <c r="W66" s="126" t="s">
        <v>201</v>
      </c>
      <c r="X66" s="127" t="s">
        <v>146</v>
      </c>
      <c r="Y66" s="128"/>
      <c r="Z66" s="129"/>
      <c r="AA66" s="130"/>
      <c r="AC66" s="601" t="s">
        <v>141</v>
      </c>
      <c r="AD66" s="124">
        <v>145</v>
      </c>
      <c r="AE66" s="125">
        <v>25</v>
      </c>
      <c r="AF66" s="126"/>
      <c r="AG66" s="127" t="s">
        <v>146</v>
      </c>
      <c r="AH66" s="128"/>
      <c r="AI66" s="129" t="s">
        <v>212</v>
      </c>
      <c r="AJ66" s="130"/>
    </row>
    <row r="67" spans="2:36">
      <c r="B67" s="602"/>
      <c r="C67" s="131">
        <v>350</v>
      </c>
      <c r="D67" s="111">
        <v>12</v>
      </c>
      <c r="E67" s="112" t="s">
        <v>143</v>
      </c>
      <c r="F67" s="113" t="s">
        <v>203</v>
      </c>
      <c r="G67" s="114"/>
      <c r="H67" s="115"/>
      <c r="I67" s="132"/>
      <c r="K67" s="602"/>
      <c r="L67" s="131">
        <v>350</v>
      </c>
      <c r="M67" s="111">
        <v>12</v>
      </c>
      <c r="N67" s="112" t="s">
        <v>143</v>
      </c>
      <c r="O67" s="113" t="s">
        <v>203</v>
      </c>
      <c r="P67" s="114"/>
      <c r="Q67" s="115"/>
      <c r="R67" s="132"/>
      <c r="T67" s="602"/>
      <c r="U67" s="131">
        <v>350</v>
      </c>
      <c r="V67" s="111">
        <v>12</v>
      </c>
      <c r="W67" s="112" t="s">
        <v>143</v>
      </c>
      <c r="X67" s="113" t="s">
        <v>203</v>
      </c>
      <c r="Y67" s="114"/>
      <c r="Z67" s="115"/>
      <c r="AA67" s="132"/>
      <c r="AC67" s="602"/>
      <c r="AD67" s="131"/>
      <c r="AE67" s="111"/>
      <c r="AF67" s="112"/>
      <c r="AG67" s="113" t="s">
        <v>203</v>
      </c>
      <c r="AH67" s="114"/>
      <c r="AI67" s="115"/>
      <c r="AJ67" s="132"/>
    </row>
    <row r="68" spans="2:36">
      <c r="B68" s="602"/>
      <c r="C68" s="131">
        <v>1000</v>
      </c>
      <c r="D68" s="111">
        <v>12</v>
      </c>
      <c r="E68" s="112" t="s">
        <v>143</v>
      </c>
      <c r="F68" s="113"/>
      <c r="G68" s="114"/>
      <c r="H68" s="115"/>
      <c r="I68" s="132"/>
      <c r="K68" s="602"/>
      <c r="L68" s="131">
        <v>1000</v>
      </c>
      <c r="M68" s="111">
        <v>12</v>
      </c>
      <c r="N68" s="112" t="s">
        <v>143</v>
      </c>
      <c r="O68" s="113"/>
      <c r="P68" s="114"/>
      <c r="Q68" s="115"/>
      <c r="R68" s="132"/>
      <c r="T68" s="602"/>
      <c r="U68" s="131">
        <v>1000</v>
      </c>
      <c r="V68" s="111">
        <v>12</v>
      </c>
      <c r="W68" s="112" t="s">
        <v>143</v>
      </c>
      <c r="X68" s="113"/>
      <c r="Y68" s="114"/>
      <c r="Z68" s="115"/>
      <c r="AA68" s="132"/>
      <c r="AC68" s="602"/>
      <c r="AD68" s="131"/>
      <c r="AE68" s="111"/>
      <c r="AF68" s="112"/>
      <c r="AG68" s="113"/>
      <c r="AH68" s="114"/>
      <c r="AI68" s="115"/>
      <c r="AJ68" s="132"/>
    </row>
    <row r="69" spans="2:36">
      <c r="B69" s="602"/>
      <c r="C69" s="131"/>
      <c r="D69" s="111"/>
      <c r="E69" s="112"/>
      <c r="F69" s="113"/>
      <c r="G69" s="114"/>
      <c r="H69" s="115"/>
      <c r="I69" s="132"/>
      <c r="K69" s="602"/>
      <c r="L69" s="131"/>
      <c r="M69" s="111"/>
      <c r="N69" s="112"/>
      <c r="O69" s="113"/>
      <c r="P69" s="114"/>
      <c r="Q69" s="115"/>
      <c r="R69" s="132"/>
      <c r="T69" s="602"/>
      <c r="U69" s="131"/>
      <c r="V69" s="111"/>
      <c r="W69" s="112"/>
      <c r="X69" s="113"/>
      <c r="Y69" s="114"/>
      <c r="Z69" s="115"/>
      <c r="AA69" s="132"/>
      <c r="AC69" s="602"/>
      <c r="AD69" s="131"/>
      <c r="AE69" s="111"/>
      <c r="AF69" s="112"/>
      <c r="AG69" s="113"/>
      <c r="AH69" s="114"/>
      <c r="AI69" s="115"/>
      <c r="AJ69" s="132"/>
    </row>
    <row r="70" spans="2:36">
      <c r="B70" s="602"/>
      <c r="C70" s="131"/>
      <c r="D70" s="111"/>
      <c r="E70" s="112"/>
      <c r="F70" s="113"/>
      <c r="G70" s="114"/>
      <c r="H70" s="115"/>
      <c r="I70" s="132"/>
      <c r="K70" s="602"/>
      <c r="L70" s="131"/>
      <c r="M70" s="111"/>
      <c r="N70" s="112"/>
      <c r="O70" s="113"/>
      <c r="P70" s="114"/>
      <c r="Q70" s="115"/>
      <c r="R70" s="132"/>
      <c r="T70" s="602"/>
      <c r="U70" s="131"/>
      <c r="V70" s="111"/>
      <c r="W70" s="112"/>
      <c r="X70" s="113"/>
      <c r="Y70" s="114"/>
      <c r="Z70" s="115"/>
      <c r="AA70" s="132"/>
      <c r="AC70" s="602"/>
      <c r="AD70" s="131"/>
      <c r="AE70" s="111"/>
      <c r="AF70" s="112"/>
      <c r="AG70" s="113"/>
      <c r="AH70" s="114"/>
      <c r="AI70" s="115"/>
      <c r="AJ70" s="132"/>
    </row>
    <row r="71" spans="2:36">
      <c r="B71" s="602"/>
      <c r="C71" s="131"/>
      <c r="D71" s="111"/>
      <c r="E71" s="112"/>
      <c r="F71" s="113"/>
      <c r="G71" s="114"/>
      <c r="H71" s="115"/>
      <c r="I71" s="132"/>
      <c r="K71" s="602"/>
      <c r="L71" s="131"/>
      <c r="M71" s="111"/>
      <c r="N71" s="112"/>
      <c r="O71" s="113"/>
      <c r="P71" s="114"/>
      <c r="Q71" s="115"/>
      <c r="R71" s="132"/>
      <c r="T71" s="602"/>
      <c r="U71" s="131"/>
      <c r="V71" s="111"/>
      <c r="W71" s="112"/>
      <c r="X71" s="113"/>
      <c r="Y71" s="114"/>
      <c r="Z71" s="115"/>
      <c r="AA71" s="132"/>
      <c r="AC71" s="602"/>
      <c r="AD71" s="131"/>
      <c r="AE71" s="111"/>
      <c r="AF71" s="112"/>
      <c r="AG71" s="113"/>
      <c r="AH71" s="114"/>
      <c r="AI71" s="115"/>
      <c r="AJ71" s="132"/>
    </row>
    <row r="72" spans="2:36">
      <c r="B72" s="602"/>
      <c r="C72" s="131"/>
      <c r="D72" s="111"/>
      <c r="E72" s="112"/>
      <c r="F72" s="116"/>
      <c r="G72" s="114"/>
      <c r="H72" s="115"/>
      <c r="I72" s="132"/>
      <c r="K72" s="602"/>
      <c r="L72" s="131"/>
      <c r="M72" s="111"/>
      <c r="N72" s="112"/>
      <c r="O72" s="116"/>
      <c r="P72" s="114"/>
      <c r="Q72" s="115"/>
      <c r="R72" s="132"/>
      <c r="T72" s="602"/>
      <c r="U72" s="131"/>
      <c r="V72" s="111"/>
      <c r="W72" s="112"/>
      <c r="X72" s="116"/>
      <c r="Y72" s="114"/>
      <c r="Z72" s="115"/>
      <c r="AA72" s="132"/>
      <c r="AC72" s="602"/>
      <c r="AD72" s="131"/>
      <c r="AE72" s="111"/>
      <c r="AF72" s="112"/>
      <c r="AG72" s="116"/>
      <c r="AH72" s="114"/>
      <c r="AI72" s="115"/>
      <c r="AJ72" s="132"/>
    </row>
    <row r="73" spans="2:36" ht="15.75" thickBot="1">
      <c r="B73" s="603"/>
      <c r="C73" s="133"/>
      <c r="D73" s="134"/>
      <c r="E73" s="135"/>
      <c r="F73" s="136"/>
      <c r="G73" s="137"/>
      <c r="H73" s="138"/>
      <c r="I73" s="139"/>
      <c r="K73" s="603"/>
      <c r="L73" s="133"/>
      <c r="M73" s="134"/>
      <c r="N73" s="135"/>
      <c r="O73" s="136"/>
      <c r="P73" s="137"/>
      <c r="Q73" s="138"/>
      <c r="R73" s="139"/>
      <c r="T73" s="603"/>
      <c r="U73" s="133"/>
      <c r="V73" s="134"/>
      <c r="W73" s="135"/>
      <c r="X73" s="136"/>
      <c r="Y73" s="137"/>
      <c r="Z73" s="138"/>
      <c r="AA73" s="139"/>
      <c r="AC73" s="603"/>
      <c r="AD73" s="133"/>
      <c r="AE73" s="134"/>
      <c r="AF73" s="135"/>
      <c r="AG73" s="136"/>
      <c r="AH73" s="137"/>
      <c r="AI73" s="138"/>
      <c r="AJ73" s="139"/>
    </row>
    <row r="74" spans="2:36">
      <c r="B74" s="551" t="s">
        <v>63</v>
      </c>
      <c r="C74" s="157">
        <v>150</v>
      </c>
      <c r="D74" s="119">
        <v>11</v>
      </c>
      <c r="E74" s="120" t="s">
        <v>143</v>
      </c>
      <c r="F74" s="121" t="s">
        <v>146</v>
      </c>
      <c r="G74" s="122"/>
      <c r="H74" s="123"/>
      <c r="I74" s="158"/>
      <c r="K74" s="551" t="s">
        <v>63</v>
      </c>
      <c r="L74" s="157">
        <v>150</v>
      </c>
      <c r="M74" s="119">
        <v>12</v>
      </c>
      <c r="N74" s="120" t="s">
        <v>143</v>
      </c>
      <c r="O74" s="121" t="s">
        <v>146</v>
      </c>
      <c r="P74" s="122"/>
      <c r="Q74" s="123"/>
      <c r="R74" s="158"/>
      <c r="T74" s="551" t="s">
        <v>63</v>
      </c>
      <c r="U74" s="157">
        <v>150</v>
      </c>
      <c r="V74" s="119">
        <v>12</v>
      </c>
      <c r="W74" s="120" t="s">
        <v>143</v>
      </c>
      <c r="X74" s="121" t="s">
        <v>146</v>
      </c>
      <c r="Y74" s="122"/>
      <c r="Z74" s="123"/>
      <c r="AA74" s="158"/>
      <c r="AC74" s="551" t="s">
        <v>63</v>
      </c>
      <c r="AD74" s="157"/>
      <c r="AE74" s="119"/>
      <c r="AF74" s="120"/>
      <c r="AG74" s="121"/>
      <c r="AH74" s="122"/>
      <c r="AI74" s="123"/>
      <c r="AJ74" s="158"/>
    </row>
    <row r="75" spans="2:36">
      <c r="B75" s="552"/>
      <c r="C75" s="155">
        <v>800</v>
      </c>
      <c r="D75" s="111">
        <v>11</v>
      </c>
      <c r="E75" s="112" t="s">
        <v>143</v>
      </c>
      <c r="F75" s="116" t="s">
        <v>203</v>
      </c>
      <c r="G75" s="114"/>
      <c r="H75" s="115"/>
      <c r="I75" s="132"/>
      <c r="K75" s="552"/>
      <c r="L75" s="155">
        <v>800</v>
      </c>
      <c r="M75" s="111">
        <v>12</v>
      </c>
      <c r="N75" s="112" t="s">
        <v>143</v>
      </c>
      <c r="O75" s="116" t="s">
        <v>203</v>
      </c>
      <c r="P75" s="114"/>
      <c r="Q75" s="115"/>
      <c r="R75" s="132"/>
      <c r="T75" s="552"/>
      <c r="U75" s="155">
        <v>800</v>
      </c>
      <c r="V75" s="111">
        <v>12</v>
      </c>
      <c r="W75" s="112" t="s">
        <v>143</v>
      </c>
      <c r="X75" s="116" t="s">
        <v>203</v>
      </c>
      <c r="Y75" s="114"/>
      <c r="Z75" s="115"/>
      <c r="AA75" s="132"/>
      <c r="AC75" s="552"/>
      <c r="AD75" s="155"/>
      <c r="AE75" s="111"/>
      <c r="AF75" s="112"/>
      <c r="AG75" s="116"/>
      <c r="AH75" s="114"/>
      <c r="AI75" s="115"/>
      <c r="AJ75" s="132"/>
    </row>
    <row r="76" spans="2:36">
      <c r="B76" s="552"/>
      <c r="C76" s="155"/>
      <c r="D76" s="111"/>
      <c r="E76" s="112"/>
      <c r="F76" s="116"/>
      <c r="G76" s="114"/>
      <c r="H76" s="115"/>
      <c r="I76" s="132"/>
      <c r="K76" s="552"/>
      <c r="L76" s="155"/>
      <c r="M76" s="111"/>
      <c r="N76" s="112"/>
      <c r="O76" s="116"/>
      <c r="P76" s="114"/>
      <c r="Q76" s="115"/>
      <c r="R76" s="132"/>
      <c r="T76" s="552"/>
      <c r="U76" s="155"/>
      <c r="V76" s="111"/>
      <c r="W76" s="112"/>
      <c r="X76" s="116"/>
      <c r="Y76" s="114"/>
      <c r="Z76" s="115"/>
      <c r="AA76" s="132"/>
      <c r="AC76" s="552"/>
      <c r="AD76" s="155"/>
      <c r="AE76" s="111"/>
      <c r="AF76" s="112"/>
      <c r="AG76" s="116"/>
      <c r="AH76" s="114"/>
      <c r="AI76" s="115"/>
      <c r="AJ76" s="132"/>
    </row>
    <row r="77" spans="2:36">
      <c r="B77" s="552"/>
      <c r="C77" s="155"/>
      <c r="D77" s="111"/>
      <c r="E77" s="112"/>
      <c r="F77" s="116"/>
      <c r="G77" s="114"/>
      <c r="H77" s="115"/>
      <c r="I77" s="132"/>
      <c r="K77" s="552"/>
      <c r="L77" s="155"/>
      <c r="M77" s="111"/>
      <c r="N77" s="112"/>
      <c r="O77" s="116"/>
      <c r="P77" s="114"/>
      <c r="Q77" s="115"/>
      <c r="R77" s="132"/>
      <c r="T77" s="552"/>
      <c r="U77" s="155"/>
      <c r="V77" s="111"/>
      <c r="W77" s="112"/>
      <c r="X77" s="116"/>
      <c r="Y77" s="114"/>
      <c r="Z77" s="115"/>
      <c r="AA77" s="132"/>
      <c r="AC77" s="552"/>
      <c r="AD77" s="155"/>
      <c r="AE77" s="111"/>
      <c r="AF77" s="112"/>
      <c r="AG77" s="116"/>
      <c r="AH77" s="114"/>
      <c r="AI77" s="115"/>
      <c r="AJ77" s="132"/>
    </row>
    <row r="78" spans="2:36">
      <c r="B78" s="552"/>
      <c r="C78" s="155"/>
      <c r="D78" s="111"/>
      <c r="E78" s="112"/>
      <c r="F78" s="116"/>
      <c r="G78" s="114"/>
      <c r="H78" s="115"/>
      <c r="I78" s="132"/>
      <c r="K78" s="552"/>
      <c r="L78" s="155"/>
      <c r="M78" s="111"/>
      <c r="N78" s="112"/>
      <c r="O78" s="116"/>
      <c r="P78" s="114"/>
      <c r="Q78" s="115"/>
      <c r="R78" s="132"/>
      <c r="T78" s="552"/>
      <c r="U78" s="155"/>
      <c r="V78" s="111"/>
      <c r="W78" s="112"/>
      <c r="X78" s="116"/>
      <c r="Y78" s="114"/>
      <c r="Z78" s="115"/>
      <c r="AA78" s="132"/>
      <c r="AC78" s="552"/>
      <c r="AD78" s="155"/>
      <c r="AE78" s="111"/>
      <c r="AF78" s="112"/>
      <c r="AG78" s="116"/>
      <c r="AH78" s="114"/>
      <c r="AI78" s="115"/>
      <c r="AJ78" s="132"/>
    </row>
    <row r="79" spans="2:36">
      <c r="B79" s="552"/>
      <c r="C79" s="155"/>
      <c r="D79" s="111"/>
      <c r="E79" s="112"/>
      <c r="F79" s="116"/>
      <c r="G79" s="114"/>
      <c r="H79" s="115"/>
      <c r="I79" s="132"/>
      <c r="K79" s="552"/>
      <c r="L79" s="155"/>
      <c r="M79" s="111"/>
      <c r="N79" s="112"/>
      <c r="O79" s="116"/>
      <c r="P79" s="114"/>
      <c r="Q79" s="115"/>
      <c r="R79" s="132"/>
      <c r="T79" s="552"/>
      <c r="U79" s="155"/>
      <c r="V79" s="111"/>
      <c r="W79" s="112"/>
      <c r="X79" s="116"/>
      <c r="Y79" s="114"/>
      <c r="Z79" s="115"/>
      <c r="AA79" s="132"/>
      <c r="AC79" s="552"/>
      <c r="AD79" s="155"/>
      <c r="AE79" s="111"/>
      <c r="AF79" s="112"/>
      <c r="AG79" s="116"/>
      <c r="AH79" s="114"/>
      <c r="AI79" s="115"/>
      <c r="AJ79" s="132"/>
    </row>
    <row r="80" spans="2:36">
      <c r="B80" s="552"/>
      <c r="C80" s="155"/>
      <c r="D80" s="111"/>
      <c r="E80" s="112"/>
      <c r="F80" s="113"/>
      <c r="G80" s="114"/>
      <c r="H80" s="115"/>
      <c r="I80" s="132"/>
      <c r="K80" s="552"/>
      <c r="L80" s="155"/>
      <c r="M80" s="111"/>
      <c r="N80" s="112"/>
      <c r="O80" s="113"/>
      <c r="P80" s="114"/>
      <c r="Q80" s="115"/>
      <c r="R80" s="132"/>
      <c r="T80" s="552"/>
      <c r="U80" s="155"/>
      <c r="V80" s="111"/>
      <c r="W80" s="112"/>
      <c r="X80" s="113"/>
      <c r="Y80" s="114"/>
      <c r="Z80" s="115"/>
      <c r="AA80" s="132"/>
      <c r="AC80" s="552"/>
      <c r="AD80" s="155"/>
      <c r="AE80" s="111"/>
      <c r="AF80" s="112"/>
      <c r="AG80" s="113"/>
      <c r="AH80" s="114"/>
      <c r="AI80" s="115"/>
      <c r="AJ80" s="132"/>
    </row>
    <row r="81" spans="2:36" ht="15.75" thickBot="1">
      <c r="B81" s="553"/>
      <c r="C81" s="156"/>
      <c r="D81" s="140"/>
      <c r="E81" s="141"/>
      <c r="F81" s="142"/>
      <c r="G81" s="143"/>
      <c r="H81" s="144"/>
      <c r="I81" s="159"/>
      <c r="K81" s="553"/>
      <c r="L81" s="156"/>
      <c r="M81" s="140"/>
      <c r="N81" s="141"/>
      <c r="O81" s="142"/>
      <c r="P81" s="143"/>
      <c r="Q81" s="144"/>
      <c r="R81" s="159"/>
      <c r="T81" s="553"/>
      <c r="U81" s="156"/>
      <c r="V81" s="140"/>
      <c r="W81" s="141"/>
      <c r="X81" s="142"/>
      <c r="Y81" s="143"/>
      <c r="Z81" s="144"/>
      <c r="AA81" s="159"/>
      <c r="AC81" s="553"/>
      <c r="AD81" s="156"/>
      <c r="AE81" s="140"/>
      <c r="AF81" s="141"/>
      <c r="AG81" s="142"/>
      <c r="AH81" s="143"/>
      <c r="AI81" s="144"/>
      <c r="AJ81" s="159"/>
    </row>
    <row r="82" spans="2:36">
      <c r="B82" s="601" t="s">
        <v>67</v>
      </c>
      <c r="C82" s="124">
        <v>175</v>
      </c>
      <c r="D82" s="125">
        <v>25</v>
      </c>
      <c r="E82" s="126"/>
      <c r="F82" s="146" t="s">
        <v>146</v>
      </c>
      <c r="G82" s="128"/>
      <c r="H82" s="129" t="s">
        <v>149</v>
      </c>
      <c r="I82" s="130"/>
      <c r="K82" s="601" t="s">
        <v>67</v>
      </c>
      <c r="L82" s="124">
        <v>50</v>
      </c>
      <c r="M82" s="125">
        <v>12</v>
      </c>
      <c r="N82" s="126" t="s">
        <v>143</v>
      </c>
      <c r="O82" s="146" t="s">
        <v>146</v>
      </c>
      <c r="P82" s="128"/>
      <c r="Q82" s="129" t="s">
        <v>208</v>
      </c>
      <c r="R82" s="130"/>
      <c r="T82" s="601" t="s">
        <v>67</v>
      </c>
      <c r="U82" s="124">
        <v>50</v>
      </c>
      <c r="V82" s="125">
        <v>12</v>
      </c>
      <c r="W82" s="126" t="s">
        <v>143</v>
      </c>
      <c r="X82" s="146" t="s">
        <v>146</v>
      </c>
      <c r="Y82" s="128"/>
      <c r="Z82" s="129" t="s">
        <v>208</v>
      </c>
      <c r="AA82" s="130"/>
      <c r="AC82" s="601" t="s">
        <v>67</v>
      </c>
      <c r="AD82" s="124">
        <v>70</v>
      </c>
      <c r="AE82" s="125">
        <v>12</v>
      </c>
      <c r="AF82" s="126"/>
      <c r="AG82" s="146"/>
      <c r="AH82" s="128"/>
      <c r="AI82" s="129"/>
      <c r="AJ82" s="130"/>
    </row>
    <row r="83" spans="2:36">
      <c r="B83" s="602"/>
      <c r="C83" s="131"/>
      <c r="D83" s="111"/>
      <c r="E83" s="112"/>
      <c r="F83" s="116" t="s">
        <v>147</v>
      </c>
      <c r="G83" s="114"/>
      <c r="H83" s="115"/>
      <c r="I83" s="132"/>
      <c r="K83" s="602"/>
      <c r="L83" s="131"/>
      <c r="M83" s="111"/>
      <c r="N83" s="112"/>
      <c r="O83" s="116" t="s">
        <v>147</v>
      </c>
      <c r="P83" s="114"/>
      <c r="Q83" s="115"/>
      <c r="R83" s="132"/>
      <c r="T83" s="602"/>
      <c r="U83" s="131"/>
      <c r="V83" s="111"/>
      <c r="W83" s="112"/>
      <c r="X83" s="116" t="s">
        <v>147</v>
      </c>
      <c r="Y83" s="114"/>
      <c r="Z83" s="115"/>
      <c r="AA83" s="132"/>
      <c r="AC83" s="602"/>
      <c r="AD83" s="131">
        <v>3710</v>
      </c>
      <c r="AE83" s="111">
        <v>25</v>
      </c>
      <c r="AF83" s="112"/>
      <c r="AG83" s="116"/>
      <c r="AH83" s="114"/>
      <c r="AI83" s="115"/>
      <c r="AJ83" s="132"/>
    </row>
    <row r="84" spans="2:36">
      <c r="B84" s="602"/>
      <c r="C84" s="131"/>
      <c r="D84" s="111"/>
      <c r="E84" s="112"/>
      <c r="F84" s="116" t="s">
        <v>203</v>
      </c>
      <c r="G84" s="114"/>
      <c r="H84" s="115"/>
      <c r="I84" s="132"/>
      <c r="K84" s="602"/>
      <c r="L84" s="131"/>
      <c r="M84" s="111"/>
      <c r="N84" s="112"/>
      <c r="O84" s="116" t="s">
        <v>203</v>
      </c>
      <c r="P84" s="114"/>
      <c r="Q84" s="115"/>
      <c r="R84" s="132"/>
      <c r="T84" s="602"/>
      <c r="U84" s="131"/>
      <c r="V84" s="111"/>
      <c r="W84" s="112"/>
      <c r="X84" s="116" t="s">
        <v>203</v>
      </c>
      <c r="Y84" s="114"/>
      <c r="Z84" s="115"/>
      <c r="AA84" s="132"/>
      <c r="AC84" s="602"/>
      <c r="AD84" s="131"/>
      <c r="AE84" s="111"/>
      <c r="AF84" s="112"/>
      <c r="AG84" s="116"/>
      <c r="AH84" s="114"/>
      <c r="AI84" s="115"/>
      <c r="AJ84" s="132"/>
    </row>
    <row r="85" spans="2:36">
      <c r="B85" s="602"/>
      <c r="C85" s="131"/>
      <c r="D85" s="111"/>
      <c r="E85" s="112"/>
      <c r="F85" s="116"/>
      <c r="G85" s="114"/>
      <c r="H85" s="115"/>
      <c r="I85" s="132"/>
      <c r="K85" s="602"/>
      <c r="L85" s="131"/>
      <c r="M85" s="111"/>
      <c r="N85" s="112"/>
      <c r="O85" s="116"/>
      <c r="P85" s="114"/>
      <c r="Q85" s="115"/>
      <c r="R85" s="132"/>
      <c r="T85" s="602"/>
      <c r="U85" s="131"/>
      <c r="V85" s="111"/>
      <c r="W85" s="112"/>
      <c r="X85" s="116"/>
      <c r="Y85" s="114"/>
      <c r="Z85" s="115"/>
      <c r="AA85" s="132"/>
      <c r="AC85" s="602"/>
      <c r="AD85" s="131"/>
      <c r="AE85" s="111"/>
      <c r="AF85" s="112"/>
      <c r="AG85" s="116"/>
      <c r="AH85" s="114"/>
      <c r="AI85" s="115"/>
      <c r="AJ85" s="132"/>
    </row>
    <row r="86" spans="2:36">
      <c r="B86" s="602"/>
      <c r="C86" s="131"/>
      <c r="D86" s="111"/>
      <c r="E86" s="112"/>
      <c r="F86" s="116"/>
      <c r="G86" s="114"/>
      <c r="H86" s="115"/>
      <c r="I86" s="132"/>
      <c r="K86" s="602"/>
      <c r="L86" s="131"/>
      <c r="M86" s="111"/>
      <c r="N86" s="112"/>
      <c r="O86" s="116"/>
      <c r="P86" s="114"/>
      <c r="Q86" s="115"/>
      <c r="R86" s="132"/>
      <c r="T86" s="602"/>
      <c r="U86" s="131"/>
      <c r="V86" s="111"/>
      <c r="W86" s="112"/>
      <c r="X86" s="116"/>
      <c r="Y86" s="114"/>
      <c r="Z86" s="115"/>
      <c r="AA86" s="132"/>
      <c r="AC86" s="602"/>
      <c r="AD86" s="131"/>
      <c r="AE86" s="111"/>
      <c r="AF86" s="112"/>
      <c r="AG86" s="116"/>
      <c r="AH86" s="114"/>
      <c r="AI86" s="115"/>
      <c r="AJ86" s="132"/>
    </row>
    <row r="87" spans="2:36">
      <c r="B87" s="602"/>
      <c r="C87" s="131"/>
      <c r="D87" s="111"/>
      <c r="E87" s="112"/>
      <c r="F87" s="116"/>
      <c r="G87" s="114"/>
      <c r="H87" s="115"/>
      <c r="I87" s="132"/>
      <c r="K87" s="602"/>
      <c r="L87" s="131"/>
      <c r="M87" s="111"/>
      <c r="N87" s="112"/>
      <c r="O87" s="116"/>
      <c r="P87" s="114"/>
      <c r="Q87" s="115"/>
      <c r="R87" s="132"/>
      <c r="T87" s="602"/>
      <c r="U87" s="131"/>
      <c r="V87" s="111"/>
      <c r="W87" s="112"/>
      <c r="X87" s="116"/>
      <c r="Y87" s="114"/>
      <c r="Z87" s="115"/>
      <c r="AA87" s="132"/>
      <c r="AC87" s="602"/>
      <c r="AD87" s="131"/>
      <c r="AE87" s="111"/>
      <c r="AF87" s="112"/>
      <c r="AG87" s="116"/>
      <c r="AH87" s="114"/>
      <c r="AI87" s="115"/>
      <c r="AJ87" s="132"/>
    </row>
    <row r="88" spans="2:36">
      <c r="B88" s="602"/>
      <c r="C88" s="131"/>
      <c r="D88" s="111"/>
      <c r="E88" s="112"/>
      <c r="F88" s="116"/>
      <c r="G88" s="114"/>
      <c r="H88" s="115"/>
      <c r="I88" s="132"/>
      <c r="K88" s="602"/>
      <c r="L88" s="131"/>
      <c r="M88" s="111"/>
      <c r="N88" s="112"/>
      <c r="O88" s="116"/>
      <c r="P88" s="114"/>
      <c r="Q88" s="115"/>
      <c r="R88" s="132"/>
      <c r="T88" s="602"/>
      <c r="U88" s="131"/>
      <c r="V88" s="111"/>
      <c r="W88" s="112"/>
      <c r="X88" s="116"/>
      <c r="Y88" s="114"/>
      <c r="Z88" s="115"/>
      <c r="AA88" s="132"/>
      <c r="AC88" s="602"/>
      <c r="AD88" s="131"/>
      <c r="AE88" s="111"/>
      <c r="AF88" s="112"/>
      <c r="AG88" s="116"/>
      <c r="AH88" s="114"/>
      <c r="AI88" s="115"/>
      <c r="AJ88" s="132"/>
    </row>
    <row r="89" spans="2:36" ht="15.75" thickBot="1">
      <c r="B89" s="603"/>
      <c r="C89" s="133"/>
      <c r="D89" s="134"/>
      <c r="E89" s="135"/>
      <c r="F89" s="136"/>
      <c r="G89" s="137"/>
      <c r="H89" s="138"/>
      <c r="I89" s="139"/>
      <c r="K89" s="603"/>
      <c r="L89" s="133"/>
      <c r="M89" s="134"/>
      <c r="N89" s="135"/>
      <c r="O89" s="136"/>
      <c r="P89" s="137"/>
      <c r="Q89" s="138"/>
      <c r="R89" s="139"/>
      <c r="T89" s="603"/>
      <c r="U89" s="133"/>
      <c r="V89" s="134"/>
      <c r="W89" s="135"/>
      <c r="X89" s="136"/>
      <c r="Y89" s="137"/>
      <c r="Z89" s="138"/>
      <c r="AA89" s="139"/>
      <c r="AC89" s="603"/>
      <c r="AD89" s="133"/>
      <c r="AE89" s="134"/>
      <c r="AF89" s="135"/>
      <c r="AG89" s="136"/>
      <c r="AH89" s="137"/>
      <c r="AI89" s="138"/>
      <c r="AJ89" s="139"/>
    </row>
    <row r="90" spans="2:36">
      <c r="B90" s="551" t="s">
        <v>68</v>
      </c>
      <c r="C90" s="153">
        <v>150</v>
      </c>
      <c r="D90" s="119">
        <v>102</v>
      </c>
      <c r="E90" s="120"/>
      <c r="F90" s="145" t="s">
        <v>146</v>
      </c>
      <c r="G90" s="122" t="s">
        <v>154</v>
      </c>
      <c r="H90" s="123"/>
      <c r="I90" s="158"/>
      <c r="K90" s="551" t="s">
        <v>68</v>
      </c>
      <c r="L90" s="153">
        <v>150</v>
      </c>
      <c r="M90" s="119">
        <v>102</v>
      </c>
      <c r="N90" s="120"/>
      <c r="O90" s="145" t="s">
        <v>146</v>
      </c>
      <c r="P90" s="122" t="s">
        <v>154</v>
      </c>
      <c r="Q90" s="123"/>
      <c r="R90" s="158"/>
      <c r="T90" s="551" t="s">
        <v>68</v>
      </c>
      <c r="U90" s="153">
        <v>150</v>
      </c>
      <c r="V90" s="119">
        <v>102</v>
      </c>
      <c r="W90" s="120"/>
      <c r="X90" s="145" t="s">
        <v>146</v>
      </c>
      <c r="Y90" s="122" t="s">
        <v>154</v>
      </c>
      <c r="Z90" s="123"/>
      <c r="AA90" s="158"/>
      <c r="AC90" s="551" t="s">
        <v>68</v>
      </c>
      <c r="AD90" s="153">
        <v>151</v>
      </c>
      <c r="AE90" s="119">
        <v>12</v>
      </c>
      <c r="AF90" s="120" t="s">
        <v>214</v>
      </c>
      <c r="AG90" s="145" t="s">
        <v>146</v>
      </c>
      <c r="AH90" s="122"/>
      <c r="AI90" s="123"/>
      <c r="AJ90" s="158"/>
    </row>
    <row r="91" spans="2:36">
      <c r="B91" s="552"/>
      <c r="C91" s="154">
        <v>150</v>
      </c>
      <c r="D91" s="111">
        <v>6</v>
      </c>
      <c r="E91" s="112"/>
      <c r="F91" s="117" t="s">
        <v>203</v>
      </c>
      <c r="G91" s="114"/>
      <c r="H91" s="115"/>
      <c r="I91" s="132"/>
      <c r="K91" s="552"/>
      <c r="L91" s="154">
        <v>150</v>
      </c>
      <c r="M91" s="111">
        <v>6</v>
      </c>
      <c r="N91" s="112"/>
      <c r="O91" s="117" t="s">
        <v>203</v>
      </c>
      <c r="P91" s="114"/>
      <c r="Q91" s="115"/>
      <c r="R91" s="132"/>
      <c r="T91" s="552"/>
      <c r="U91" s="154">
        <v>150</v>
      </c>
      <c r="V91" s="111">
        <v>6</v>
      </c>
      <c r="W91" s="112"/>
      <c r="X91" s="117" t="s">
        <v>203</v>
      </c>
      <c r="Y91" s="114"/>
      <c r="Z91" s="115"/>
      <c r="AA91" s="132"/>
      <c r="AC91" s="552"/>
      <c r="AD91" s="154">
        <v>257</v>
      </c>
      <c r="AE91" s="111">
        <v>16</v>
      </c>
      <c r="AF91" s="112"/>
      <c r="AG91" s="117" t="s">
        <v>203</v>
      </c>
      <c r="AH91" s="114"/>
      <c r="AI91" s="115"/>
      <c r="AJ91" s="132"/>
    </row>
    <row r="92" spans="2:36">
      <c r="B92" s="552"/>
      <c r="C92" s="155">
        <v>230</v>
      </c>
      <c r="D92" s="111">
        <v>16</v>
      </c>
      <c r="E92" s="112"/>
      <c r="F92" s="117"/>
      <c r="G92" s="114"/>
      <c r="H92" s="115"/>
      <c r="I92" s="132"/>
      <c r="K92" s="552"/>
      <c r="L92" s="155">
        <v>230</v>
      </c>
      <c r="M92" s="111">
        <v>16</v>
      </c>
      <c r="N92" s="112"/>
      <c r="O92" s="117"/>
      <c r="P92" s="114"/>
      <c r="Q92" s="115"/>
      <c r="R92" s="132"/>
      <c r="T92" s="552"/>
      <c r="U92" s="155">
        <v>230</v>
      </c>
      <c r="V92" s="111">
        <v>16</v>
      </c>
      <c r="W92" s="112"/>
      <c r="X92" s="117"/>
      <c r="Y92" s="114"/>
      <c r="Z92" s="115"/>
      <c r="AA92" s="132"/>
      <c r="AC92" s="552"/>
      <c r="AD92" s="155">
        <v>377</v>
      </c>
      <c r="AE92" s="111">
        <v>16</v>
      </c>
      <c r="AF92" s="112"/>
      <c r="AG92" s="116" t="s">
        <v>75</v>
      </c>
      <c r="AH92" s="114"/>
      <c r="AI92" s="115"/>
      <c r="AJ92" s="132"/>
    </row>
    <row r="93" spans="2:36">
      <c r="B93" s="552"/>
      <c r="C93" s="155">
        <v>350</v>
      </c>
      <c r="D93" s="111">
        <v>16</v>
      </c>
      <c r="E93" s="112"/>
      <c r="F93" s="117"/>
      <c r="G93" s="114"/>
      <c r="H93" s="115"/>
      <c r="I93" s="132"/>
      <c r="K93" s="552"/>
      <c r="L93" s="155">
        <v>350</v>
      </c>
      <c r="M93" s="111">
        <v>16</v>
      </c>
      <c r="N93" s="112"/>
      <c r="O93" s="117"/>
      <c r="P93" s="114"/>
      <c r="Q93" s="115"/>
      <c r="R93" s="132"/>
      <c r="T93" s="552"/>
      <c r="U93" s="155">
        <v>350</v>
      </c>
      <c r="V93" s="111">
        <v>16</v>
      </c>
      <c r="W93" s="112"/>
      <c r="X93" s="117"/>
      <c r="Y93" s="114"/>
      <c r="Z93" s="115"/>
      <c r="AA93" s="132"/>
      <c r="AC93" s="552"/>
      <c r="AD93" s="155">
        <v>857</v>
      </c>
      <c r="AE93" s="111">
        <v>16</v>
      </c>
      <c r="AF93" s="112"/>
      <c r="AG93" s="116" t="s">
        <v>210</v>
      </c>
      <c r="AH93" s="114"/>
      <c r="AI93" s="115"/>
      <c r="AJ93" s="132"/>
    </row>
    <row r="94" spans="2:36">
      <c r="B94" s="552"/>
      <c r="C94" s="155">
        <v>880</v>
      </c>
      <c r="D94" s="111">
        <v>16</v>
      </c>
      <c r="E94" s="112"/>
      <c r="F94" s="117"/>
      <c r="G94" s="114"/>
      <c r="H94" s="115"/>
      <c r="I94" s="132"/>
      <c r="K94" s="552"/>
      <c r="L94" s="155">
        <v>880</v>
      </c>
      <c r="M94" s="111">
        <v>16</v>
      </c>
      <c r="N94" s="112"/>
      <c r="O94" s="117"/>
      <c r="P94" s="114"/>
      <c r="Q94" s="115"/>
      <c r="R94" s="132"/>
      <c r="T94" s="552"/>
      <c r="U94" s="155">
        <v>880</v>
      </c>
      <c r="V94" s="111">
        <v>16</v>
      </c>
      <c r="W94" s="112"/>
      <c r="X94" s="117"/>
      <c r="Y94" s="114"/>
      <c r="Z94" s="115"/>
      <c r="AA94" s="132"/>
      <c r="AC94" s="552"/>
      <c r="AD94" s="155">
        <v>977</v>
      </c>
      <c r="AE94" s="111">
        <v>16</v>
      </c>
      <c r="AF94" s="112"/>
      <c r="AG94" s="117"/>
      <c r="AH94" s="114"/>
      <c r="AI94" s="115"/>
      <c r="AJ94" s="132"/>
    </row>
    <row r="95" spans="2:36">
      <c r="B95" s="552"/>
      <c r="C95" s="155">
        <v>1000</v>
      </c>
      <c r="D95" s="111">
        <v>16</v>
      </c>
      <c r="E95" s="112"/>
      <c r="F95" s="117"/>
      <c r="G95" s="114"/>
      <c r="H95" s="115"/>
      <c r="I95" s="132"/>
      <c r="K95" s="552"/>
      <c r="L95" s="155">
        <v>1000</v>
      </c>
      <c r="M95" s="111">
        <v>16</v>
      </c>
      <c r="N95" s="112"/>
      <c r="O95" s="117"/>
      <c r="P95" s="114"/>
      <c r="Q95" s="115"/>
      <c r="R95" s="132"/>
      <c r="T95" s="552"/>
      <c r="U95" s="155">
        <v>1000</v>
      </c>
      <c r="V95" s="111">
        <v>16</v>
      </c>
      <c r="W95" s="112"/>
      <c r="X95" s="117"/>
      <c r="Y95" s="114"/>
      <c r="Z95" s="115"/>
      <c r="AA95" s="132"/>
      <c r="AC95" s="552"/>
      <c r="AD95" s="155" t="s">
        <v>215</v>
      </c>
      <c r="AE95" s="111"/>
      <c r="AF95" s="112"/>
      <c r="AG95" s="117"/>
      <c r="AH95" s="114"/>
      <c r="AI95" s="115"/>
      <c r="AJ95" s="132"/>
    </row>
    <row r="96" spans="2:36">
      <c r="B96" s="552"/>
      <c r="C96" s="155"/>
      <c r="D96" s="111"/>
      <c r="E96" s="112"/>
      <c r="F96" s="117"/>
      <c r="G96" s="114"/>
      <c r="H96" s="115"/>
      <c r="I96" s="132"/>
      <c r="K96" s="552"/>
      <c r="L96" s="155"/>
      <c r="M96" s="111"/>
      <c r="N96" s="112"/>
      <c r="O96" s="117"/>
      <c r="P96" s="114"/>
      <c r="Q96" s="115"/>
      <c r="R96" s="132"/>
      <c r="T96" s="552"/>
      <c r="U96" s="155"/>
      <c r="V96" s="111"/>
      <c r="W96" s="112"/>
      <c r="X96" s="117"/>
      <c r="Y96" s="114"/>
      <c r="Z96" s="115"/>
      <c r="AA96" s="132"/>
      <c r="AC96" s="552"/>
      <c r="AD96" s="155" t="s">
        <v>216</v>
      </c>
      <c r="AE96" s="111"/>
      <c r="AF96" s="112"/>
      <c r="AG96" s="117"/>
      <c r="AH96" s="114"/>
      <c r="AI96" s="115"/>
      <c r="AJ96" s="132"/>
    </row>
    <row r="97" spans="2:36" ht="15.75" thickBot="1">
      <c r="B97" s="553"/>
      <c r="C97" s="156"/>
      <c r="D97" s="140"/>
      <c r="E97" s="141"/>
      <c r="F97" s="147"/>
      <c r="G97" s="143"/>
      <c r="H97" s="144"/>
      <c r="I97" s="159"/>
      <c r="K97" s="553"/>
      <c r="L97" s="156"/>
      <c r="M97" s="140"/>
      <c r="N97" s="141"/>
      <c r="O97" s="147"/>
      <c r="P97" s="143"/>
      <c r="Q97" s="144"/>
      <c r="R97" s="159"/>
      <c r="T97" s="553"/>
      <c r="U97" s="156"/>
      <c r="V97" s="140"/>
      <c r="W97" s="141"/>
      <c r="X97" s="147"/>
      <c r="Y97" s="143"/>
      <c r="Z97" s="144"/>
      <c r="AA97" s="159"/>
      <c r="AC97" s="553"/>
      <c r="AD97" s="156"/>
      <c r="AE97" s="140"/>
      <c r="AF97" s="141"/>
      <c r="AG97" s="147"/>
      <c r="AH97" s="143"/>
      <c r="AI97" s="144"/>
      <c r="AJ97" s="159"/>
    </row>
    <row r="98" spans="2:36">
      <c r="B98" s="601" t="s">
        <v>69</v>
      </c>
      <c r="C98" s="124">
        <v>125</v>
      </c>
      <c r="D98" s="125">
        <v>12</v>
      </c>
      <c r="E98" s="126"/>
      <c r="F98" s="148"/>
      <c r="G98" s="128"/>
      <c r="H98" s="129"/>
      <c r="I98" s="130" t="s">
        <v>207</v>
      </c>
      <c r="K98" s="601" t="s">
        <v>69</v>
      </c>
      <c r="L98" s="124">
        <v>152</v>
      </c>
      <c r="M98" s="125">
        <v>12</v>
      </c>
      <c r="N98" s="126"/>
      <c r="O98" s="148"/>
      <c r="P98" s="128"/>
      <c r="Q98" s="129"/>
      <c r="R98" s="130" t="s">
        <v>209</v>
      </c>
      <c r="T98" s="601" t="s">
        <v>69</v>
      </c>
      <c r="U98" s="124">
        <v>152</v>
      </c>
      <c r="V98" s="125">
        <v>12</v>
      </c>
      <c r="W98" s="126"/>
      <c r="X98" s="148"/>
      <c r="Y98" s="128"/>
      <c r="Z98" s="129"/>
      <c r="AA98" s="130" t="s">
        <v>209</v>
      </c>
      <c r="AC98" s="601" t="s">
        <v>69</v>
      </c>
      <c r="AD98" s="124">
        <v>160</v>
      </c>
      <c r="AE98" s="125">
        <v>6</v>
      </c>
      <c r="AF98" s="126"/>
      <c r="AG98" s="148"/>
      <c r="AH98" s="128"/>
      <c r="AI98" s="129"/>
      <c r="AJ98" s="130" t="s">
        <v>217</v>
      </c>
    </row>
    <row r="99" spans="2:36">
      <c r="B99" s="602"/>
      <c r="C99" s="131">
        <v>275</v>
      </c>
      <c r="D99" s="111">
        <v>12</v>
      </c>
      <c r="E99" s="112"/>
      <c r="F99" s="117"/>
      <c r="G99" s="114"/>
      <c r="H99" s="115"/>
      <c r="I99" s="132" t="s">
        <v>206</v>
      </c>
      <c r="K99" s="602"/>
      <c r="L99" s="131">
        <v>352</v>
      </c>
      <c r="M99" s="111">
        <v>12</v>
      </c>
      <c r="N99" s="112"/>
      <c r="O99" s="117"/>
      <c r="P99" s="114"/>
      <c r="Q99" s="115"/>
      <c r="R99" s="132" t="s">
        <v>209</v>
      </c>
      <c r="T99" s="602"/>
      <c r="U99" s="131">
        <v>352</v>
      </c>
      <c r="V99" s="111">
        <v>12</v>
      </c>
      <c r="W99" s="112"/>
      <c r="X99" s="117"/>
      <c r="Y99" s="114"/>
      <c r="Z99" s="115"/>
      <c r="AA99" s="132" t="s">
        <v>209</v>
      </c>
      <c r="AC99" s="602"/>
      <c r="AD99" s="131">
        <v>310</v>
      </c>
      <c r="AE99" s="111">
        <v>6</v>
      </c>
      <c r="AF99" s="112"/>
      <c r="AG99" s="117"/>
      <c r="AH99" s="114"/>
      <c r="AI99" s="115"/>
      <c r="AJ99" s="132" t="s">
        <v>218</v>
      </c>
    </row>
    <row r="100" spans="2:36">
      <c r="B100" s="602"/>
      <c r="C100" s="149"/>
      <c r="D100" s="118"/>
      <c r="E100" s="112"/>
      <c r="F100" s="117"/>
      <c r="G100" s="114"/>
      <c r="H100" s="115"/>
      <c r="I100" s="132"/>
      <c r="K100" s="602"/>
      <c r="L100" s="149"/>
      <c r="M100" s="118"/>
      <c r="N100" s="112"/>
      <c r="O100" s="117"/>
      <c r="P100" s="114"/>
      <c r="Q100" s="115"/>
      <c r="R100" s="132"/>
      <c r="T100" s="602"/>
      <c r="U100" s="149"/>
      <c r="V100" s="118"/>
      <c r="W100" s="112"/>
      <c r="X100" s="117"/>
      <c r="Y100" s="114"/>
      <c r="Z100" s="115"/>
      <c r="AA100" s="132"/>
      <c r="AC100" s="602"/>
      <c r="AD100" s="149"/>
      <c r="AE100" s="118"/>
      <c r="AF100" s="112"/>
      <c r="AG100" s="117"/>
      <c r="AH100" s="114"/>
      <c r="AI100" s="115"/>
      <c r="AJ100" s="132" t="s">
        <v>217</v>
      </c>
    </row>
    <row r="101" spans="2:36">
      <c r="B101" s="602"/>
      <c r="C101" s="149"/>
      <c r="D101" s="118"/>
      <c r="E101" s="112"/>
      <c r="F101" s="117"/>
      <c r="G101" s="114"/>
      <c r="H101" s="115"/>
      <c r="I101" s="132"/>
      <c r="K101" s="602"/>
      <c r="L101" s="149"/>
      <c r="M101" s="118"/>
      <c r="N101" s="112"/>
      <c r="O101" s="117"/>
      <c r="P101" s="114"/>
      <c r="Q101" s="115"/>
      <c r="R101" s="132"/>
      <c r="T101" s="602"/>
      <c r="U101" s="149"/>
      <c r="V101" s="118"/>
      <c r="W101" s="112"/>
      <c r="X101" s="117"/>
      <c r="Y101" s="114"/>
      <c r="Z101" s="115"/>
      <c r="AA101" s="132"/>
      <c r="AC101" s="602"/>
      <c r="AD101" s="149"/>
      <c r="AE101" s="118"/>
      <c r="AF101" s="112"/>
      <c r="AG101" s="117"/>
      <c r="AH101" s="114"/>
      <c r="AI101" s="115"/>
      <c r="AJ101" s="132"/>
    </row>
    <row r="102" spans="2:36">
      <c r="B102" s="602"/>
      <c r="C102" s="149"/>
      <c r="D102" s="118"/>
      <c r="E102" s="112"/>
      <c r="F102" s="117"/>
      <c r="G102" s="114"/>
      <c r="H102" s="115"/>
      <c r="I102" s="132"/>
      <c r="K102" s="602"/>
      <c r="L102" s="149"/>
      <c r="M102" s="118"/>
      <c r="N102" s="112"/>
      <c r="O102" s="117"/>
      <c r="P102" s="114"/>
      <c r="Q102" s="115"/>
      <c r="R102" s="132"/>
      <c r="T102" s="602"/>
      <c r="U102" s="149"/>
      <c r="V102" s="118"/>
      <c r="W102" s="112"/>
      <c r="X102" s="117"/>
      <c r="Y102" s="114"/>
      <c r="Z102" s="115"/>
      <c r="AA102" s="132"/>
      <c r="AC102" s="602"/>
      <c r="AD102" s="149"/>
      <c r="AE102" s="118"/>
      <c r="AF102" s="112"/>
      <c r="AG102" s="117"/>
      <c r="AH102" s="114"/>
      <c r="AI102" s="115"/>
      <c r="AJ102" s="132"/>
    </row>
    <row r="103" spans="2:36">
      <c r="B103" s="602"/>
      <c r="C103" s="149"/>
      <c r="D103" s="118"/>
      <c r="E103" s="112"/>
      <c r="F103" s="117"/>
      <c r="G103" s="114"/>
      <c r="H103" s="115"/>
      <c r="I103" s="132"/>
      <c r="K103" s="602"/>
      <c r="L103" s="149"/>
      <c r="M103" s="118"/>
      <c r="N103" s="112"/>
      <c r="O103" s="117"/>
      <c r="P103" s="114"/>
      <c r="Q103" s="115"/>
      <c r="R103" s="132"/>
      <c r="T103" s="602"/>
      <c r="U103" s="149"/>
      <c r="V103" s="118"/>
      <c r="W103" s="112"/>
      <c r="X103" s="117"/>
      <c r="Y103" s="114"/>
      <c r="Z103" s="115"/>
      <c r="AA103" s="132"/>
      <c r="AC103" s="602"/>
      <c r="AD103" s="149"/>
      <c r="AE103" s="118"/>
      <c r="AF103" s="112"/>
      <c r="AG103" s="117"/>
      <c r="AH103" s="114"/>
      <c r="AI103" s="115"/>
      <c r="AJ103" s="132"/>
    </row>
    <row r="104" spans="2:36">
      <c r="B104" s="602"/>
      <c r="C104" s="149"/>
      <c r="D104" s="118"/>
      <c r="E104" s="112"/>
      <c r="F104" s="117"/>
      <c r="G104" s="114"/>
      <c r="H104" s="115"/>
      <c r="I104" s="132"/>
      <c r="K104" s="602"/>
      <c r="L104" s="149"/>
      <c r="M104" s="118"/>
      <c r="N104" s="112"/>
      <c r="O104" s="117"/>
      <c r="P104" s="114"/>
      <c r="Q104" s="115"/>
      <c r="R104" s="132"/>
      <c r="T104" s="602"/>
      <c r="U104" s="149"/>
      <c r="V104" s="118"/>
      <c r="W104" s="112"/>
      <c r="X104" s="117"/>
      <c r="Y104" s="114"/>
      <c r="Z104" s="115"/>
      <c r="AA104" s="132"/>
      <c r="AC104" s="602"/>
      <c r="AD104" s="149"/>
      <c r="AE104" s="118"/>
      <c r="AF104" s="112"/>
      <c r="AG104" s="117"/>
      <c r="AH104" s="114"/>
      <c r="AI104" s="115"/>
      <c r="AJ104" s="132"/>
    </row>
    <row r="105" spans="2:36" ht="15.75" thickBot="1">
      <c r="B105" s="603"/>
      <c r="C105" s="150"/>
      <c r="D105" s="151"/>
      <c r="E105" s="135"/>
      <c r="F105" s="152"/>
      <c r="G105" s="137"/>
      <c r="H105" s="138"/>
      <c r="I105" s="139"/>
      <c r="K105" s="603"/>
      <c r="L105" s="150"/>
      <c r="M105" s="151"/>
      <c r="N105" s="135"/>
      <c r="O105" s="152"/>
      <c r="P105" s="137"/>
      <c r="Q105" s="138"/>
      <c r="R105" s="139"/>
      <c r="T105" s="603"/>
      <c r="U105" s="150"/>
      <c r="V105" s="151"/>
      <c r="W105" s="135"/>
      <c r="X105" s="152"/>
      <c r="Y105" s="137"/>
      <c r="Z105" s="138"/>
      <c r="AA105" s="139"/>
      <c r="AC105" s="603"/>
      <c r="AD105" s="150"/>
      <c r="AE105" s="151"/>
      <c r="AF105" s="135"/>
      <c r="AG105" s="152"/>
      <c r="AH105" s="137"/>
      <c r="AI105" s="138"/>
      <c r="AJ105" s="139"/>
    </row>
    <row r="108" spans="2:36" ht="15.75" thickBot="1"/>
    <row r="109" spans="2:36" ht="15.75" thickBot="1">
      <c r="B109" s="604" t="s">
        <v>25</v>
      </c>
      <c r="C109" s="605"/>
      <c r="D109" s="606"/>
      <c r="E109" s="606"/>
      <c r="F109" s="606"/>
      <c r="G109" s="606"/>
      <c r="H109" s="606"/>
      <c r="I109" s="607"/>
      <c r="K109" s="604" t="s">
        <v>92</v>
      </c>
      <c r="L109" s="605"/>
      <c r="M109" s="606"/>
      <c r="N109" s="606"/>
      <c r="O109" s="606"/>
      <c r="P109" s="606"/>
      <c r="Q109" s="606"/>
      <c r="R109" s="607"/>
      <c r="T109" s="604" t="s">
        <v>27</v>
      </c>
      <c r="U109" s="605"/>
      <c r="V109" s="606"/>
      <c r="W109" s="606"/>
      <c r="X109" s="606"/>
      <c r="Y109" s="606"/>
      <c r="Z109" s="606"/>
      <c r="AA109" s="607"/>
      <c r="AC109" s="604" t="s">
        <v>28</v>
      </c>
      <c r="AD109" s="605"/>
      <c r="AE109" s="606"/>
      <c r="AF109" s="606"/>
      <c r="AG109" s="606"/>
      <c r="AH109" s="606"/>
      <c r="AI109" s="606"/>
      <c r="AJ109" s="607"/>
    </row>
    <row r="110" spans="2:36" ht="15.75" thickBot="1">
      <c r="B110" s="98" t="s">
        <v>150</v>
      </c>
      <c r="C110" s="56" t="s">
        <v>213</v>
      </c>
      <c r="D110" s="101" t="s">
        <v>139</v>
      </c>
      <c r="E110" s="48" t="s">
        <v>142</v>
      </c>
      <c r="F110" s="66" t="s">
        <v>138</v>
      </c>
      <c r="G110" s="109" t="s">
        <v>140</v>
      </c>
      <c r="H110" s="110" t="s">
        <v>211</v>
      </c>
      <c r="I110" s="67" t="s">
        <v>151</v>
      </c>
      <c r="K110" s="98" t="s">
        <v>150</v>
      </c>
      <c r="L110" s="56" t="s">
        <v>213</v>
      </c>
      <c r="M110" s="101" t="s">
        <v>139</v>
      </c>
      <c r="N110" s="48" t="s">
        <v>142</v>
      </c>
      <c r="O110" s="66" t="s">
        <v>138</v>
      </c>
      <c r="P110" s="109" t="s">
        <v>140</v>
      </c>
      <c r="Q110" s="110" t="s">
        <v>236</v>
      </c>
      <c r="R110" s="67" t="s">
        <v>151</v>
      </c>
      <c r="T110" s="98" t="s">
        <v>150</v>
      </c>
      <c r="U110" s="56" t="s">
        <v>213</v>
      </c>
      <c r="V110" s="101" t="s">
        <v>139</v>
      </c>
      <c r="W110" s="48" t="s">
        <v>142</v>
      </c>
      <c r="X110" s="66" t="s">
        <v>138</v>
      </c>
      <c r="Y110" s="109" t="s">
        <v>140</v>
      </c>
      <c r="Z110" s="110" t="s">
        <v>211</v>
      </c>
      <c r="AA110" s="67" t="s">
        <v>151</v>
      </c>
      <c r="AC110" s="98" t="s">
        <v>150</v>
      </c>
      <c r="AD110" s="56" t="s">
        <v>137</v>
      </c>
      <c r="AE110" s="101" t="s">
        <v>139</v>
      </c>
      <c r="AF110" s="48" t="s">
        <v>142</v>
      </c>
      <c r="AG110" s="66" t="s">
        <v>138</v>
      </c>
      <c r="AH110" s="109" t="s">
        <v>140</v>
      </c>
      <c r="AI110" s="110" t="s">
        <v>148</v>
      </c>
      <c r="AJ110" s="67" t="s">
        <v>151</v>
      </c>
    </row>
    <row r="111" spans="2:36">
      <c r="B111" s="601" t="s">
        <v>72</v>
      </c>
      <c r="C111" s="124">
        <v>257</v>
      </c>
      <c r="D111" s="125">
        <v>16</v>
      </c>
      <c r="E111" s="126"/>
      <c r="F111" s="127" t="s">
        <v>146</v>
      </c>
      <c r="G111" s="128"/>
      <c r="H111" s="129"/>
      <c r="I111" s="130"/>
      <c r="K111" s="601" t="s">
        <v>72</v>
      </c>
      <c r="L111" s="124">
        <v>207</v>
      </c>
      <c r="M111" s="125">
        <v>16</v>
      </c>
      <c r="N111" s="126"/>
      <c r="O111" s="127" t="s">
        <v>146</v>
      </c>
      <c r="P111" s="128"/>
      <c r="Q111" s="129"/>
      <c r="R111" s="130"/>
      <c r="T111" s="601" t="s">
        <v>72</v>
      </c>
      <c r="U111" s="124">
        <v>207</v>
      </c>
      <c r="V111" s="125">
        <v>16</v>
      </c>
      <c r="W111" s="126"/>
      <c r="X111" s="127" t="s">
        <v>146</v>
      </c>
      <c r="Y111" s="128"/>
      <c r="Z111" s="129"/>
      <c r="AA111" s="130"/>
      <c r="AC111" s="601" t="s">
        <v>72</v>
      </c>
      <c r="AD111" s="124">
        <v>134</v>
      </c>
      <c r="AE111" s="125">
        <v>16</v>
      </c>
      <c r="AF111" s="126"/>
      <c r="AG111" s="127" t="s">
        <v>146</v>
      </c>
      <c r="AH111" s="128">
        <v>60</v>
      </c>
      <c r="AI111" s="129" t="s">
        <v>222</v>
      </c>
      <c r="AJ111" s="130"/>
    </row>
    <row r="112" spans="2:36">
      <c r="B112" s="602"/>
      <c r="C112" s="131">
        <v>377</v>
      </c>
      <c r="D112" s="111">
        <v>16</v>
      </c>
      <c r="E112" s="112"/>
      <c r="F112" s="113" t="s">
        <v>203</v>
      </c>
      <c r="G112" s="114"/>
      <c r="H112" s="115"/>
      <c r="I112" s="132"/>
      <c r="K112" s="602"/>
      <c r="L112" s="131">
        <v>327</v>
      </c>
      <c r="M112" s="111">
        <v>16</v>
      </c>
      <c r="N112" s="112"/>
      <c r="O112" s="113" t="s">
        <v>203</v>
      </c>
      <c r="P112" s="114"/>
      <c r="Q112" s="115"/>
      <c r="R112" s="132"/>
      <c r="T112" s="602"/>
      <c r="U112" s="131">
        <v>327</v>
      </c>
      <c r="V112" s="111">
        <v>16</v>
      </c>
      <c r="W112" s="112"/>
      <c r="X112" s="113" t="s">
        <v>203</v>
      </c>
      <c r="Y112" s="114"/>
      <c r="Z112" s="115"/>
      <c r="AA112" s="132"/>
      <c r="AC112" s="602"/>
      <c r="AD112" s="131">
        <v>354</v>
      </c>
      <c r="AE112" s="111">
        <v>16</v>
      </c>
      <c r="AF112" s="112"/>
      <c r="AG112" s="113" t="s">
        <v>203</v>
      </c>
      <c r="AH112" s="114"/>
      <c r="AI112" s="115"/>
      <c r="AJ112" s="132"/>
    </row>
    <row r="113" spans="2:36">
      <c r="B113" s="602"/>
      <c r="C113" s="131">
        <v>857</v>
      </c>
      <c r="D113" s="111">
        <v>16</v>
      </c>
      <c r="E113" s="112"/>
      <c r="F113" s="116" t="s">
        <v>75</v>
      </c>
      <c r="G113" s="114"/>
      <c r="H113" s="115"/>
      <c r="I113" s="132"/>
      <c r="K113" s="602"/>
      <c r="L113" s="131">
        <v>857</v>
      </c>
      <c r="M113" s="111">
        <v>16</v>
      </c>
      <c r="N113" s="112"/>
      <c r="O113" s="116" t="s">
        <v>75</v>
      </c>
      <c r="P113" s="114"/>
      <c r="Q113" s="115"/>
      <c r="R113" s="132"/>
      <c r="T113" s="602"/>
      <c r="U113" s="131">
        <v>857</v>
      </c>
      <c r="V113" s="111">
        <v>16</v>
      </c>
      <c r="W113" s="112"/>
      <c r="X113" s="116" t="s">
        <v>75</v>
      </c>
      <c r="Y113" s="114"/>
      <c r="Z113" s="115"/>
      <c r="AA113" s="132"/>
      <c r="AC113" s="602"/>
      <c r="AD113" s="131">
        <v>600</v>
      </c>
      <c r="AE113" s="111">
        <v>25</v>
      </c>
      <c r="AF113" s="112"/>
      <c r="AG113" s="116"/>
      <c r="AH113" s="114"/>
      <c r="AI113" s="115"/>
      <c r="AJ113" s="132"/>
    </row>
    <row r="114" spans="2:36">
      <c r="B114" s="602"/>
      <c r="C114" s="131">
        <v>977</v>
      </c>
      <c r="D114" s="111">
        <v>16</v>
      </c>
      <c r="E114" s="112"/>
      <c r="F114" s="116" t="s">
        <v>210</v>
      </c>
      <c r="G114" s="114"/>
      <c r="H114" s="115"/>
      <c r="I114" s="132"/>
      <c r="K114" s="602"/>
      <c r="L114" s="131">
        <v>977</v>
      </c>
      <c r="M114" s="111">
        <v>16</v>
      </c>
      <c r="N114" s="112"/>
      <c r="O114" s="116" t="s">
        <v>210</v>
      </c>
      <c r="P114" s="114"/>
      <c r="Q114" s="115"/>
      <c r="R114" s="132"/>
      <c r="T114" s="602"/>
      <c r="U114" s="131">
        <v>977</v>
      </c>
      <c r="V114" s="111">
        <v>16</v>
      </c>
      <c r="W114" s="112"/>
      <c r="X114" s="116" t="s">
        <v>210</v>
      </c>
      <c r="Y114" s="114"/>
      <c r="Z114" s="115"/>
      <c r="AA114" s="132"/>
      <c r="AC114" s="602"/>
      <c r="AD114" s="131">
        <v>744</v>
      </c>
      <c r="AE114" s="111">
        <v>16</v>
      </c>
      <c r="AF114" s="112"/>
      <c r="AG114" s="116"/>
      <c r="AH114" s="114"/>
      <c r="AI114" s="115"/>
      <c r="AJ114" s="132"/>
    </row>
    <row r="115" spans="2:36">
      <c r="B115" s="602"/>
      <c r="C115" s="131"/>
      <c r="D115" s="111"/>
      <c r="E115" s="112"/>
      <c r="F115" s="116"/>
      <c r="G115" s="114"/>
      <c r="H115" s="115"/>
      <c r="I115" s="132"/>
      <c r="K115" s="602"/>
      <c r="L115" s="131"/>
      <c r="M115" s="111"/>
      <c r="N115" s="112"/>
      <c r="O115" s="116"/>
      <c r="P115" s="114"/>
      <c r="Q115" s="115"/>
      <c r="R115" s="132"/>
      <c r="T115" s="602"/>
      <c r="U115" s="131"/>
      <c r="V115" s="111"/>
      <c r="W115" s="112"/>
      <c r="X115" s="116"/>
      <c r="Y115" s="114"/>
      <c r="Z115" s="115"/>
      <c r="AA115" s="132"/>
      <c r="AC115" s="602"/>
      <c r="AD115" s="131">
        <v>864</v>
      </c>
      <c r="AE115" s="111">
        <v>16</v>
      </c>
      <c r="AF115" s="112"/>
      <c r="AG115" s="116"/>
      <c r="AH115" s="114"/>
      <c r="AI115" s="115"/>
      <c r="AJ115" s="132"/>
    </row>
    <row r="116" spans="2:36">
      <c r="B116" s="602"/>
      <c r="C116" s="131"/>
      <c r="D116" s="111"/>
      <c r="E116" s="112"/>
      <c r="F116" s="116"/>
      <c r="G116" s="114"/>
      <c r="H116" s="115"/>
      <c r="I116" s="132"/>
      <c r="K116" s="602"/>
      <c r="L116" s="131"/>
      <c r="M116" s="111"/>
      <c r="N116" s="112"/>
      <c r="O116" s="116"/>
      <c r="P116" s="114"/>
      <c r="Q116" s="115"/>
      <c r="R116" s="132"/>
      <c r="T116" s="602"/>
      <c r="U116" s="131"/>
      <c r="V116" s="111"/>
      <c r="W116" s="112"/>
      <c r="X116" s="116"/>
      <c r="Y116" s="114"/>
      <c r="Z116" s="115"/>
      <c r="AA116" s="132"/>
      <c r="AC116" s="602"/>
      <c r="AD116" s="131"/>
      <c r="AE116" s="111"/>
      <c r="AF116" s="112"/>
      <c r="AG116" s="116"/>
      <c r="AH116" s="114"/>
      <c r="AI116" s="115"/>
      <c r="AJ116" s="132"/>
    </row>
    <row r="117" spans="2:36">
      <c r="B117" s="602"/>
      <c r="C117" s="131"/>
      <c r="D117" s="111"/>
      <c r="E117" s="112"/>
      <c r="F117" s="116"/>
      <c r="G117" s="114"/>
      <c r="H117" s="115"/>
      <c r="I117" s="132"/>
      <c r="K117" s="602"/>
      <c r="L117" s="131"/>
      <c r="M117" s="111"/>
      <c r="N117" s="112"/>
      <c r="O117" s="116"/>
      <c r="P117" s="114"/>
      <c r="Q117" s="115"/>
      <c r="R117" s="132"/>
      <c r="T117" s="602"/>
      <c r="U117" s="131"/>
      <c r="V117" s="111"/>
      <c r="W117" s="112"/>
      <c r="X117" s="116"/>
      <c r="Y117" s="114"/>
      <c r="Z117" s="115"/>
      <c r="AA117" s="132"/>
      <c r="AC117" s="602"/>
      <c r="AD117" s="131"/>
      <c r="AE117" s="111"/>
      <c r="AF117" s="112"/>
      <c r="AG117" s="116"/>
      <c r="AH117" s="114"/>
      <c r="AI117" s="115"/>
      <c r="AJ117" s="132"/>
    </row>
    <row r="118" spans="2:36" ht="15.75" thickBot="1">
      <c r="B118" s="602"/>
      <c r="C118" s="133"/>
      <c r="D118" s="134"/>
      <c r="E118" s="135"/>
      <c r="F118" s="136"/>
      <c r="G118" s="137"/>
      <c r="H118" s="138"/>
      <c r="I118" s="139"/>
      <c r="K118" s="602"/>
      <c r="L118" s="133"/>
      <c r="M118" s="134"/>
      <c r="N118" s="135"/>
      <c r="O118" s="136"/>
      <c r="P118" s="137"/>
      <c r="Q118" s="138"/>
      <c r="R118" s="139"/>
      <c r="T118" s="602"/>
      <c r="U118" s="133"/>
      <c r="V118" s="134"/>
      <c r="W118" s="135"/>
      <c r="X118" s="136"/>
      <c r="Y118" s="137"/>
      <c r="Z118" s="138"/>
      <c r="AA118" s="139"/>
      <c r="AC118" s="602"/>
      <c r="AD118" s="133"/>
      <c r="AE118" s="134"/>
      <c r="AF118" s="135"/>
      <c r="AG118" s="136"/>
      <c r="AH118" s="137"/>
      <c r="AI118" s="138"/>
      <c r="AJ118" s="139"/>
    </row>
    <row r="119" spans="2:36">
      <c r="B119" s="601" t="s">
        <v>141</v>
      </c>
      <c r="C119" s="124">
        <v>145</v>
      </c>
      <c r="D119" s="125">
        <v>25</v>
      </c>
      <c r="E119" s="126"/>
      <c r="F119" s="127" t="s">
        <v>146</v>
      </c>
      <c r="G119" s="128"/>
      <c r="H119" s="129" t="s">
        <v>212</v>
      </c>
      <c r="I119" s="130"/>
      <c r="K119" s="601" t="s">
        <v>141</v>
      </c>
      <c r="L119" s="124">
        <v>120</v>
      </c>
      <c r="M119" s="125">
        <v>25</v>
      </c>
      <c r="N119" s="126"/>
      <c r="O119" s="127" t="s">
        <v>146</v>
      </c>
      <c r="P119" s="128"/>
      <c r="Q119" s="129" t="s">
        <v>237</v>
      </c>
      <c r="R119" s="130"/>
      <c r="T119" s="601" t="s">
        <v>141</v>
      </c>
      <c r="U119" s="124">
        <v>120</v>
      </c>
      <c r="V119" s="125">
        <v>25</v>
      </c>
      <c r="W119" s="126"/>
      <c r="X119" s="127" t="s">
        <v>146</v>
      </c>
      <c r="Y119" s="128"/>
      <c r="Z119" s="129" t="s">
        <v>219</v>
      </c>
      <c r="AA119" s="130"/>
      <c r="AC119" s="601" t="s">
        <v>141</v>
      </c>
      <c r="AD119" s="124"/>
      <c r="AE119" s="125"/>
      <c r="AF119" s="126"/>
      <c r="AG119" s="127"/>
      <c r="AH119" s="128"/>
      <c r="AI119" s="129"/>
      <c r="AJ119" s="130"/>
    </row>
    <row r="120" spans="2:36">
      <c r="B120" s="602"/>
      <c r="C120" s="131"/>
      <c r="D120" s="111"/>
      <c r="E120" s="112"/>
      <c r="F120" s="113" t="s">
        <v>203</v>
      </c>
      <c r="G120" s="114"/>
      <c r="H120" s="115"/>
      <c r="I120" s="132"/>
      <c r="K120" s="602"/>
      <c r="L120" s="131"/>
      <c r="M120" s="111"/>
      <c r="N120" s="112"/>
      <c r="O120" s="113" t="s">
        <v>203</v>
      </c>
      <c r="P120" s="114"/>
      <c r="Q120" s="115"/>
      <c r="R120" s="132"/>
      <c r="T120" s="602"/>
      <c r="U120" s="131"/>
      <c r="V120" s="111"/>
      <c r="W120" s="112"/>
      <c r="X120" s="113" t="s">
        <v>203</v>
      </c>
      <c r="Y120" s="114"/>
      <c r="Z120" s="115"/>
      <c r="AA120" s="132"/>
      <c r="AC120" s="602"/>
      <c r="AD120" s="131"/>
      <c r="AE120" s="111"/>
      <c r="AF120" s="112"/>
      <c r="AG120" s="113"/>
      <c r="AH120" s="114"/>
      <c r="AI120" s="115"/>
      <c r="AJ120" s="132"/>
    </row>
    <row r="121" spans="2:36">
      <c r="B121" s="602"/>
      <c r="C121" s="131"/>
      <c r="D121" s="111"/>
      <c r="E121" s="112"/>
      <c r="F121" s="113"/>
      <c r="G121" s="114"/>
      <c r="H121" s="115"/>
      <c r="I121" s="132"/>
      <c r="K121" s="602"/>
      <c r="L121" s="131"/>
      <c r="M121" s="111"/>
      <c r="N121" s="112"/>
      <c r="O121" s="113"/>
      <c r="P121" s="114"/>
      <c r="Q121" s="115"/>
      <c r="R121" s="132"/>
      <c r="T121" s="602"/>
      <c r="U121" s="131"/>
      <c r="V121" s="111"/>
      <c r="W121" s="112"/>
      <c r="X121" s="113"/>
      <c r="Y121" s="114"/>
      <c r="Z121" s="115"/>
      <c r="AA121" s="132"/>
      <c r="AC121" s="602"/>
      <c r="AD121" s="131"/>
      <c r="AE121" s="111"/>
      <c r="AF121" s="112"/>
      <c r="AG121" s="113"/>
      <c r="AH121" s="114"/>
      <c r="AI121" s="115"/>
      <c r="AJ121" s="132"/>
    </row>
    <row r="122" spans="2:36">
      <c r="B122" s="602"/>
      <c r="C122" s="131"/>
      <c r="D122" s="111"/>
      <c r="E122" s="112"/>
      <c r="F122" s="113"/>
      <c r="G122" s="114"/>
      <c r="H122" s="115"/>
      <c r="I122" s="132"/>
      <c r="K122" s="602"/>
      <c r="L122" s="131"/>
      <c r="M122" s="111"/>
      <c r="N122" s="112"/>
      <c r="O122" s="113"/>
      <c r="P122" s="114"/>
      <c r="Q122" s="115"/>
      <c r="R122" s="132"/>
      <c r="T122" s="602"/>
      <c r="U122" s="131"/>
      <c r="V122" s="111"/>
      <c r="W122" s="112"/>
      <c r="X122" s="113"/>
      <c r="Y122" s="114"/>
      <c r="Z122" s="115"/>
      <c r="AA122" s="132"/>
      <c r="AC122" s="602"/>
      <c r="AD122" s="131"/>
      <c r="AE122" s="111"/>
      <c r="AF122" s="112"/>
      <c r="AG122" s="113"/>
      <c r="AH122" s="114"/>
      <c r="AI122" s="115"/>
      <c r="AJ122" s="132"/>
    </row>
    <row r="123" spans="2:36">
      <c r="B123" s="602"/>
      <c r="C123" s="131"/>
      <c r="D123" s="111"/>
      <c r="E123" s="112"/>
      <c r="F123" s="113"/>
      <c r="G123" s="114"/>
      <c r="H123" s="115"/>
      <c r="I123" s="132"/>
      <c r="K123" s="602"/>
      <c r="L123" s="131"/>
      <c r="M123" s="111"/>
      <c r="N123" s="112"/>
      <c r="O123" s="113"/>
      <c r="P123" s="114"/>
      <c r="Q123" s="115"/>
      <c r="R123" s="132"/>
      <c r="T123" s="602"/>
      <c r="U123" s="131"/>
      <c r="V123" s="111"/>
      <c r="W123" s="112"/>
      <c r="X123" s="113"/>
      <c r="Y123" s="114"/>
      <c r="Z123" s="115"/>
      <c r="AA123" s="132"/>
      <c r="AC123" s="602"/>
      <c r="AD123" s="131"/>
      <c r="AE123" s="111"/>
      <c r="AF123" s="112"/>
      <c r="AG123" s="113"/>
      <c r="AH123" s="114"/>
      <c r="AI123" s="115"/>
      <c r="AJ123" s="132"/>
    </row>
    <row r="124" spans="2:36">
      <c r="B124" s="602"/>
      <c r="C124" s="131"/>
      <c r="D124" s="111"/>
      <c r="E124" s="112"/>
      <c r="F124" s="113"/>
      <c r="G124" s="114"/>
      <c r="H124" s="115"/>
      <c r="I124" s="132"/>
      <c r="K124" s="602"/>
      <c r="L124" s="131"/>
      <c r="M124" s="111"/>
      <c r="N124" s="112"/>
      <c r="O124" s="113"/>
      <c r="P124" s="114"/>
      <c r="Q124" s="115"/>
      <c r="R124" s="132"/>
      <c r="T124" s="602"/>
      <c r="U124" s="131"/>
      <c r="V124" s="111"/>
      <c r="W124" s="112"/>
      <c r="X124" s="113"/>
      <c r="Y124" s="114"/>
      <c r="Z124" s="115"/>
      <c r="AA124" s="132"/>
      <c r="AC124" s="602"/>
      <c r="AD124" s="131"/>
      <c r="AE124" s="111"/>
      <c r="AF124" s="112"/>
      <c r="AG124" s="113"/>
      <c r="AH124" s="114"/>
      <c r="AI124" s="115"/>
      <c r="AJ124" s="132"/>
    </row>
    <row r="125" spans="2:36">
      <c r="B125" s="602"/>
      <c r="C125" s="131"/>
      <c r="D125" s="111"/>
      <c r="E125" s="112"/>
      <c r="F125" s="116"/>
      <c r="G125" s="114"/>
      <c r="H125" s="115"/>
      <c r="I125" s="132"/>
      <c r="K125" s="602"/>
      <c r="L125" s="131"/>
      <c r="M125" s="111"/>
      <c r="N125" s="112"/>
      <c r="O125" s="116"/>
      <c r="P125" s="114"/>
      <c r="Q125" s="115"/>
      <c r="R125" s="132"/>
      <c r="T125" s="602"/>
      <c r="U125" s="131"/>
      <c r="V125" s="111"/>
      <c r="W125" s="112"/>
      <c r="X125" s="116"/>
      <c r="Y125" s="114"/>
      <c r="Z125" s="115"/>
      <c r="AA125" s="132"/>
      <c r="AC125" s="602"/>
      <c r="AD125" s="131"/>
      <c r="AE125" s="111"/>
      <c r="AF125" s="112"/>
      <c r="AG125" s="116"/>
      <c r="AH125" s="114"/>
      <c r="AI125" s="115"/>
      <c r="AJ125" s="132"/>
    </row>
    <row r="126" spans="2:36" ht="15.75" thickBot="1">
      <c r="B126" s="603"/>
      <c r="C126" s="133"/>
      <c r="D126" s="134"/>
      <c r="E126" s="135"/>
      <c r="F126" s="136"/>
      <c r="G126" s="137"/>
      <c r="H126" s="138"/>
      <c r="I126" s="139"/>
      <c r="K126" s="603"/>
      <c r="L126" s="133"/>
      <c r="M126" s="134"/>
      <c r="N126" s="135"/>
      <c r="O126" s="136"/>
      <c r="P126" s="137"/>
      <c r="Q126" s="138"/>
      <c r="R126" s="139"/>
      <c r="T126" s="603"/>
      <c r="U126" s="133"/>
      <c r="V126" s="134"/>
      <c r="W126" s="135"/>
      <c r="X126" s="136"/>
      <c r="Y126" s="137"/>
      <c r="Z126" s="138"/>
      <c r="AA126" s="139"/>
      <c r="AC126" s="603"/>
      <c r="AD126" s="133"/>
      <c r="AE126" s="134"/>
      <c r="AF126" s="135"/>
      <c r="AG126" s="136"/>
      <c r="AH126" s="137"/>
      <c r="AI126" s="138"/>
      <c r="AJ126" s="139"/>
    </row>
    <row r="127" spans="2:36">
      <c r="B127" s="551" t="s">
        <v>63</v>
      </c>
      <c r="C127" s="157"/>
      <c r="D127" s="119"/>
      <c r="E127" s="120"/>
      <c r="F127" s="121"/>
      <c r="G127" s="122"/>
      <c r="H127" s="123"/>
      <c r="I127" s="158"/>
      <c r="K127" s="551" t="s">
        <v>63</v>
      </c>
      <c r="L127" s="157"/>
      <c r="M127" s="119"/>
      <c r="N127" s="120"/>
      <c r="O127" s="121"/>
      <c r="P127" s="122"/>
      <c r="Q127" s="123"/>
      <c r="R127" s="158"/>
      <c r="T127" s="551" t="s">
        <v>63</v>
      </c>
      <c r="U127" s="157"/>
      <c r="V127" s="119"/>
      <c r="W127" s="120"/>
      <c r="X127" s="121"/>
      <c r="Y127" s="122"/>
      <c r="Z127" s="123"/>
      <c r="AA127" s="158"/>
      <c r="AC127" s="551" t="s">
        <v>63</v>
      </c>
      <c r="AD127" s="157"/>
      <c r="AE127" s="119"/>
      <c r="AF127" s="120"/>
      <c r="AG127" s="121"/>
      <c r="AH127" s="122"/>
      <c r="AI127" s="123"/>
      <c r="AJ127" s="158"/>
    </row>
    <row r="128" spans="2:36">
      <c r="B128" s="552"/>
      <c r="C128" s="155"/>
      <c r="D128" s="111"/>
      <c r="E128" s="112"/>
      <c r="F128" s="116"/>
      <c r="G128" s="114"/>
      <c r="H128" s="115"/>
      <c r="I128" s="132"/>
      <c r="K128" s="552"/>
      <c r="L128" s="155"/>
      <c r="M128" s="111"/>
      <c r="N128" s="112"/>
      <c r="O128" s="116"/>
      <c r="P128" s="114"/>
      <c r="Q128" s="115"/>
      <c r="R128" s="132"/>
      <c r="T128" s="552"/>
      <c r="U128" s="155"/>
      <c r="V128" s="111"/>
      <c r="W128" s="112"/>
      <c r="X128" s="116"/>
      <c r="Y128" s="114"/>
      <c r="Z128" s="115"/>
      <c r="AA128" s="132"/>
      <c r="AC128" s="552"/>
      <c r="AD128" s="155"/>
      <c r="AE128" s="111"/>
      <c r="AF128" s="112"/>
      <c r="AG128" s="116"/>
      <c r="AH128" s="114"/>
      <c r="AI128" s="115"/>
      <c r="AJ128" s="132"/>
    </row>
    <row r="129" spans="2:36">
      <c r="B129" s="552"/>
      <c r="C129" s="155"/>
      <c r="D129" s="111"/>
      <c r="E129" s="112"/>
      <c r="F129" s="116"/>
      <c r="G129" s="114"/>
      <c r="H129" s="115"/>
      <c r="I129" s="132"/>
      <c r="K129" s="552"/>
      <c r="L129" s="155"/>
      <c r="M129" s="111"/>
      <c r="N129" s="112"/>
      <c r="O129" s="116"/>
      <c r="P129" s="114"/>
      <c r="Q129" s="115"/>
      <c r="R129" s="132"/>
      <c r="T129" s="552"/>
      <c r="U129" s="155"/>
      <c r="V129" s="111"/>
      <c r="W129" s="112"/>
      <c r="X129" s="116"/>
      <c r="Y129" s="114"/>
      <c r="Z129" s="115"/>
      <c r="AA129" s="132"/>
      <c r="AC129" s="552"/>
      <c r="AD129" s="155"/>
      <c r="AE129" s="111"/>
      <c r="AF129" s="112"/>
      <c r="AG129" s="116"/>
      <c r="AH129" s="114"/>
      <c r="AI129" s="115"/>
      <c r="AJ129" s="132"/>
    </row>
    <row r="130" spans="2:36">
      <c r="B130" s="552"/>
      <c r="C130" s="155"/>
      <c r="D130" s="111"/>
      <c r="E130" s="112"/>
      <c r="F130" s="116"/>
      <c r="G130" s="114"/>
      <c r="H130" s="115"/>
      <c r="I130" s="132"/>
      <c r="K130" s="552"/>
      <c r="L130" s="155"/>
      <c r="M130" s="111"/>
      <c r="N130" s="112"/>
      <c r="O130" s="116"/>
      <c r="P130" s="114"/>
      <c r="Q130" s="115"/>
      <c r="R130" s="132"/>
      <c r="T130" s="552"/>
      <c r="U130" s="155"/>
      <c r="V130" s="111"/>
      <c r="W130" s="112"/>
      <c r="X130" s="116"/>
      <c r="Y130" s="114"/>
      <c r="Z130" s="115"/>
      <c r="AA130" s="132"/>
      <c r="AC130" s="552"/>
      <c r="AD130" s="155"/>
      <c r="AE130" s="111"/>
      <c r="AF130" s="112"/>
      <c r="AG130" s="116"/>
      <c r="AH130" s="114"/>
      <c r="AI130" s="115"/>
      <c r="AJ130" s="132"/>
    </row>
    <row r="131" spans="2:36">
      <c r="B131" s="552"/>
      <c r="C131" s="155"/>
      <c r="D131" s="111"/>
      <c r="E131" s="112"/>
      <c r="F131" s="116"/>
      <c r="G131" s="114"/>
      <c r="H131" s="115"/>
      <c r="I131" s="132"/>
      <c r="K131" s="552"/>
      <c r="L131" s="155"/>
      <c r="M131" s="111"/>
      <c r="N131" s="112"/>
      <c r="O131" s="116"/>
      <c r="P131" s="114"/>
      <c r="Q131" s="115"/>
      <c r="R131" s="132"/>
      <c r="T131" s="552"/>
      <c r="U131" s="155"/>
      <c r="V131" s="111"/>
      <c r="W131" s="112"/>
      <c r="X131" s="116"/>
      <c r="Y131" s="114"/>
      <c r="Z131" s="115"/>
      <c r="AA131" s="132"/>
      <c r="AC131" s="552"/>
      <c r="AD131" s="155"/>
      <c r="AE131" s="111"/>
      <c r="AF131" s="112"/>
      <c r="AG131" s="116"/>
      <c r="AH131" s="114"/>
      <c r="AI131" s="115"/>
      <c r="AJ131" s="132"/>
    </row>
    <row r="132" spans="2:36">
      <c r="B132" s="552"/>
      <c r="C132" s="155"/>
      <c r="D132" s="111"/>
      <c r="E132" s="112"/>
      <c r="F132" s="116"/>
      <c r="G132" s="114"/>
      <c r="H132" s="115"/>
      <c r="I132" s="132"/>
      <c r="K132" s="552"/>
      <c r="L132" s="155"/>
      <c r="M132" s="111"/>
      <c r="N132" s="112"/>
      <c r="O132" s="116"/>
      <c r="P132" s="114"/>
      <c r="Q132" s="115"/>
      <c r="R132" s="132"/>
      <c r="T132" s="552"/>
      <c r="U132" s="155"/>
      <c r="V132" s="111"/>
      <c r="W132" s="112"/>
      <c r="X132" s="116"/>
      <c r="Y132" s="114"/>
      <c r="Z132" s="115"/>
      <c r="AA132" s="132"/>
      <c r="AC132" s="552"/>
      <c r="AD132" s="155"/>
      <c r="AE132" s="111"/>
      <c r="AF132" s="112"/>
      <c r="AG132" s="116"/>
      <c r="AH132" s="114"/>
      <c r="AI132" s="115"/>
      <c r="AJ132" s="132"/>
    </row>
    <row r="133" spans="2:36">
      <c r="B133" s="552"/>
      <c r="C133" s="155"/>
      <c r="D133" s="111"/>
      <c r="E133" s="112"/>
      <c r="F133" s="113"/>
      <c r="G133" s="114"/>
      <c r="H133" s="115"/>
      <c r="I133" s="132"/>
      <c r="K133" s="552"/>
      <c r="L133" s="155"/>
      <c r="M133" s="111"/>
      <c r="N133" s="112"/>
      <c r="O133" s="113"/>
      <c r="P133" s="114"/>
      <c r="Q133" s="115"/>
      <c r="R133" s="132"/>
      <c r="T133" s="552"/>
      <c r="U133" s="155"/>
      <c r="V133" s="111"/>
      <c r="W133" s="112"/>
      <c r="X133" s="113"/>
      <c r="Y133" s="114"/>
      <c r="Z133" s="115"/>
      <c r="AA133" s="132"/>
      <c r="AC133" s="552"/>
      <c r="AD133" s="155"/>
      <c r="AE133" s="111"/>
      <c r="AF133" s="112"/>
      <c r="AG133" s="113"/>
      <c r="AH133" s="114"/>
      <c r="AI133" s="115"/>
      <c r="AJ133" s="132"/>
    </row>
    <row r="134" spans="2:36" ht="15.75" thickBot="1">
      <c r="B134" s="553"/>
      <c r="C134" s="156"/>
      <c r="D134" s="140"/>
      <c r="E134" s="141"/>
      <c r="F134" s="142"/>
      <c r="G134" s="143"/>
      <c r="H134" s="144"/>
      <c r="I134" s="159"/>
      <c r="K134" s="553"/>
      <c r="L134" s="156"/>
      <c r="M134" s="140"/>
      <c r="N134" s="141"/>
      <c r="O134" s="142"/>
      <c r="P134" s="143"/>
      <c r="Q134" s="144"/>
      <c r="R134" s="159"/>
      <c r="T134" s="553"/>
      <c r="U134" s="156"/>
      <c r="V134" s="140"/>
      <c r="W134" s="141"/>
      <c r="X134" s="142"/>
      <c r="Y134" s="143"/>
      <c r="Z134" s="144"/>
      <c r="AA134" s="159"/>
      <c r="AC134" s="553"/>
      <c r="AD134" s="156"/>
      <c r="AE134" s="140"/>
      <c r="AF134" s="141"/>
      <c r="AG134" s="142"/>
      <c r="AH134" s="143"/>
      <c r="AI134" s="144"/>
      <c r="AJ134" s="159"/>
    </row>
    <row r="135" spans="2:36">
      <c r="B135" s="601" t="s">
        <v>67</v>
      </c>
      <c r="C135" s="124">
        <v>70</v>
      </c>
      <c r="D135" s="125">
        <v>12</v>
      </c>
      <c r="E135" s="126"/>
      <c r="F135" s="146"/>
      <c r="G135" s="128"/>
      <c r="H135" s="129"/>
      <c r="I135" s="130"/>
      <c r="K135" s="601" t="s">
        <v>67</v>
      </c>
      <c r="L135" s="124">
        <v>70</v>
      </c>
      <c r="M135" s="125">
        <v>12</v>
      </c>
      <c r="N135" s="126"/>
      <c r="O135" s="146"/>
      <c r="P135" s="128"/>
      <c r="Q135" s="129"/>
      <c r="R135" s="130"/>
      <c r="T135" s="601" t="s">
        <v>67</v>
      </c>
      <c r="U135" s="124">
        <v>70</v>
      </c>
      <c r="V135" s="125">
        <v>12</v>
      </c>
      <c r="W135" s="126"/>
      <c r="X135" s="146"/>
      <c r="Y135" s="128"/>
      <c r="Z135" s="129"/>
      <c r="AA135" s="130"/>
      <c r="AC135" s="601" t="s">
        <v>67</v>
      </c>
      <c r="AD135" s="124">
        <v>1220</v>
      </c>
      <c r="AE135" s="125">
        <v>12</v>
      </c>
      <c r="AF135" s="126"/>
      <c r="AG135" s="146" t="s">
        <v>146</v>
      </c>
      <c r="AH135" s="128">
        <v>54</v>
      </c>
      <c r="AI135" s="129" t="s">
        <v>208</v>
      </c>
      <c r="AJ135" s="130"/>
    </row>
    <row r="136" spans="2:36">
      <c r="B136" s="602"/>
      <c r="C136" s="131">
        <v>4710</v>
      </c>
      <c r="D136" s="111">
        <v>25</v>
      </c>
      <c r="E136" s="112"/>
      <c r="F136" s="116"/>
      <c r="G136" s="114"/>
      <c r="H136" s="115"/>
      <c r="I136" s="132"/>
      <c r="K136" s="602"/>
      <c r="L136" s="131">
        <v>4210</v>
      </c>
      <c r="M136" s="111">
        <v>25</v>
      </c>
      <c r="N136" s="112"/>
      <c r="O136" s="116"/>
      <c r="P136" s="114"/>
      <c r="Q136" s="115"/>
      <c r="R136" s="132"/>
      <c r="T136" s="602"/>
      <c r="U136" s="131">
        <v>2710</v>
      </c>
      <c r="V136" s="111">
        <v>25</v>
      </c>
      <c r="W136" s="112"/>
      <c r="X136" s="116"/>
      <c r="Y136" s="114"/>
      <c r="Z136" s="115"/>
      <c r="AA136" s="132"/>
      <c r="AC136" s="602"/>
      <c r="AD136" s="131"/>
      <c r="AE136" s="111"/>
      <c r="AF136" s="112"/>
      <c r="AG136" s="116" t="s">
        <v>147</v>
      </c>
      <c r="AH136" s="114"/>
      <c r="AI136" s="115"/>
      <c r="AJ136" s="132"/>
    </row>
    <row r="137" spans="2:36">
      <c r="B137" s="602"/>
      <c r="C137" s="131"/>
      <c r="D137" s="111"/>
      <c r="E137" s="112"/>
      <c r="F137" s="116"/>
      <c r="G137" s="114"/>
      <c r="H137" s="115"/>
      <c r="I137" s="132"/>
      <c r="K137" s="602"/>
      <c r="L137" s="131"/>
      <c r="M137" s="111"/>
      <c r="N137" s="112"/>
      <c r="O137" s="116"/>
      <c r="P137" s="114"/>
      <c r="Q137" s="115"/>
      <c r="R137" s="132"/>
      <c r="T137" s="602"/>
      <c r="U137" s="131"/>
      <c r="V137" s="111"/>
      <c r="W137" s="112"/>
      <c r="X137" s="116"/>
      <c r="Y137" s="114"/>
      <c r="Z137" s="115"/>
      <c r="AA137" s="132"/>
      <c r="AC137" s="602"/>
      <c r="AD137" s="131"/>
      <c r="AE137" s="111"/>
      <c r="AF137" s="112"/>
      <c r="AG137" s="116" t="s">
        <v>203</v>
      </c>
      <c r="AH137" s="114"/>
      <c r="AI137" s="115"/>
      <c r="AJ137" s="132"/>
    </row>
    <row r="138" spans="2:36">
      <c r="B138" s="602"/>
      <c r="C138" s="131"/>
      <c r="D138" s="111"/>
      <c r="E138" s="112"/>
      <c r="F138" s="116"/>
      <c r="G138" s="114"/>
      <c r="H138" s="115"/>
      <c r="I138" s="132"/>
      <c r="K138" s="602"/>
      <c r="L138" s="131"/>
      <c r="M138" s="111"/>
      <c r="N138" s="112"/>
      <c r="O138" s="116"/>
      <c r="P138" s="114"/>
      <c r="Q138" s="115"/>
      <c r="R138" s="132"/>
      <c r="T138" s="602"/>
      <c r="U138" s="131"/>
      <c r="V138" s="111"/>
      <c r="W138" s="112"/>
      <c r="X138" s="116"/>
      <c r="Y138" s="114"/>
      <c r="Z138" s="115"/>
      <c r="AA138" s="132"/>
      <c r="AC138" s="602"/>
      <c r="AD138" s="131"/>
      <c r="AE138" s="111"/>
      <c r="AF138" s="112"/>
      <c r="AG138" s="116"/>
      <c r="AH138" s="114"/>
      <c r="AI138" s="115"/>
      <c r="AJ138" s="132"/>
    </row>
    <row r="139" spans="2:36">
      <c r="B139" s="602"/>
      <c r="C139" s="131"/>
      <c r="D139" s="111"/>
      <c r="E139" s="112"/>
      <c r="F139" s="116"/>
      <c r="G139" s="114"/>
      <c r="H139" s="115"/>
      <c r="I139" s="132"/>
      <c r="K139" s="602"/>
      <c r="L139" s="131"/>
      <c r="M139" s="111"/>
      <c r="N139" s="112"/>
      <c r="O139" s="116"/>
      <c r="P139" s="114"/>
      <c r="Q139" s="115"/>
      <c r="R139" s="132"/>
      <c r="T139" s="602"/>
      <c r="U139" s="131"/>
      <c r="V139" s="111"/>
      <c r="W139" s="112"/>
      <c r="X139" s="116"/>
      <c r="Y139" s="114"/>
      <c r="Z139" s="115"/>
      <c r="AA139" s="132"/>
      <c r="AC139" s="602"/>
      <c r="AD139" s="131"/>
      <c r="AE139" s="111"/>
      <c r="AF139" s="112"/>
      <c r="AG139" s="116"/>
      <c r="AH139" s="114"/>
      <c r="AI139" s="115"/>
      <c r="AJ139" s="132"/>
    </row>
    <row r="140" spans="2:36">
      <c r="B140" s="602"/>
      <c r="C140" s="131"/>
      <c r="D140" s="111"/>
      <c r="E140" s="112"/>
      <c r="F140" s="116"/>
      <c r="G140" s="114"/>
      <c r="H140" s="115"/>
      <c r="I140" s="132"/>
      <c r="K140" s="602"/>
      <c r="L140" s="131"/>
      <c r="M140" s="111"/>
      <c r="N140" s="112"/>
      <c r="O140" s="116"/>
      <c r="P140" s="114"/>
      <c r="Q140" s="115"/>
      <c r="R140" s="132"/>
      <c r="T140" s="602"/>
      <c r="U140" s="131"/>
      <c r="V140" s="111"/>
      <c r="W140" s="112"/>
      <c r="X140" s="116"/>
      <c r="Y140" s="114"/>
      <c r="Z140" s="115"/>
      <c r="AA140" s="132"/>
      <c r="AC140" s="602"/>
      <c r="AD140" s="131"/>
      <c r="AE140" s="111"/>
      <c r="AF140" s="112"/>
      <c r="AG140" s="116"/>
      <c r="AH140" s="114"/>
      <c r="AI140" s="115"/>
      <c r="AJ140" s="132"/>
    </row>
    <row r="141" spans="2:36">
      <c r="B141" s="602"/>
      <c r="C141" s="131"/>
      <c r="D141" s="111"/>
      <c r="E141" s="112"/>
      <c r="F141" s="116"/>
      <c r="G141" s="114"/>
      <c r="H141" s="115"/>
      <c r="I141" s="132"/>
      <c r="K141" s="602"/>
      <c r="L141" s="131"/>
      <c r="M141" s="111"/>
      <c r="N141" s="112"/>
      <c r="O141" s="116"/>
      <c r="P141" s="114"/>
      <c r="Q141" s="115"/>
      <c r="R141" s="132"/>
      <c r="T141" s="602"/>
      <c r="U141" s="131"/>
      <c r="V141" s="111"/>
      <c r="W141" s="112"/>
      <c r="X141" s="116"/>
      <c r="Y141" s="114"/>
      <c r="Z141" s="115"/>
      <c r="AA141" s="132"/>
      <c r="AC141" s="602"/>
      <c r="AD141" s="131"/>
      <c r="AE141" s="111"/>
      <c r="AF141" s="112"/>
      <c r="AG141" s="116"/>
      <c r="AH141" s="114"/>
      <c r="AI141" s="115"/>
      <c r="AJ141" s="132"/>
    </row>
    <row r="142" spans="2:36" ht="15.75" thickBot="1">
      <c r="B142" s="603"/>
      <c r="C142" s="133"/>
      <c r="D142" s="134"/>
      <c r="E142" s="135"/>
      <c r="F142" s="136"/>
      <c r="G142" s="137"/>
      <c r="H142" s="138"/>
      <c r="I142" s="139"/>
      <c r="K142" s="603"/>
      <c r="L142" s="133"/>
      <c r="M142" s="134"/>
      <c r="N142" s="135"/>
      <c r="O142" s="136"/>
      <c r="P142" s="137"/>
      <c r="Q142" s="138"/>
      <c r="R142" s="139"/>
      <c r="T142" s="603"/>
      <c r="U142" s="133"/>
      <c r="V142" s="134"/>
      <c r="W142" s="135"/>
      <c r="X142" s="136"/>
      <c r="Y142" s="137"/>
      <c r="Z142" s="138"/>
      <c r="AA142" s="139"/>
      <c r="AC142" s="603"/>
      <c r="AD142" s="133"/>
      <c r="AE142" s="134"/>
      <c r="AF142" s="135"/>
      <c r="AG142" s="136"/>
      <c r="AH142" s="137"/>
      <c r="AI142" s="138"/>
      <c r="AJ142" s="139"/>
    </row>
    <row r="143" spans="2:36">
      <c r="B143" s="551" t="s">
        <v>68</v>
      </c>
      <c r="C143" s="153">
        <v>151</v>
      </c>
      <c r="D143" s="119">
        <v>12</v>
      </c>
      <c r="E143" s="120" t="s">
        <v>214</v>
      </c>
      <c r="F143" s="145" t="s">
        <v>146</v>
      </c>
      <c r="G143" s="122"/>
      <c r="H143" s="123"/>
      <c r="I143" s="158"/>
      <c r="K143" s="551" t="s">
        <v>68</v>
      </c>
      <c r="L143" s="153">
        <v>126</v>
      </c>
      <c r="M143" s="119">
        <v>12</v>
      </c>
      <c r="N143" s="120" t="s">
        <v>220</v>
      </c>
      <c r="O143" s="145" t="s">
        <v>146</v>
      </c>
      <c r="P143" s="122"/>
      <c r="Q143" s="123"/>
      <c r="R143" s="158"/>
      <c r="T143" s="551" t="s">
        <v>68</v>
      </c>
      <c r="U143" s="153">
        <v>126</v>
      </c>
      <c r="V143" s="119">
        <v>12</v>
      </c>
      <c r="W143" s="120" t="s">
        <v>220</v>
      </c>
      <c r="X143" s="145" t="s">
        <v>146</v>
      </c>
      <c r="Y143" s="122"/>
      <c r="Z143" s="123"/>
      <c r="AA143" s="158"/>
      <c r="AC143" s="551" t="s">
        <v>68</v>
      </c>
      <c r="AD143" s="124">
        <v>40</v>
      </c>
      <c r="AE143" s="125">
        <v>16</v>
      </c>
      <c r="AF143" s="120"/>
      <c r="AG143" s="145" t="s">
        <v>146</v>
      </c>
      <c r="AH143" s="122">
        <v>60</v>
      </c>
      <c r="AI143" s="123"/>
      <c r="AJ143" s="158"/>
    </row>
    <row r="144" spans="2:36">
      <c r="B144" s="552"/>
      <c r="C144" s="154">
        <v>257</v>
      </c>
      <c r="D144" s="111">
        <v>16</v>
      </c>
      <c r="E144" s="112"/>
      <c r="F144" s="117" t="s">
        <v>203</v>
      </c>
      <c r="G144" s="114"/>
      <c r="H144" s="115"/>
      <c r="I144" s="132"/>
      <c r="K144" s="552"/>
      <c r="L144" s="155">
        <v>207</v>
      </c>
      <c r="M144" s="111">
        <v>16</v>
      </c>
      <c r="N144" s="112"/>
      <c r="O144" s="117" t="s">
        <v>203</v>
      </c>
      <c r="P144" s="114"/>
      <c r="Q144" s="115"/>
      <c r="R144" s="132"/>
      <c r="T144" s="552"/>
      <c r="U144" s="155">
        <v>207</v>
      </c>
      <c r="V144" s="111">
        <v>16</v>
      </c>
      <c r="W144" s="112"/>
      <c r="X144" s="117" t="s">
        <v>203</v>
      </c>
      <c r="Y144" s="114"/>
      <c r="Z144" s="115"/>
      <c r="AA144" s="132"/>
      <c r="AC144" s="552"/>
      <c r="AD144" s="131">
        <v>160</v>
      </c>
      <c r="AE144" s="111">
        <v>16</v>
      </c>
      <c r="AF144" s="112"/>
      <c r="AG144" s="117" t="s">
        <v>203</v>
      </c>
      <c r="AH144" s="114"/>
      <c r="AI144" s="115"/>
      <c r="AJ144" s="132"/>
    </row>
    <row r="145" spans="2:36">
      <c r="B145" s="552"/>
      <c r="C145" s="155">
        <v>377</v>
      </c>
      <c r="D145" s="111">
        <v>16</v>
      </c>
      <c r="E145" s="112"/>
      <c r="F145" s="116" t="s">
        <v>75</v>
      </c>
      <c r="G145" s="114"/>
      <c r="H145" s="115"/>
      <c r="I145" s="132"/>
      <c r="K145" s="552"/>
      <c r="L145" s="155">
        <v>327</v>
      </c>
      <c r="M145" s="111">
        <v>16</v>
      </c>
      <c r="N145" s="112"/>
      <c r="O145" s="116" t="s">
        <v>75</v>
      </c>
      <c r="P145" s="114"/>
      <c r="Q145" s="115"/>
      <c r="R145" s="132"/>
      <c r="T145" s="552"/>
      <c r="U145" s="155">
        <v>327</v>
      </c>
      <c r="V145" s="111">
        <v>16</v>
      </c>
      <c r="W145" s="112"/>
      <c r="X145" s="116" t="s">
        <v>75</v>
      </c>
      <c r="Y145" s="114"/>
      <c r="Z145" s="115"/>
      <c r="AA145" s="132"/>
      <c r="AC145" s="552"/>
      <c r="AD145" s="131">
        <v>500</v>
      </c>
      <c r="AE145" s="111">
        <v>25</v>
      </c>
      <c r="AF145" s="112"/>
      <c r="AG145" s="117"/>
      <c r="AH145" s="114"/>
      <c r="AI145" s="115"/>
      <c r="AJ145" s="132"/>
    </row>
    <row r="146" spans="2:36">
      <c r="B146" s="552"/>
      <c r="C146" s="155">
        <v>857</v>
      </c>
      <c r="D146" s="111">
        <v>16</v>
      </c>
      <c r="E146" s="112"/>
      <c r="F146" s="116" t="s">
        <v>210</v>
      </c>
      <c r="G146" s="114"/>
      <c r="H146" s="115"/>
      <c r="I146" s="132"/>
      <c r="K146" s="552"/>
      <c r="L146" s="155">
        <v>857</v>
      </c>
      <c r="M146" s="111">
        <v>16</v>
      </c>
      <c r="N146" s="112"/>
      <c r="O146" s="116" t="s">
        <v>210</v>
      </c>
      <c r="P146" s="114"/>
      <c r="Q146" s="115"/>
      <c r="R146" s="132"/>
      <c r="T146" s="552"/>
      <c r="U146" s="155">
        <v>857</v>
      </c>
      <c r="V146" s="111">
        <v>16</v>
      </c>
      <c r="W146" s="112"/>
      <c r="X146" s="116" t="s">
        <v>210</v>
      </c>
      <c r="Y146" s="114"/>
      <c r="Z146" s="115"/>
      <c r="AA146" s="132"/>
      <c r="AC146" s="552"/>
      <c r="AD146" s="131">
        <v>650</v>
      </c>
      <c r="AE146" s="111">
        <v>16</v>
      </c>
      <c r="AF146" s="112"/>
      <c r="AG146" s="117"/>
      <c r="AH146" s="114"/>
      <c r="AI146" s="115"/>
      <c r="AJ146" s="132"/>
    </row>
    <row r="147" spans="2:36">
      <c r="B147" s="552"/>
      <c r="C147" s="155">
        <v>977</v>
      </c>
      <c r="D147" s="111">
        <v>16</v>
      </c>
      <c r="E147" s="112"/>
      <c r="F147" s="117"/>
      <c r="G147" s="114"/>
      <c r="H147" s="115"/>
      <c r="I147" s="132"/>
      <c r="K147" s="552"/>
      <c r="L147" s="155">
        <v>977</v>
      </c>
      <c r="M147" s="111">
        <v>16</v>
      </c>
      <c r="N147" s="112"/>
      <c r="O147" s="117"/>
      <c r="P147" s="114"/>
      <c r="Q147" s="115"/>
      <c r="R147" s="132"/>
      <c r="T147" s="552"/>
      <c r="U147" s="155">
        <v>977</v>
      </c>
      <c r="V147" s="111">
        <v>16</v>
      </c>
      <c r="W147" s="112"/>
      <c r="X147" s="117"/>
      <c r="Y147" s="114"/>
      <c r="Z147" s="115"/>
      <c r="AA147" s="132"/>
      <c r="AC147" s="552"/>
      <c r="AD147" s="131">
        <v>770</v>
      </c>
      <c r="AE147" s="111">
        <v>16</v>
      </c>
      <c r="AF147" s="112"/>
      <c r="AG147" s="117"/>
      <c r="AH147" s="114"/>
      <c r="AI147" s="115"/>
      <c r="AJ147" s="132"/>
    </row>
    <row r="148" spans="2:36">
      <c r="B148" s="552"/>
      <c r="C148" s="155" t="s">
        <v>215</v>
      </c>
      <c r="D148" s="111"/>
      <c r="E148" s="112"/>
      <c r="F148" s="117"/>
      <c r="G148" s="114"/>
      <c r="H148" s="115"/>
      <c r="I148" s="132"/>
      <c r="K148" s="552"/>
      <c r="L148" s="155" t="s">
        <v>221</v>
      </c>
      <c r="M148" s="111"/>
      <c r="N148" s="112"/>
      <c r="O148" s="117"/>
      <c r="P148" s="114"/>
      <c r="Q148" s="115"/>
      <c r="R148" s="132"/>
      <c r="T148" s="552"/>
      <c r="U148" s="155" t="s">
        <v>221</v>
      </c>
      <c r="V148" s="111"/>
      <c r="W148" s="112"/>
      <c r="X148" s="117"/>
      <c r="Y148" s="114"/>
      <c r="Z148" s="115"/>
      <c r="AA148" s="132"/>
      <c r="AC148" s="552"/>
      <c r="AD148" s="131">
        <v>850</v>
      </c>
      <c r="AE148" s="111">
        <v>102</v>
      </c>
      <c r="AF148" s="112"/>
      <c r="AG148" s="117"/>
      <c r="AH148" s="114"/>
      <c r="AI148" s="115"/>
      <c r="AJ148" s="132"/>
    </row>
    <row r="149" spans="2:36">
      <c r="B149" s="552"/>
      <c r="C149" s="155" t="s">
        <v>216</v>
      </c>
      <c r="D149" s="111"/>
      <c r="E149" s="112"/>
      <c r="F149" s="117"/>
      <c r="G149" s="114"/>
      <c r="H149" s="115"/>
      <c r="I149" s="132"/>
      <c r="K149" s="552"/>
      <c r="L149" s="155"/>
      <c r="M149" s="111"/>
      <c r="N149" s="112"/>
      <c r="O149" s="117"/>
      <c r="P149" s="114"/>
      <c r="Q149" s="115"/>
      <c r="R149" s="132"/>
      <c r="T149" s="552"/>
      <c r="U149" s="155"/>
      <c r="V149" s="111"/>
      <c r="W149" s="112"/>
      <c r="X149" s="117"/>
      <c r="Y149" s="114"/>
      <c r="Z149" s="115"/>
      <c r="AA149" s="132"/>
      <c r="AC149" s="552"/>
      <c r="AD149" s="131">
        <v>850</v>
      </c>
      <c r="AE149" s="111">
        <v>6</v>
      </c>
      <c r="AF149" s="112"/>
      <c r="AG149" s="117"/>
      <c r="AH149" s="114"/>
      <c r="AI149" s="115"/>
      <c r="AJ149" s="132"/>
    </row>
    <row r="150" spans="2:36" ht="15.75" thickBot="1">
      <c r="B150" s="553"/>
      <c r="C150" s="156"/>
      <c r="D150" s="140"/>
      <c r="E150" s="141"/>
      <c r="F150" s="147"/>
      <c r="G150" s="143"/>
      <c r="H150" s="144"/>
      <c r="I150" s="159"/>
      <c r="K150" s="553"/>
      <c r="L150" s="156"/>
      <c r="M150" s="140"/>
      <c r="N150" s="141"/>
      <c r="O150" s="147"/>
      <c r="P150" s="143"/>
      <c r="Q150" s="144"/>
      <c r="R150" s="159"/>
      <c r="T150" s="553"/>
      <c r="U150" s="156"/>
      <c r="V150" s="140"/>
      <c r="W150" s="141"/>
      <c r="X150" s="147"/>
      <c r="Y150" s="143"/>
      <c r="Z150" s="144"/>
      <c r="AA150" s="159"/>
      <c r="AC150" s="553"/>
      <c r="AD150" s="156"/>
      <c r="AE150" s="140"/>
      <c r="AF150" s="141"/>
      <c r="AG150" s="147"/>
      <c r="AH150" s="143"/>
      <c r="AI150" s="144"/>
      <c r="AJ150" s="159"/>
    </row>
    <row r="151" spans="2:36">
      <c r="B151" s="601" t="s">
        <v>69</v>
      </c>
      <c r="C151" s="124">
        <v>160</v>
      </c>
      <c r="D151" s="125">
        <v>6</v>
      </c>
      <c r="E151" s="126"/>
      <c r="F151" s="148"/>
      <c r="G151" s="128"/>
      <c r="H151" s="129"/>
      <c r="I151" s="130" t="s">
        <v>217</v>
      </c>
      <c r="K151" s="601" t="s">
        <v>69</v>
      </c>
      <c r="L151" s="124">
        <v>125</v>
      </c>
      <c r="M151" s="125">
        <v>6</v>
      </c>
      <c r="N151" s="126"/>
      <c r="O151" s="148"/>
      <c r="P151" s="128"/>
      <c r="Q151" s="129"/>
      <c r="R151" s="130" t="s">
        <v>218</v>
      </c>
      <c r="T151" s="601" t="s">
        <v>69</v>
      </c>
      <c r="U151" s="124">
        <v>125</v>
      </c>
      <c r="V151" s="125">
        <v>6</v>
      </c>
      <c r="W151" s="126"/>
      <c r="X151" s="148"/>
      <c r="Y151" s="128"/>
      <c r="Z151" s="129"/>
      <c r="AA151" s="130" t="s">
        <v>218</v>
      </c>
      <c r="AC151" s="601" t="s">
        <v>69</v>
      </c>
      <c r="AD151" s="124">
        <v>207</v>
      </c>
      <c r="AE151" s="125">
        <v>12</v>
      </c>
      <c r="AF151" s="126" t="s">
        <v>223</v>
      </c>
      <c r="AG151" s="148"/>
      <c r="AH151" s="128"/>
      <c r="AI151" s="129"/>
      <c r="AJ151" s="130" t="s">
        <v>218</v>
      </c>
    </row>
    <row r="152" spans="2:36">
      <c r="B152" s="602"/>
      <c r="C152" s="131">
        <v>310</v>
      </c>
      <c r="D152" s="111">
        <v>6</v>
      </c>
      <c r="E152" s="112"/>
      <c r="F152" s="117"/>
      <c r="G152" s="114"/>
      <c r="H152" s="115"/>
      <c r="I152" s="132" t="s">
        <v>218</v>
      </c>
      <c r="K152" s="602"/>
      <c r="L152" s="131">
        <v>275</v>
      </c>
      <c r="M152" s="111">
        <v>6</v>
      </c>
      <c r="N152" s="112"/>
      <c r="O152" s="117"/>
      <c r="P152" s="114"/>
      <c r="Q152" s="115"/>
      <c r="R152" s="132"/>
      <c r="T152" s="602"/>
      <c r="U152" s="131">
        <v>275</v>
      </c>
      <c r="V152" s="111">
        <v>6</v>
      </c>
      <c r="W152" s="112"/>
      <c r="X152" s="117"/>
      <c r="Y152" s="114"/>
      <c r="Z152" s="115"/>
      <c r="AA152" s="132"/>
      <c r="AC152" s="602"/>
      <c r="AD152" s="131"/>
      <c r="AE152" s="111">
        <v>12</v>
      </c>
      <c r="AF152" s="112"/>
      <c r="AG152" s="117"/>
      <c r="AH152" s="114"/>
      <c r="AI152" s="115"/>
      <c r="AJ152" s="132" t="s">
        <v>217</v>
      </c>
    </row>
    <row r="153" spans="2:36">
      <c r="B153" s="602"/>
      <c r="C153" s="149"/>
      <c r="D153" s="118"/>
      <c r="E153" s="112"/>
      <c r="F153" s="117"/>
      <c r="G153" s="114"/>
      <c r="H153" s="115"/>
      <c r="I153" s="132" t="s">
        <v>217</v>
      </c>
      <c r="K153" s="602"/>
      <c r="L153" s="149"/>
      <c r="M153" s="118"/>
      <c r="N153" s="112"/>
      <c r="O153" s="117"/>
      <c r="P153" s="114"/>
      <c r="Q153" s="115"/>
      <c r="R153" s="132"/>
      <c r="T153" s="602"/>
      <c r="U153" s="149"/>
      <c r="V153" s="118"/>
      <c r="W153" s="112"/>
      <c r="X153" s="117"/>
      <c r="Y153" s="114"/>
      <c r="Z153" s="115"/>
      <c r="AA153" s="132"/>
      <c r="AC153" s="602"/>
      <c r="AD153" s="149"/>
      <c r="AE153" s="118"/>
      <c r="AF153" s="112"/>
      <c r="AG153" s="117"/>
      <c r="AH153" s="114"/>
      <c r="AI153" s="115"/>
      <c r="AJ153" s="132"/>
    </row>
    <row r="154" spans="2:36">
      <c r="B154" s="602"/>
      <c r="C154" s="149"/>
      <c r="D154" s="118"/>
      <c r="E154" s="112"/>
      <c r="F154" s="117"/>
      <c r="G154" s="114"/>
      <c r="H154" s="115"/>
      <c r="I154" s="132"/>
      <c r="K154" s="602"/>
      <c r="L154" s="149"/>
      <c r="M154" s="118"/>
      <c r="N154" s="112"/>
      <c r="O154" s="117"/>
      <c r="P154" s="114"/>
      <c r="Q154" s="115"/>
      <c r="R154" s="132"/>
      <c r="T154" s="602"/>
      <c r="U154" s="149"/>
      <c r="V154" s="118"/>
      <c r="W154" s="112"/>
      <c r="X154" s="117"/>
      <c r="Y154" s="114"/>
      <c r="Z154" s="115"/>
      <c r="AA154" s="132"/>
      <c r="AC154" s="602"/>
      <c r="AD154" s="149"/>
      <c r="AE154" s="118"/>
      <c r="AF154" s="112"/>
      <c r="AG154" s="117"/>
      <c r="AH154" s="114"/>
      <c r="AI154" s="115"/>
      <c r="AJ154" s="132"/>
    </row>
    <row r="155" spans="2:36">
      <c r="B155" s="602"/>
      <c r="C155" s="149"/>
      <c r="D155" s="118"/>
      <c r="E155" s="112"/>
      <c r="F155" s="117"/>
      <c r="G155" s="114"/>
      <c r="H155" s="115"/>
      <c r="I155" s="132"/>
      <c r="K155" s="602"/>
      <c r="L155" s="149"/>
      <c r="M155" s="118"/>
      <c r="N155" s="112"/>
      <c r="O155" s="117"/>
      <c r="P155" s="114"/>
      <c r="Q155" s="115"/>
      <c r="R155" s="132"/>
      <c r="T155" s="602"/>
      <c r="U155" s="149"/>
      <c r="V155" s="118"/>
      <c r="W155" s="112"/>
      <c r="X155" s="117"/>
      <c r="Y155" s="114"/>
      <c r="Z155" s="115"/>
      <c r="AA155" s="132"/>
      <c r="AC155" s="602"/>
      <c r="AD155" s="149"/>
      <c r="AE155" s="118"/>
      <c r="AF155" s="112"/>
      <c r="AG155" s="117"/>
      <c r="AH155" s="114"/>
      <c r="AI155" s="115"/>
      <c r="AJ155" s="132"/>
    </row>
    <row r="156" spans="2:36">
      <c r="B156" s="602"/>
      <c r="C156" s="149"/>
      <c r="D156" s="118"/>
      <c r="E156" s="112"/>
      <c r="F156" s="117"/>
      <c r="G156" s="114"/>
      <c r="H156" s="115"/>
      <c r="I156" s="132"/>
      <c r="K156" s="602"/>
      <c r="L156" s="149"/>
      <c r="M156" s="118"/>
      <c r="N156" s="112"/>
      <c r="O156" s="117"/>
      <c r="P156" s="114"/>
      <c r="Q156" s="115"/>
      <c r="R156" s="132"/>
      <c r="T156" s="602"/>
      <c r="U156" s="149"/>
      <c r="V156" s="118"/>
      <c r="W156" s="112"/>
      <c r="X156" s="117"/>
      <c r="Y156" s="114"/>
      <c r="Z156" s="115"/>
      <c r="AA156" s="132"/>
      <c r="AC156" s="602"/>
      <c r="AD156" s="149"/>
      <c r="AE156" s="118"/>
      <c r="AF156" s="112"/>
      <c r="AG156" s="117"/>
      <c r="AH156" s="114"/>
      <c r="AI156" s="115"/>
      <c r="AJ156" s="132"/>
    </row>
    <row r="157" spans="2:36">
      <c r="B157" s="602"/>
      <c r="C157" s="149"/>
      <c r="D157" s="118"/>
      <c r="E157" s="112"/>
      <c r="F157" s="117"/>
      <c r="G157" s="114"/>
      <c r="H157" s="115"/>
      <c r="I157" s="132"/>
      <c r="K157" s="602"/>
      <c r="L157" s="149"/>
      <c r="M157" s="118"/>
      <c r="N157" s="112"/>
      <c r="O157" s="117"/>
      <c r="P157" s="114"/>
      <c r="Q157" s="115"/>
      <c r="R157" s="132"/>
      <c r="T157" s="602"/>
      <c r="U157" s="149"/>
      <c r="V157" s="118"/>
      <c r="W157" s="112"/>
      <c r="X157" s="117"/>
      <c r="Y157" s="114"/>
      <c r="Z157" s="115"/>
      <c r="AA157" s="132"/>
      <c r="AC157" s="602"/>
      <c r="AD157" s="149"/>
      <c r="AE157" s="118"/>
      <c r="AF157" s="112"/>
      <c r="AG157" s="117"/>
      <c r="AH157" s="114"/>
      <c r="AI157" s="115"/>
      <c r="AJ157" s="132"/>
    </row>
    <row r="158" spans="2:36" ht="15.75" thickBot="1">
      <c r="B158" s="603"/>
      <c r="C158" s="150"/>
      <c r="D158" s="151"/>
      <c r="E158" s="135"/>
      <c r="F158" s="152"/>
      <c r="G158" s="137"/>
      <c r="H158" s="138"/>
      <c r="I158" s="139"/>
      <c r="K158" s="603"/>
      <c r="L158" s="150"/>
      <c r="M158" s="151"/>
      <c r="N158" s="135"/>
      <c r="O158" s="152"/>
      <c r="P158" s="137"/>
      <c r="Q158" s="138"/>
      <c r="R158" s="139"/>
      <c r="T158" s="603"/>
      <c r="U158" s="150"/>
      <c r="V158" s="151"/>
      <c r="W158" s="135"/>
      <c r="X158" s="152"/>
      <c r="Y158" s="137"/>
      <c r="Z158" s="138"/>
      <c r="AA158" s="139"/>
      <c r="AC158" s="603"/>
      <c r="AD158" s="150"/>
      <c r="AE158" s="151"/>
      <c r="AF158" s="135"/>
      <c r="AG158" s="152"/>
      <c r="AH158" s="137"/>
      <c r="AI158" s="138"/>
      <c r="AJ158" s="139"/>
    </row>
    <row r="161" spans="2:36" ht="15.75" thickBot="1"/>
    <row r="162" spans="2:36" ht="15.75" thickBot="1">
      <c r="B162" s="604" t="s">
        <v>224</v>
      </c>
      <c r="C162" s="605"/>
      <c r="D162" s="606"/>
      <c r="E162" s="606"/>
      <c r="F162" s="606"/>
      <c r="G162" s="606"/>
      <c r="H162" s="606"/>
      <c r="I162" s="607"/>
      <c r="K162" s="604" t="s">
        <v>250</v>
      </c>
      <c r="L162" s="605"/>
      <c r="M162" s="606"/>
      <c r="N162" s="606"/>
      <c r="O162" s="606"/>
      <c r="P162" s="606"/>
      <c r="Q162" s="606"/>
      <c r="R162" s="607"/>
      <c r="T162" s="604" t="s">
        <v>29</v>
      </c>
      <c r="U162" s="605"/>
      <c r="V162" s="606"/>
      <c r="W162" s="606"/>
      <c r="X162" s="606"/>
      <c r="Y162" s="606"/>
      <c r="Z162" s="606"/>
      <c r="AA162" s="607"/>
      <c r="AC162" s="257" t="s">
        <v>30</v>
      </c>
      <c r="AD162" s="260"/>
      <c r="AE162" s="258"/>
      <c r="AF162" s="258"/>
      <c r="AG162" s="258"/>
      <c r="AH162" s="258"/>
      <c r="AI162" s="258"/>
      <c r="AJ162" s="259"/>
    </row>
    <row r="163" spans="2:36" ht="15.75" thickBot="1">
      <c r="B163" s="98" t="s">
        <v>150</v>
      </c>
      <c r="C163" s="56" t="s">
        <v>137</v>
      </c>
      <c r="D163" s="101" t="s">
        <v>139</v>
      </c>
      <c r="E163" s="48" t="s">
        <v>142</v>
      </c>
      <c r="F163" s="66" t="s">
        <v>138</v>
      </c>
      <c r="G163" s="109" t="s">
        <v>140</v>
      </c>
      <c r="H163" s="110" t="s">
        <v>230</v>
      </c>
      <c r="I163" s="67" t="s">
        <v>151</v>
      </c>
      <c r="K163" s="269" t="s">
        <v>150</v>
      </c>
      <c r="L163" s="266" t="s">
        <v>137</v>
      </c>
      <c r="M163" s="270" t="s">
        <v>139</v>
      </c>
      <c r="N163" s="265" t="s">
        <v>142</v>
      </c>
      <c r="O163" s="267" t="s">
        <v>138</v>
      </c>
      <c r="P163" s="271" t="s">
        <v>140</v>
      </c>
      <c r="Q163" s="272" t="s">
        <v>233</v>
      </c>
      <c r="R163" s="268" t="s">
        <v>151</v>
      </c>
      <c r="T163" s="98" t="s">
        <v>150</v>
      </c>
      <c r="U163" s="56" t="s">
        <v>137</v>
      </c>
      <c r="V163" s="101" t="s">
        <v>139</v>
      </c>
      <c r="W163" s="48" t="s">
        <v>142</v>
      </c>
      <c r="X163" s="66" t="s">
        <v>138</v>
      </c>
      <c r="Y163" s="109" t="s">
        <v>140</v>
      </c>
      <c r="Z163" s="110" t="s">
        <v>233</v>
      </c>
      <c r="AA163" s="67" t="s">
        <v>151</v>
      </c>
      <c r="AC163" s="198" t="s">
        <v>150</v>
      </c>
      <c r="AD163" s="195" t="s">
        <v>137</v>
      </c>
      <c r="AE163" s="199" t="s">
        <v>139</v>
      </c>
      <c r="AF163" s="194" t="s">
        <v>142</v>
      </c>
      <c r="AG163" s="196" t="s">
        <v>138</v>
      </c>
      <c r="AH163" s="200" t="s">
        <v>140</v>
      </c>
      <c r="AI163" s="201" t="s">
        <v>242</v>
      </c>
      <c r="AJ163" s="197" t="s">
        <v>151</v>
      </c>
    </row>
    <row r="164" spans="2:36">
      <c r="B164" s="601" t="s">
        <v>72</v>
      </c>
      <c r="C164" s="124">
        <v>236</v>
      </c>
      <c r="D164" s="125">
        <v>16</v>
      </c>
      <c r="E164" s="126"/>
      <c r="F164" s="127" t="s">
        <v>146</v>
      </c>
      <c r="G164" s="128">
        <v>60</v>
      </c>
      <c r="H164" s="129"/>
      <c r="I164" s="130"/>
      <c r="K164" s="601" t="s">
        <v>72</v>
      </c>
      <c r="L164" s="286">
        <v>236</v>
      </c>
      <c r="M164" s="287">
        <v>16</v>
      </c>
      <c r="N164" s="288"/>
      <c r="O164" s="289" t="s">
        <v>146</v>
      </c>
      <c r="P164" s="290">
        <v>60</v>
      </c>
      <c r="Q164" s="291"/>
      <c r="R164" s="292"/>
      <c r="T164" s="601" t="s">
        <v>72</v>
      </c>
      <c r="U164" s="124">
        <v>236</v>
      </c>
      <c r="V164" s="125">
        <v>16</v>
      </c>
      <c r="W164" s="126"/>
      <c r="X164" s="127" t="s">
        <v>146</v>
      </c>
      <c r="Y164" s="128">
        <v>60</v>
      </c>
      <c r="Z164" s="129"/>
      <c r="AA164" s="130"/>
      <c r="AC164" s="251" t="s">
        <v>72</v>
      </c>
      <c r="AD164" s="215">
        <v>236</v>
      </c>
      <c r="AE164" s="216">
        <v>16</v>
      </c>
      <c r="AF164" s="217"/>
      <c r="AG164" s="218" t="s">
        <v>146</v>
      </c>
      <c r="AH164" s="219">
        <v>60</v>
      </c>
      <c r="AI164" s="220"/>
      <c r="AJ164" s="221"/>
    </row>
    <row r="165" spans="2:36">
      <c r="B165" s="602"/>
      <c r="C165" s="131">
        <v>356</v>
      </c>
      <c r="D165" s="111">
        <v>16</v>
      </c>
      <c r="E165" s="112"/>
      <c r="F165" s="113" t="s">
        <v>203</v>
      </c>
      <c r="G165" s="114"/>
      <c r="H165" s="115"/>
      <c r="I165" s="132"/>
      <c r="K165" s="602"/>
      <c r="L165" s="293">
        <v>356</v>
      </c>
      <c r="M165" s="273">
        <v>16</v>
      </c>
      <c r="N165" s="274"/>
      <c r="O165" s="275" t="s">
        <v>203</v>
      </c>
      <c r="P165" s="276"/>
      <c r="Q165" s="277"/>
      <c r="R165" s="294"/>
      <c r="T165" s="602"/>
      <c r="U165" s="131">
        <v>356</v>
      </c>
      <c r="V165" s="111">
        <v>16</v>
      </c>
      <c r="W165" s="112"/>
      <c r="X165" s="113" t="s">
        <v>203</v>
      </c>
      <c r="Y165" s="114"/>
      <c r="Z165" s="115"/>
      <c r="AA165" s="132"/>
      <c r="AC165" s="252"/>
      <c r="AD165" s="222">
        <v>356</v>
      </c>
      <c r="AE165" s="202">
        <v>16</v>
      </c>
      <c r="AF165" s="203"/>
      <c r="AG165" s="204" t="s">
        <v>203</v>
      </c>
      <c r="AH165" s="205"/>
      <c r="AI165" s="206"/>
      <c r="AJ165" s="223"/>
    </row>
    <row r="166" spans="2:36">
      <c r="B166" s="602"/>
      <c r="C166" s="131">
        <v>436</v>
      </c>
      <c r="D166" s="111">
        <v>16</v>
      </c>
      <c r="E166" s="112"/>
      <c r="F166" s="116"/>
      <c r="G166" s="114"/>
      <c r="H166" s="115"/>
      <c r="I166" s="132"/>
      <c r="K166" s="602"/>
      <c r="L166" s="293">
        <v>886</v>
      </c>
      <c r="M166" s="273">
        <v>16</v>
      </c>
      <c r="N166" s="274"/>
      <c r="O166" s="278"/>
      <c r="P166" s="276"/>
      <c r="Q166" s="277"/>
      <c r="R166" s="294"/>
      <c r="T166" s="602"/>
      <c r="U166" s="131">
        <v>886</v>
      </c>
      <c r="V166" s="111">
        <v>16</v>
      </c>
      <c r="W166" s="112"/>
      <c r="X166" s="116"/>
      <c r="Y166" s="114"/>
      <c r="Z166" s="115"/>
      <c r="AA166" s="132"/>
      <c r="AC166" s="252"/>
      <c r="AD166" s="222">
        <v>886</v>
      </c>
      <c r="AE166" s="202">
        <v>16</v>
      </c>
      <c r="AF166" s="203"/>
      <c r="AG166" s="207"/>
      <c r="AH166" s="205"/>
      <c r="AI166" s="206"/>
      <c r="AJ166" s="223"/>
    </row>
    <row r="167" spans="2:36">
      <c r="B167" s="602"/>
      <c r="C167" s="131">
        <v>556</v>
      </c>
      <c r="D167" s="111">
        <v>16</v>
      </c>
      <c r="E167" s="112"/>
      <c r="F167" s="116"/>
      <c r="G167" s="114"/>
      <c r="H167" s="115"/>
      <c r="I167" s="132"/>
      <c r="K167" s="602"/>
      <c r="L167" s="293">
        <v>1006</v>
      </c>
      <c r="M167" s="273">
        <v>16</v>
      </c>
      <c r="N167" s="274"/>
      <c r="O167" s="278"/>
      <c r="P167" s="276"/>
      <c r="Q167" s="277"/>
      <c r="R167" s="294"/>
      <c r="T167" s="602"/>
      <c r="U167" s="131">
        <v>1006</v>
      </c>
      <c r="V167" s="111">
        <v>16</v>
      </c>
      <c r="W167" s="112"/>
      <c r="X167" s="116"/>
      <c r="Y167" s="114"/>
      <c r="Z167" s="115"/>
      <c r="AA167" s="132"/>
      <c r="AC167" s="252"/>
      <c r="AD167" s="222">
        <v>1006</v>
      </c>
      <c r="AE167" s="202">
        <v>16</v>
      </c>
      <c r="AF167" s="203"/>
      <c r="AG167" s="207"/>
      <c r="AH167" s="205"/>
      <c r="AI167" s="206"/>
      <c r="AJ167" s="223"/>
    </row>
    <row r="168" spans="2:36">
      <c r="B168" s="602"/>
      <c r="C168" s="131">
        <v>886</v>
      </c>
      <c r="D168" s="111">
        <v>16</v>
      </c>
      <c r="E168" s="112"/>
      <c r="F168" s="116"/>
      <c r="G168" s="114"/>
      <c r="H168" s="115"/>
      <c r="I168" s="132"/>
      <c r="K168" s="602"/>
      <c r="L168" s="293"/>
      <c r="M168" s="273"/>
      <c r="N168" s="274"/>
      <c r="O168" s="278"/>
      <c r="P168" s="276"/>
      <c r="Q168" s="277"/>
      <c r="R168" s="294"/>
      <c r="T168" s="602"/>
      <c r="U168" s="131"/>
      <c r="V168" s="111"/>
      <c r="W168" s="112"/>
      <c r="X168" s="116"/>
      <c r="Y168" s="114"/>
      <c r="Z168" s="115"/>
      <c r="AA168" s="132"/>
      <c r="AC168" s="252"/>
      <c r="AD168" s="222"/>
      <c r="AE168" s="202"/>
      <c r="AF168" s="203"/>
      <c r="AG168" s="207"/>
      <c r="AH168" s="205"/>
      <c r="AI168" s="206"/>
      <c r="AJ168" s="223"/>
    </row>
    <row r="169" spans="2:36">
      <c r="B169" s="602"/>
      <c r="C169" s="131">
        <v>1006</v>
      </c>
      <c r="D169" s="111">
        <v>16</v>
      </c>
      <c r="E169" s="112"/>
      <c r="F169" s="116"/>
      <c r="G169" s="114"/>
      <c r="H169" s="115"/>
      <c r="I169" s="132"/>
      <c r="K169" s="602"/>
      <c r="L169" s="293"/>
      <c r="M169" s="273"/>
      <c r="N169" s="274"/>
      <c r="O169" s="278"/>
      <c r="P169" s="276"/>
      <c r="Q169" s="277"/>
      <c r="R169" s="294"/>
      <c r="T169" s="602"/>
      <c r="U169" s="131"/>
      <c r="V169" s="111"/>
      <c r="W169" s="112"/>
      <c r="X169" s="116"/>
      <c r="Y169" s="114"/>
      <c r="Z169" s="115"/>
      <c r="AA169" s="132"/>
      <c r="AC169" s="252"/>
      <c r="AD169" s="222"/>
      <c r="AE169" s="202"/>
      <c r="AF169" s="203"/>
      <c r="AG169" s="207"/>
      <c r="AH169" s="205"/>
      <c r="AI169" s="206"/>
      <c r="AJ169" s="223"/>
    </row>
    <row r="170" spans="2:36">
      <c r="B170" s="602"/>
      <c r="C170" s="131"/>
      <c r="D170" s="111"/>
      <c r="E170" s="112"/>
      <c r="F170" s="116"/>
      <c r="G170" s="114"/>
      <c r="H170" s="115"/>
      <c r="I170" s="132"/>
      <c r="K170" s="602"/>
      <c r="L170" s="293"/>
      <c r="M170" s="273"/>
      <c r="N170" s="274"/>
      <c r="O170" s="278"/>
      <c r="P170" s="276"/>
      <c r="Q170" s="277"/>
      <c r="R170" s="294"/>
      <c r="T170" s="602"/>
      <c r="U170" s="131"/>
      <c r="V170" s="111"/>
      <c r="W170" s="112"/>
      <c r="X170" s="116"/>
      <c r="Y170" s="114"/>
      <c r="Z170" s="115"/>
      <c r="AA170" s="132"/>
      <c r="AC170" s="252"/>
      <c r="AD170" s="222"/>
      <c r="AE170" s="202"/>
      <c r="AF170" s="203"/>
      <c r="AG170" s="207"/>
      <c r="AH170" s="205"/>
      <c r="AI170" s="206"/>
      <c r="AJ170" s="223"/>
    </row>
    <row r="171" spans="2:36" ht="15.75" thickBot="1">
      <c r="B171" s="602"/>
      <c r="C171" s="133"/>
      <c r="D171" s="134"/>
      <c r="E171" s="135"/>
      <c r="F171" s="136"/>
      <c r="G171" s="137"/>
      <c r="H171" s="138"/>
      <c r="I171" s="139"/>
      <c r="K171" s="602"/>
      <c r="L171" s="295"/>
      <c r="M171" s="296"/>
      <c r="N171" s="297"/>
      <c r="O171" s="298"/>
      <c r="P171" s="299"/>
      <c r="Q171" s="300"/>
      <c r="R171" s="301"/>
      <c r="T171" s="602"/>
      <c r="U171" s="133"/>
      <c r="V171" s="134"/>
      <c r="W171" s="135"/>
      <c r="X171" s="136"/>
      <c r="Y171" s="137"/>
      <c r="Z171" s="138"/>
      <c r="AA171" s="139"/>
      <c r="AC171" s="252"/>
      <c r="AD171" s="224"/>
      <c r="AE171" s="225"/>
      <c r="AF171" s="226"/>
      <c r="AG171" s="227"/>
      <c r="AH171" s="228"/>
      <c r="AI171" s="229"/>
      <c r="AJ171" s="230"/>
    </row>
    <row r="172" spans="2:36">
      <c r="B172" s="601" t="s">
        <v>141</v>
      </c>
      <c r="C172" s="124">
        <v>150</v>
      </c>
      <c r="D172" s="125">
        <v>25</v>
      </c>
      <c r="E172" s="126">
        <v>0</v>
      </c>
      <c r="F172" s="127" t="s">
        <v>146</v>
      </c>
      <c r="G172" s="128"/>
      <c r="H172" s="129"/>
      <c r="I172" s="130"/>
      <c r="K172" s="601" t="s">
        <v>141</v>
      </c>
      <c r="L172" s="286">
        <v>100</v>
      </c>
      <c r="M172" s="287">
        <v>25</v>
      </c>
      <c r="N172" s="288"/>
      <c r="O172" s="289" t="s">
        <v>146</v>
      </c>
      <c r="P172" s="290"/>
      <c r="Q172" s="291" t="s">
        <v>251</v>
      </c>
      <c r="R172" s="292"/>
      <c r="T172" s="601" t="s">
        <v>141</v>
      </c>
      <c r="U172" s="124">
        <v>100</v>
      </c>
      <c r="V172" s="125">
        <v>25</v>
      </c>
      <c r="W172" s="126"/>
      <c r="X172" s="127" t="s">
        <v>146</v>
      </c>
      <c r="Y172" s="128"/>
      <c r="Z172" s="129"/>
      <c r="AA172" s="130"/>
      <c r="AC172" s="251" t="s">
        <v>141</v>
      </c>
      <c r="AD172" s="215">
        <v>150</v>
      </c>
      <c r="AE172" s="216">
        <v>12</v>
      </c>
      <c r="AF172" s="217" t="s">
        <v>143</v>
      </c>
      <c r="AG172" s="218" t="s">
        <v>146</v>
      </c>
      <c r="AH172" s="219"/>
      <c r="AI172" s="220"/>
      <c r="AJ172" s="221"/>
    </row>
    <row r="173" spans="2:36">
      <c r="B173" s="602"/>
      <c r="C173" s="131">
        <v>350</v>
      </c>
      <c r="D173" s="111">
        <v>12</v>
      </c>
      <c r="E173" s="112" t="s">
        <v>143</v>
      </c>
      <c r="F173" s="113" t="s">
        <v>203</v>
      </c>
      <c r="G173" s="114"/>
      <c r="H173" s="115"/>
      <c r="I173" s="132"/>
      <c r="K173" s="602"/>
      <c r="L173" s="293">
        <v>970</v>
      </c>
      <c r="M173" s="273">
        <v>18</v>
      </c>
      <c r="N173" s="274" t="s">
        <v>252</v>
      </c>
      <c r="O173" s="275" t="s">
        <v>203</v>
      </c>
      <c r="P173" s="276"/>
      <c r="Q173" s="277"/>
      <c r="R173" s="294"/>
      <c r="T173" s="602"/>
      <c r="U173" s="131">
        <v>970</v>
      </c>
      <c r="V173" s="111">
        <v>18</v>
      </c>
      <c r="W173" s="112" t="s">
        <v>232</v>
      </c>
      <c r="X173" s="113" t="s">
        <v>203</v>
      </c>
      <c r="Y173" s="114"/>
      <c r="Z173" s="115"/>
      <c r="AA173" s="132"/>
      <c r="AC173" s="252"/>
      <c r="AD173" s="222">
        <v>340</v>
      </c>
      <c r="AE173" s="202">
        <v>12</v>
      </c>
      <c r="AF173" s="203" t="s">
        <v>143</v>
      </c>
      <c r="AG173" s="204" t="s">
        <v>203</v>
      </c>
      <c r="AH173" s="205"/>
      <c r="AI173" s="206"/>
      <c r="AJ173" s="223"/>
    </row>
    <row r="174" spans="2:36">
      <c r="B174" s="602"/>
      <c r="C174" s="131">
        <v>1000</v>
      </c>
      <c r="D174" s="111">
        <v>12</v>
      </c>
      <c r="E174" s="112" t="s">
        <v>143</v>
      </c>
      <c r="F174" s="113"/>
      <c r="G174" s="114"/>
      <c r="H174" s="115"/>
      <c r="I174" s="132"/>
      <c r="K174" s="602"/>
      <c r="L174" s="293"/>
      <c r="M174" s="273"/>
      <c r="N174" s="274"/>
      <c r="O174" s="275"/>
      <c r="P174" s="276"/>
      <c r="Q174" s="277"/>
      <c r="R174" s="294"/>
      <c r="T174" s="602"/>
      <c r="U174" s="131"/>
      <c r="V174" s="111"/>
      <c r="W174" s="112"/>
      <c r="X174" s="113"/>
      <c r="Y174" s="114"/>
      <c r="Z174" s="115"/>
      <c r="AA174" s="132"/>
      <c r="AC174" s="252"/>
      <c r="AD174" s="222">
        <v>920</v>
      </c>
      <c r="AE174" s="202">
        <v>12</v>
      </c>
      <c r="AF174" s="203" t="s">
        <v>143</v>
      </c>
      <c r="AG174" s="204"/>
      <c r="AH174" s="205"/>
      <c r="AI174" s="206"/>
      <c r="AJ174" s="223"/>
    </row>
    <row r="175" spans="2:36">
      <c r="B175" s="602"/>
      <c r="C175" s="131">
        <v>1070</v>
      </c>
      <c r="D175" s="111">
        <v>25</v>
      </c>
      <c r="E175" s="112"/>
      <c r="F175" s="113"/>
      <c r="G175" s="114"/>
      <c r="H175" s="115"/>
      <c r="I175" s="132"/>
      <c r="K175" s="602"/>
      <c r="L175" s="293"/>
      <c r="M175" s="273"/>
      <c r="N175" s="274"/>
      <c r="O175" s="275"/>
      <c r="P175" s="276"/>
      <c r="Q175" s="277"/>
      <c r="R175" s="294"/>
      <c r="T175" s="602"/>
      <c r="U175" s="131"/>
      <c r="V175" s="111"/>
      <c r="W175" s="112"/>
      <c r="X175" s="113"/>
      <c r="Y175" s="114"/>
      <c r="Z175" s="115"/>
      <c r="AA175" s="132"/>
      <c r="AC175" s="252"/>
      <c r="AD175" s="222">
        <v>1070</v>
      </c>
      <c r="AE175" s="202">
        <v>25</v>
      </c>
      <c r="AF175" s="203"/>
      <c r="AG175" s="204"/>
      <c r="AH175" s="205"/>
      <c r="AI175" s="206"/>
      <c r="AJ175" s="223"/>
    </row>
    <row r="176" spans="2:36">
      <c r="B176" s="602"/>
      <c r="C176" s="131"/>
      <c r="D176" s="111"/>
      <c r="E176" s="112"/>
      <c r="F176" s="113"/>
      <c r="G176" s="114"/>
      <c r="H176" s="115"/>
      <c r="I176" s="132"/>
      <c r="K176" s="602"/>
      <c r="L176" s="293"/>
      <c r="M176" s="273"/>
      <c r="N176" s="274"/>
      <c r="O176" s="275"/>
      <c r="P176" s="276"/>
      <c r="Q176" s="277"/>
      <c r="R176" s="294"/>
      <c r="T176" s="602"/>
      <c r="U176" s="131"/>
      <c r="V176" s="111"/>
      <c r="W176" s="112"/>
      <c r="X176" s="113"/>
      <c r="Y176" s="114"/>
      <c r="Z176" s="115"/>
      <c r="AA176" s="132"/>
      <c r="AC176" s="252"/>
      <c r="AD176" s="222"/>
      <c r="AE176" s="202"/>
      <c r="AF176" s="203"/>
      <c r="AG176" s="204"/>
      <c r="AH176" s="205"/>
      <c r="AI176" s="206"/>
      <c r="AJ176" s="223"/>
    </row>
    <row r="177" spans="2:36">
      <c r="B177" s="602"/>
      <c r="C177" s="131"/>
      <c r="D177" s="111"/>
      <c r="E177" s="112"/>
      <c r="F177" s="113"/>
      <c r="G177" s="114"/>
      <c r="H177" s="115"/>
      <c r="I177" s="132"/>
      <c r="K177" s="602"/>
      <c r="L177" s="293"/>
      <c r="M177" s="273"/>
      <c r="N177" s="274"/>
      <c r="O177" s="275"/>
      <c r="P177" s="276"/>
      <c r="Q177" s="277"/>
      <c r="R177" s="294"/>
      <c r="T177" s="602"/>
      <c r="U177" s="131"/>
      <c r="V177" s="111"/>
      <c r="W177" s="112"/>
      <c r="X177" s="113"/>
      <c r="Y177" s="114"/>
      <c r="Z177" s="115"/>
      <c r="AA177" s="132"/>
      <c r="AC177" s="252"/>
      <c r="AD177" s="222"/>
      <c r="AE177" s="202"/>
      <c r="AF177" s="203"/>
      <c r="AG177" s="204"/>
      <c r="AH177" s="205"/>
      <c r="AI177" s="206"/>
      <c r="AJ177" s="223"/>
    </row>
    <row r="178" spans="2:36">
      <c r="B178" s="602"/>
      <c r="C178" s="131"/>
      <c r="D178" s="111"/>
      <c r="E178" s="112"/>
      <c r="F178" s="116"/>
      <c r="G178" s="114"/>
      <c r="H178" s="115"/>
      <c r="I178" s="132"/>
      <c r="K178" s="602"/>
      <c r="L178" s="293"/>
      <c r="M178" s="273"/>
      <c r="N178" s="274"/>
      <c r="O178" s="278"/>
      <c r="P178" s="276"/>
      <c r="Q178" s="277"/>
      <c r="R178" s="294"/>
      <c r="T178" s="602"/>
      <c r="U178" s="131"/>
      <c r="V178" s="111"/>
      <c r="W178" s="112"/>
      <c r="X178" s="116"/>
      <c r="Y178" s="114"/>
      <c r="Z178" s="115"/>
      <c r="AA178" s="132"/>
      <c r="AC178" s="252"/>
      <c r="AD178" s="222"/>
      <c r="AE178" s="202"/>
      <c r="AF178" s="203"/>
      <c r="AG178" s="207"/>
      <c r="AH178" s="205"/>
      <c r="AI178" s="206"/>
      <c r="AJ178" s="223"/>
    </row>
    <row r="179" spans="2:36" ht="15.75" thickBot="1">
      <c r="B179" s="603"/>
      <c r="C179" s="133"/>
      <c r="D179" s="134"/>
      <c r="E179" s="135"/>
      <c r="F179" s="136"/>
      <c r="G179" s="137"/>
      <c r="H179" s="138"/>
      <c r="I179" s="139"/>
      <c r="K179" s="603"/>
      <c r="L179" s="295"/>
      <c r="M179" s="296"/>
      <c r="N179" s="297"/>
      <c r="O179" s="298"/>
      <c r="P179" s="299"/>
      <c r="Q179" s="300"/>
      <c r="R179" s="301"/>
      <c r="T179" s="603"/>
      <c r="U179" s="133"/>
      <c r="V179" s="134"/>
      <c r="W179" s="135"/>
      <c r="X179" s="136"/>
      <c r="Y179" s="137"/>
      <c r="Z179" s="138"/>
      <c r="AA179" s="139"/>
      <c r="AC179" s="253"/>
      <c r="AD179" s="224"/>
      <c r="AE179" s="225"/>
      <c r="AF179" s="226"/>
      <c r="AG179" s="227"/>
      <c r="AH179" s="228"/>
      <c r="AI179" s="229"/>
      <c r="AJ179" s="230"/>
    </row>
    <row r="180" spans="2:36">
      <c r="B180" s="551" t="s">
        <v>63</v>
      </c>
      <c r="C180" s="157">
        <v>150</v>
      </c>
      <c r="D180" s="119">
        <v>25</v>
      </c>
      <c r="E180" s="120"/>
      <c r="F180" s="121" t="s">
        <v>146</v>
      </c>
      <c r="G180" s="122"/>
      <c r="H180" s="123"/>
      <c r="I180" s="158"/>
      <c r="K180" s="551" t="s">
        <v>63</v>
      </c>
      <c r="L180" s="318">
        <v>150</v>
      </c>
      <c r="M180" s="281">
        <v>12</v>
      </c>
      <c r="N180" s="282" t="s">
        <v>143</v>
      </c>
      <c r="O180" s="283" t="s">
        <v>146</v>
      </c>
      <c r="P180" s="284"/>
      <c r="Q180" s="285"/>
      <c r="R180" s="319"/>
      <c r="T180" s="551" t="s">
        <v>63</v>
      </c>
      <c r="U180" s="157">
        <v>150</v>
      </c>
      <c r="V180" s="119">
        <v>12</v>
      </c>
      <c r="W180" s="120" t="s">
        <v>143</v>
      </c>
      <c r="X180" s="121" t="s">
        <v>146</v>
      </c>
      <c r="Y180" s="122"/>
      <c r="Z180" s="123"/>
      <c r="AA180" s="158"/>
      <c r="AC180" s="255" t="s">
        <v>63</v>
      </c>
      <c r="AD180" s="248">
        <v>140</v>
      </c>
      <c r="AE180" s="210">
        <v>12</v>
      </c>
      <c r="AF180" s="211" t="s">
        <v>143</v>
      </c>
      <c r="AG180" s="212" t="s">
        <v>146</v>
      </c>
      <c r="AH180" s="213"/>
      <c r="AI180" s="214"/>
      <c r="AJ180" s="249"/>
    </row>
    <row r="181" spans="2:36">
      <c r="B181" s="552"/>
      <c r="C181" s="155">
        <v>350</v>
      </c>
      <c r="D181" s="111">
        <v>12</v>
      </c>
      <c r="E181" s="112" t="s">
        <v>143</v>
      </c>
      <c r="F181" s="116" t="s">
        <v>203</v>
      </c>
      <c r="G181" s="114"/>
      <c r="H181" s="115"/>
      <c r="I181" s="132"/>
      <c r="K181" s="552"/>
      <c r="L181" s="316">
        <v>800</v>
      </c>
      <c r="M181" s="273">
        <v>12</v>
      </c>
      <c r="N181" s="274" t="s">
        <v>143</v>
      </c>
      <c r="O181" s="278" t="s">
        <v>203</v>
      </c>
      <c r="P181" s="276"/>
      <c r="Q181" s="277"/>
      <c r="R181" s="294"/>
      <c r="T181" s="552"/>
      <c r="U181" s="155">
        <v>800</v>
      </c>
      <c r="V181" s="111">
        <v>12</v>
      </c>
      <c r="W181" s="112" t="s">
        <v>143</v>
      </c>
      <c r="X181" s="116" t="s">
        <v>203</v>
      </c>
      <c r="Y181" s="114"/>
      <c r="Z181" s="115"/>
      <c r="AA181" s="132"/>
      <c r="AC181" s="254"/>
      <c r="AD181" s="246">
        <v>720</v>
      </c>
      <c r="AE181" s="202">
        <v>12</v>
      </c>
      <c r="AF181" s="203" t="s">
        <v>143</v>
      </c>
      <c r="AG181" s="207" t="s">
        <v>203</v>
      </c>
      <c r="AH181" s="205"/>
      <c r="AI181" s="206"/>
      <c r="AJ181" s="223"/>
    </row>
    <row r="182" spans="2:36">
      <c r="B182" s="552"/>
      <c r="C182" s="155">
        <v>1000</v>
      </c>
      <c r="D182" s="111">
        <v>12</v>
      </c>
      <c r="E182" s="112" t="s">
        <v>143</v>
      </c>
      <c r="F182" s="116"/>
      <c r="G182" s="114"/>
      <c r="H182" s="115"/>
      <c r="I182" s="132"/>
      <c r="K182" s="552"/>
      <c r="L182" s="316"/>
      <c r="M182" s="273"/>
      <c r="N182" s="274"/>
      <c r="O182" s="278"/>
      <c r="P182" s="276"/>
      <c r="Q182" s="277"/>
      <c r="R182" s="294"/>
      <c r="T182" s="552"/>
      <c r="U182" s="155"/>
      <c r="V182" s="111"/>
      <c r="W182" s="112"/>
      <c r="X182" s="116"/>
      <c r="Y182" s="114"/>
      <c r="Z182" s="115"/>
      <c r="AA182" s="132"/>
      <c r="AC182" s="254"/>
      <c r="AD182" s="246"/>
      <c r="AE182" s="202"/>
      <c r="AF182" s="203"/>
      <c r="AG182" s="207"/>
      <c r="AH182" s="205"/>
      <c r="AI182" s="206"/>
      <c r="AJ182" s="223"/>
    </row>
    <row r="183" spans="2:36">
      <c r="B183" s="552"/>
      <c r="C183" s="155"/>
      <c r="D183" s="111"/>
      <c r="E183" s="112"/>
      <c r="F183" s="116"/>
      <c r="G183" s="114"/>
      <c r="H183" s="115"/>
      <c r="I183" s="132"/>
      <c r="K183" s="552"/>
      <c r="L183" s="316"/>
      <c r="M183" s="273"/>
      <c r="N183" s="274"/>
      <c r="O183" s="278"/>
      <c r="P183" s="276"/>
      <c r="Q183" s="277"/>
      <c r="R183" s="294"/>
      <c r="T183" s="552"/>
      <c r="U183" s="155"/>
      <c r="V183" s="111"/>
      <c r="W183" s="112"/>
      <c r="X183" s="116"/>
      <c r="Y183" s="114"/>
      <c r="Z183" s="115"/>
      <c r="AA183" s="132"/>
      <c r="AC183" s="254"/>
      <c r="AD183" s="246"/>
      <c r="AE183" s="202"/>
      <c r="AF183" s="203"/>
      <c r="AG183" s="207"/>
      <c r="AH183" s="205"/>
      <c r="AI183" s="206"/>
      <c r="AJ183" s="223"/>
    </row>
    <row r="184" spans="2:36">
      <c r="B184" s="552"/>
      <c r="C184" s="155"/>
      <c r="D184" s="111"/>
      <c r="E184" s="112"/>
      <c r="F184" s="116"/>
      <c r="G184" s="114"/>
      <c r="H184" s="115"/>
      <c r="I184" s="132"/>
      <c r="K184" s="552"/>
      <c r="L184" s="316"/>
      <c r="M184" s="273"/>
      <c r="N184" s="274"/>
      <c r="O184" s="278"/>
      <c r="P184" s="276"/>
      <c r="Q184" s="277"/>
      <c r="R184" s="294"/>
      <c r="T184" s="552"/>
      <c r="U184" s="155"/>
      <c r="V184" s="111"/>
      <c r="W184" s="112"/>
      <c r="X184" s="116"/>
      <c r="Y184" s="114"/>
      <c r="Z184" s="115"/>
      <c r="AA184" s="132"/>
      <c r="AC184" s="254"/>
      <c r="AD184" s="246"/>
      <c r="AE184" s="202"/>
      <c r="AF184" s="203"/>
      <c r="AG184" s="207"/>
      <c r="AH184" s="205"/>
      <c r="AI184" s="206"/>
      <c r="AJ184" s="223"/>
    </row>
    <row r="185" spans="2:36">
      <c r="B185" s="552"/>
      <c r="C185" s="155"/>
      <c r="D185" s="111"/>
      <c r="E185" s="112"/>
      <c r="F185" s="116"/>
      <c r="G185" s="114"/>
      <c r="H185" s="115"/>
      <c r="I185" s="132"/>
      <c r="K185" s="552"/>
      <c r="L185" s="316"/>
      <c r="M185" s="273"/>
      <c r="N185" s="274"/>
      <c r="O185" s="278"/>
      <c r="P185" s="276"/>
      <c r="Q185" s="277"/>
      <c r="R185" s="294"/>
      <c r="T185" s="552"/>
      <c r="U185" s="155"/>
      <c r="V185" s="111"/>
      <c r="W185" s="112"/>
      <c r="X185" s="116"/>
      <c r="Y185" s="114"/>
      <c r="Z185" s="115"/>
      <c r="AA185" s="132"/>
      <c r="AC185" s="254"/>
      <c r="AD185" s="246"/>
      <c r="AE185" s="202"/>
      <c r="AF185" s="203"/>
      <c r="AG185" s="207"/>
      <c r="AH185" s="205"/>
      <c r="AI185" s="206"/>
      <c r="AJ185" s="223"/>
    </row>
    <row r="186" spans="2:36">
      <c r="B186" s="552"/>
      <c r="C186" s="155"/>
      <c r="D186" s="111"/>
      <c r="E186" s="112"/>
      <c r="F186" s="113"/>
      <c r="G186" s="114"/>
      <c r="H186" s="115"/>
      <c r="I186" s="132"/>
      <c r="K186" s="552"/>
      <c r="L186" s="316"/>
      <c r="M186" s="273"/>
      <c r="N186" s="274"/>
      <c r="O186" s="275"/>
      <c r="P186" s="276"/>
      <c r="Q186" s="277"/>
      <c r="R186" s="294"/>
      <c r="T186" s="552"/>
      <c r="U186" s="155"/>
      <c r="V186" s="111"/>
      <c r="W186" s="112"/>
      <c r="X186" s="113"/>
      <c r="Y186" s="114"/>
      <c r="Z186" s="115"/>
      <c r="AA186" s="132"/>
      <c r="AC186" s="254"/>
      <c r="AD186" s="246"/>
      <c r="AE186" s="202"/>
      <c r="AF186" s="203"/>
      <c r="AG186" s="204"/>
      <c r="AH186" s="205"/>
      <c r="AI186" s="206"/>
      <c r="AJ186" s="223"/>
    </row>
    <row r="187" spans="2:36" ht="15.75" thickBot="1">
      <c r="B187" s="553"/>
      <c r="C187" s="156"/>
      <c r="D187" s="140"/>
      <c r="E187" s="141"/>
      <c r="F187" s="142"/>
      <c r="G187" s="143"/>
      <c r="H187" s="144"/>
      <c r="I187" s="159"/>
      <c r="K187" s="553"/>
      <c r="L187" s="317"/>
      <c r="M187" s="302"/>
      <c r="N187" s="303"/>
      <c r="O187" s="304"/>
      <c r="P187" s="305"/>
      <c r="Q187" s="306"/>
      <c r="R187" s="320"/>
      <c r="T187" s="553"/>
      <c r="U187" s="156"/>
      <c r="V187" s="140"/>
      <c r="W187" s="141"/>
      <c r="X187" s="142"/>
      <c r="Y187" s="143"/>
      <c r="Z187" s="144"/>
      <c r="AA187" s="159"/>
      <c r="AC187" s="256"/>
      <c r="AD187" s="247"/>
      <c r="AE187" s="231"/>
      <c r="AF187" s="232"/>
      <c r="AG187" s="233"/>
      <c r="AH187" s="234"/>
      <c r="AI187" s="235"/>
      <c r="AJ187" s="250"/>
    </row>
    <row r="188" spans="2:36">
      <c r="B188" s="601" t="s">
        <v>67</v>
      </c>
      <c r="C188" s="124">
        <v>175</v>
      </c>
      <c r="D188" s="125">
        <v>25</v>
      </c>
      <c r="E188" s="126"/>
      <c r="F188" s="146" t="s">
        <v>146</v>
      </c>
      <c r="G188" s="128"/>
      <c r="H188" s="129" t="s">
        <v>208</v>
      </c>
      <c r="I188" s="130"/>
      <c r="K188" s="601" t="s">
        <v>67</v>
      </c>
      <c r="L188" s="286">
        <v>2250</v>
      </c>
      <c r="M188" s="287">
        <v>25</v>
      </c>
      <c r="N188" s="288"/>
      <c r="O188" s="308" t="s">
        <v>146</v>
      </c>
      <c r="P188" s="290" t="s">
        <v>253</v>
      </c>
      <c r="Q188" s="291" t="s">
        <v>234</v>
      </c>
      <c r="R188" s="292"/>
      <c r="T188" s="601" t="s">
        <v>67</v>
      </c>
      <c r="U188" s="124">
        <v>3050</v>
      </c>
      <c r="V188" s="125">
        <v>25</v>
      </c>
      <c r="W188" s="126"/>
      <c r="X188" s="146" t="s">
        <v>146</v>
      </c>
      <c r="Y188" s="128" t="s">
        <v>235</v>
      </c>
      <c r="Z188" s="129" t="s">
        <v>234</v>
      </c>
      <c r="AA188" s="130"/>
      <c r="AC188" s="251" t="s">
        <v>67</v>
      </c>
      <c r="AD188" s="215">
        <v>3350</v>
      </c>
      <c r="AE188" s="216">
        <v>12</v>
      </c>
      <c r="AF188" s="217" t="s">
        <v>143</v>
      </c>
      <c r="AG188" s="237" t="s">
        <v>146</v>
      </c>
      <c r="AH188" s="219"/>
      <c r="AI188" s="220" t="s">
        <v>202</v>
      </c>
      <c r="AJ188" s="221"/>
    </row>
    <row r="189" spans="2:36">
      <c r="B189" s="602"/>
      <c r="C189" s="131">
        <v>1214</v>
      </c>
      <c r="D189" s="111">
        <v>12</v>
      </c>
      <c r="E189" s="112" t="s">
        <v>144</v>
      </c>
      <c r="F189" s="116" t="s">
        <v>147</v>
      </c>
      <c r="G189" s="114"/>
      <c r="H189" s="115"/>
      <c r="I189" s="132"/>
      <c r="K189" s="602"/>
      <c r="L189" s="293"/>
      <c r="M189" s="273"/>
      <c r="N189" s="274"/>
      <c r="O189" s="278" t="s">
        <v>203</v>
      </c>
      <c r="P189" s="276"/>
      <c r="Q189" s="277"/>
      <c r="R189" s="294"/>
      <c r="T189" s="602"/>
      <c r="U189" s="131"/>
      <c r="V189" s="111"/>
      <c r="W189" s="112"/>
      <c r="X189" s="116" t="s">
        <v>203</v>
      </c>
      <c r="Y189" s="114"/>
      <c r="Z189" s="115"/>
      <c r="AA189" s="132"/>
      <c r="AC189" s="252"/>
      <c r="AD189" s="222"/>
      <c r="AE189" s="202"/>
      <c r="AF189" s="203"/>
      <c r="AG189" s="207" t="s">
        <v>147</v>
      </c>
      <c r="AH189" s="205"/>
      <c r="AI189" s="206"/>
      <c r="AJ189" s="223"/>
    </row>
    <row r="190" spans="2:36">
      <c r="B190" s="602"/>
      <c r="C190" s="131">
        <v>1446</v>
      </c>
      <c r="D190" s="111">
        <v>12</v>
      </c>
      <c r="E190" s="112" t="s">
        <v>144</v>
      </c>
      <c r="F190" s="116" t="s">
        <v>203</v>
      </c>
      <c r="G190" s="114"/>
      <c r="H190" s="115"/>
      <c r="I190" s="132"/>
      <c r="K190" s="602"/>
      <c r="L190" s="293"/>
      <c r="M190" s="273"/>
      <c r="N190" s="274"/>
      <c r="O190" s="278"/>
      <c r="P190" s="276"/>
      <c r="Q190" s="277"/>
      <c r="R190" s="294"/>
      <c r="T190" s="602"/>
      <c r="U190" s="131"/>
      <c r="V190" s="111"/>
      <c r="W190" s="112"/>
      <c r="X190" s="116"/>
      <c r="Y190" s="114"/>
      <c r="Z190" s="115"/>
      <c r="AA190" s="132"/>
      <c r="AC190" s="252"/>
      <c r="AD190" s="222"/>
      <c r="AE190" s="202"/>
      <c r="AF190" s="203"/>
      <c r="AG190" s="207" t="s">
        <v>203</v>
      </c>
      <c r="AH190" s="205"/>
      <c r="AI190" s="206"/>
      <c r="AJ190" s="223"/>
    </row>
    <row r="191" spans="2:36">
      <c r="B191" s="602"/>
      <c r="C191" s="131"/>
      <c r="D191" s="111"/>
      <c r="E191" s="112"/>
      <c r="F191" s="116"/>
      <c r="G191" s="114"/>
      <c r="H191" s="115"/>
      <c r="I191" s="132"/>
      <c r="K191" s="602"/>
      <c r="L191" s="293"/>
      <c r="M191" s="273"/>
      <c r="N191" s="274"/>
      <c r="O191" s="278"/>
      <c r="P191" s="276"/>
      <c r="Q191" s="277"/>
      <c r="R191" s="294"/>
      <c r="T191" s="602"/>
      <c r="U191" s="131"/>
      <c r="V191" s="111"/>
      <c r="W191" s="112"/>
      <c r="X191" s="116"/>
      <c r="Y191" s="114"/>
      <c r="Z191" s="115"/>
      <c r="AA191" s="132"/>
      <c r="AC191" s="252"/>
      <c r="AD191" s="222"/>
      <c r="AE191" s="202"/>
      <c r="AF191" s="203"/>
      <c r="AG191" s="207"/>
      <c r="AH191" s="205"/>
      <c r="AI191" s="206"/>
      <c r="AJ191" s="223"/>
    </row>
    <row r="192" spans="2:36">
      <c r="B192" s="602"/>
      <c r="C192" s="131"/>
      <c r="D192" s="111"/>
      <c r="E192" s="112"/>
      <c r="F192" s="116"/>
      <c r="G192" s="114"/>
      <c r="H192" s="115"/>
      <c r="I192" s="132"/>
      <c r="K192" s="602"/>
      <c r="L192" s="293"/>
      <c r="M192" s="273"/>
      <c r="N192" s="274"/>
      <c r="O192" s="278"/>
      <c r="P192" s="276"/>
      <c r="Q192" s="277"/>
      <c r="R192" s="294"/>
      <c r="T192" s="602"/>
      <c r="U192" s="131"/>
      <c r="V192" s="111"/>
      <c r="W192" s="112"/>
      <c r="X192" s="116"/>
      <c r="Y192" s="114"/>
      <c r="Z192" s="115"/>
      <c r="AA192" s="132"/>
      <c r="AC192" s="252"/>
      <c r="AD192" s="222"/>
      <c r="AE192" s="202"/>
      <c r="AF192" s="203"/>
      <c r="AG192" s="207"/>
      <c r="AH192" s="205"/>
      <c r="AI192" s="206"/>
      <c r="AJ192" s="223"/>
    </row>
    <row r="193" spans="2:36">
      <c r="B193" s="602"/>
      <c r="C193" s="131"/>
      <c r="D193" s="111"/>
      <c r="E193" s="112"/>
      <c r="F193" s="116"/>
      <c r="G193" s="114"/>
      <c r="H193" s="115"/>
      <c r="I193" s="132"/>
      <c r="K193" s="602"/>
      <c r="L193" s="293"/>
      <c r="M193" s="273"/>
      <c r="N193" s="274"/>
      <c r="O193" s="278"/>
      <c r="P193" s="276"/>
      <c r="Q193" s="277"/>
      <c r="R193" s="294"/>
      <c r="T193" s="602"/>
      <c r="U193" s="131"/>
      <c r="V193" s="111"/>
      <c r="W193" s="112"/>
      <c r="X193" s="116"/>
      <c r="Y193" s="114"/>
      <c r="Z193" s="115"/>
      <c r="AA193" s="132"/>
      <c r="AC193" s="252"/>
      <c r="AD193" s="222"/>
      <c r="AE193" s="202"/>
      <c r="AF193" s="203"/>
      <c r="AG193" s="207"/>
      <c r="AH193" s="205"/>
      <c r="AI193" s="206"/>
      <c r="AJ193" s="223"/>
    </row>
    <row r="194" spans="2:36">
      <c r="B194" s="602"/>
      <c r="C194" s="131"/>
      <c r="D194" s="111"/>
      <c r="E194" s="112"/>
      <c r="F194" s="116"/>
      <c r="G194" s="114"/>
      <c r="H194" s="115"/>
      <c r="I194" s="132"/>
      <c r="K194" s="602"/>
      <c r="L194" s="293"/>
      <c r="M194" s="273"/>
      <c r="N194" s="274"/>
      <c r="O194" s="278"/>
      <c r="P194" s="276"/>
      <c r="Q194" s="277"/>
      <c r="R194" s="294"/>
      <c r="T194" s="602"/>
      <c r="U194" s="131"/>
      <c r="V194" s="111"/>
      <c r="W194" s="112"/>
      <c r="X194" s="116"/>
      <c r="Y194" s="114"/>
      <c r="Z194" s="115"/>
      <c r="AA194" s="132"/>
      <c r="AC194" s="252"/>
      <c r="AD194" s="222"/>
      <c r="AE194" s="202"/>
      <c r="AF194" s="203"/>
      <c r="AG194" s="207"/>
      <c r="AH194" s="205"/>
      <c r="AI194" s="206"/>
      <c r="AJ194" s="223"/>
    </row>
    <row r="195" spans="2:36" ht="15.75" thickBot="1">
      <c r="B195" s="603"/>
      <c r="C195" s="133"/>
      <c r="D195" s="134"/>
      <c r="E195" s="135"/>
      <c r="F195" s="136"/>
      <c r="G195" s="137"/>
      <c r="H195" s="138"/>
      <c r="I195" s="139"/>
      <c r="K195" s="603"/>
      <c r="L195" s="295"/>
      <c r="M195" s="296"/>
      <c r="N195" s="297"/>
      <c r="O195" s="298"/>
      <c r="P195" s="299"/>
      <c r="Q195" s="300"/>
      <c r="R195" s="301"/>
      <c r="T195" s="603"/>
      <c r="U195" s="133"/>
      <c r="V195" s="134"/>
      <c r="W195" s="135"/>
      <c r="X195" s="136"/>
      <c r="Y195" s="137"/>
      <c r="Z195" s="138"/>
      <c r="AA195" s="139"/>
      <c r="AC195" s="253"/>
      <c r="AD195" s="224"/>
      <c r="AE195" s="225"/>
      <c r="AF195" s="226"/>
      <c r="AG195" s="227"/>
      <c r="AH195" s="228"/>
      <c r="AI195" s="229"/>
      <c r="AJ195" s="230"/>
    </row>
    <row r="196" spans="2:36">
      <c r="B196" s="551" t="s">
        <v>68</v>
      </c>
      <c r="C196" s="153">
        <v>150</v>
      </c>
      <c r="D196" s="119">
        <v>102</v>
      </c>
      <c r="E196" s="120"/>
      <c r="F196" s="145" t="s">
        <v>146</v>
      </c>
      <c r="G196" s="122" t="s">
        <v>154</v>
      </c>
      <c r="H196" s="123"/>
      <c r="I196" s="158"/>
      <c r="K196" s="551" t="s">
        <v>68</v>
      </c>
      <c r="L196" s="315">
        <v>150</v>
      </c>
      <c r="M196" s="281">
        <v>102</v>
      </c>
      <c r="N196" s="282"/>
      <c r="O196" s="307" t="s">
        <v>146</v>
      </c>
      <c r="P196" s="284">
        <v>60</v>
      </c>
      <c r="Q196" s="285" t="s">
        <v>234</v>
      </c>
      <c r="R196" s="319"/>
      <c r="T196" s="551" t="s">
        <v>68</v>
      </c>
      <c r="U196" s="153">
        <v>150</v>
      </c>
      <c r="V196" s="119">
        <v>102</v>
      </c>
      <c r="W196" s="120"/>
      <c r="X196" s="145" t="s">
        <v>146</v>
      </c>
      <c r="Y196" s="122">
        <v>60</v>
      </c>
      <c r="Z196" s="123" t="s">
        <v>238</v>
      </c>
      <c r="AA196" s="158"/>
      <c r="AC196" s="255" t="s">
        <v>68</v>
      </c>
      <c r="AD196" s="244">
        <v>150</v>
      </c>
      <c r="AE196" s="210">
        <v>102</v>
      </c>
      <c r="AF196" s="211"/>
      <c r="AG196" s="236" t="s">
        <v>146</v>
      </c>
      <c r="AH196" s="213">
        <v>60</v>
      </c>
      <c r="AI196" s="214" t="s">
        <v>238</v>
      </c>
      <c r="AJ196" s="249"/>
    </row>
    <row r="197" spans="2:36">
      <c r="B197" s="552"/>
      <c r="C197" s="154">
        <v>150</v>
      </c>
      <c r="D197" s="111">
        <v>6</v>
      </c>
      <c r="E197" s="112"/>
      <c r="F197" s="117" t="s">
        <v>203</v>
      </c>
      <c r="G197" s="114"/>
      <c r="H197" s="115"/>
      <c r="I197" s="132"/>
      <c r="K197" s="552"/>
      <c r="L197" s="316">
        <v>230</v>
      </c>
      <c r="M197" s="273">
        <v>16</v>
      </c>
      <c r="N197" s="274"/>
      <c r="O197" s="279" t="s">
        <v>203</v>
      </c>
      <c r="P197" s="276"/>
      <c r="Q197" s="277"/>
      <c r="R197" s="294"/>
      <c r="T197" s="552"/>
      <c r="U197" s="154">
        <v>150</v>
      </c>
      <c r="V197" s="111">
        <v>6</v>
      </c>
      <c r="W197" s="112"/>
      <c r="X197" s="117" t="s">
        <v>203</v>
      </c>
      <c r="Y197" s="114"/>
      <c r="Z197" s="115"/>
      <c r="AA197" s="132"/>
      <c r="AC197" s="254"/>
      <c r="AD197" s="245">
        <v>150</v>
      </c>
      <c r="AE197" s="202">
        <v>6</v>
      </c>
      <c r="AF197" s="203"/>
      <c r="AG197" s="208" t="s">
        <v>203</v>
      </c>
      <c r="AH197" s="205"/>
      <c r="AI197" s="206"/>
      <c r="AJ197" s="223"/>
    </row>
    <row r="198" spans="2:36">
      <c r="B198" s="552"/>
      <c r="C198" s="155">
        <v>230</v>
      </c>
      <c r="D198" s="111">
        <v>16</v>
      </c>
      <c r="E198" s="112"/>
      <c r="F198" s="117"/>
      <c r="G198" s="114"/>
      <c r="H198" s="115"/>
      <c r="I198" s="132"/>
      <c r="K198" s="552"/>
      <c r="L198" s="316">
        <v>350</v>
      </c>
      <c r="M198" s="273">
        <v>16</v>
      </c>
      <c r="N198" s="274"/>
      <c r="O198" s="279"/>
      <c r="P198" s="276"/>
      <c r="Q198" s="277"/>
      <c r="R198" s="294"/>
      <c r="T198" s="552"/>
      <c r="U198" s="155">
        <v>230</v>
      </c>
      <c r="V198" s="111">
        <v>16</v>
      </c>
      <c r="W198" s="112"/>
      <c r="X198" s="117"/>
      <c r="Y198" s="114"/>
      <c r="Z198" s="115"/>
      <c r="AA198" s="132"/>
      <c r="AC198" s="254"/>
      <c r="AD198" s="246">
        <v>230</v>
      </c>
      <c r="AE198" s="202">
        <v>16</v>
      </c>
      <c r="AF198" s="203"/>
      <c r="AG198" s="208"/>
      <c r="AH198" s="205"/>
      <c r="AI198" s="206"/>
      <c r="AJ198" s="223"/>
    </row>
    <row r="199" spans="2:36">
      <c r="B199" s="552"/>
      <c r="C199" s="155">
        <v>350</v>
      </c>
      <c r="D199" s="111">
        <v>16</v>
      </c>
      <c r="E199" s="112"/>
      <c r="F199" s="117"/>
      <c r="G199" s="114"/>
      <c r="H199" s="115"/>
      <c r="I199" s="132"/>
      <c r="K199" s="552"/>
      <c r="L199" s="316">
        <v>880</v>
      </c>
      <c r="M199" s="273">
        <v>16</v>
      </c>
      <c r="N199" s="274"/>
      <c r="O199" s="279"/>
      <c r="P199" s="276"/>
      <c r="Q199" s="277"/>
      <c r="R199" s="294"/>
      <c r="T199" s="552"/>
      <c r="U199" s="155">
        <v>350</v>
      </c>
      <c r="V199" s="111">
        <v>16</v>
      </c>
      <c r="W199" s="112"/>
      <c r="X199" s="117"/>
      <c r="Y199" s="114"/>
      <c r="Z199" s="115"/>
      <c r="AA199" s="132"/>
      <c r="AC199" s="254"/>
      <c r="AD199" s="246">
        <v>350</v>
      </c>
      <c r="AE199" s="202">
        <v>16</v>
      </c>
      <c r="AF199" s="203"/>
      <c r="AG199" s="208"/>
      <c r="AH199" s="205"/>
      <c r="AI199" s="206"/>
      <c r="AJ199" s="223"/>
    </row>
    <row r="200" spans="2:36">
      <c r="B200" s="552"/>
      <c r="C200" s="155">
        <v>880</v>
      </c>
      <c r="D200" s="111">
        <v>16</v>
      </c>
      <c r="E200" s="112"/>
      <c r="F200" s="117"/>
      <c r="G200" s="114"/>
      <c r="H200" s="115"/>
      <c r="I200" s="132"/>
      <c r="K200" s="552"/>
      <c r="L200" s="316">
        <v>1000</v>
      </c>
      <c r="M200" s="273">
        <v>16</v>
      </c>
      <c r="N200" s="274"/>
      <c r="O200" s="279"/>
      <c r="P200" s="276"/>
      <c r="Q200" s="277"/>
      <c r="R200" s="294"/>
      <c r="T200" s="552"/>
      <c r="U200" s="155">
        <v>880</v>
      </c>
      <c r="V200" s="111">
        <v>16</v>
      </c>
      <c r="W200" s="112"/>
      <c r="X200" s="117"/>
      <c r="Y200" s="114"/>
      <c r="Z200" s="115"/>
      <c r="AA200" s="132"/>
      <c r="AC200" s="254"/>
      <c r="AD200" s="246">
        <v>880</v>
      </c>
      <c r="AE200" s="202">
        <v>16</v>
      </c>
      <c r="AF200" s="203"/>
      <c r="AG200" s="208"/>
      <c r="AH200" s="205"/>
      <c r="AI200" s="206"/>
      <c r="AJ200" s="223"/>
    </row>
    <row r="201" spans="2:36">
      <c r="B201" s="552"/>
      <c r="C201" s="155">
        <v>1000</v>
      </c>
      <c r="D201" s="111">
        <v>16</v>
      </c>
      <c r="E201" s="112"/>
      <c r="F201" s="117"/>
      <c r="G201" s="114"/>
      <c r="H201" s="115"/>
      <c r="I201" s="132"/>
      <c r="K201" s="552"/>
      <c r="L201" s="316"/>
      <c r="M201" s="273"/>
      <c r="N201" s="274"/>
      <c r="O201" s="279"/>
      <c r="P201" s="276"/>
      <c r="Q201" s="277"/>
      <c r="R201" s="294"/>
      <c r="T201" s="552"/>
      <c r="U201" s="155">
        <v>1000</v>
      </c>
      <c r="V201" s="111">
        <v>16</v>
      </c>
      <c r="W201" s="112"/>
      <c r="X201" s="117"/>
      <c r="Y201" s="114"/>
      <c r="Z201" s="115"/>
      <c r="AA201" s="132"/>
      <c r="AC201" s="254"/>
      <c r="AD201" s="246">
        <v>1000</v>
      </c>
      <c r="AE201" s="202">
        <v>16</v>
      </c>
      <c r="AF201" s="203"/>
      <c r="AG201" s="208"/>
      <c r="AH201" s="205"/>
      <c r="AI201" s="206"/>
      <c r="AJ201" s="223"/>
    </row>
    <row r="202" spans="2:36">
      <c r="B202" s="552"/>
      <c r="C202" s="155"/>
      <c r="D202" s="111"/>
      <c r="E202" s="112"/>
      <c r="F202" s="117"/>
      <c r="G202" s="114"/>
      <c r="H202" s="115"/>
      <c r="I202" s="132"/>
      <c r="K202" s="552"/>
      <c r="L202" s="316"/>
      <c r="M202" s="273"/>
      <c r="N202" s="274"/>
      <c r="O202" s="279"/>
      <c r="P202" s="276"/>
      <c r="Q202" s="277"/>
      <c r="R202" s="294"/>
      <c r="T202" s="552"/>
      <c r="U202" s="155"/>
      <c r="V202" s="111"/>
      <c r="W202" s="112"/>
      <c r="X202" s="117"/>
      <c r="Y202" s="114"/>
      <c r="Z202" s="115"/>
      <c r="AA202" s="132"/>
      <c r="AC202" s="254"/>
      <c r="AD202" s="246"/>
      <c r="AE202" s="202"/>
      <c r="AF202" s="203"/>
      <c r="AG202" s="208"/>
      <c r="AH202" s="205"/>
      <c r="AI202" s="206"/>
      <c r="AJ202" s="223"/>
    </row>
    <row r="203" spans="2:36" ht="15.75" thickBot="1">
      <c r="B203" s="553"/>
      <c r="C203" s="156"/>
      <c r="D203" s="140"/>
      <c r="E203" s="141"/>
      <c r="F203" s="147"/>
      <c r="G203" s="143"/>
      <c r="H203" s="144"/>
      <c r="I203" s="159"/>
      <c r="K203" s="553"/>
      <c r="L203" s="317"/>
      <c r="M203" s="302"/>
      <c r="N203" s="303"/>
      <c r="O203" s="309"/>
      <c r="P203" s="305"/>
      <c r="Q203" s="306"/>
      <c r="R203" s="320"/>
      <c r="T203" s="553"/>
      <c r="U203" s="156"/>
      <c r="V203" s="140"/>
      <c r="W203" s="141"/>
      <c r="X203" s="147"/>
      <c r="Y203" s="143"/>
      <c r="Z203" s="144"/>
      <c r="AA203" s="159"/>
      <c r="AC203" s="256"/>
      <c r="AD203" s="247"/>
      <c r="AE203" s="231"/>
      <c r="AF203" s="232"/>
      <c r="AG203" s="238"/>
      <c r="AH203" s="234"/>
      <c r="AI203" s="235"/>
      <c r="AJ203" s="250"/>
    </row>
    <row r="204" spans="2:36" ht="15.75" thickBot="1">
      <c r="B204" s="601" t="s">
        <v>69</v>
      </c>
      <c r="C204" s="124">
        <v>150</v>
      </c>
      <c r="D204" s="125">
        <v>12</v>
      </c>
      <c r="E204" s="126"/>
      <c r="F204" s="148"/>
      <c r="G204" s="128"/>
      <c r="H204" s="129"/>
      <c r="I204" s="130" t="s">
        <v>227</v>
      </c>
      <c r="K204" s="601" t="s">
        <v>69</v>
      </c>
      <c r="L204" s="286">
        <v>2175</v>
      </c>
      <c r="M204" s="287">
        <v>6</v>
      </c>
      <c r="N204" s="288"/>
      <c r="O204" s="310"/>
      <c r="P204" s="290"/>
      <c r="Q204" s="291"/>
      <c r="R204" s="292" t="s">
        <v>254</v>
      </c>
      <c r="T204" s="601" t="s">
        <v>69</v>
      </c>
      <c r="U204" s="124"/>
      <c r="V204" s="125"/>
      <c r="W204" s="126"/>
      <c r="X204" s="148"/>
      <c r="Y204" s="128"/>
      <c r="Z204" s="129"/>
      <c r="AA204" s="130" t="s">
        <v>239</v>
      </c>
      <c r="AC204" s="251" t="s">
        <v>69</v>
      </c>
      <c r="AD204" s="215"/>
      <c r="AE204" s="216"/>
      <c r="AF204" s="217"/>
      <c r="AG204" s="239"/>
      <c r="AH204" s="219"/>
      <c r="AI204" s="220"/>
      <c r="AJ204" s="221" t="s">
        <v>206</v>
      </c>
    </row>
    <row r="205" spans="2:36" ht="15.75" thickBot="1">
      <c r="B205" s="602"/>
      <c r="C205" s="131">
        <v>382</v>
      </c>
      <c r="D205" s="111">
        <v>12</v>
      </c>
      <c r="E205" s="112"/>
      <c r="F205" s="117"/>
      <c r="G205" s="114"/>
      <c r="H205" s="115"/>
      <c r="I205" s="132" t="s">
        <v>209</v>
      </c>
      <c r="K205" s="602"/>
      <c r="L205" s="293">
        <v>1915</v>
      </c>
      <c r="M205" s="273"/>
      <c r="N205" s="274"/>
      <c r="O205" s="279"/>
      <c r="P205" s="276"/>
      <c r="Q205" s="277"/>
      <c r="R205" s="294" t="s">
        <v>207</v>
      </c>
      <c r="T205" s="602"/>
      <c r="U205" s="131"/>
      <c r="V205" s="111"/>
      <c r="W205" s="112"/>
      <c r="X205" s="117"/>
      <c r="Y205" s="114"/>
      <c r="Z205" s="115"/>
      <c r="AA205" s="132" t="s">
        <v>239</v>
      </c>
      <c r="AC205" s="252"/>
      <c r="AD205" s="222"/>
      <c r="AE205" s="202"/>
      <c r="AF205" s="203"/>
      <c r="AG205" s="208"/>
      <c r="AH205" s="205"/>
      <c r="AI205" s="206"/>
      <c r="AJ205" s="221" t="s">
        <v>206</v>
      </c>
    </row>
    <row r="206" spans="2:36" ht="15.75" thickBot="1">
      <c r="B206" s="602"/>
      <c r="C206" s="149"/>
      <c r="D206" s="118"/>
      <c r="E206" s="112"/>
      <c r="F206" s="117"/>
      <c r="G206" s="114"/>
      <c r="H206" s="115"/>
      <c r="I206" s="132" t="s">
        <v>228</v>
      </c>
      <c r="K206" s="602"/>
      <c r="L206" s="311"/>
      <c r="M206" s="280"/>
      <c r="N206" s="274"/>
      <c r="O206" s="279"/>
      <c r="P206" s="276"/>
      <c r="Q206" s="277"/>
      <c r="R206" s="294"/>
      <c r="T206" s="602"/>
      <c r="U206" s="149"/>
      <c r="V206" s="118"/>
      <c r="W206" s="112"/>
      <c r="X206" s="117"/>
      <c r="Y206" s="114"/>
      <c r="Z206" s="115"/>
      <c r="AA206" s="132" t="s">
        <v>240</v>
      </c>
      <c r="AC206" s="252"/>
      <c r="AD206" s="240"/>
      <c r="AE206" s="209"/>
      <c r="AF206" s="203"/>
      <c r="AG206" s="208"/>
      <c r="AH206" s="205"/>
      <c r="AI206" s="206"/>
      <c r="AJ206" s="221" t="s">
        <v>206</v>
      </c>
    </row>
    <row r="207" spans="2:36">
      <c r="B207" s="602"/>
      <c r="C207" s="149"/>
      <c r="D207" s="118"/>
      <c r="E207" s="112"/>
      <c r="F207" s="117"/>
      <c r="G207" s="114"/>
      <c r="H207" s="115"/>
      <c r="I207" s="132"/>
      <c r="K207" s="602"/>
      <c r="L207" s="311"/>
      <c r="M207" s="280"/>
      <c r="N207" s="274"/>
      <c r="O207" s="279"/>
      <c r="P207" s="276"/>
      <c r="Q207" s="277"/>
      <c r="R207" s="294"/>
      <c r="T207" s="602"/>
      <c r="U207" s="149"/>
      <c r="V207" s="118"/>
      <c r="W207" s="112"/>
      <c r="X207" s="117"/>
      <c r="Y207" s="114"/>
      <c r="Z207" s="115"/>
      <c r="AA207" s="132"/>
      <c r="AC207" s="252"/>
      <c r="AD207" s="240"/>
      <c r="AE207" s="209"/>
      <c r="AF207" s="203"/>
      <c r="AG207" s="208"/>
      <c r="AH207" s="205"/>
      <c r="AI207" s="206"/>
      <c r="AJ207" s="221" t="s">
        <v>206</v>
      </c>
    </row>
    <row r="208" spans="2:36">
      <c r="B208" s="602"/>
      <c r="C208" s="149"/>
      <c r="D208" s="118"/>
      <c r="E208" s="112"/>
      <c r="F208" s="117"/>
      <c r="G208" s="114"/>
      <c r="H208" s="115"/>
      <c r="I208" s="132"/>
      <c r="K208" s="602"/>
      <c r="L208" s="311"/>
      <c r="M208" s="280"/>
      <c r="N208" s="274"/>
      <c r="O208" s="279"/>
      <c r="P208" s="276"/>
      <c r="Q208" s="277"/>
      <c r="R208" s="294"/>
      <c r="T208" s="602"/>
      <c r="U208" s="149"/>
      <c r="V208" s="118"/>
      <c r="W208" s="112"/>
      <c r="X208" s="117"/>
      <c r="Y208" s="114"/>
      <c r="Z208" s="115"/>
      <c r="AA208" s="132"/>
      <c r="AC208" s="252"/>
      <c r="AD208" s="240"/>
      <c r="AE208" s="209"/>
      <c r="AF208" s="203"/>
      <c r="AG208" s="208"/>
      <c r="AH208" s="205"/>
      <c r="AI208" s="206"/>
      <c r="AJ208" s="223"/>
    </row>
    <row r="209" spans="2:36">
      <c r="B209" s="602"/>
      <c r="C209" s="149"/>
      <c r="D209" s="118"/>
      <c r="E209" s="112"/>
      <c r="F209" s="117"/>
      <c r="G209" s="114"/>
      <c r="H209" s="115"/>
      <c r="I209" s="132"/>
      <c r="K209" s="602"/>
      <c r="L209" s="311"/>
      <c r="M209" s="280"/>
      <c r="N209" s="274"/>
      <c r="O209" s="279"/>
      <c r="P209" s="276"/>
      <c r="Q209" s="277"/>
      <c r="R209" s="294"/>
      <c r="T209" s="602"/>
      <c r="U209" s="149"/>
      <c r="V209" s="118"/>
      <c r="W209" s="112"/>
      <c r="X209" s="117"/>
      <c r="Y209" s="114"/>
      <c r="Z209" s="115"/>
      <c r="AA209" s="132"/>
      <c r="AC209" s="252"/>
      <c r="AD209" s="240"/>
      <c r="AE209" s="209"/>
      <c r="AF209" s="203"/>
      <c r="AG209" s="208"/>
      <c r="AH209" s="205"/>
      <c r="AI209" s="206"/>
      <c r="AJ209" s="223"/>
    </row>
    <row r="210" spans="2:36">
      <c r="B210" s="602"/>
      <c r="C210" s="149"/>
      <c r="D210" s="118"/>
      <c r="E210" s="112"/>
      <c r="F210" s="117"/>
      <c r="G210" s="114"/>
      <c r="H210" s="115"/>
      <c r="I210" s="132"/>
      <c r="K210" s="602"/>
      <c r="L210" s="311"/>
      <c r="M210" s="280"/>
      <c r="N210" s="274"/>
      <c r="O210" s="279"/>
      <c r="P210" s="276"/>
      <c r="Q210" s="277"/>
      <c r="R210" s="294"/>
      <c r="T210" s="602"/>
      <c r="U210" s="149"/>
      <c r="V210" s="118"/>
      <c r="W210" s="112"/>
      <c r="X210" s="117"/>
      <c r="Y210" s="114"/>
      <c r="Z210" s="115"/>
      <c r="AA210" s="132"/>
      <c r="AC210" s="252"/>
      <c r="AD210" s="240"/>
      <c r="AE210" s="209"/>
      <c r="AF210" s="203"/>
      <c r="AG210" s="208"/>
      <c r="AH210" s="205"/>
      <c r="AI210" s="206"/>
      <c r="AJ210" s="223"/>
    </row>
    <row r="211" spans="2:36" ht="15.75" thickBot="1">
      <c r="B211" s="603"/>
      <c r="C211" s="150"/>
      <c r="D211" s="151"/>
      <c r="E211" s="135"/>
      <c r="F211" s="152"/>
      <c r="G211" s="137"/>
      <c r="H211" s="138"/>
      <c r="I211" s="139"/>
      <c r="K211" s="603"/>
      <c r="L211" s="312"/>
      <c r="M211" s="313"/>
      <c r="N211" s="297"/>
      <c r="O211" s="314"/>
      <c r="P211" s="299"/>
      <c r="Q211" s="300"/>
      <c r="R211" s="301"/>
      <c r="T211" s="603"/>
      <c r="U211" s="150"/>
      <c r="V211" s="151"/>
      <c r="W211" s="135"/>
      <c r="X211" s="152"/>
      <c r="Y211" s="137"/>
      <c r="Z211" s="138"/>
      <c r="AA211" s="139"/>
      <c r="AC211" s="253"/>
      <c r="AD211" s="241"/>
      <c r="AE211" s="242"/>
      <c r="AF211" s="226"/>
      <c r="AG211" s="243"/>
      <c r="AH211" s="228"/>
      <c r="AI211" s="229"/>
      <c r="AJ211" s="230"/>
    </row>
    <row r="212" spans="2:36">
      <c r="B212" s="601" t="s">
        <v>229</v>
      </c>
      <c r="C212" s="124">
        <v>614</v>
      </c>
      <c r="D212" s="125">
        <v>12</v>
      </c>
      <c r="E212" s="126"/>
      <c r="F212" s="148"/>
      <c r="G212" s="128"/>
      <c r="H212" s="129"/>
      <c r="I212" s="130"/>
      <c r="K212" s="601" t="s">
        <v>229</v>
      </c>
      <c r="L212" s="286">
        <v>150</v>
      </c>
      <c r="M212" s="287">
        <v>25</v>
      </c>
      <c r="N212" s="288"/>
      <c r="O212" s="310" t="s">
        <v>146</v>
      </c>
      <c r="P212" s="290"/>
      <c r="Q212" s="291"/>
      <c r="R212" s="292"/>
      <c r="T212" s="601" t="s">
        <v>229</v>
      </c>
      <c r="U212" s="124">
        <v>150</v>
      </c>
      <c r="V212" s="125">
        <v>25</v>
      </c>
      <c r="W212" s="126"/>
      <c r="X212" s="148" t="s">
        <v>146</v>
      </c>
      <c r="Y212" s="128"/>
      <c r="Z212" s="129"/>
      <c r="AA212" s="130"/>
      <c r="AC212" s="251" t="s">
        <v>229</v>
      </c>
      <c r="AD212" s="215">
        <v>150</v>
      </c>
      <c r="AE212" s="216">
        <v>12</v>
      </c>
      <c r="AF212" s="203" t="s">
        <v>143</v>
      </c>
      <c r="AG212" s="239" t="s">
        <v>146</v>
      </c>
      <c r="AH212" s="219"/>
      <c r="AI212" s="220"/>
      <c r="AJ212" s="221"/>
    </row>
    <row r="213" spans="2:36">
      <c r="B213" s="602"/>
      <c r="C213" s="131">
        <v>846</v>
      </c>
      <c r="D213" s="111">
        <v>12</v>
      </c>
      <c r="E213" s="112"/>
      <c r="F213" s="117"/>
      <c r="G213" s="114"/>
      <c r="H213" s="115"/>
      <c r="I213" s="132"/>
      <c r="K213" s="602"/>
      <c r="L213" s="293">
        <v>350</v>
      </c>
      <c r="M213" s="273">
        <v>12</v>
      </c>
      <c r="N213" s="274" t="s">
        <v>143</v>
      </c>
      <c r="O213" s="279" t="s">
        <v>203</v>
      </c>
      <c r="P213" s="276"/>
      <c r="Q213" s="277"/>
      <c r="R213" s="294"/>
      <c r="T213" s="602"/>
      <c r="U213" s="131">
        <v>350</v>
      </c>
      <c r="V213" s="111">
        <v>12</v>
      </c>
      <c r="W213" s="112" t="s">
        <v>143</v>
      </c>
      <c r="X213" s="117" t="s">
        <v>203</v>
      </c>
      <c r="Y213" s="114"/>
      <c r="Z213" s="115"/>
      <c r="AA213" s="132"/>
      <c r="AC213" s="252"/>
      <c r="AD213" s="222">
        <v>340</v>
      </c>
      <c r="AE213" s="202">
        <v>12</v>
      </c>
      <c r="AF213" s="203" t="s">
        <v>143</v>
      </c>
      <c r="AG213" s="208" t="s">
        <v>203</v>
      </c>
      <c r="AH213" s="205"/>
      <c r="AI213" s="206"/>
      <c r="AJ213" s="223"/>
    </row>
    <row r="214" spans="2:36">
      <c r="B214" s="602"/>
      <c r="C214" s="149"/>
      <c r="D214" s="118"/>
      <c r="E214" s="112"/>
      <c r="F214" s="117"/>
      <c r="G214" s="114"/>
      <c r="H214" s="115"/>
      <c r="I214" s="132"/>
      <c r="K214" s="602"/>
      <c r="L214" s="311">
        <v>1000</v>
      </c>
      <c r="M214" s="280">
        <v>12</v>
      </c>
      <c r="N214" s="274" t="s">
        <v>143</v>
      </c>
      <c r="O214" s="279"/>
      <c r="P214" s="276"/>
      <c r="Q214" s="277"/>
      <c r="R214" s="294"/>
      <c r="T214" s="602"/>
      <c r="U214" s="149">
        <v>1000</v>
      </c>
      <c r="V214" s="118">
        <v>12</v>
      </c>
      <c r="W214" s="112" t="s">
        <v>143</v>
      </c>
      <c r="X214" s="117"/>
      <c r="Y214" s="114"/>
      <c r="Z214" s="115"/>
      <c r="AA214" s="132"/>
      <c r="AC214" s="252"/>
      <c r="AD214" s="240">
        <v>920</v>
      </c>
      <c r="AE214" s="209">
        <v>12</v>
      </c>
      <c r="AF214" s="203" t="s">
        <v>143</v>
      </c>
      <c r="AG214" s="208"/>
      <c r="AH214" s="205"/>
      <c r="AI214" s="206"/>
      <c r="AJ214" s="223"/>
    </row>
    <row r="215" spans="2:36">
      <c r="B215" s="602"/>
      <c r="C215" s="149"/>
      <c r="D215" s="118"/>
      <c r="E215" s="112"/>
      <c r="F215" s="117"/>
      <c r="G215" s="114"/>
      <c r="H215" s="115"/>
      <c r="I215" s="132"/>
      <c r="K215" s="602"/>
      <c r="L215" s="311"/>
      <c r="M215" s="280"/>
      <c r="N215" s="274"/>
      <c r="O215" s="279"/>
      <c r="P215" s="276"/>
      <c r="Q215" s="277"/>
      <c r="R215" s="294"/>
      <c r="T215" s="602"/>
      <c r="U215" s="149"/>
      <c r="V215" s="118"/>
      <c r="W215" s="112"/>
      <c r="X215" s="117"/>
      <c r="Y215" s="114"/>
      <c r="Z215" s="115"/>
      <c r="AA215" s="132"/>
      <c r="AC215" s="252"/>
      <c r="AD215" s="240"/>
      <c r="AE215" s="209"/>
      <c r="AF215" s="203"/>
      <c r="AG215" s="208"/>
      <c r="AH215" s="205"/>
      <c r="AI215" s="206"/>
      <c r="AJ215" s="223"/>
    </row>
    <row r="216" spans="2:36">
      <c r="B216" s="602"/>
      <c r="C216" s="149"/>
      <c r="D216" s="118"/>
      <c r="E216" s="112"/>
      <c r="F216" s="117"/>
      <c r="G216" s="114"/>
      <c r="H216" s="115"/>
      <c r="I216" s="132"/>
      <c r="K216" s="602"/>
      <c r="L216" s="311"/>
      <c r="M216" s="280"/>
      <c r="N216" s="274"/>
      <c r="O216" s="279"/>
      <c r="P216" s="276"/>
      <c r="Q216" s="277"/>
      <c r="R216" s="294"/>
      <c r="T216" s="602"/>
      <c r="U216" s="149"/>
      <c r="V216" s="118"/>
      <c r="W216" s="112"/>
      <c r="X216" s="117"/>
      <c r="Y216" s="114"/>
      <c r="Z216" s="115"/>
      <c r="AA216" s="132"/>
      <c r="AC216" s="252"/>
      <c r="AD216" s="240"/>
      <c r="AE216" s="209"/>
      <c r="AF216" s="203"/>
      <c r="AG216" s="208"/>
      <c r="AH216" s="205"/>
      <c r="AI216" s="206"/>
      <c r="AJ216" s="223"/>
    </row>
    <row r="217" spans="2:36">
      <c r="B217" s="602"/>
      <c r="C217" s="149"/>
      <c r="D217" s="118"/>
      <c r="E217" s="112"/>
      <c r="F217" s="117"/>
      <c r="G217" s="114"/>
      <c r="H217" s="115"/>
      <c r="I217" s="132"/>
      <c r="K217" s="602"/>
      <c r="L217" s="311"/>
      <c r="M217" s="280"/>
      <c r="N217" s="274"/>
      <c r="O217" s="279"/>
      <c r="P217" s="276"/>
      <c r="Q217" s="277"/>
      <c r="R217" s="294"/>
      <c r="T217" s="602"/>
      <c r="U217" s="149"/>
      <c r="V217" s="118"/>
      <c r="W217" s="112"/>
      <c r="X217" s="117"/>
      <c r="Y217" s="114"/>
      <c r="Z217" s="115"/>
      <c r="AA217" s="132"/>
      <c r="AC217" s="252"/>
      <c r="AD217" s="240"/>
      <c r="AE217" s="209"/>
      <c r="AF217" s="203"/>
      <c r="AG217" s="208"/>
      <c r="AH217" s="205"/>
      <c r="AI217" s="206"/>
      <c r="AJ217" s="223"/>
    </row>
    <row r="218" spans="2:36">
      <c r="B218" s="602"/>
      <c r="C218" s="149"/>
      <c r="D218" s="118"/>
      <c r="E218" s="112"/>
      <c r="F218" s="117"/>
      <c r="G218" s="114"/>
      <c r="H218" s="115"/>
      <c r="I218" s="132"/>
      <c r="K218" s="602"/>
      <c r="L218" s="311"/>
      <c r="M218" s="280"/>
      <c r="N218" s="274"/>
      <c r="O218" s="279"/>
      <c r="P218" s="276"/>
      <c r="Q218" s="277"/>
      <c r="R218" s="294"/>
      <c r="T218" s="602"/>
      <c r="U218" s="149"/>
      <c r="V218" s="118"/>
      <c r="W218" s="112"/>
      <c r="X218" s="117"/>
      <c r="Y218" s="114"/>
      <c r="Z218" s="115"/>
      <c r="AA218" s="132"/>
      <c r="AC218" s="252"/>
      <c r="AD218" s="240"/>
      <c r="AE218" s="209"/>
      <c r="AF218" s="203"/>
      <c r="AG218" s="208"/>
      <c r="AH218" s="205"/>
      <c r="AI218" s="206"/>
      <c r="AJ218" s="223"/>
    </row>
    <row r="219" spans="2:36" ht="15.75" thickBot="1">
      <c r="B219" s="603"/>
      <c r="C219" s="150"/>
      <c r="D219" s="151"/>
      <c r="E219" s="135"/>
      <c r="F219" s="152"/>
      <c r="G219" s="137"/>
      <c r="H219" s="138"/>
      <c r="I219" s="139"/>
      <c r="K219" s="603"/>
      <c r="L219" s="312"/>
      <c r="M219" s="313"/>
      <c r="N219" s="297"/>
      <c r="O219" s="314"/>
      <c r="P219" s="299"/>
      <c r="Q219" s="300"/>
      <c r="R219" s="301"/>
      <c r="T219" s="603"/>
      <c r="U219" s="150"/>
      <c r="V219" s="151"/>
      <c r="W219" s="135"/>
      <c r="X219" s="152"/>
      <c r="Y219" s="137"/>
      <c r="Z219" s="138"/>
      <c r="AA219" s="139"/>
      <c r="AC219" s="253"/>
      <c r="AD219" s="241"/>
      <c r="AE219" s="242"/>
      <c r="AF219" s="226"/>
      <c r="AG219" s="243"/>
      <c r="AH219" s="228"/>
      <c r="AI219" s="229"/>
      <c r="AJ219" s="230"/>
    </row>
    <row r="220" spans="2:36">
      <c r="B220" s="601" t="s">
        <v>199</v>
      </c>
      <c r="C220" s="124">
        <v>150</v>
      </c>
      <c r="D220" s="125">
        <v>12</v>
      </c>
      <c r="E220" s="126" t="s">
        <v>143</v>
      </c>
      <c r="F220" s="148"/>
      <c r="G220" s="128"/>
      <c r="H220" s="129" t="s">
        <v>231</v>
      </c>
      <c r="I220" s="130"/>
      <c r="K220" s="601" t="s">
        <v>199</v>
      </c>
      <c r="L220" s="286">
        <v>85</v>
      </c>
      <c r="M220" s="287">
        <v>12</v>
      </c>
      <c r="N220" s="288" t="s">
        <v>143</v>
      </c>
      <c r="O220" s="310" t="s">
        <v>146</v>
      </c>
      <c r="P220" s="290"/>
      <c r="Q220" s="291"/>
      <c r="R220" s="292" t="s">
        <v>241</v>
      </c>
      <c r="T220" s="601" t="s">
        <v>199</v>
      </c>
      <c r="U220" s="124">
        <v>85</v>
      </c>
      <c r="V220" s="125">
        <v>12</v>
      </c>
      <c r="W220" s="126" t="s">
        <v>143</v>
      </c>
      <c r="X220" s="148" t="s">
        <v>146</v>
      </c>
      <c r="Y220" s="128"/>
      <c r="Z220" s="129"/>
      <c r="AA220" s="130" t="s">
        <v>241</v>
      </c>
      <c r="AC220" s="251" t="s">
        <v>199</v>
      </c>
      <c r="AD220" s="215">
        <v>140</v>
      </c>
      <c r="AE220" s="216">
        <v>12</v>
      </c>
      <c r="AF220" s="217" t="s">
        <v>143</v>
      </c>
      <c r="AG220" s="239" t="s">
        <v>146</v>
      </c>
      <c r="AH220" s="219"/>
      <c r="AI220" s="220"/>
      <c r="AJ220" s="221"/>
    </row>
    <row r="221" spans="2:36">
      <c r="B221" s="602"/>
      <c r="C221" s="131">
        <v>800</v>
      </c>
      <c r="D221" s="111">
        <v>12</v>
      </c>
      <c r="E221" s="112" t="s">
        <v>143</v>
      </c>
      <c r="F221" s="117"/>
      <c r="G221" s="114"/>
      <c r="H221" s="115"/>
      <c r="I221" s="132"/>
      <c r="K221" s="602"/>
      <c r="L221" s="293">
        <v>285</v>
      </c>
      <c r="M221" s="273">
        <v>12</v>
      </c>
      <c r="N221" s="274" t="s">
        <v>143</v>
      </c>
      <c r="O221" s="279" t="s">
        <v>203</v>
      </c>
      <c r="P221" s="276"/>
      <c r="Q221" s="277"/>
      <c r="R221" s="294"/>
      <c r="T221" s="602"/>
      <c r="U221" s="131">
        <v>285</v>
      </c>
      <c r="V221" s="111">
        <v>12</v>
      </c>
      <c r="W221" s="112" t="s">
        <v>143</v>
      </c>
      <c r="X221" s="117" t="s">
        <v>203</v>
      </c>
      <c r="Y221" s="114"/>
      <c r="Z221" s="115"/>
      <c r="AA221" s="132"/>
      <c r="AC221" s="252"/>
      <c r="AD221" s="222">
        <v>720</v>
      </c>
      <c r="AE221" s="202">
        <v>12</v>
      </c>
      <c r="AF221" s="203" t="s">
        <v>143</v>
      </c>
      <c r="AG221" s="208" t="s">
        <v>203</v>
      </c>
      <c r="AH221" s="205"/>
      <c r="AI221" s="206"/>
      <c r="AJ221" s="223"/>
    </row>
    <row r="222" spans="2:36">
      <c r="B222" s="602"/>
      <c r="C222" s="149"/>
      <c r="D222" s="118"/>
      <c r="E222" s="112"/>
      <c r="F222" s="117"/>
      <c r="G222" s="114"/>
      <c r="H222" s="115"/>
      <c r="I222" s="132"/>
      <c r="K222" s="602"/>
      <c r="L222" s="311"/>
      <c r="M222" s="280"/>
      <c r="N222" s="274"/>
      <c r="O222" s="279"/>
      <c r="P222" s="276"/>
      <c r="Q222" s="277"/>
      <c r="R222" s="294"/>
      <c r="T222" s="602"/>
      <c r="U222" s="149"/>
      <c r="V222" s="118"/>
      <c r="W222" s="112"/>
      <c r="X222" s="117"/>
      <c r="Y222" s="114"/>
      <c r="Z222" s="115"/>
      <c r="AA222" s="132"/>
      <c r="AC222" s="252"/>
      <c r="AD222" s="240"/>
      <c r="AE222" s="209"/>
      <c r="AF222" s="203"/>
      <c r="AG222" s="208"/>
      <c r="AH222" s="205"/>
      <c r="AI222" s="206"/>
      <c r="AJ222" s="223"/>
    </row>
    <row r="223" spans="2:36">
      <c r="B223" s="602"/>
      <c r="C223" s="149"/>
      <c r="D223" s="118"/>
      <c r="E223" s="112"/>
      <c r="F223" s="117"/>
      <c r="G223" s="114"/>
      <c r="H223" s="115"/>
      <c r="I223" s="132"/>
      <c r="K223" s="602"/>
      <c r="L223" s="311"/>
      <c r="M223" s="280"/>
      <c r="N223" s="274"/>
      <c r="O223" s="279"/>
      <c r="P223" s="276"/>
      <c r="Q223" s="277"/>
      <c r="R223" s="294"/>
      <c r="T223" s="602"/>
      <c r="U223" s="149"/>
      <c r="V223" s="118"/>
      <c r="W223" s="112"/>
      <c r="X223" s="117"/>
      <c r="Y223" s="114"/>
      <c r="Z223" s="115"/>
      <c r="AA223" s="132"/>
      <c r="AC223" s="252"/>
      <c r="AD223" s="240"/>
      <c r="AE223" s="209"/>
      <c r="AF223" s="203"/>
      <c r="AG223" s="208"/>
      <c r="AH223" s="205"/>
      <c r="AI223" s="206"/>
      <c r="AJ223" s="223"/>
    </row>
    <row r="224" spans="2:36">
      <c r="B224" s="602"/>
      <c r="C224" s="149"/>
      <c r="D224" s="118"/>
      <c r="E224" s="112"/>
      <c r="F224" s="117"/>
      <c r="G224" s="114"/>
      <c r="H224" s="115"/>
      <c r="I224" s="132"/>
      <c r="K224" s="602"/>
      <c r="L224" s="311"/>
      <c r="M224" s="280"/>
      <c r="N224" s="274"/>
      <c r="O224" s="279"/>
      <c r="P224" s="276"/>
      <c r="Q224" s="277"/>
      <c r="R224" s="294"/>
      <c r="T224" s="602"/>
      <c r="U224" s="149"/>
      <c r="V224" s="118"/>
      <c r="W224" s="112"/>
      <c r="X224" s="117"/>
      <c r="Y224" s="114"/>
      <c r="Z224" s="115"/>
      <c r="AA224" s="132"/>
      <c r="AC224" s="252"/>
      <c r="AD224" s="240"/>
      <c r="AE224" s="209"/>
      <c r="AF224" s="203"/>
      <c r="AG224" s="208"/>
      <c r="AH224" s="205"/>
      <c r="AI224" s="206"/>
      <c r="AJ224" s="223"/>
    </row>
    <row r="225" spans="2:36">
      <c r="B225" s="602"/>
      <c r="C225" s="149"/>
      <c r="D225" s="118"/>
      <c r="E225" s="112"/>
      <c r="F225" s="117"/>
      <c r="G225" s="114"/>
      <c r="H225" s="115"/>
      <c r="I225" s="132"/>
      <c r="K225" s="602"/>
      <c r="L225" s="311"/>
      <c r="M225" s="280"/>
      <c r="N225" s="274"/>
      <c r="O225" s="279"/>
      <c r="P225" s="276"/>
      <c r="Q225" s="277"/>
      <c r="R225" s="294"/>
      <c r="T225" s="602"/>
      <c r="U225" s="149"/>
      <c r="V225" s="118"/>
      <c r="W225" s="112"/>
      <c r="X225" s="117"/>
      <c r="Y225" s="114"/>
      <c r="Z225" s="115"/>
      <c r="AA225" s="132"/>
      <c r="AC225" s="252"/>
      <c r="AD225" s="240"/>
      <c r="AE225" s="209"/>
      <c r="AF225" s="203"/>
      <c r="AG225" s="208"/>
      <c r="AH225" s="205"/>
      <c r="AI225" s="206"/>
      <c r="AJ225" s="223"/>
    </row>
    <row r="226" spans="2:36">
      <c r="B226" s="602"/>
      <c r="C226" s="149"/>
      <c r="D226" s="118"/>
      <c r="E226" s="112"/>
      <c r="F226" s="117"/>
      <c r="G226" s="114"/>
      <c r="H226" s="115"/>
      <c r="I226" s="132"/>
      <c r="K226" s="602"/>
      <c r="L226" s="311"/>
      <c r="M226" s="280"/>
      <c r="N226" s="274"/>
      <c r="O226" s="279"/>
      <c r="P226" s="276"/>
      <c r="Q226" s="277"/>
      <c r="R226" s="294"/>
      <c r="T226" s="602"/>
      <c r="U226" s="149"/>
      <c r="V226" s="118"/>
      <c r="W226" s="112"/>
      <c r="X226" s="117"/>
      <c r="Y226" s="114"/>
      <c r="Z226" s="115"/>
      <c r="AA226" s="132"/>
      <c r="AC226" s="252"/>
      <c r="AD226" s="240"/>
      <c r="AE226" s="209"/>
      <c r="AF226" s="203"/>
      <c r="AG226" s="208"/>
      <c r="AH226" s="205"/>
      <c r="AI226" s="206"/>
      <c r="AJ226" s="223"/>
    </row>
    <row r="227" spans="2:36" ht="15.75" thickBot="1">
      <c r="B227" s="603"/>
      <c r="C227" s="150"/>
      <c r="D227" s="151"/>
      <c r="E227" s="135"/>
      <c r="F227" s="152"/>
      <c r="G227" s="137"/>
      <c r="H227" s="138"/>
      <c r="I227" s="139"/>
      <c r="K227" s="603"/>
      <c r="L227" s="312"/>
      <c r="M227" s="313"/>
      <c r="N227" s="297"/>
      <c r="O227" s="314"/>
      <c r="P227" s="299"/>
      <c r="Q227" s="300"/>
      <c r="R227" s="301"/>
      <c r="T227" s="603"/>
      <c r="U227" s="150"/>
      <c r="V227" s="151"/>
      <c r="W227" s="135"/>
      <c r="X227" s="152"/>
      <c r="Y227" s="137"/>
      <c r="Z227" s="138"/>
      <c r="AA227" s="139"/>
      <c r="AC227" s="253"/>
      <c r="AD227" s="241"/>
      <c r="AE227" s="242"/>
      <c r="AF227" s="226"/>
      <c r="AG227" s="243"/>
      <c r="AH227" s="228"/>
      <c r="AI227" s="229"/>
      <c r="AJ227" s="230"/>
    </row>
    <row r="231" spans="2:36" ht="15.75" thickBot="1">
      <c r="K231" s="188"/>
      <c r="L231" s="188"/>
      <c r="M231" s="188"/>
      <c r="N231" s="188"/>
      <c r="O231" s="188"/>
      <c r="P231" s="188"/>
      <c r="Q231" s="188"/>
      <c r="R231" s="188"/>
      <c r="S231" s="188"/>
      <c r="T231" s="188"/>
      <c r="U231" s="188"/>
      <c r="V231" s="188"/>
      <c r="W231" s="188"/>
      <c r="X231" s="188"/>
      <c r="Y231" s="188"/>
      <c r="Z231" s="188"/>
      <c r="AA231" s="188"/>
      <c r="AB231" s="188"/>
      <c r="AC231" s="188"/>
      <c r="AD231" s="188"/>
      <c r="AE231" s="188"/>
      <c r="AF231" s="188"/>
      <c r="AG231" s="188"/>
      <c r="AH231" s="188"/>
      <c r="AI231" s="188"/>
      <c r="AJ231" s="188"/>
    </row>
    <row r="232" spans="2:36" ht="15.75" thickBot="1">
      <c r="K232" s="261" t="s">
        <v>31</v>
      </c>
      <c r="L232" s="262"/>
      <c r="M232" s="262"/>
      <c r="N232" s="262"/>
      <c r="O232" s="262"/>
      <c r="P232" s="262"/>
      <c r="Q232" s="262"/>
      <c r="R232" s="263"/>
      <c r="S232" s="188"/>
      <c r="T232" s="261" t="s">
        <v>32</v>
      </c>
      <c r="U232" s="262"/>
      <c r="V232" s="262"/>
      <c r="W232" s="262"/>
      <c r="X232" s="262"/>
      <c r="Y232" s="262"/>
      <c r="Z232" s="262"/>
      <c r="AA232" s="263"/>
      <c r="AB232" s="188"/>
      <c r="AC232" s="261" t="s">
        <v>33</v>
      </c>
      <c r="AD232" s="262"/>
      <c r="AE232" s="262"/>
      <c r="AF232" s="262"/>
      <c r="AG232" s="262"/>
      <c r="AH232" s="262"/>
      <c r="AI232" s="262"/>
      <c r="AJ232" s="263"/>
    </row>
    <row r="233" spans="2:36" ht="15.75" thickBot="1">
      <c r="B233" s="604" t="s">
        <v>108</v>
      </c>
      <c r="C233" s="605"/>
      <c r="D233" s="606"/>
      <c r="E233" s="606"/>
      <c r="F233" s="606"/>
      <c r="G233" s="606"/>
      <c r="H233" s="606"/>
      <c r="I233" s="607"/>
      <c r="K233" s="198" t="s">
        <v>150</v>
      </c>
      <c r="L233" s="195" t="s">
        <v>137</v>
      </c>
      <c r="M233" s="199" t="s">
        <v>139</v>
      </c>
      <c r="N233" s="194" t="s">
        <v>142</v>
      </c>
      <c r="O233" s="196" t="s">
        <v>138</v>
      </c>
      <c r="P233" s="200" t="s">
        <v>140</v>
      </c>
      <c r="Q233" s="201" t="s">
        <v>242</v>
      </c>
      <c r="R233" s="197" t="s">
        <v>151</v>
      </c>
      <c r="S233" s="188"/>
      <c r="T233" s="198" t="s">
        <v>150</v>
      </c>
      <c r="U233" s="195" t="s">
        <v>137</v>
      </c>
      <c r="V233" s="199" t="s">
        <v>139</v>
      </c>
      <c r="W233" s="194" t="s">
        <v>142</v>
      </c>
      <c r="X233" s="196" t="s">
        <v>138</v>
      </c>
      <c r="Y233" s="200" t="s">
        <v>140</v>
      </c>
      <c r="Z233" s="201" t="s">
        <v>242</v>
      </c>
      <c r="AA233" s="197" t="s">
        <v>151</v>
      </c>
      <c r="AB233" s="188"/>
      <c r="AC233" s="198" t="s">
        <v>150</v>
      </c>
      <c r="AD233" s="195" t="s">
        <v>137</v>
      </c>
      <c r="AE233" s="199" t="s">
        <v>139</v>
      </c>
      <c r="AF233" s="194" t="s">
        <v>142</v>
      </c>
      <c r="AG233" s="196" t="s">
        <v>138</v>
      </c>
      <c r="AH233" s="200" t="s">
        <v>140</v>
      </c>
      <c r="AI233" s="201" t="s">
        <v>242</v>
      </c>
      <c r="AJ233" s="197" t="s">
        <v>151</v>
      </c>
    </row>
    <row r="234" spans="2:36" ht="15.75" thickBot="1">
      <c r="B234" s="98" t="s">
        <v>150</v>
      </c>
      <c r="C234" s="56" t="s">
        <v>137</v>
      </c>
      <c r="D234" s="101" t="s">
        <v>139</v>
      </c>
      <c r="E234" s="48" t="s">
        <v>142</v>
      </c>
      <c r="F234" s="66" t="s">
        <v>138</v>
      </c>
      <c r="G234" s="109" t="s">
        <v>140</v>
      </c>
      <c r="H234" s="110" t="s">
        <v>242</v>
      </c>
      <c r="I234" s="67" t="s">
        <v>151</v>
      </c>
      <c r="K234" s="264" t="s">
        <v>72</v>
      </c>
      <c r="L234" s="215">
        <v>236</v>
      </c>
      <c r="M234" s="216">
        <v>16</v>
      </c>
      <c r="N234" s="217"/>
      <c r="O234" s="218" t="s">
        <v>146</v>
      </c>
      <c r="P234" s="219">
        <v>60</v>
      </c>
      <c r="Q234" s="220"/>
      <c r="R234" s="221"/>
      <c r="S234" s="188"/>
      <c r="T234" s="251" t="s">
        <v>72</v>
      </c>
      <c r="U234" s="215">
        <v>236</v>
      </c>
      <c r="V234" s="216">
        <v>16</v>
      </c>
      <c r="W234" s="217"/>
      <c r="X234" s="218" t="s">
        <v>146</v>
      </c>
      <c r="Y234" s="219">
        <v>60</v>
      </c>
      <c r="Z234" s="220"/>
      <c r="AA234" s="221"/>
      <c r="AB234" s="188"/>
      <c r="AC234" s="251" t="s">
        <v>72</v>
      </c>
      <c r="AD234" s="215">
        <v>236</v>
      </c>
      <c r="AE234" s="216">
        <v>16</v>
      </c>
      <c r="AF234" s="217"/>
      <c r="AG234" s="218" t="s">
        <v>146</v>
      </c>
      <c r="AH234" s="219">
        <v>60</v>
      </c>
      <c r="AI234" s="220"/>
      <c r="AJ234" s="221"/>
    </row>
    <row r="235" spans="2:36">
      <c r="B235" s="601" t="s">
        <v>72</v>
      </c>
      <c r="C235" s="124">
        <v>236</v>
      </c>
      <c r="D235" s="125">
        <v>16</v>
      </c>
      <c r="E235" s="126"/>
      <c r="F235" s="127" t="s">
        <v>146</v>
      </c>
      <c r="G235" s="128">
        <v>60</v>
      </c>
      <c r="H235" s="129"/>
      <c r="I235" s="130"/>
      <c r="K235" s="174"/>
      <c r="L235" s="222">
        <v>356</v>
      </c>
      <c r="M235" s="202">
        <v>16</v>
      </c>
      <c r="N235" s="203"/>
      <c r="O235" s="204" t="s">
        <v>203</v>
      </c>
      <c r="P235" s="205"/>
      <c r="Q235" s="206"/>
      <c r="R235" s="223"/>
      <c r="S235" s="188"/>
      <c r="T235" s="252"/>
      <c r="U235" s="222">
        <v>356</v>
      </c>
      <c r="V235" s="202">
        <v>16</v>
      </c>
      <c r="W235" s="203"/>
      <c r="X235" s="204" t="s">
        <v>203</v>
      </c>
      <c r="Y235" s="205"/>
      <c r="Z235" s="206"/>
      <c r="AA235" s="223"/>
      <c r="AB235" s="188"/>
      <c r="AC235" s="252"/>
      <c r="AD235" s="222">
        <v>356</v>
      </c>
      <c r="AE235" s="202">
        <v>16</v>
      </c>
      <c r="AF235" s="203"/>
      <c r="AG235" s="204" t="s">
        <v>203</v>
      </c>
      <c r="AH235" s="205"/>
      <c r="AI235" s="206"/>
      <c r="AJ235" s="223"/>
    </row>
    <row r="236" spans="2:36">
      <c r="B236" s="602"/>
      <c r="C236" s="131">
        <v>356</v>
      </c>
      <c r="D236" s="111">
        <v>16</v>
      </c>
      <c r="E236" s="112"/>
      <c r="F236" s="113" t="s">
        <v>203</v>
      </c>
      <c r="G236" s="114"/>
      <c r="H236" s="115"/>
      <c r="I236" s="132"/>
      <c r="K236" s="174"/>
      <c r="L236" s="222">
        <v>886</v>
      </c>
      <c r="M236" s="202">
        <v>16</v>
      </c>
      <c r="N236" s="203"/>
      <c r="O236" s="207"/>
      <c r="P236" s="205"/>
      <c r="Q236" s="206"/>
      <c r="R236" s="223"/>
      <c r="S236" s="188"/>
      <c r="T236" s="252"/>
      <c r="U236" s="222">
        <v>886</v>
      </c>
      <c r="V236" s="202">
        <v>16</v>
      </c>
      <c r="W236" s="203"/>
      <c r="X236" s="207"/>
      <c r="Y236" s="205"/>
      <c r="Z236" s="206"/>
      <c r="AA236" s="223"/>
      <c r="AB236" s="188"/>
      <c r="AC236" s="252"/>
      <c r="AD236" s="222">
        <v>886</v>
      </c>
      <c r="AE236" s="202">
        <v>16</v>
      </c>
      <c r="AF236" s="203"/>
      <c r="AG236" s="207"/>
      <c r="AH236" s="205"/>
      <c r="AI236" s="206"/>
      <c r="AJ236" s="223"/>
    </row>
    <row r="237" spans="2:36">
      <c r="B237" s="602"/>
      <c r="C237" s="131">
        <v>886</v>
      </c>
      <c r="D237" s="111">
        <v>16</v>
      </c>
      <c r="E237" s="112"/>
      <c r="F237" s="116"/>
      <c r="G237" s="114"/>
      <c r="H237" s="115"/>
      <c r="I237" s="132"/>
      <c r="K237" s="174"/>
      <c r="L237" s="222">
        <v>1006</v>
      </c>
      <c r="M237" s="202">
        <v>16</v>
      </c>
      <c r="N237" s="203"/>
      <c r="O237" s="207"/>
      <c r="P237" s="205"/>
      <c r="Q237" s="206"/>
      <c r="R237" s="223"/>
      <c r="S237" s="188"/>
      <c r="T237" s="252"/>
      <c r="U237" s="222">
        <v>1006</v>
      </c>
      <c r="V237" s="202">
        <v>16</v>
      </c>
      <c r="W237" s="203"/>
      <c r="X237" s="207"/>
      <c r="Y237" s="205"/>
      <c r="Z237" s="206"/>
      <c r="AA237" s="223"/>
      <c r="AB237" s="188"/>
      <c r="AC237" s="252"/>
      <c r="AD237" s="222">
        <v>1006</v>
      </c>
      <c r="AE237" s="202">
        <v>16</v>
      </c>
      <c r="AF237" s="203"/>
      <c r="AG237" s="207"/>
      <c r="AH237" s="205"/>
      <c r="AI237" s="206"/>
      <c r="AJ237" s="223"/>
    </row>
    <row r="238" spans="2:36">
      <c r="B238" s="602"/>
      <c r="C238" s="131">
        <v>1006</v>
      </c>
      <c r="D238" s="111">
        <v>16</v>
      </c>
      <c r="E238" s="112"/>
      <c r="F238" s="116"/>
      <c r="G238" s="114"/>
      <c r="H238" s="115"/>
      <c r="I238" s="132"/>
      <c r="K238" s="174"/>
      <c r="L238" s="222"/>
      <c r="M238" s="202"/>
      <c r="N238" s="203"/>
      <c r="O238" s="207"/>
      <c r="P238" s="205"/>
      <c r="Q238" s="206"/>
      <c r="R238" s="223"/>
      <c r="S238" s="188"/>
      <c r="T238" s="252"/>
      <c r="U238" s="222"/>
      <c r="V238" s="202"/>
      <c r="W238" s="203"/>
      <c r="X238" s="207"/>
      <c r="Y238" s="205"/>
      <c r="Z238" s="206"/>
      <c r="AA238" s="223"/>
      <c r="AB238" s="188"/>
      <c r="AC238" s="252"/>
      <c r="AD238" s="222"/>
      <c r="AE238" s="202"/>
      <c r="AF238" s="203"/>
      <c r="AG238" s="207"/>
      <c r="AH238" s="205"/>
      <c r="AI238" s="206"/>
      <c r="AJ238" s="223"/>
    </row>
    <row r="239" spans="2:36">
      <c r="B239" s="602"/>
      <c r="C239" s="131"/>
      <c r="D239" s="111"/>
      <c r="E239" s="112"/>
      <c r="F239" s="116"/>
      <c r="G239" s="114"/>
      <c r="H239" s="115"/>
      <c r="I239" s="132"/>
      <c r="K239" s="174"/>
      <c r="L239" s="222"/>
      <c r="M239" s="202"/>
      <c r="N239" s="203"/>
      <c r="O239" s="207"/>
      <c r="P239" s="205"/>
      <c r="Q239" s="206"/>
      <c r="R239" s="223"/>
      <c r="S239" s="188"/>
      <c r="T239" s="252"/>
      <c r="U239" s="222"/>
      <c r="V239" s="202"/>
      <c r="W239" s="203"/>
      <c r="X239" s="207"/>
      <c r="Y239" s="205"/>
      <c r="Z239" s="206"/>
      <c r="AA239" s="223"/>
      <c r="AB239" s="188"/>
      <c r="AC239" s="252"/>
      <c r="AD239" s="222"/>
      <c r="AE239" s="202"/>
      <c r="AF239" s="203"/>
      <c r="AG239" s="207"/>
      <c r="AH239" s="205"/>
      <c r="AI239" s="206"/>
      <c r="AJ239" s="223"/>
    </row>
    <row r="240" spans="2:36">
      <c r="B240" s="602"/>
      <c r="C240" s="131"/>
      <c r="D240" s="111"/>
      <c r="E240" s="112"/>
      <c r="F240" s="116"/>
      <c r="G240" s="114"/>
      <c r="H240" s="115"/>
      <c r="I240" s="132"/>
      <c r="K240" s="174"/>
      <c r="L240" s="222"/>
      <c r="M240" s="202"/>
      <c r="N240" s="203"/>
      <c r="O240" s="207"/>
      <c r="P240" s="205"/>
      <c r="Q240" s="206"/>
      <c r="R240" s="223"/>
      <c r="S240" s="188"/>
      <c r="T240" s="252"/>
      <c r="U240" s="222"/>
      <c r="V240" s="202"/>
      <c r="W240" s="203"/>
      <c r="X240" s="207"/>
      <c r="Y240" s="205"/>
      <c r="Z240" s="206"/>
      <c r="AA240" s="223"/>
      <c r="AB240" s="188"/>
      <c r="AC240" s="252"/>
      <c r="AD240" s="222"/>
      <c r="AE240" s="202"/>
      <c r="AF240" s="203"/>
      <c r="AG240" s="207"/>
      <c r="AH240" s="205"/>
      <c r="AI240" s="206"/>
      <c r="AJ240" s="223"/>
    </row>
    <row r="241" spans="2:36" ht="15.75" thickBot="1">
      <c r="B241" s="602"/>
      <c r="C241" s="131"/>
      <c r="D241" s="111"/>
      <c r="E241" s="112"/>
      <c r="F241" s="116"/>
      <c r="G241" s="114"/>
      <c r="H241" s="115"/>
      <c r="I241" s="132"/>
      <c r="K241" s="175"/>
      <c r="L241" s="224"/>
      <c r="M241" s="225"/>
      <c r="N241" s="226"/>
      <c r="O241" s="227"/>
      <c r="P241" s="228"/>
      <c r="Q241" s="229"/>
      <c r="R241" s="230"/>
      <c r="S241" s="188"/>
      <c r="T241" s="252"/>
      <c r="U241" s="224"/>
      <c r="V241" s="225"/>
      <c r="W241" s="226"/>
      <c r="X241" s="227"/>
      <c r="Y241" s="228"/>
      <c r="Z241" s="229"/>
      <c r="AA241" s="230"/>
      <c r="AB241" s="188"/>
      <c r="AC241" s="252"/>
      <c r="AD241" s="224"/>
      <c r="AE241" s="225"/>
      <c r="AF241" s="226"/>
      <c r="AG241" s="227"/>
      <c r="AH241" s="228"/>
      <c r="AI241" s="229"/>
      <c r="AJ241" s="230"/>
    </row>
    <row r="242" spans="2:36" ht="15.75" thickBot="1">
      <c r="B242" s="602"/>
      <c r="C242" s="133"/>
      <c r="D242" s="134"/>
      <c r="E242" s="135"/>
      <c r="F242" s="136"/>
      <c r="G242" s="137"/>
      <c r="H242" s="138"/>
      <c r="I242" s="139"/>
      <c r="K242" s="264" t="s">
        <v>141</v>
      </c>
      <c r="L242" s="215">
        <v>150</v>
      </c>
      <c r="M242" s="216">
        <v>12</v>
      </c>
      <c r="N242" s="203" t="s">
        <v>143</v>
      </c>
      <c r="O242" s="218" t="s">
        <v>146</v>
      </c>
      <c r="P242" s="219"/>
      <c r="Q242" s="220"/>
      <c r="R242" s="221"/>
      <c r="S242" s="188"/>
      <c r="T242" s="251" t="s">
        <v>141</v>
      </c>
      <c r="U242" s="215">
        <v>150</v>
      </c>
      <c r="V242" s="216">
        <v>12</v>
      </c>
      <c r="W242" s="203" t="s">
        <v>143</v>
      </c>
      <c r="X242" s="218" t="s">
        <v>146</v>
      </c>
      <c r="Y242" s="219"/>
      <c r="Z242" s="220"/>
      <c r="AA242" s="221"/>
      <c r="AB242" s="188"/>
      <c r="AC242" s="251" t="s">
        <v>141</v>
      </c>
      <c r="AD242" s="215">
        <v>150</v>
      </c>
      <c r="AE242" s="216">
        <v>12</v>
      </c>
      <c r="AF242" s="203" t="s">
        <v>143</v>
      </c>
      <c r="AG242" s="218" t="s">
        <v>146</v>
      </c>
      <c r="AH242" s="219"/>
      <c r="AI242" s="220"/>
      <c r="AJ242" s="221"/>
    </row>
    <row r="243" spans="2:36">
      <c r="B243" s="601" t="s">
        <v>141</v>
      </c>
      <c r="C243" s="124">
        <v>150</v>
      </c>
      <c r="D243" s="125">
        <v>25</v>
      </c>
      <c r="E243" s="126">
        <v>0</v>
      </c>
      <c r="F243" s="127" t="s">
        <v>146</v>
      </c>
      <c r="G243" s="128"/>
      <c r="H243" s="129"/>
      <c r="I243" s="130"/>
      <c r="K243" s="174"/>
      <c r="L243" s="222">
        <v>340</v>
      </c>
      <c r="M243" s="202">
        <v>12</v>
      </c>
      <c r="N243" s="203" t="s">
        <v>143</v>
      </c>
      <c r="O243" s="204" t="s">
        <v>203</v>
      </c>
      <c r="P243" s="205"/>
      <c r="Q243" s="206"/>
      <c r="R243" s="223"/>
      <c r="S243" s="188"/>
      <c r="T243" s="252"/>
      <c r="U243" s="222">
        <v>350</v>
      </c>
      <c r="V243" s="202">
        <v>12</v>
      </c>
      <c r="W243" s="203" t="s">
        <v>143</v>
      </c>
      <c r="X243" s="204" t="s">
        <v>203</v>
      </c>
      <c r="Y243" s="205"/>
      <c r="Z243" s="206"/>
      <c r="AA243" s="223"/>
      <c r="AB243" s="188"/>
      <c r="AC243" s="252"/>
      <c r="AD243" s="222">
        <v>350</v>
      </c>
      <c r="AE243" s="202">
        <v>12</v>
      </c>
      <c r="AF243" s="203" t="s">
        <v>143</v>
      </c>
      <c r="AG243" s="204" t="s">
        <v>203</v>
      </c>
      <c r="AH243" s="205"/>
      <c r="AI243" s="206"/>
      <c r="AJ243" s="223"/>
    </row>
    <row r="244" spans="2:36">
      <c r="B244" s="602"/>
      <c r="C244" s="131">
        <v>350</v>
      </c>
      <c r="D244" s="111">
        <v>12</v>
      </c>
      <c r="E244" s="112" t="s">
        <v>143</v>
      </c>
      <c r="F244" s="113" t="s">
        <v>203</v>
      </c>
      <c r="G244" s="114"/>
      <c r="H244" s="115"/>
      <c r="I244" s="132"/>
      <c r="K244" s="174"/>
      <c r="L244" s="222">
        <v>920</v>
      </c>
      <c r="M244" s="202">
        <v>12</v>
      </c>
      <c r="N244" s="203" t="s">
        <v>143</v>
      </c>
      <c r="O244" s="204"/>
      <c r="P244" s="205"/>
      <c r="Q244" s="206"/>
      <c r="R244" s="223"/>
      <c r="S244" s="188"/>
      <c r="T244" s="252"/>
      <c r="U244" s="222">
        <v>1000</v>
      </c>
      <c r="V244" s="202">
        <v>12</v>
      </c>
      <c r="W244" s="203" t="s">
        <v>143</v>
      </c>
      <c r="X244" s="204"/>
      <c r="Y244" s="205"/>
      <c r="Z244" s="206"/>
      <c r="AA244" s="223"/>
      <c r="AB244" s="188"/>
      <c r="AC244" s="252"/>
      <c r="AD244" s="222">
        <v>1000</v>
      </c>
      <c r="AE244" s="202">
        <v>12</v>
      </c>
      <c r="AF244" s="203" t="s">
        <v>143</v>
      </c>
      <c r="AG244" s="204"/>
      <c r="AH244" s="205"/>
      <c r="AI244" s="206"/>
      <c r="AJ244" s="223"/>
    </row>
    <row r="245" spans="2:36">
      <c r="B245" s="602"/>
      <c r="C245" s="131">
        <v>950</v>
      </c>
      <c r="D245" s="111">
        <v>12</v>
      </c>
      <c r="E245" s="112" t="s">
        <v>143</v>
      </c>
      <c r="F245" s="113"/>
      <c r="G245" s="114"/>
      <c r="H245" s="115"/>
      <c r="I245" s="132"/>
      <c r="K245" s="174"/>
      <c r="L245" s="222">
        <v>1070</v>
      </c>
      <c r="M245" s="202">
        <v>25</v>
      </c>
      <c r="N245" s="203"/>
      <c r="O245" s="204"/>
      <c r="P245" s="205"/>
      <c r="Q245" s="206"/>
      <c r="R245" s="223"/>
      <c r="S245" s="188"/>
      <c r="T245" s="252"/>
      <c r="U245" s="222"/>
      <c r="V245" s="202"/>
      <c r="W245" s="203"/>
      <c r="X245" s="204"/>
      <c r="Y245" s="205"/>
      <c r="Z245" s="206"/>
      <c r="AA245" s="223"/>
      <c r="AB245" s="188"/>
      <c r="AC245" s="252"/>
      <c r="AD245" s="222"/>
      <c r="AE245" s="202"/>
      <c r="AF245" s="203"/>
      <c r="AG245" s="204"/>
      <c r="AH245" s="205"/>
      <c r="AI245" s="206"/>
      <c r="AJ245" s="223"/>
    </row>
    <row r="246" spans="2:36">
      <c r="B246" s="602"/>
      <c r="C246" s="131"/>
      <c r="D246" s="111"/>
      <c r="E246" s="112"/>
      <c r="F246" s="113"/>
      <c r="G246" s="114"/>
      <c r="H246" s="115"/>
      <c r="I246" s="132"/>
      <c r="K246" s="174"/>
      <c r="L246" s="222"/>
      <c r="M246" s="202"/>
      <c r="N246" s="203"/>
      <c r="O246" s="204"/>
      <c r="P246" s="205"/>
      <c r="Q246" s="206"/>
      <c r="R246" s="223"/>
      <c r="S246" s="188"/>
      <c r="T246" s="252"/>
      <c r="U246" s="222"/>
      <c r="V246" s="202"/>
      <c r="W246" s="203"/>
      <c r="X246" s="204"/>
      <c r="Y246" s="205"/>
      <c r="Z246" s="206"/>
      <c r="AA246" s="223"/>
      <c r="AB246" s="188"/>
      <c r="AC246" s="252"/>
      <c r="AD246" s="222"/>
      <c r="AE246" s="202"/>
      <c r="AF246" s="203"/>
      <c r="AG246" s="204"/>
      <c r="AH246" s="205"/>
      <c r="AI246" s="206"/>
      <c r="AJ246" s="223"/>
    </row>
    <row r="247" spans="2:36">
      <c r="B247" s="602"/>
      <c r="C247" s="131"/>
      <c r="D247" s="111"/>
      <c r="E247" s="112"/>
      <c r="F247" s="113"/>
      <c r="G247" s="114"/>
      <c r="H247" s="115"/>
      <c r="I247" s="132"/>
      <c r="K247" s="174"/>
      <c r="L247" s="222"/>
      <c r="M247" s="202"/>
      <c r="N247" s="203"/>
      <c r="O247" s="204"/>
      <c r="P247" s="205"/>
      <c r="Q247" s="206"/>
      <c r="R247" s="223"/>
      <c r="S247" s="188"/>
      <c r="T247" s="252"/>
      <c r="U247" s="222"/>
      <c r="V247" s="202"/>
      <c r="W247" s="203"/>
      <c r="X247" s="204"/>
      <c r="Y247" s="205"/>
      <c r="Z247" s="206"/>
      <c r="AA247" s="223"/>
      <c r="AB247" s="188"/>
      <c r="AC247" s="252"/>
      <c r="AD247" s="222"/>
      <c r="AE247" s="202"/>
      <c r="AF247" s="203"/>
      <c r="AG247" s="204"/>
      <c r="AH247" s="205"/>
      <c r="AI247" s="206"/>
      <c r="AJ247" s="223"/>
    </row>
    <row r="248" spans="2:36">
      <c r="B248" s="602"/>
      <c r="C248" s="131"/>
      <c r="D248" s="111"/>
      <c r="E248" s="112"/>
      <c r="F248" s="113"/>
      <c r="G248" s="114"/>
      <c r="H248" s="115"/>
      <c r="I248" s="132"/>
      <c r="K248" s="174"/>
      <c r="L248" s="222"/>
      <c r="M248" s="202"/>
      <c r="N248" s="203"/>
      <c r="O248" s="207"/>
      <c r="P248" s="205"/>
      <c r="Q248" s="206"/>
      <c r="R248" s="223"/>
      <c r="S248" s="188"/>
      <c r="T248" s="252"/>
      <c r="U248" s="222"/>
      <c r="V248" s="202"/>
      <c r="W248" s="203"/>
      <c r="X248" s="207"/>
      <c r="Y248" s="205"/>
      <c r="Z248" s="206"/>
      <c r="AA248" s="223"/>
      <c r="AB248" s="188"/>
      <c r="AC248" s="252"/>
      <c r="AD248" s="222"/>
      <c r="AE248" s="202"/>
      <c r="AF248" s="203"/>
      <c r="AG248" s="207"/>
      <c r="AH248" s="205"/>
      <c r="AI248" s="206"/>
      <c r="AJ248" s="223"/>
    </row>
    <row r="249" spans="2:36" ht="15.75" thickBot="1">
      <c r="B249" s="602"/>
      <c r="C249" s="131"/>
      <c r="D249" s="111"/>
      <c r="E249" s="112"/>
      <c r="F249" s="116"/>
      <c r="G249" s="114"/>
      <c r="H249" s="115"/>
      <c r="I249" s="132"/>
      <c r="K249" s="175"/>
      <c r="L249" s="224"/>
      <c r="M249" s="225"/>
      <c r="N249" s="226"/>
      <c r="O249" s="227"/>
      <c r="P249" s="228"/>
      <c r="Q249" s="229"/>
      <c r="R249" s="230"/>
      <c r="S249" s="188"/>
      <c r="T249" s="253"/>
      <c r="U249" s="224"/>
      <c r="V249" s="225"/>
      <c r="W249" s="226"/>
      <c r="X249" s="227"/>
      <c r="Y249" s="228"/>
      <c r="Z249" s="229"/>
      <c r="AA249" s="230"/>
      <c r="AB249" s="188"/>
      <c r="AC249" s="253"/>
      <c r="AD249" s="224"/>
      <c r="AE249" s="225"/>
      <c r="AF249" s="226"/>
      <c r="AG249" s="227"/>
      <c r="AH249" s="228"/>
      <c r="AI249" s="229"/>
      <c r="AJ249" s="230"/>
    </row>
    <row r="250" spans="2:36" ht="15.75" thickBot="1">
      <c r="B250" s="603"/>
      <c r="C250" s="133"/>
      <c r="D250" s="134"/>
      <c r="E250" s="135"/>
      <c r="F250" s="136"/>
      <c r="G250" s="137"/>
      <c r="H250" s="138"/>
      <c r="I250" s="139"/>
      <c r="K250" s="264" t="s">
        <v>63</v>
      </c>
      <c r="L250" s="248">
        <v>140</v>
      </c>
      <c r="M250" s="210">
        <v>12</v>
      </c>
      <c r="N250" s="203" t="s">
        <v>143</v>
      </c>
      <c r="O250" s="212" t="s">
        <v>146</v>
      </c>
      <c r="P250" s="213"/>
      <c r="Q250" s="214"/>
      <c r="R250" s="249"/>
      <c r="S250" s="188"/>
      <c r="T250" s="255" t="s">
        <v>63</v>
      </c>
      <c r="U250" s="248">
        <v>150</v>
      </c>
      <c r="V250" s="210">
        <v>12</v>
      </c>
      <c r="W250" s="203" t="s">
        <v>143</v>
      </c>
      <c r="X250" s="212" t="s">
        <v>146</v>
      </c>
      <c r="Y250" s="213"/>
      <c r="Z250" s="214"/>
      <c r="AA250" s="249"/>
      <c r="AB250" s="188"/>
      <c r="AC250" s="255" t="s">
        <v>63</v>
      </c>
      <c r="AD250" s="248">
        <v>150</v>
      </c>
      <c r="AE250" s="210">
        <v>12</v>
      </c>
      <c r="AF250" s="203" t="s">
        <v>143</v>
      </c>
      <c r="AG250" s="212" t="s">
        <v>146</v>
      </c>
      <c r="AH250" s="213"/>
      <c r="AI250" s="214"/>
      <c r="AJ250" s="249"/>
    </row>
    <row r="251" spans="2:36">
      <c r="B251" s="551" t="s">
        <v>63</v>
      </c>
      <c r="C251" s="157">
        <v>150</v>
      </c>
      <c r="D251" s="119">
        <v>12</v>
      </c>
      <c r="E251" s="112" t="s">
        <v>143</v>
      </c>
      <c r="F251" s="121" t="s">
        <v>146</v>
      </c>
      <c r="G251" s="122"/>
      <c r="H251" s="123"/>
      <c r="I251" s="158"/>
      <c r="K251" s="174"/>
      <c r="L251" s="246">
        <v>720</v>
      </c>
      <c r="M251" s="202">
        <v>12</v>
      </c>
      <c r="N251" s="203" t="s">
        <v>143</v>
      </c>
      <c r="O251" s="207" t="s">
        <v>203</v>
      </c>
      <c r="P251" s="205"/>
      <c r="Q251" s="206"/>
      <c r="R251" s="223"/>
      <c r="S251" s="188"/>
      <c r="T251" s="254"/>
      <c r="U251" s="246">
        <v>800</v>
      </c>
      <c r="V251" s="202">
        <v>12</v>
      </c>
      <c r="W251" s="203" t="s">
        <v>143</v>
      </c>
      <c r="X251" s="207" t="s">
        <v>203</v>
      </c>
      <c r="Y251" s="205"/>
      <c r="Z251" s="206"/>
      <c r="AA251" s="223"/>
      <c r="AB251" s="188"/>
      <c r="AC251" s="254"/>
      <c r="AD251" s="246">
        <v>800</v>
      </c>
      <c r="AE251" s="202">
        <v>12</v>
      </c>
      <c r="AF251" s="203" t="s">
        <v>143</v>
      </c>
      <c r="AG251" s="207" t="s">
        <v>203</v>
      </c>
      <c r="AH251" s="205"/>
      <c r="AI251" s="206"/>
      <c r="AJ251" s="223"/>
    </row>
    <row r="252" spans="2:36">
      <c r="B252" s="552"/>
      <c r="C252" s="155">
        <v>750</v>
      </c>
      <c r="D252" s="111">
        <v>12</v>
      </c>
      <c r="E252" s="112" t="s">
        <v>143</v>
      </c>
      <c r="F252" s="116" t="s">
        <v>203</v>
      </c>
      <c r="G252" s="114"/>
      <c r="H252" s="115"/>
      <c r="I252" s="132"/>
      <c r="K252" s="174"/>
      <c r="L252" s="246"/>
      <c r="M252" s="202"/>
      <c r="N252" s="203"/>
      <c r="O252" s="207"/>
      <c r="P252" s="205"/>
      <c r="Q252" s="206"/>
      <c r="R252" s="223"/>
      <c r="S252" s="188"/>
      <c r="T252" s="254"/>
      <c r="U252" s="246"/>
      <c r="V252" s="202"/>
      <c r="W252" s="203"/>
      <c r="X252" s="207"/>
      <c r="Y252" s="205"/>
      <c r="Z252" s="206"/>
      <c r="AA252" s="223"/>
      <c r="AB252" s="188"/>
      <c r="AC252" s="254"/>
      <c r="AD252" s="246"/>
      <c r="AE252" s="202"/>
      <c r="AF252" s="203"/>
      <c r="AG252" s="207"/>
      <c r="AH252" s="205"/>
      <c r="AI252" s="206"/>
      <c r="AJ252" s="223"/>
    </row>
    <row r="253" spans="2:36">
      <c r="B253" s="552"/>
      <c r="C253" s="155"/>
      <c r="D253" s="111"/>
      <c r="E253" s="112"/>
      <c r="F253" s="116"/>
      <c r="G253" s="114"/>
      <c r="H253" s="115"/>
      <c r="I253" s="132"/>
      <c r="K253" s="174"/>
      <c r="L253" s="246"/>
      <c r="M253" s="202"/>
      <c r="N253" s="203" t="s">
        <v>109</v>
      </c>
      <c r="O253" s="207"/>
      <c r="P253" s="205"/>
      <c r="Q253" s="206"/>
      <c r="R253" s="223"/>
      <c r="S253" s="188"/>
      <c r="T253" s="254"/>
      <c r="U253" s="246"/>
      <c r="V253" s="202"/>
      <c r="W253" s="203" t="s">
        <v>109</v>
      </c>
      <c r="X253" s="207"/>
      <c r="Y253" s="205"/>
      <c r="Z253" s="206"/>
      <c r="AA253" s="223"/>
      <c r="AB253" s="188"/>
      <c r="AC253" s="254"/>
      <c r="AD253" s="246"/>
      <c r="AE253" s="202"/>
      <c r="AF253" s="203" t="s">
        <v>109</v>
      </c>
      <c r="AG253" s="207"/>
      <c r="AH253" s="205"/>
      <c r="AI253" s="206"/>
      <c r="AJ253" s="223"/>
    </row>
    <row r="254" spans="2:36">
      <c r="B254" s="552"/>
      <c r="C254" s="155"/>
      <c r="D254" s="111"/>
      <c r="E254" s="112" t="s">
        <v>109</v>
      </c>
      <c r="F254" s="116"/>
      <c r="G254" s="114"/>
      <c r="H254" s="115"/>
      <c r="I254" s="132"/>
      <c r="K254" s="174"/>
      <c r="L254" s="246"/>
      <c r="M254" s="202"/>
      <c r="N254" s="203"/>
      <c r="O254" s="207"/>
      <c r="P254" s="205"/>
      <c r="Q254" s="206"/>
      <c r="R254" s="223"/>
      <c r="S254" s="188"/>
      <c r="T254" s="254"/>
      <c r="U254" s="246"/>
      <c r="V254" s="202"/>
      <c r="W254" s="203"/>
      <c r="X254" s="207"/>
      <c r="Y254" s="205"/>
      <c r="Z254" s="206"/>
      <c r="AA254" s="223"/>
      <c r="AB254" s="188"/>
      <c r="AC254" s="254"/>
      <c r="AD254" s="246"/>
      <c r="AE254" s="202"/>
      <c r="AF254" s="203"/>
      <c r="AG254" s="207"/>
      <c r="AH254" s="205"/>
      <c r="AI254" s="206"/>
      <c r="AJ254" s="223"/>
    </row>
    <row r="255" spans="2:36">
      <c r="B255" s="552"/>
      <c r="C255" s="155"/>
      <c r="D255" s="111"/>
      <c r="E255" s="112"/>
      <c r="F255" s="116"/>
      <c r="G255" s="114"/>
      <c r="H255" s="115"/>
      <c r="I255" s="132"/>
      <c r="K255" s="174"/>
      <c r="L255" s="246"/>
      <c r="M255" s="202"/>
      <c r="N255" s="203"/>
      <c r="O255" s="207"/>
      <c r="P255" s="205"/>
      <c r="Q255" s="206"/>
      <c r="R255" s="223"/>
      <c r="S255" s="188"/>
      <c r="T255" s="254"/>
      <c r="U255" s="246"/>
      <c r="V255" s="202"/>
      <c r="W255" s="203"/>
      <c r="X255" s="207"/>
      <c r="Y255" s="205"/>
      <c r="Z255" s="206"/>
      <c r="AA255" s="223"/>
      <c r="AB255" s="188"/>
      <c r="AC255" s="254"/>
      <c r="AD255" s="246"/>
      <c r="AE255" s="202"/>
      <c r="AF255" s="203"/>
      <c r="AG255" s="207"/>
      <c r="AH255" s="205"/>
      <c r="AI255" s="206"/>
      <c r="AJ255" s="223"/>
    </row>
    <row r="256" spans="2:36">
      <c r="B256" s="552"/>
      <c r="C256" s="155"/>
      <c r="D256" s="111"/>
      <c r="E256" s="112"/>
      <c r="F256" s="116"/>
      <c r="G256" s="114"/>
      <c r="H256" s="115"/>
      <c r="I256" s="132"/>
      <c r="K256" s="174"/>
      <c r="L256" s="246"/>
      <c r="M256" s="202"/>
      <c r="N256" s="203"/>
      <c r="O256" s="204"/>
      <c r="P256" s="205"/>
      <c r="Q256" s="206"/>
      <c r="R256" s="223"/>
      <c r="S256" s="188"/>
      <c r="T256" s="254"/>
      <c r="U256" s="246"/>
      <c r="V256" s="202"/>
      <c r="W256" s="203"/>
      <c r="X256" s="204"/>
      <c r="Y256" s="205"/>
      <c r="Z256" s="206"/>
      <c r="AA256" s="223"/>
      <c r="AB256" s="188"/>
      <c r="AC256" s="254"/>
      <c r="AD256" s="246"/>
      <c r="AE256" s="202"/>
      <c r="AF256" s="203"/>
      <c r="AG256" s="204"/>
      <c r="AH256" s="205"/>
      <c r="AI256" s="206"/>
      <c r="AJ256" s="223"/>
    </row>
    <row r="257" spans="2:36" ht="15.75" thickBot="1">
      <c r="B257" s="552"/>
      <c r="C257" s="155"/>
      <c r="D257" s="111"/>
      <c r="E257" s="112"/>
      <c r="F257" s="113"/>
      <c r="G257" s="114"/>
      <c r="H257" s="115"/>
      <c r="I257" s="132"/>
      <c r="K257" s="175"/>
      <c r="L257" s="247"/>
      <c r="M257" s="231"/>
      <c r="N257" s="232"/>
      <c r="O257" s="233"/>
      <c r="P257" s="234"/>
      <c r="Q257" s="235"/>
      <c r="R257" s="250"/>
      <c r="S257" s="188"/>
      <c r="T257" s="256"/>
      <c r="U257" s="247"/>
      <c r="V257" s="231"/>
      <c r="W257" s="232"/>
      <c r="X257" s="233"/>
      <c r="Y257" s="234"/>
      <c r="Z257" s="235"/>
      <c r="AA257" s="250"/>
      <c r="AB257" s="188"/>
      <c r="AC257" s="256"/>
      <c r="AD257" s="247"/>
      <c r="AE257" s="231"/>
      <c r="AF257" s="232"/>
      <c r="AG257" s="233"/>
      <c r="AH257" s="234"/>
      <c r="AI257" s="235"/>
      <c r="AJ257" s="250"/>
    </row>
    <row r="258" spans="2:36" ht="15.75" thickBot="1">
      <c r="B258" s="553"/>
      <c r="C258" s="156"/>
      <c r="D258" s="140"/>
      <c r="E258" s="141"/>
      <c r="F258" s="142"/>
      <c r="G258" s="143"/>
      <c r="H258" s="144"/>
      <c r="I258" s="159"/>
      <c r="K258" s="264" t="s">
        <v>67</v>
      </c>
      <c r="L258" s="215">
        <v>3350</v>
      </c>
      <c r="M258" s="216">
        <v>12</v>
      </c>
      <c r="N258" s="203" t="s">
        <v>143</v>
      </c>
      <c r="O258" s="237" t="s">
        <v>146</v>
      </c>
      <c r="P258" s="219"/>
      <c r="Q258" s="220" t="s">
        <v>202</v>
      </c>
      <c r="R258" s="221"/>
      <c r="S258" s="188"/>
      <c r="T258" s="251" t="s">
        <v>67</v>
      </c>
      <c r="U258" s="215">
        <v>4850</v>
      </c>
      <c r="V258" s="216">
        <v>12</v>
      </c>
      <c r="W258" s="203" t="s">
        <v>143</v>
      </c>
      <c r="X258" s="237" t="s">
        <v>146</v>
      </c>
      <c r="Y258" s="219"/>
      <c r="Z258" s="220" t="s">
        <v>245</v>
      </c>
      <c r="AA258" s="221"/>
      <c r="AB258" s="188"/>
      <c r="AC258" s="251" t="s">
        <v>67</v>
      </c>
      <c r="AD258" s="215">
        <v>5350</v>
      </c>
      <c r="AE258" s="216">
        <v>12</v>
      </c>
      <c r="AF258" s="203" t="s">
        <v>143</v>
      </c>
      <c r="AG258" s="237" t="s">
        <v>146</v>
      </c>
      <c r="AH258" s="219"/>
      <c r="AI258" s="220" t="s">
        <v>247</v>
      </c>
      <c r="AJ258" s="221"/>
    </row>
    <row r="259" spans="2:36">
      <c r="B259" s="601" t="s">
        <v>67</v>
      </c>
      <c r="C259" s="124">
        <v>3237</v>
      </c>
      <c r="D259" s="125">
        <v>12</v>
      </c>
      <c r="E259" s="112" t="s">
        <v>143</v>
      </c>
      <c r="F259" s="146" t="s">
        <v>146</v>
      </c>
      <c r="G259" s="128"/>
      <c r="H259" s="129" t="s">
        <v>243</v>
      </c>
      <c r="I259" s="130"/>
      <c r="K259" s="174"/>
      <c r="L259" s="222"/>
      <c r="M259" s="202"/>
      <c r="N259" s="203"/>
      <c r="O259" s="207" t="s">
        <v>147</v>
      </c>
      <c r="P259" s="205"/>
      <c r="Q259" s="206"/>
      <c r="R259" s="223"/>
      <c r="S259" s="188"/>
      <c r="T259" s="252"/>
      <c r="U259" s="222"/>
      <c r="V259" s="202"/>
      <c r="W259" s="203"/>
      <c r="X259" s="207" t="s">
        <v>147</v>
      </c>
      <c r="Y259" s="205"/>
      <c r="Z259" s="206"/>
      <c r="AA259" s="223"/>
      <c r="AB259" s="188"/>
      <c r="AC259" s="252"/>
      <c r="AD259" s="222"/>
      <c r="AE259" s="202"/>
      <c r="AF259" s="203"/>
      <c r="AG259" s="207" t="s">
        <v>147</v>
      </c>
      <c r="AH259" s="205"/>
      <c r="AI259" s="206"/>
      <c r="AJ259" s="223"/>
    </row>
    <row r="260" spans="2:36">
      <c r="B260" s="602"/>
      <c r="C260" s="131"/>
      <c r="D260" s="111"/>
      <c r="E260" s="112"/>
      <c r="F260" s="116" t="s">
        <v>147</v>
      </c>
      <c r="G260" s="114"/>
      <c r="H260" s="115"/>
      <c r="I260" s="132"/>
      <c r="K260" s="174"/>
      <c r="L260" s="222"/>
      <c r="M260" s="202"/>
      <c r="N260" s="203"/>
      <c r="O260" s="207" t="s">
        <v>203</v>
      </c>
      <c r="P260" s="205"/>
      <c r="Q260" s="206"/>
      <c r="R260" s="223"/>
      <c r="S260" s="188"/>
      <c r="T260" s="252"/>
      <c r="U260" s="222"/>
      <c r="V260" s="202"/>
      <c r="W260" s="203"/>
      <c r="X260" s="207" t="s">
        <v>203</v>
      </c>
      <c r="Y260" s="205"/>
      <c r="Z260" s="206"/>
      <c r="AA260" s="223"/>
      <c r="AB260" s="188"/>
      <c r="AC260" s="252"/>
      <c r="AD260" s="222"/>
      <c r="AE260" s="202"/>
      <c r="AF260" s="203"/>
      <c r="AG260" s="207" t="s">
        <v>203</v>
      </c>
      <c r="AH260" s="205"/>
      <c r="AI260" s="206"/>
      <c r="AJ260" s="223"/>
    </row>
    <row r="261" spans="2:36">
      <c r="B261" s="602"/>
      <c r="C261" s="131"/>
      <c r="D261" s="111"/>
      <c r="E261" s="112"/>
      <c r="F261" s="116" t="s">
        <v>203</v>
      </c>
      <c r="G261" s="114"/>
      <c r="H261" s="115"/>
      <c r="I261" s="132"/>
      <c r="K261" s="174"/>
      <c r="L261" s="222"/>
      <c r="M261" s="202"/>
      <c r="N261" s="203"/>
      <c r="O261" s="207"/>
      <c r="P261" s="205"/>
      <c r="Q261" s="206"/>
      <c r="R261" s="223"/>
      <c r="S261" s="188"/>
      <c r="T261" s="252"/>
      <c r="U261" s="222"/>
      <c r="V261" s="202"/>
      <c r="W261" s="203"/>
      <c r="X261" s="207"/>
      <c r="Y261" s="205"/>
      <c r="Z261" s="206"/>
      <c r="AA261" s="223"/>
      <c r="AB261" s="188"/>
      <c r="AC261" s="252"/>
      <c r="AD261" s="222"/>
      <c r="AE261" s="202"/>
      <c r="AF261" s="203"/>
      <c r="AG261" s="207"/>
      <c r="AH261" s="205"/>
      <c r="AI261" s="206"/>
      <c r="AJ261" s="223"/>
    </row>
    <row r="262" spans="2:36">
      <c r="B262" s="602"/>
      <c r="C262" s="131"/>
      <c r="D262" s="111"/>
      <c r="E262" s="112"/>
      <c r="F262" s="116"/>
      <c r="G262" s="114"/>
      <c r="H262" s="115"/>
      <c r="I262" s="132"/>
      <c r="K262" s="174"/>
      <c r="L262" s="222"/>
      <c r="M262" s="202"/>
      <c r="N262" s="203"/>
      <c r="O262" s="207"/>
      <c r="P262" s="205"/>
      <c r="Q262" s="206"/>
      <c r="R262" s="223"/>
      <c r="S262" s="188"/>
      <c r="T262" s="252"/>
      <c r="U262" s="222"/>
      <c r="V262" s="202"/>
      <c r="W262" s="203"/>
      <c r="X262" s="207"/>
      <c r="Y262" s="205"/>
      <c r="Z262" s="206"/>
      <c r="AA262" s="223"/>
      <c r="AB262" s="188"/>
      <c r="AC262" s="252"/>
      <c r="AD262" s="222"/>
      <c r="AE262" s="202"/>
      <c r="AF262" s="203"/>
      <c r="AG262" s="207"/>
      <c r="AH262" s="205"/>
      <c r="AI262" s="206"/>
      <c r="AJ262" s="223"/>
    </row>
    <row r="263" spans="2:36">
      <c r="B263" s="602"/>
      <c r="C263" s="131"/>
      <c r="D263" s="111"/>
      <c r="E263" s="112"/>
      <c r="F263" s="116"/>
      <c r="G263" s="114"/>
      <c r="H263" s="115"/>
      <c r="I263" s="132"/>
      <c r="K263" s="174"/>
      <c r="L263" s="222"/>
      <c r="M263" s="202"/>
      <c r="N263" s="203"/>
      <c r="O263" s="207"/>
      <c r="P263" s="205"/>
      <c r="Q263" s="206"/>
      <c r="R263" s="223"/>
      <c r="S263" s="188"/>
      <c r="T263" s="252"/>
      <c r="U263" s="222"/>
      <c r="V263" s="202"/>
      <c r="W263" s="203"/>
      <c r="X263" s="207"/>
      <c r="Y263" s="205"/>
      <c r="Z263" s="206"/>
      <c r="AA263" s="223"/>
      <c r="AB263" s="188"/>
      <c r="AC263" s="252"/>
      <c r="AD263" s="222"/>
      <c r="AE263" s="202"/>
      <c r="AF263" s="203"/>
      <c r="AG263" s="207"/>
      <c r="AH263" s="205"/>
      <c r="AI263" s="206"/>
      <c r="AJ263" s="223"/>
    </row>
    <row r="264" spans="2:36">
      <c r="B264" s="602"/>
      <c r="C264" s="131"/>
      <c r="D264" s="111"/>
      <c r="E264" s="112"/>
      <c r="F264" s="116"/>
      <c r="G264" s="114"/>
      <c r="H264" s="115"/>
      <c r="I264" s="132"/>
      <c r="K264" s="174"/>
      <c r="L264" s="222"/>
      <c r="M264" s="202"/>
      <c r="N264" s="203"/>
      <c r="O264" s="207"/>
      <c r="P264" s="205"/>
      <c r="Q264" s="206"/>
      <c r="R264" s="223"/>
      <c r="S264" s="188"/>
      <c r="T264" s="252"/>
      <c r="U264" s="222"/>
      <c r="V264" s="202"/>
      <c r="W264" s="203"/>
      <c r="X264" s="207"/>
      <c r="Y264" s="205"/>
      <c r="Z264" s="206"/>
      <c r="AA264" s="223"/>
      <c r="AB264" s="188"/>
      <c r="AC264" s="252"/>
      <c r="AD264" s="222"/>
      <c r="AE264" s="202"/>
      <c r="AF264" s="203"/>
      <c r="AG264" s="207"/>
      <c r="AH264" s="205"/>
      <c r="AI264" s="206"/>
      <c r="AJ264" s="223"/>
    </row>
    <row r="265" spans="2:36" ht="15.75" thickBot="1">
      <c r="B265" s="602"/>
      <c r="C265" s="131"/>
      <c r="D265" s="111"/>
      <c r="E265" s="112"/>
      <c r="F265" s="116"/>
      <c r="G265" s="114"/>
      <c r="H265" s="115"/>
      <c r="I265" s="132"/>
      <c r="K265" s="175"/>
      <c r="L265" s="224"/>
      <c r="M265" s="225"/>
      <c r="N265" s="226"/>
      <c r="O265" s="227"/>
      <c r="P265" s="228"/>
      <c r="Q265" s="229"/>
      <c r="R265" s="230"/>
      <c r="S265" s="188"/>
      <c r="T265" s="253"/>
      <c r="U265" s="224"/>
      <c r="V265" s="225"/>
      <c r="W265" s="226"/>
      <c r="X265" s="227"/>
      <c r="Y265" s="228"/>
      <c r="Z265" s="229"/>
      <c r="AA265" s="230"/>
      <c r="AB265" s="188"/>
      <c r="AC265" s="253"/>
      <c r="AD265" s="224"/>
      <c r="AE265" s="225"/>
      <c r="AF265" s="226"/>
      <c r="AG265" s="227"/>
      <c r="AH265" s="228"/>
      <c r="AI265" s="229"/>
      <c r="AJ265" s="230"/>
    </row>
    <row r="266" spans="2:36" ht="15.75" thickBot="1">
      <c r="B266" s="603"/>
      <c r="C266" s="133"/>
      <c r="D266" s="134"/>
      <c r="E266" s="135"/>
      <c r="F266" s="136"/>
      <c r="G266" s="137"/>
      <c r="H266" s="138"/>
      <c r="I266" s="139"/>
      <c r="K266" s="264" t="s">
        <v>68</v>
      </c>
      <c r="L266" s="244">
        <v>150</v>
      </c>
      <c r="M266" s="210">
        <v>102</v>
      </c>
      <c r="N266" s="211"/>
      <c r="O266" s="236" t="s">
        <v>146</v>
      </c>
      <c r="P266" s="213">
        <v>60</v>
      </c>
      <c r="Q266" s="214" t="s">
        <v>238</v>
      </c>
      <c r="R266" s="249"/>
      <c r="S266" s="188"/>
      <c r="T266" s="255" t="s">
        <v>68</v>
      </c>
      <c r="U266" s="244">
        <v>150</v>
      </c>
      <c r="V266" s="210">
        <v>102</v>
      </c>
      <c r="W266" s="211"/>
      <c r="X266" s="236" t="s">
        <v>146</v>
      </c>
      <c r="Y266" s="213">
        <v>60</v>
      </c>
      <c r="Z266" s="214"/>
      <c r="AA266" s="249"/>
      <c r="AB266" s="188"/>
      <c r="AC266" s="255" t="s">
        <v>68</v>
      </c>
      <c r="AD266" s="244">
        <v>150</v>
      </c>
      <c r="AE266" s="210">
        <v>102</v>
      </c>
      <c r="AF266" s="211"/>
      <c r="AG266" s="236" t="s">
        <v>146</v>
      </c>
      <c r="AH266" s="213">
        <v>60</v>
      </c>
      <c r="AI266" s="214"/>
      <c r="AJ266" s="249"/>
    </row>
    <row r="267" spans="2:36">
      <c r="B267" s="551" t="s">
        <v>68</v>
      </c>
      <c r="C267" s="153">
        <v>150</v>
      </c>
      <c r="D267" s="119">
        <v>102</v>
      </c>
      <c r="E267" s="120"/>
      <c r="F267" s="145" t="s">
        <v>146</v>
      </c>
      <c r="G267" s="122" t="s">
        <v>154</v>
      </c>
      <c r="H267" s="123" t="s">
        <v>238</v>
      </c>
      <c r="I267" s="158"/>
      <c r="K267" s="174"/>
      <c r="L267" s="245">
        <v>150</v>
      </c>
      <c r="M267" s="202">
        <v>6</v>
      </c>
      <c r="N267" s="203"/>
      <c r="O267" s="208" t="s">
        <v>203</v>
      </c>
      <c r="P267" s="205"/>
      <c r="Q267" s="206"/>
      <c r="R267" s="223"/>
      <c r="S267" s="188"/>
      <c r="T267" s="254"/>
      <c r="U267" s="245">
        <v>150</v>
      </c>
      <c r="V267" s="202">
        <v>6</v>
      </c>
      <c r="W267" s="203"/>
      <c r="X267" s="208" t="s">
        <v>203</v>
      </c>
      <c r="Y267" s="205"/>
      <c r="Z267" s="206"/>
      <c r="AA267" s="223"/>
      <c r="AB267" s="188"/>
      <c r="AC267" s="254"/>
      <c r="AD267" s="245">
        <v>150</v>
      </c>
      <c r="AE267" s="202">
        <v>6</v>
      </c>
      <c r="AF267" s="203"/>
      <c r="AG267" s="208" t="s">
        <v>203</v>
      </c>
      <c r="AH267" s="205"/>
      <c r="AI267" s="206"/>
      <c r="AJ267" s="223"/>
    </row>
    <row r="268" spans="2:36">
      <c r="B268" s="552"/>
      <c r="C268" s="154">
        <v>150</v>
      </c>
      <c r="D268" s="111">
        <v>6</v>
      </c>
      <c r="E268" s="112"/>
      <c r="F268" s="117" t="s">
        <v>203</v>
      </c>
      <c r="G268" s="114"/>
      <c r="H268" s="115"/>
      <c r="I268" s="132"/>
      <c r="K268" s="174"/>
      <c r="L268" s="246">
        <v>230</v>
      </c>
      <c r="M268" s="202">
        <v>16</v>
      </c>
      <c r="N268" s="203"/>
      <c r="O268" s="208"/>
      <c r="P268" s="205"/>
      <c r="Q268" s="206"/>
      <c r="R268" s="223"/>
      <c r="S268" s="188"/>
      <c r="T268" s="254"/>
      <c r="U268" s="246">
        <v>230</v>
      </c>
      <c r="V268" s="202">
        <v>16</v>
      </c>
      <c r="W268" s="203"/>
      <c r="X268" s="208"/>
      <c r="Y268" s="205"/>
      <c r="Z268" s="206"/>
      <c r="AA268" s="223"/>
      <c r="AB268" s="188"/>
      <c r="AC268" s="254"/>
      <c r="AD268" s="246">
        <v>230</v>
      </c>
      <c r="AE268" s="202">
        <v>16</v>
      </c>
      <c r="AF268" s="203"/>
      <c r="AG268" s="208"/>
      <c r="AH268" s="205"/>
      <c r="AI268" s="206"/>
      <c r="AJ268" s="223"/>
    </row>
    <row r="269" spans="2:36">
      <c r="B269" s="552"/>
      <c r="C269" s="155">
        <v>230</v>
      </c>
      <c r="D269" s="111">
        <v>16</v>
      </c>
      <c r="E269" s="112"/>
      <c r="F269" s="117"/>
      <c r="G269" s="114"/>
      <c r="H269" s="115"/>
      <c r="I269" s="132"/>
      <c r="K269" s="174"/>
      <c r="L269" s="246">
        <v>350</v>
      </c>
      <c r="M269" s="202">
        <v>16</v>
      </c>
      <c r="N269" s="203"/>
      <c r="O269" s="208"/>
      <c r="P269" s="205"/>
      <c r="Q269" s="206"/>
      <c r="R269" s="223"/>
      <c r="S269" s="188"/>
      <c r="T269" s="254"/>
      <c r="U269" s="246">
        <v>350</v>
      </c>
      <c r="V269" s="202">
        <v>16</v>
      </c>
      <c r="W269" s="203"/>
      <c r="X269" s="208"/>
      <c r="Y269" s="205"/>
      <c r="Z269" s="206"/>
      <c r="AA269" s="223"/>
      <c r="AB269" s="188"/>
      <c r="AC269" s="254"/>
      <c r="AD269" s="246">
        <v>350</v>
      </c>
      <c r="AE269" s="202">
        <v>16</v>
      </c>
      <c r="AF269" s="203"/>
      <c r="AG269" s="208"/>
      <c r="AH269" s="205"/>
      <c r="AI269" s="206"/>
      <c r="AJ269" s="223"/>
    </row>
    <row r="270" spans="2:36">
      <c r="B270" s="552"/>
      <c r="C270" s="155">
        <v>350</v>
      </c>
      <c r="D270" s="111">
        <v>16</v>
      </c>
      <c r="E270" s="112"/>
      <c r="F270" s="117"/>
      <c r="G270" s="114"/>
      <c r="H270" s="115"/>
      <c r="I270" s="132"/>
      <c r="K270" s="174"/>
      <c r="L270" s="246">
        <v>880</v>
      </c>
      <c r="M270" s="202">
        <v>16</v>
      </c>
      <c r="N270" s="203"/>
      <c r="O270" s="208"/>
      <c r="P270" s="205"/>
      <c r="Q270" s="206"/>
      <c r="R270" s="223"/>
      <c r="S270" s="188"/>
      <c r="T270" s="254"/>
      <c r="U270" s="246">
        <v>880</v>
      </c>
      <c r="V270" s="202">
        <v>16</v>
      </c>
      <c r="W270" s="203"/>
      <c r="X270" s="208"/>
      <c r="Y270" s="205"/>
      <c r="Z270" s="206"/>
      <c r="AA270" s="223"/>
      <c r="AB270" s="188"/>
      <c r="AC270" s="254"/>
      <c r="AD270" s="246">
        <v>880</v>
      </c>
      <c r="AE270" s="202">
        <v>16</v>
      </c>
      <c r="AF270" s="203"/>
      <c r="AG270" s="208"/>
      <c r="AH270" s="205"/>
      <c r="AI270" s="206"/>
      <c r="AJ270" s="223"/>
    </row>
    <row r="271" spans="2:36">
      <c r="B271" s="552"/>
      <c r="C271" s="155">
        <v>880</v>
      </c>
      <c r="D271" s="111">
        <v>16</v>
      </c>
      <c r="E271" s="112"/>
      <c r="F271" s="117"/>
      <c r="G271" s="114"/>
      <c r="H271" s="115"/>
      <c r="I271" s="132"/>
      <c r="K271" s="174"/>
      <c r="L271" s="246">
        <v>1000</v>
      </c>
      <c r="M271" s="202">
        <v>16</v>
      </c>
      <c r="N271" s="203"/>
      <c r="O271" s="208"/>
      <c r="P271" s="205"/>
      <c r="Q271" s="206"/>
      <c r="R271" s="223"/>
      <c r="S271" s="188"/>
      <c r="T271" s="254"/>
      <c r="U271" s="246">
        <v>1000</v>
      </c>
      <c r="V271" s="202">
        <v>16</v>
      </c>
      <c r="W271" s="203"/>
      <c r="X271" s="208"/>
      <c r="Y271" s="205"/>
      <c r="Z271" s="206"/>
      <c r="AA271" s="223"/>
      <c r="AB271" s="188"/>
      <c r="AC271" s="254"/>
      <c r="AD271" s="246">
        <v>1000</v>
      </c>
      <c r="AE271" s="202">
        <v>16</v>
      </c>
      <c r="AF271" s="203"/>
      <c r="AG271" s="208"/>
      <c r="AH271" s="205"/>
      <c r="AI271" s="206"/>
      <c r="AJ271" s="223"/>
    </row>
    <row r="272" spans="2:36">
      <c r="B272" s="552"/>
      <c r="C272" s="155">
        <v>1000</v>
      </c>
      <c r="D272" s="111">
        <v>16</v>
      </c>
      <c r="E272" s="112"/>
      <c r="F272" s="117"/>
      <c r="G272" s="114"/>
      <c r="H272" s="115"/>
      <c r="I272" s="132"/>
      <c r="K272" s="174"/>
      <c r="L272" s="246"/>
      <c r="M272" s="202"/>
      <c r="N272" s="203"/>
      <c r="O272" s="208"/>
      <c r="P272" s="205"/>
      <c r="Q272" s="206"/>
      <c r="R272" s="223"/>
      <c r="S272" s="188"/>
      <c r="T272" s="254"/>
      <c r="U272" s="246"/>
      <c r="V272" s="202"/>
      <c r="W272" s="203"/>
      <c r="X272" s="208"/>
      <c r="Y272" s="205"/>
      <c r="Z272" s="206"/>
      <c r="AA272" s="223"/>
      <c r="AB272" s="188"/>
      <c r="AC272" s="254"/>
      <c r="AD272" s="246"/>
      <c r="AE272" s="202"/>
      <c r="AF272" s="203"/>
      <c r="AG272" s="208"/>
      <c r="AH272" s="205"/>
      <c r="AI272" s="206"/>
      <c r="AJ272" s="223"/>
    </row>
    <row r="273" spans="2:38" ht="15.75" thickBot="1">
      <c r="B273" s="552"/>
      <c r="C273" s="155"/>
      <c r="D273" s="111"/>
      <c r="E273" s="112"/>
      <c r="F273" s="117"/>
      <c r="G273" s="114"/>
      <c r="H273" s="115"/>
      <c r="I273" s="132"/>
      <c r="K273" s="175"/>
      <c r="L273" s="247"/>
      <c r="M273" s="231"/>
      <c r="N273" s="232"/>
      <c r="O273" s="238"/>
      <c r="P273" s="234"/>
      <c r="Q273" s="235"/>
      <c r="R273" s="250"/>
      <c r="S273" s="188"/>
      <c r="T273" s="256"/>
      <c r="U273" s="247"/>
      <c r="V273" s="231"/>
      <c r="W273" s="232"/>
      <c r="X273" s="238"/>
      <c r="Y273" s="234"/>
      <c r="Z273" s="235"/>
      <c r="AA273" s="250"/>
      <c r="AB273" s="188"/>
      <c r="AC273" s="256"/>
      <c r="AD273" s="247"/>
      <c r="AE273" s="231"/>
      <c r="AF273" s="232"/>
      <c r="AG273" s="238"/>
      <c r="AH273" s="234"/>
      <c r="AI273" s="235"/>
      <c r="AJ273" s="250"/>
    </row>
    <row r="274" spans="2:38" ht="15.75" thickBot="1">
      <c r="B274" s="553"/>
      <c r="C274" s="156"/>
      <c r="D274" s="140"/>
      <c r="E274" s="141"/>
      <c r="F274" s="147"/>
      <c r="G274" s="143"/>
      <c r="H274" s="144"/>
      <c r="I274" s="159"/>
      <c r="K274" s="264" t="s">
        <v>69</v>
      </c>
      <c r="L274" s="215"/>
      <c r="M274" s="216"/>
      <c r="N274" s="217"/>
      <c r="O274" s="239"/>
      <c r="P274" s="219"/>
      <c r="Q274" s="220"/>
      <c r="R274" s="221" t="s">
        <v>206</v>
      </c>
      <c r="S274" s="188"/>
      <c r="T274" s="251" t="s">
        <v>69</v>
      </c>
      <c r="U274" s="215">
        <v>145</v>
      </c>
      <c r="V274" s="216">
        <v>6</v>
      </c>
      <c r="W274" s="217"/>
      <c r="X274" s="239"/>
      <c r="Y274" s="219"/>
      <c r="Z274" s="220"/>
      <c r="AA274" s="221" t="s">
        <v>246</v>
      </c>
      <c r="AB274" s="188"/>
      <c r="AC274" s="251" t="s">
        <v>69</v>
      </c>
      <c r="AD274" s="215">
        <v>145</v>
      </c>
      <c r="AE274" s="216">
        <v>6</v>
      </c>
      <c r="AF274" s="217"/>
      <c r="AG274" s="239"/>
      <c r="AH274" s="219"/>
      <c r="AI274" s="220"/>
      <c r="AJ274" s="221" t="s">
        <v>248</v>
      </c>
    </row>
    <row r="275" spans="2:38">
      <c r="B275" s="601" t="s">
        <v>69</v>
      </c>
      <c r="C275" s="124">
        <v>125</v>
      </c>
      <c r="D275" s="125">
        <v>12</v>
      </c>
      <c r="E275" s="126"/>
      <c r="F275" s="148"/>
      <c r="G275" s="128"/>
      <c r="H275" s="129"/>
      <c r="I275" s="130" t="s">
        <v>204</v>
      </c>
      <c r="K275" s="174"/>
      <c r="L275" s="222"/>
      <c r="M275" s="202"/>
      <c r="N275" s="203"/>
      <c r="O275" s="208"/>
      <c r="P275" s="205"/>
      <c r="Q275" s="206"/>
      <c r="R275" s="223" t="s">
        <v>206</v>
      </c>
      <c r="S275" s="188"/>
      <c r="T275" s="252"/>
      <c r="U275" s="222">
        <v>495</v>
      </c>
      <c r="V275" s="202">
        <v>6</v>
      </c>
      <c r="W275" s="203"/>
      <c r="X275" s="208"/>
      <c r="Y275" s="205"/>
      <c r="Z275" s="206"/>
      <c r="AA275" s="221" t="s">
        <v>246</v>
      </c>
      <c r="AB275" s="188"/>
      <c r="AC275" s="252"/>
      <c r="AD275" s="222">
        <v>495</v>
      </c>
      <c r="AE275" s="202">
        <v>6</v>
      </c>
      <c r="AF275" s="203"/>
      <c r="AG275" s="208"/>
      <c r="AH275" s="205"/>
      <c r="AI275" s="206"/>
      <c r="AJ275" s="223" t="s">
        <v>248</v>
      </c>
    </row>
    <row r="276" spans="2:38">
      <c r="B276" s="602"/>
      <c r="C276" s="131">
        <v>275</v>
      </c>
      <c r="D276" s="111">
        <v>12</v>
      </c>
      <c r="E276" s="112"/>
      <c r="F276" s="117"/>
      <c r="G276" s="114"/>
      <c r="H276" s="115"/>
      <c r="I276" s="132" t="s">
        <v>205</v>
      </c>
      <c r="K276" s="174"/>
      <c r="L276" s="240"/>
      <c r="M276" s="209"/>
      <c r="N276" s="203"/>
      <c r="O276" s="208"/>
      <c r="P276" s="205"/>
      <c r="Q276" s="206"/>
      <c r="R276" s="223" t="s">
        <v>206</v>
      </c>
      <c r="S276" s="188"/>
      <c r="T276" s="252"/>
      <c r="U276" s="240"/>
      <c r="V276" s="209"/>
      <c r="W276" s="203"/>
      <c r="X276" s="208"/>
      <c r="Y276" s="205"/>
      <c r="Z276" s="206"/>
      <c r="AA276" s="223"/>
      <c r="AB276" s="188"/>
      <c r="AC276" s="252"/>
      <c r="AD276" s="240"/>
      <c r="AE276" s="209"/>
      <c r="AF276" s="203"/>
      <c r="AG276" s="208"/>
      <c r="AH276" s="205"/>
      <c r="AI276" s="206"/>
      <c r="AJ276" s="223"/>
    </row>
    <row r="277" spans="2:38">
      <c r="B277" s="602"/>
      <c r="C277" s="149"/>
      <c r="D277" s="118"/>
      <c r="E277" s="112"/>
      <c r="F277" s="117"/>
      <c r="G277" s="114"/>
      <c r="H277" s="115"/>
      <c r="I277" s="132" t="s">
        <v>204</v>
      </c>
      <c r="K277" s="174"/>
      <c r="L277" s="240"/>
      <c r="M277" s="209"/>
      <c r="N277" s="203"/>
      <c r="O277" s="208"/>
      <c r="P277" s="205"/>
      <c r="Q277" s="206"/>
      <c r="R277" s="223" t="s">
        <v>206</v>
      </c>
      <c r="S277" s="188"/>
      <c r="T277" s="252"/>
      <c r="U277" s="240"/>
      <c r="V277" s="209"/>
      <c r="W277" s="203"/>
      <c r="X277" s="208"/>
      <c r="Y277" s="205"/>
      <c r="Z277" s="206"/>
      <c r="AA277" s="223"/>
      <c r="AB277" s="188"/>
      <c r="AC277" s="252"/>
      <c r="AD277" s="240"/>
      <c r="AE277" s="209"/>
      <c r="AF277" s="203"/>
      <c r="AG277" s="208"/>
      <c r="AH277" s="205"/>
      <c r="AI277" s="206"/>
      <c r="AJ277" s="223"/>
    </row>
    <row r="278" spans="2:38">
      <c r="B278" s="602"/>
      <c r="C278" s="149"/>
      <c r="D278" s="118"/>
      <c r="E278" s="112"/>
      <c r="F278" s="117"/>
      <c r="G278" s="114"/>
      <c r="H278" s="115"/>
      <c r="I278" s="132" t="s">
        <v>205</v>
      </c>
      <c r="K278" s="174"/>
      <c r="L278" s="240"/>
      <c r="M278" s="209"/>
      <c r="N278" s="203"/>
      <c r="O278" s="208"/>
      <c r="P278" s="205"/>
      <c r="Q278" s="206"/>
      <c r="R278" s="223"/>
      <c r="S278" s="188"/>
      <c r="T278" s="252"/>
      <c r="U278" s="240"/>
      <c r="V278" s="209"/>
      <c r="W278" s="203"/>
      <c r="X278" s="208"/>
      <c r="Y278" s="205"/>
      <c r="Z278" s="206"/>
      <c r="AA278" s="223"/>
      <c r="AB278" s="188"/>
      <c r="AC278" s="252"/>
      <c r="AD278" s="240"/>
      <c r="AE278" s="209"/>
      <c r="AF278" s="203"/>
      <c r="AG278" s="208"/>
      <c r="AH278" s="205"/>
      <c r="AI278" s="206"/>
      <c r="AJ278" s="223"/>
    </row>
    <row r="279" spans="2:38">
      <c r="B279" s="602"/>
      <c r="C279" s="149"/>
      <c r="D279" s="118"/>
      <c r="E279" s="112"/>
      <c r="F279" s="117"/>
      <c r="G279" s="114"/>
      <c r="H279" s="115"/>
      <c r="I279" s="132"/>
      <c r="K279" s="174"/>
      <c r="L279" s="240"/>
      <c r="M279" s="209"/>
      <c r="N279" s="203"/>
      <c r="O279" s="208"/>
      <c r="P279" s="205"/>
      <c r="Q279" s="206"/>
      <c r="R279" s="223"/>
      <c r="S279" s="188"/>
      <c r="T279" s="252"/>
      <c r="U279" s="240"/>
      <c r="V279" s="209"/>
      <c r="W279" s="203"/>
      <c r="X279" s="208"/>
      <c r="Y279" s="205"/>
      <c r="Z279" s="206"/>
      <c r="AA279" s="223"/>
      <c r="AB279" s="188"/>
      <c r="AC279" s="252"/>
      <c r="AD279" s="240"/>
      <c r="AE279" s="209"/>
      <c r="AF279" s="203"/>
      <c r="AG279" s="208"/>
      <c r="AH279" s="205"/>
      <c r="AI279" s="206"/>
      <c r="AJ279" s="223"/>
    </row>
    <row r="280" spans="2:38">
      <c r="B280" s="602"/>
      <c r="C280" s="149"/>
      <c r="D280" s="118"/>
      <c r="E280" s="112"/>
      <c r="F280" s="117"/>
      <c r="G280" s="114"/>
      <c r="H280" s="115"/>
      <c r="I280" s="132"/>
      <c r="K280" s="174"/>
      <c r="L280" s="240"/>
      <c r="M280" s="209"/>
      <c r="N280" s="203"/>
      <c r="O280" s="208"/>
      <c r="P280" s="205"/>
      <c r="Q280" s="206"/>
      <c r="R280" s="223"/>
      <c r="S280" s="188"/>
      <c r="T280" s="252"/>
      <c r="U280" s="240"/>
      <c r="V280" s="209"/>
      <c r="W280" s="203"/>
      <c r="X280" s="208"/>
      <c r="Y280" s="205"/>
      <c r="Z280" s="206"/>
      <c r="AA280" s="223"/>
      <c r="AB280" s="188"/>
      <c r="AC280" s="252"/>
      <c r="AD280" s="240"/>
      <c r="AE280" s="209"/>
      <c r="AF280" s="203"/>
      <c r="AG280" s="208"/>
      <c r="AH280" s="205"/>
      <c r="AI280" s="206"/>
      <c r="AJ280" s="223"/>
    </row>
    <row r="281" spans="2:38" ht="15.75" thickBot="1">
      <c r="B281" s="602"/>
      <c r="C281" s="149"/>
      <c r="D281" s="118"/>
      <c r="E281" s="112"/>
      <c r="F281" s="117"/>
      <c r="G281" s="114"/>
      <c r="H281" s="115"/>
      <c r="I281" s="132"/>
      <c r="K281" s="175"/>
      <c r="L281" s="241"/>
      <c r="M281" s="242"/>
      <c r="N281" s="226"/>
      <c r="O281" s="243"/>
      <c r="P281" s="228"/>
      <c r="Q281" s="229"/>
      <c r="R281" s="230"/>
      <c r="S281" s="188"/>
      <c r="T281" s="253"/>
      <c r="U281" s="241"/>
      <c r="V281" s="242"/>
      <c r="W281" s="226"/>
      <c r="X281" s="243"/>
      <c r="Y281" s="228"/>
      <c r="Z281" s="229"/>
      <c r="AA281" s="230"/>
      <c r="AB281" s="188"/>
      <c r="AC281" s="253"/>
      <c r="AD281" s="241"/>
      <c r="AE281" s="242"/>
      <c r="AF281" s="226"/>
      <c r="AG281" s="243"/>
      <c r="AH281" s="228"/>
      <c r="AI281" s="229"/>
      <c r="AJ281" s="230"/>
    </row>
    <row r="282" spans="2:38" ht="15.75" thickBot="1">
      <c r="B282" s="603"/>
      <c r="C282" s="150"/>
      <c r="D282" s="151"/>
      <c r="E282" s="135"/>
      <c r="F282" s="152"/>
      <c r="G282" s="137"/>
      <c r="H282" s="138"/>
      <c r="I282" s="139"/>
      <c r="K282" s="264" t="s">
        <v>229</v>
      </c>
      <c r="L282" s="215">
        <v>150</v>
      </c>
      <c r="M282" s="216">
        <v>12</v>
      </c>
      <c r="N282" s="203" t="s">
        <v>143</v>
      </c>
      <c r="O282" s="239" t="s">
        <v>146</v>
      </c>
      <c r="P282" s="219"/>
      <c r="Q282" s="220"/>
      <c r="R282" s="221"/>
      <c r="S282" s="188"/>
      <c r="T282" s="188"/>
      <c r="U282" s="188"/>
      <c r="V282" s="190"/>
      <c r="W282" s="192"/>
      <c r="X282" s="192"/>
      <c r="Y282" s="192"/>
      <c r="Z282" s="191"/>
      <c r="AA282" s="192"/>
      <c r="AB282" s="192"/>
      <c r="AC282" s="192"/>
      <c r="AD282" s="188"/>
      <c r="AE282" s="190"/>
      <c r="AF282" s="192"/>
      <c r="AG282" s="192"/>
      <c r="AH282" s="192"/>
      <c r="AI282" s="191"/>
      <c r="AJ282" s="192"/>
      <c r="AK282" s="192"/>
      <c r="AL282" s="192"/>
    </row>
    <row r="283" spans="2:38">
      <c r="B283" s="601" t="s">
        <v>229</v>
      </c>
      <c r="C283" s="124">
        <v>150</v>
      </c>
      <c r="D283" s="125">
        <v>25</v>
      </c>
      <c r="E283" s="126"/>
      <c r="F283" s="148" t="s">
        <v>146</v>
      </c>
      <c r="G283" s="128"/>
      <c r="H283" s="129"/>
      <c r="I283" s="130"/>
      <c r="K283" s="174"/>
      <c r="L283" s="222">
        <v>340</v>
      </c>
      <c r="M283" s="202">
        <v>12</v>
      </c>
      <c r="N283" s="203" t="s">
        <v>143</v>
      </c>
      <c r="O283" s="208" t="s">
        <v>203</v>
      </c>
      <c r="P283" s="205"/>
      <c r="Q283" s="206"/>
      <c r="R283" s="223"/>
      <c r="S283" s="188"/>
      <c r="T283" s="188"/>
      <c r="U283" s="188"/>
      <c r="V283" s="190"/>
      <c r="W283" s="192"/>
      <c r="X283" s="192"/>
      <c r="Y283" s="192"/>
      <c r="Z283" s="191"/>
      <c r="AA283" s="192"/>
      <c r="AB283" s="192"/>
      <c r="AC283" s="192"/>
      <c r="AD283" s="188"/>
      <c r="AE283" s="189"/>
      <c r="AF283" s="192"/>
      <c r="AG283" s="192"/>
      <c r="AH283" s="192"/>
      <c r="AI283" s="191"/>
      <c r="AJ283" s="192"/>
      <c r="AK283" s="192"/>
      <c r="AL283" s="192"/>
    </row>
    <row r="284" spans="2:38">
      <c r="B284" s="602"/>
      <c r="C284" s="131">
        <v>350</v>
      </c>
      <c r="D284" s="111">
        <v>12</v>
      </c>
      <c r="E284" s="112" t="s">
        <v>143</v>
      </c>
      <c r="F284" s="117" t="s">
        <v>203</v>
      </c>
      <c r="G284" s="114"/>
      <c r="H284" s="115"/>
      <c r="I284" s="132"/>
      <c r="K284" s="174"/>
      <c r="L284" s="240">
        <v>920</v>
      </c>
      <c r="M284" s="209">
        <v>12</v>
      </c>
      <c r="N284" s="203" t="s">
        <v>143</v>
      </c>
      <c r="O284" s="208"/>
      <c r="P284" s="205"/>
      <c r="Q284" s="206"/>
      <c r="R284" s="223"/>
      <c r="S284" s="188"/>
      <c r="T284" s="188"/>
      <c r="U284" s="188"/>
      <c r="V284" s="190"/>
      <c r="W284" s="189"/>
      <c r="X284" s="190"/>
      <c r="Y284" s="192"/>
      <c r="Z284" s="191"/>
      <c r="AA284" s="192"/>
      <c r="AB284" s="192"/>
      <c r="AC284" s="192"/>
      <c r="AD284" s="188"/>
      <c r="AE284" s="190"/>
      <c r="AF284" s="189"/>
      <c r="AG284" s="190"/>
      <c r="AH284" s="192"/>
      <c r="AI284" s="191"/>
      <c r="AJ284" s="192"/>
      <c r="AK284" s="192"/>
      <c r="AL284" s="192"/>
    </row>
    <row r="285" spans="2:38">
      <c r="B285" s="602"/>
      <c r="C285" s="149">
        <v>950</v>
      </c>
      <c r="D285" s="118">
        <v>12</v>
      </c>
      <c r="E285" s="112" t="s">
        <v>143</v>
      </c>
      <c r="F285" s="117"/>
      <c r="G285" s="114"/>
      <c r="H285" s="115"/>
      <c r="I285" s="132"/>
      <c r="K285" s="174"/>
      <c r="L285" s="240"/>
      <c r="M285" s="209"/>
      <c r="N285" s="203"/>
      <c r="O285" s="208"/>
      <c r="P285" s="205"/>
      <c r="Q285" s="206"/>
      <c r="R285" s="223"/>
      <c r="S285" s="188"/>
      <c r="T285" s="188"/>
      <c r="U285" s="188"/>
      <c r="V285" s="190"/>
      <c r="W285" s="189"/>
      <c r="X285" s="190"/>
      <c r="Y285" s="192"/>
      <c r="Z285" s="191"/>
      <c r="AA285" s="192"/>
      <c r="AB285" s="192"/>
      <c r="AC285" s="192"/>
      <c r="AD285" s="188"/>
      <c r="AE285" s="190"/>
      <c r="AF285" s="189"/>
      <c r="AG285" s="190"/>
      <c r="AH285" s="192"/>
      <c r="AI285" s="191"/>
      <c r="AJ285" s="192"/>
      <c r="AK285" s="192"/>
      <c r="AL285" s="192"/>
    </row>
    <row r="286" spans="2:38">
      <c r="B286" s="602"/>
      <c r="C286" s="149"/>
      <c r="D286" s="118"/>
      <c r="E286" s="112"/>
      <c r="F286" s="117"/>
      <c r="G286" s="114"/>
      <c r="H286" s="115"/>
      <c r="I286" s="132"/>
      <c r="K286" s="174"/>
      <c r="L286" s="240"/>
      <c r="M286" s="209"/>
      <c r="N286" s="203"/>
      <c r="O286" s="208"/>
      <c r="P286" s="205"/>
      <c r="Q286" s="206"/>
      <c r="R286" s="223"/>
      <c r="S286" s="188"/>
      <c r="T286" s="188"/>
      <c r="U286" s="188"/>
      <c r="V286" s="190"/>
      <c r="W286" s="189"/>
      <c r="X286" s="190"/>
      <c r="Y286" s="192"/>
      <c r="Z286" s="191"/>
      <c r="AA286" s="192"/>
      <c r="AB286" s="192"/>
      <c r="AC286" s="192"/>
      <c r="AD286" s="188"/>
      <c r="AE286" s="190"/>
      <c r="AF286" s="189"/>
      <c r="AG286" s="190"/>
      <c r="AH286" s="192"/>
      <c r="AI286" s="191"/>
      <c r="AJ286" s="192"/>
      <c r="AK286" s="192"/>
      <c r="AL286" s="192"/>
    </row>
    <row r="287" spans="2:38">
      <c r="B287" s="602"/>
      <c r="C287" s="149"/>
      <c r="D287" s="118"/>
      <c r="E287" s="112"/>
      <c r="F287" s="117"/>
      <c r="G287" s="114"/>
      <c r="H287" s="115"/>
      <c r="I287" s="132"/>
      <c r="K287" s="174"/>
      <c r="L287" s="240"/>
      <c r="M287" s="209"/>
      <c r="N287" s="203"/>
      <c r="O287" s="208"/>
      <c r="P287" s="205"/>
      <c r="Q287" s="206"/>
      <c r="R287" s="223"/>
      <c r="S287" s="188"/>
      <c r="T287" s="188"/>
      <c r="U287" s="188"/>
      <c r="V287" s="190"/>
      <c r="W287" s="189"/>
      <c r="X287" s="190"/>
      <c r="Y287" s="192"/>
      <c r="Z287" s="191"/>
      <c r="AA287" s="192"/>
      <c r="AB287" s="192"/>
      <c r="AC287" s="192"/>
      <c r="AD287" s="188"/>
      <c r="AE287" s="190"/>
      <c r="AF287" s="189"/>
      <c r="AG287" s="190"/>
      <c r="AH287" s="192"/>
      <c r="AI287" s="191"/>
      <c r="AJ287" s="192"/>
      <c r="AK287" s="192"/>
      <c r="AL287" s="192"/>
    </row>
    <row r="288" spans="2:38">
      <c r="B288" s="602"/>
      <c r="C288" s="149"/>
      <c r="D288" s="118"/>
      <c r="E288" s="112"/>
      <c r="F288" s="117"/>
      <c r="G288" s="114"/>
      <c r="H288" s="115"/>
      <c r="I288" s="132"/>
      <c r="K288" s="174"/>
      <c r="L288" s="240"/>
      <c r="M288" s="209"/>
      <c r="N288" s="203"/>
      <c r="O288" s="208"/>
      <c r="P288" s="205"/>
      <c r="Q288" s="206"/>
      <c r="R288" s="223"/>
      <c r="S288" s="188"/>
      <c r="T288" s="188"/>
      <c r="U288" s="188"/>
      <c r="V288" s="190"/>
      <c r="W288" s="189"/>
      <c r="X288" s="190"/>
      <c r="Y288" s="192"/>
      <c r="Z288" s="191"/>
      <c r="AA288" s="192"/>
      <c r="AB288" s="192"/>
      <c r="AC288" s="192"/>
      <c r="AD288" s="188"/>
      <c r="AE288" s="190"/>
      <c r="AF288" s="189"/>
      <c r="AG288" s="190"/>
      <c r="AH288" s="192"/>
      <c r="AI288" s="191"/>
      <c r="AJ288" s="192"/>
      <c r="AK288" s="192"/>
      <c r="AL288" s="192"/>
    </row>
    <row r="289" spans="2:39" ht="15.75" thickBot="1">
      <c r="B289" s="602"/>
      <c r="C289" s="149"/>
      <c r="D289" s="118"/>
      <c r="E289" s="112"/>
      <c r="F289" s="117"/>
      <c r="G289" s="114"/>
      <c r="H289" s="115"/>
      <c r="I289" s="132"/>
      <c r="K289" s="175"/>
      <c r="L289" s="241"/>
      <c r="M289" s="242"/>
      <c r="N289" s="226"/>
      <c r="O289" s="243"/>
      <c r="P289" s="228"/>
      <c r="Q289" s="229"/>
      <c r="R289" s="230"/>
      <c r="S289" s="188"/>
      <c r="T289" s="188"/>
      <c r="U289" s="188"/>
      <c r="V289" s="190"/>
      <c r="W289" s="189"/>
      <c r="X289" s="190"/>
      <c r="Y289" s="192"/>
      <c r="Z289" s="191"/>
      <c r="AA289" s="192"/>
      <c r="AB289" s="192"/>
      <c r="AC289" s="192"/>
      <c r="AD289" s="188"/>
      <c r="AE289" s="190"/>
      <c r="AF289" s="189"/>
      <c r="AG289" s="190"/>
      <c r="AH289" s="192"/>
      <c r="AI289" s="191"/>
      <c r="AJ289" s="192"/>
      <c r="AK289" s="192"/>
      <c r="AL289" s="192"/>
    </row>
    <row r="290" spans="2:39" ht="15.75" thickBot="1">
      <c r="B290" s="603"/>
      <c r="C290" s="150"/>
      <c r="D290" s="151"/>
      <c r="E290" s="135"/>
      <c r="F290" s="152"/>
      <c r="G290" s="137"/>
      <c r="H290" s="138"/>
      <c r="I290" s="139"/>
      <c r="K290" s="264" t="s">
        <v>199</v>
      </c>
      <c r="L290" s="215">
        <v>140</v>
      </c>
      <c r="M290" s="216">
        <v>12</v>
      </c>
      <c r="N290" s="217" t="s">
        <v>143</v>
      </c>
      <c r="O290" s="239" t="s">
        <v>146</v>
      </c>
      <c r="P290" s="219"/>
      <c r="Q290" s="220" t="s">
        <v>244</v>
      </c>
      <c r="R290" s="221"/>
      <c r="S290" s="188"/>
      <c r="T290" s="188"/>
      <c r="U290" s="188"/>
      <c r="V290" s="190"/>
      <c r="W290" s="192"/>
      <c r="X290" s="192"/>
      <c r="Y290" s="192"/>
      <c r="Z290" s="191"/>
      <c r="AA290" s="192"/>
      <c r="AB290" s="192"/>
      <c r="AC290" s="192"/>
      <c r="AD290" s="188"/>
      <c r="AE290" s="190"/>
      <c r="AF290" s="192"/>
      <c r="AG290" s="192"/>
      <c r="AH290" s="192"/>
      <c r="AI290" s="191"/>
      <c r="AJ290" s="192"/>
      <c r="AK290" s="192"/>
      <c r="AL290" s="192"/>
    </row>
    <row r="291" spans="2:39">
      <c r="B291" s="601" t="s">
        <v>199</v>
      </c>
      <c r="C291" s="124">
        <v>150</v>
      </c>
      <c r="D291" s="125">
        <v>12</v>
      </c>
      <c r="E291" s="126" t="s">
        <v>143</v>
      </c>
      <c r="F291" s="148" t="s">
        <v>146</v>
      </c>
      <c r="G291" s="128"/>
      <c r="H291" s="129"/>
      <c r="I291" s="130"/>
      <c r="K291" s="174"/>
      <c r="L291" s="222">
        <v>720</v>
      </c>
      <c r="M291" s="202">
        <v>12</v>
      </c>
      <c r="N291" s="203" t="s">
        <v>143</v>
      </c>
      <c r="O291" s="208" t="s">
        <v>203</v>
      </c>
      <c r="P291" s="205"/>
      <c r="Q291" s="206"/>
      <c r="R291" s="223"/>
      <c r="S291" s="188"/>
      <c r="T291" s="188"/>
      <c r="U291" s="188"/>
      <c r="V291" s="190"/>
      <c r="W291" s="192"/>
      <c r="X291" s="192"/>
      <c r="Y291" s="192"/>
      <c r="Z291" s="191"/>
      <c r="AA291" s="192"/>
      <c r="AB291" s="192"/>
      <c r="AC291" s="192"/>
      <c r="AD291" s="188"/>
      <c r="AE291" s="190"/>
      <c r="AF291" s="192"/>
      <c r="AG291" s="192"/>
      <c r="AH291" s="192"/>
      <c r="AI291" s="191"/>
      <c r="AJ291" s="192"/>
      <c r="AK291" s="192"/>
      <c r="AL291" s="192"/>
    </row>
    <row r="292" spans="2:39">
      <c r="B292" s="602"/>
      <c r="C292" s="131">
        <v>720</v>
      </c>
      <c r="D292" s="111">
        <v>12</v>
      </c>
      <c r="E292" s="112" t="s">
        <v>143</v>
      </c>
      <c r="F292" s="117" t="s">
        <v>203</v>
      </c>
      <c r="G292" s="114"/>
      <c r="H292" s="115"/>
      <c r="I292" s="132"/>
      <c r="K292" s="174"/>
      <c r="L292" s="240"/>
      <c r="M292" s="209"/>
      <c r="N292" s="203"/>
      <c r="O292" s="208"/>
      <c r="P292" s="205"/>
      <c r="Q292" s="206"/>
      <c r="R292" s="223"/>
      <c r="S292" s="188"/>
      <c r="T292" s="188"/>
      <c r="U292" s="188"/>
      <c r="V292" s="190"/>
      <c r="W292" s="189"/>
      <c r="X292" s="190"/>
      <c r="Y292" s="192"/>
      <c r="Z292" s="191"/>
      <c r="AA292" s="192"/>
      <c r="AB292" s="192"/>
      <c r="AC292" s="192"/>
      <c r="AD292" s="188"/>
      <c r="AE292" s="190"/>
      <c r="AF292" s="189"/>
      <c r="AG292" s="190"/>
      <c r="AH292" s="192"/>
      <c r="AI292" s="191"/>
      <c r="AJ292" s="192"/>
      <c r="AK292" s="192"/>
      <c r="AL292" s="192"/>
    </row>
    <row r="293" spans="2:39">
      <c r="B293" s="602"/>
      <c r="C293" s="149"/>
      <c r="D293" s="118"/>
      <c r="E293" s="112"/>
      <c r="F293" s="117"/>
      <c r="G293" s="114"/>
      <c r="H293" s="115"/>
      <c r="I293" s="132"/>
      <c r="K293" s="174"/>
      <c r="L293" s="240"/>
      <c r="M293" s="209"/>
      <c r="N293" s="203"/>
      <c r="O293" s="208"/>
      <c r="P293" s="205"/>
      <c r="Q293" s="206"/>
      <c r="R293" s="223"/>
      <c r="S293" s="188"/>
      <c r="T293" s="188"/>
      <c r="U293" s="188"/>
      <c r="V293" s="190"/>
      <c r="W293" s="189"/>
      <c r="X293" s="190"/>
      <c r="Y293" s="192"/>
      <c r="Z293" s="191"/>
      <c r="AA293" s="192"/>
      <c r="AB293" s="192"/>
      <c r="AC293" s="192"/>
      <c r="AD293" s="188"/>
      <c r="AE293" s="190"/>
      <c r="AF293" s="189"/>
      <c r="AG293" s="190"/>
      <c r="AH293" s="192"/>
      <c r="AI293" s="191"/>
      <c r="AJ293" s="192"/>
      <c r="AK293" s="192"/>
      <c r="AL293" s="192"/>
    </row>
    <row r="294" spans="2:39">
      <c r="B294" s="602"/>
      <c r="C294" s="149"/>
      <c r="D294" s="118"/>
      <c r="E294" s="112"/>
      <c r="F294" s="117"/>
      <c r="G294" s="114"/>
      <c r="H294" s="115"/>
      <c r="I294" s="132"/>
      <c r="K294" s="174"/>
      <c r="L294" s="240"/>
      <c r="M294" s="209"/>
      <c r="N294" s="203"/>
      <c r="O294" s="208"/>
      <c r="P294" s="205"/>
      <c r="Q294" s="206"/>
      <c r="R294" s="223"/>
      <c r="S294" s="188"/>
      <c r="T294" s="188"/>
      <c r="U294" s="188"/>
      <c r="V294" s="190"/>
      <c r="W294" s="189"/>
      <c r="X294" s="190"/>
      <c r="Y294" s="192"/>
      <c r="Z294" s="191"/>
      <c r="AA294" s="192"/>
      <c r="AB294" s="192"/>
      <c r="AC294" s="192"/>
      <c r="AD294" s="188"/>
      <c r="AE294" s="190"/>
      <c r="AF294" s="189"/>
      <c r="AG294" s="190"/>
      <c r="AH294" s="192"/>
      <c r="AI294" s="191"/>
      <c r="AJ294" s="192"/>
      <c r="AK294" s="192"/>
      <c r="AL294" s="192"/>
    </row>
    <row r="295" spans="2:39">
      <c r="B295" s="602"/>
      <c r="C295" s="149"/>
      <c r="D295" s="118"/>
      <c r="E295" s="112"/>
      <c r="F295" s="117"/>
      <c r="G295" s="114"/>
      <c r="H295" s="115"/>
      <c r="I295" s="132"/>
      <c r="K295" s="174"/>
      <c r="L295" s="240"/>
      <c r="M295" s="209"/>
      <c r="N295" s="203"/>
      <c r="O295" s="208"/>
      <c r="P295" s="205"/>
      <c r="Q295" s="206"/>
      <c r="R295" s="223"/>
      <c r="S295" s="188"/>
      <c r="T295" s="188"/>
      <c r="U295" s="188"/>
      <c r="V295" s="190"/>
      <c r="W295" s="189"/>
      <c r="X295" s="190"/>
      <c r="Y295" s="192"/>
      <c r="Z295" s="191"/>
      <c r="AA295" s="192"/>
      <c r="AB295" s="192"/>
      <c r="AC295" s="192"/>
      <c r="AD295" s="188"/>
      <c r="AE295" s="190"/>
      <c r="AF295" s="189"/>
      <c r="AG295" s="190"/>
      <c r="AH295" s="192"/>
      <c r="AI295" s="191"/>
      <c r="AJ295" s="192"/>
      <c r="AK295" s="192"/>
      <c r="AL295" s="192"/>
    </row>
    <row r="296" spans="2:39">
      <c r="B296" s="602"/>
      <c r="C296" s="149"/>
      <c r="D296" s="118"/>
      <c r="E296" s="112"/>
      <c r="F296" s="117"/>
      <c r="G296" s="114"/>
      <c r="H296" s="115"/>
      <c r="I296" s="132"/>
      <c r="K296" s="174"/>
      <c r="L296" s="240"/>
      <c r="M296" s="209"/>
      <c r="N296" s="203"/>
      <c r="O296" s="208"/>
      <c r="P296" s="205"/>
      <c r="Q296" s="206"/>
      <c r="R296" s="223"/>
      <c r="S296" s="188"/>
      <c r="T296" s="188"/>
      <c r="U296" s="188"/>
      <c r="V296" s="190"/>
      <c r="W296" s="189"/>
      <c r="X296" s="190"/>
      <c r="Y296" s="192"/>
      <c r="Z296" s="191"/>
      <c r="AA296" s="192"/>
      <c r="AB296" s="192"/>
      <c r="AC296" s="192"/>
      <c r="AD296" s="188"/>
      <c r="AE296" s="190"/>
      <c r="AF296" s="189"/>
      <c r="AG296" s="190"/>
      <c r="AH296" s="192"/>
      <c r="AI296" s="191"/>
      <c r="AJ296" s="192"/>
      <c r="AK296" s="192"/>
      <c r="AL296" s="192"/>
    </row>
    <row r="297" spans="2:39" ht="15.75" thickBot="1">
      <c r="B297" s="602"/>
      <c r="C297" s="149"/>
      <c r="D297" s="118"/>
      <c r="E297" s="112"/>
      <c r="F297" s="117"/>
      <c r="G297" s="114"/>
      <c r="H297" s="115"/>
      <c r="I297" s="132"/>
      <c r="K297" s="175"/>
      <c r="L297" s="241"/>
      <c r="M297" s="242"/>
      <c r="N297" s="226"/>
      <c r="O297" s="243"/>
      <c r="P297" s="228"/>
      <c r="Q297" s="229"/>
      <c r="R297" s="230"/>
      <c r="S297" s="188"/>
      <c r="T297" s="188"/>
      <c r="U297" s="188"/>
      <c r="V297" s="190"/>
      <c r="W297" s="189"/>
      <c r="X297" s="190"/>
      <c r="Y297" s="192"/>
      <c r="Z297" s="191"/>
      <c r="AA297" s="192"/>
      <c r="AB297" s="192"/>
      <c r="AC297" s="192"/>
      <c r="AD297" s="188"/>
      <c r="AE297" s="190"/>
      <c r="AF297" s="189"/>
      <c r="AG297" s="190"/>
      <c r="AH297" s="192"/>
      <c r="AI297" s="191"/>
      <c r="AJ297" s="192"/>
      <c r="AK297" s="192"/>
      <c r="AL297" s="192"/>
    </row>
    <row r="298" spans="2:39" ht="15.75" thickBot="1">
      <c r="B298" s="603"/>
      <c r="C298" s="150"/>
      <c r="D298" s="151"/>
      <c r="E298" s="135"/>
      <c r="F298" s="152"/>
      <c r="G298" s="137"/>
      <c r="H298" s="138"/>
      <c r="I298" s="139"/>
    </row>
    <row r="300" spans="2:39">
      <c r="W300" s="188"/>
      <c r="X300" s="188"/>
      <c r="Y300" s="188"/>
      <c r="Z300" s="188"/>
      <c r="AA300" s="188"/>
      <c r="AB300" s="188"/>
      <c r="AC300" s="188"/>
      <c r="AD300" s="188"/>
      <c r="AE300" s="188"/>
      <c r="AF300" s="193"/>
      <c r="AG300" s="188"/>
      <c r="AH300" s="188"/>
      <c r="AI300" s="188"/>
      <c r="AJ300" s="188"/>
      <c r="AK300" s="188"/>
      <c r="AL300" s="188"/>
      <c r="AM300" s="188"/>
    </row>
    <row r="301" spans="2:39">
      <c r="W301" s="188"/>
      <c r="X301" s="188"/>
      <c r="Y301" s="188"/>
      <c r="Z301" s="188"/>
      <c r="AA301" s="188"/>
      <c r="AB301" s="188"/>
      <c r="AC301" s="188"/>
      <c r="AD301" s="188"/>
      <c r="AE301" s="188"/>
      <c r="AF301" s="188"/>
      <c r="AG301" s="188"/>
      <c r="AH301" s="188"/>
      <c r="AI301" s="188"/>
      <c r="AJ301" s="188"/>
      <c r="AK301" s="188"/>
      <c r="AL301" s="188"/>
      <c r="AM301" s="188"/>
    </row>
    <row r="302" spans="2:39">
      <c r="W302" s="188"/>
      <c r="X302" s="188"/>
      <c r="Y302" s="188"/>
      <c r="Z302" s="188"/>
      <c r="AA302" s="188"/>
      <c r="AB302" s="188"/>
      <c r="AC302" s="188"/>
      <c r="AD302" s="188"/>
      <c r="AE302" s="188"/>
      <c r="AF302" s="188"/>
      <c r="AG302" s="188"/>
      <c r="AH302" s="188"/>
      <c r="AI302" s="188"/>
      <c r="AJ302" s="188"/>
      <c r="AK302" s="188"/>
      <c r="AL302" s="188"/>
      <c r="AM302" s="188"/>
    </row>
    <row r="303" spans="2:39">
      <c r="W303" s="188"/>
      <c r="X303" s="188"/>
      <c r="Y303" s="188"/>
      <c r="Z303" s="188"/>
      <c r="AA303" s="188"/>
      <c r="AB303" s="188"/>
      <c r="AC303" s="188"/>
      <c r="AD303" s="188"/>
      <c r="AE303" s="188"/>
      <c r="AF303" s="188"/>
      <c r="AG303" s="188"/>
      <c r="AH303" s="188"/>
      <c r="AI303" s="188"/>
      <c r="AJ303" s="188"/>
      <c r="AK303" s="188"/>
      <c r="AL303" s="188"/>
      <c r="AM303" s="188"/>
    </row>
    <row r="304" spans="2:39">
      <c r="W304" s="188"/>
      <c r="X304" s="188"/>
      <c r="Y304" s="188"/>
      <c r="Z304" s="188"/>
      <c r="AA304" s="188"/>
      <c r="AB304" s="188"/>
      <c r="AC304" s="188"/>
      <c r="AD304" s="188"/>
      <c r="AE304" s="188"/>
      <c r="AF304" s="188"/>
      <c r="AG304" s="188"/>
      <c r="AH304" s="188"/>
      <c r="AI304" s="188"/>
      <c r="AJ304" s="188"/>
      <c r="AK304" s="188"/>
      <c r="AL304" s="188"/>
      <c r="AM304" s="188"/>
    </row>
    <row r="305" spans="23:39">
      <c r="W305" s="188"/>
      <c r="X305" s="188"/>
      <c r="Y305" s="188"/>
      <c r="Z305" s="188"/>
      <c r="AA305" s="188"/>
      <c r="AB305" s="188"/>
      <c r="AC305" s="188"/>
      <c r="AD305" s="188"/>
      <c r="AE305" s="188"/>
      <c r="AF305" s="188"/>
      <c r="AG305" s="188"/>
      <c r="AH305" s="188"/>
      <c r="AI305" s="188"/>
      <c r="AJ305" s="188"/>
      <c r="AK305" s="188"/>
      <c r="AL305" s="188"/>
      <c r="AM305" s="188"/>
    </row>
    <row r="306" spans="23:39">
      <c r="W306" s="188"/>
      <c r="X306" s="188"/>
      <c r="Y306" s="188"/>
      <c r="Z306" s="188"/>
      <c r="AA306" s="188"/>
      <c r="AB306" s="188"/>
      <c r="AC306" s="188"/>
      <c r="AD306" s="188"/>
      <c r="AE306" s="188"/>
      <c r="AF306" s="188"/>
      <c r="AG306" s="188"/>
      <c r="AH306" s="188"/>
      <c r="AI306" s="188"/>
      <c r="AJ306" s="188"/>
      <c r="AK306" s="188"/>
      <c r="AL306" s="188"/>
      <c r="AM306" s="188"/>
    </row>
    <row r="307" spans="23:39">
      <c r="W307" s="188"/>
      <c r="X307" s="188"/>
      <c r="Y307" s="188"/>
      <c r="Z307" s="188"/>
      <c r="AA307" s="188"/>
      <c r="AB307" s="188"/>
      <c r="AC307" s="188"/>
      <c r="AD307" s="188"/>
      <c r="AE307" s="188"/>
      <c r="AF307" s="188"/>
      <c r="AG307" s="188"/>
      <c r="AH307" s="188"/>
      <c r="AI307" s="188"/>
      <c r="AJ307" s="188"/>
      <c r="AK307" s="188"/>
      <c r="AL307" s="188"/>
      <c r="AM307" s="188"/>
    </row>
    <row r="308" spans="23:39">
      <c r="W308" s="188"/>
      <c r="X308" s="188"/>
      <c r="Y308" s="188"/>
      <c r="Z308" s="188"/>
      <c r="AA308" s="188"/>
      <c r="AB308" s="188"/>
      <c r="AC308" s="188"/>
      <c r="AD308" s="188"/>
      <c r="AE308" s="188"/>
      <c r="AF308" s="188"/>
      <c r="AG308" s="188"/>
      <c r="AH308" s="188"/>
      <c r="AI308" s="188"/>
      <c r="AJ308" s="188"/>
      <c r="AK308" s="188"/>
      <c r="AL308" s="188"/>
      <c r="AM308" s="188"/>
    </row>
    <row r="309" spans="23:39">
      <c r="W309" s="188"/>
      <c r="X309" s="188"/>
      <c r="Y309" s="188"/>
      <c r="Z309" s="188"/>
      <c r="AA309" s="188"/>
      <c r="AB309" s="188"/>
      <c r="AC309" s="188"/>
      <c r="AD309" s="188"/>
      <c r="AE309" s="188"/>
      <c r="AF309" s="188"/>
      <c r="AG309" s="188"/>
      <c r="AH309" s="188"/>
      <c r="AI309" s="188"/>
      <c r="AJ309" s="188"/>
      <c r="AK309" s="188"/>
      <c r="AL309" s="188"/>
      <c r="AM309" s="188"/>
    </row>
  </sheetData>
  <mergeCells count="120">
    <mergeCell ref="B283:B290"/>
    <mergeCell ref="B291:B298"/>
    <mergeCell ref="T143:T150"/>
    <mergeCell ref="T151:T158"/>
    <mergeCell ref="B233:I233"/>
    <mergeCell ref="B235:B242"/>
    <mergeCell ref="B243:B250"/>
    <mergeCell ref="B251:B258"/>
    <mergeCell ref="B143:B150"/>
    <mergeCell ref="B151:B158"/>
    <mergeCell ref="B259:B266"/>
    <mergeCell ref="B267:B274"/>
    <mergeCell ref="B275:B282"/>
    <mergeCell ref="B212:B219"/>
    <mergeCell ref="B220:B227"/>
    <mergeCell ref="T162:AA162"/>
    <mergeCell ref="T164:T171"/>
    <mergeCell ref="T172:T179"/>
    <mergeCell ref="T180:T187"/>
    <mergeCell ref="T188:T195"/>
    <mergeCell ref="T196:T203"/>
    <mergeCell ref="T204:T211"/>
    <mergeCell ref="T212:T219"/>
    <mergeCell ref="T220:T227"/>
    <mergeCell ref="AC109:AJ109"/>
    <mergeCell ref="AC111:AC118"/>
    <mergeCell ref="AC119:AC126"/>
    <mergeCell ref="AC127:AC134"/>
    <mergeCell ref="AC135:AC142"/>
    <mergeCell ref="AC143:AC150"/>
    <mergeCell ref="AC151:AC158"/>
    <mergeCell ref="T109:AA109"/>
    <mergeCell ref="T111:T118"/>
    <mergeCell ref="T119:T126"/>
    <mergeCell ref="T127:T134"/>
    <mergeCell ref="T135:T142"/>
    <mergeCell ref="K109:R109"/>
    <mergeCell ref="K111:K118"/>
    <mergeCell ref="K119:K126"/>
    <mergeCell ref="K127:K134"/>
    <mergeCell ref="K135:K142"/>
    <mergeCell ref="K143:K150"/>
    <mergeCell ref="K151:K158"/>
    <mergeCell ref="B109:I109"/>
    <mergeCell ref="B111:B118"/>
    <mergeCell ref="B119:B126"/>
    <mergeCell ref="B127:B134"/>
    <mergeCell ref="B135:B142"/>
    <mergeCell ref="K3:R3"/>
    <mergeCell ref="K5:K12"/>
    <mergeCell ref="K13:K20"/>
    <mergeCell ref="K21:K28"/>
    <mergeCell ref="K29:K36"/>
    <mergeCell ref="B3:I3"/>
    <mergeCell ref="B5:B12"/>
    <mergeCell ref="B13:B20"/>
    <mergeCell ref="B37:B44"/>
    <mergeCell ref="B21:B28"/>
    <mergeCell ref="B29:B36"/>
    <mergeCell ref="AC3:AJ3"/>
    <mergeCell ref="AC5:AC12"/>
    <mergeCell ref="AC13:AC20"/>
    <mergeCell ref="AC21:AC28"/>
    <mergeCell ref="AC29:AC36"/>
    <mergeCell ref="T3:AA3"/>
    <mergeCell ref="T5:T12"/>
    <mergeCell ref="T13:T20"/>
    <mergeCell ref="T21:T28"/>
    <mergeCell ref="T29:T36"/>
    <mergeCell ref="AC37:AC44"/>
    <mergeCell ref="AC45:AC52"/>
    <mergeCell ref="B56:I56"/>
    <mergeCell ref="B58:B65"/>
    <mergeCell ref="B66:B73"/>
    <mergeCell ref="T56:AA56"/>
    <mergeCell ref="T58:T65"/>
    <mergeCell ref="T66:T73"/>
    <mergeCell ref="K37:K44"/>
    <mergeCell ref="K45:K52"/>
    <mergeCell ref="T37:T44"/>
    <mergeCell ref="T45:T52"/>
    <mergeCell ref="B45:B52"/>
    <mergeCell ref="B74:B81"/>
    <mergeCell ref="B82:B89"/>
    <mergeCell ref="B90:B97"/>
    <mergeCell ref="B98:B105"/>
    <mergeCell ref="K56:R56"/>
    <mergeCell ref="K58:K65"/>
    <mergeCell ref="K66:K73"/>
    <mergeCell ref="K74:K81"/>
    <mergeCell ref="K82:K89"/>
    <mergeCell ref="K90:K97"/>
    <mergeCell ref="K98:K105"/>
    <mergeCell ref="T74:T81"/>
    <mergeCell ref="T82:T89"/>
    <mergeCell ref="T90:T97"/>
    <mergeCell ref="T98:T105"/>
    <mergeCell ref="AC56:AJ56"/>
    <mergeCell ref="AC58:AC65"/>
    <mergeCell ref="AC66:AC73"/>
    <mergeCell ref="AC74:AC81"/>
    <mergeCell ref="AC82:AC89"/>
    <mergeCell ref="AC90:AC97"/>
    <mergeCell ref="AC98:AC105"/>
    <mergeCell ref="K212:K219"/>
    <mergeCell ref="K220:K227"/>
    <mergeCell ref="B196:B203"/>
    <mergeCell ref="B204:B211"/>
    <mergeCell ref="B162:I162"/>
    <mergeCell ref="B164:B171"/>
    <mergeCell ref="B172:B179"/>
    <mergeCell ref="B180:B187"/>
    <mergeCell ref="B188:B195"/>
    <mergeCell ref="K162:R162"/>
    <mergeCell ref="K164:K171"/>
    <mergeCell ref="K172:K179"/>
    <mergeCell ref="K180:K187"/>
    <mergeCell ref="K188:K195"/>
    <mergeCell ref="K196:K203"/>
    <mergeCell ref="K204:K211"/>
  </mergeCells>
  <conditionalFormatting sqref="D3">
    <cfRule type="duplicateValues" dxfId="41" priority="44"/>
  </conditionalFormatting>
  <conditionalFormatting sqref="B3:C3">
    <cfRule type="duplicateValues" dxfId="40" priority="43"/>
  </conditionalFormatting>
  <conditionalFormatting sqref="M3">
    <cfRule type="duplicateValues" dxfId="39" priority="42"/>
  </conditionalFormatting>
  <conditionalFormatting sqref="K3:L3">
    <cfRule type="duplicateValues" dxfId="38" priority="41"/>
  </conditionalFormatting>
  <conditionalFormatting sqref="V3">
    <cfRule type="duplicateValues" dxfId="37" priority="40"/>
  </conditionalFormatting>
  <conditionalFormatting sqref="T3:U3">
    <cfRule type="duplicateValues" dxfId="36" priority="39"/>
  </conditionalFormatting>
  <conditionalFormatting sqref="AE3">
    <cfRule type="duplicateValues" dxfId="35" priority="38"/>
  </conditionalFormatting>
  <conditionalFormatting sqref="AC3:AD3">
    <cfRule type="duplicateValues" dxfId="34" priority="37"/>
  </conditionalFormatting>
  <conditionalFormatting sqref="D56">
    <cfRule type="duplicateValues" dxfId="33" priority="36"/>
  </conditionalFormatting>
  <conditionalFormatting sqref="B56:C56">
    <cfRule type="duplicateValues" dxfId="32" priority="35"/>
  </conditionalFormatting>
  <conditionalFormatting sqref="M56">
    <cfRule type="duplicateValues" dxfId="31" priority="34"/>
  </conditionalFormatting>
  <conditionalFormatting sqref="K56:L56">
    <cfRule type="duplicateValues" dxfId="30" priority="33"/>
  </conditionalFormatting>
  <conditionalFormatting sqref="V56">
    <cfRule type="duplicateValues" dxfId="29" priority="32"/>
  </conditionalFormatting>
  <conditionalFormatting sqref="T56:U56">
    <cfRule type="duplicateValues" dxfId="28" priority="31"/>
  </conditionalFormatting>
  <conditionalFormatting sqref="AE56">
    <cfRule type="duplicateValues" dxfId="27" priority="30"/>
  </conditionalFormatting>
  <conditionalFormatting sqref="AC56:AD56">
    <cfRule type="duplicateValues" dxfId="26" priority="29"/>
  </conditionalFormatting>
  <conditionalFormatting sqref="D109">
    <cfRule type="duplicateValues" dxfId="25" priority="28"/>
  </conditionalFormatting>
  <conditionalFormatting sqref="B109:C109">
    <cfRule type="duplicateValues" dxfId="24" priority="27"/>
  </conditionalFormatting>
  <conditionalFormatting sqref="M109">
    <cfRule type="duplicateValues" dxfId="23" priority="24"/>
  </conditionalFormatting>
  <conditionalFormatting sqref="K109:L109">
    <cfRule type="duplicateValues" dxfId="22" priority="23"/>
  </conditionalFormatting>
  <conditionalFormatting sqref="V109">
    <cfRule type="duplicateValues" dxfId="21" priority="20"/>
  </conditionalFormatting>
  <conditionalFormatting sqref="T109:U109">
    <cfRule type="duplicateValues" dxfId="20" priority="19"/>
  </conditionalFormatting>
  <conditionalFormatting sqref="AE109">
    <cfRule type="duplicateValues" dxfId="19" priority="16"/>
  </conditionalFormatting>
  <conditionalFormatting sqref="AC109:AD109">
    <cfRule type="duplicateValues" dxfId="18" priority="15"/>
  </conditionalFormatting>
  <conditionalFormatting sqref="D162">
    <cfRule type="duplicateValues" dxfId="17" priority="14"/>
  </conditionalFormatting>
  <conditionalFormatting sqref="B162:C162">
    <cfRule type="duplicateValues" dxfId="16" priority="13"/>
  </conditionalFormatting>
  <conditionalFormatting sqref="V162">
    <cfRule type="duplicateValues" dxfId="15" priority="12"/>
  </conditionalFormatting>
  <conditionalFormatting sqref="T162:U162">
    <cfRule type="duplicateValues" dxfId="14" priority="11"/>
  </conditionalFormatting>
  <conditionalFormatting sqref="AE162">
    <cfRule type="duplicateValues" dxfId="13" priority="10"/>
  </conditionalFormatting>
  <conditionalFormatting sqref="AC162:AD162">
    <cfRule type="duplicateValues" dxfId="12" priority="9"/>
  </conditionalFormatting>
  <conditionalFormatting sqref="D233">
    <cfRule type="duplicateValues" dxfId="11" priority="8"/>
  </conditionalFormatting>
  <conditionalFormatting sqref="B233:C233">
    <cfRule type="duplicateValues" dxfId="10" priority="7"/>
  </conditionalFormatting>
  <conditionalFormatting sqref="M232">
    <cfRule type="duplicateValues" dxfId="9" priority="6"/>
  </conditionalFormatting>
  <conditionalFormatting sqref="K232:L232">
    <cfRule type="duplicateValues" dxfId="8" priority="5"/>
  </conditionalFormatting>
  <conditionalFormatting sqref="V232">
    <cfRule type="duplicateValues" dxfId="7" priority="4"/>
  </conditionalFormatting>
  <conditionalFormatting sqref="T232:U232">
    <cfRule type="duplicateValues" dxfId="6" priority="3"/>
  </conditionalFormatting>
  <conditionalFormatting sqref="AE232">
    <cfRule type="duplicateValues" dxfId="5" priority="2"/>
  </conditionalFormatting>
  <conditionalFormatting sqref="AC232:AD232">
    <cfRule type="duplicateValues" dxfId="4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D58"/>
  <sheetViews>
    <sheetView zoomScale="55" zoomScaleNormal="55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44.42578125" customWidth="1"/>
    <col min="55" max="55" width="17.140625" customWidth="1"/>
  </cols>
  <sheetData>
    <row r="1" spans="1:56" ht="124.5" customHeight="1" thickBot="1">
      <c r="B1" s="476">
        <v>630009</v>
      </c>
      <c r="C1" s="477" t="s">
        <v>58</v>
      </c>
      <c r="D1" s="477" t="s">
        <v>18</v>
      </c>
      <c r="E1" s="477" t="s">
        <v>19</v>
      </c>
      <c r="F1" s="477" t="s">
        <v>20</v>
      </c>
      <c r="G1" s="477" t="s">
        <v>23</v>
      </c>
      <c r="H1" s="477" t="s">
        <v>24</v>
      </c>
      <c r="I1" s="477" t="s">
        <v>81</v>
      </c>
      <c r="J1" s="477" t="s">
        <v>25</v>
      </c>
      <c r="K1" s="477" t="s">
        <v>26</v>
      </c>
      <c r="L1" s="477" t="s">
        <v>92</v>
      </c>
      <c r="M1" s="477" t="s">
        <v>27</v>
      </c>
      <c r="N1" s="477" t="s">
        <v>28</v>
      </c>
      <c r="O1" s="477" t="s">
        <v>224</v>
      </c>
      <c r="P1" s="478" t="s">
        <v>29</v>
      </c>
      <c r="Q1" s="478" t="s">
        <v>30</v>
      </c>
      <c r="R1" s="479" t="s">
        <v>108</v>
      </c>
      <c r="S1" s="478" t="s">
        <v>31</v>
      </c>
      <c r="T1" s="478" t="s">
        <v>32</v>
      </c>
      <c r="U1" s="478" t="s">
        <v>33</v>
      </c>
      <c r="V1" s="478" t="s">
        <v>34</v>
      </c>
      <c r="W1" s="478" t="s">
        <v>35</v>
      </c>
      <c r="X1" s="478" t="s">
        <v>36</v>
      </c>
      <c r="Y1" s="478" t="s">
        <v>37</v>
      </c>
      <c r="Z1" s="478" t="s">
        <v>38</v>
      </c>
      <c r="AA1" s="478" t="s">
        <v>39</v>
      </c>
      <c r="AB1" s="478" t="s">
        <v>40</v>
      </c>
      <c r="AC1" s="478" t="s">
        <v>41</v>
      </c>
      <c r="AD1" s="478" t="s">
        <v>42</v>
      </c>
      <c r="AE1" s="478" t="s">
        <v>43</v>
      </c>
      <c r="AF1" s="478" t="s">
        <v>44</v>
      </c>
      <c r="AG1" s="478" t="s">
        <v>45</v>
      </c>
      <c r="AH1" s="478" t="s">
        <v>46</v>
      </c>
      <c r="AI1" s="478" t="s">
        <v>47</v>
      </c>
      <c r="AJ1" s="478" t="s">
        <v>48</v>
      </c>
      <c r="AK1" s="479" t="s">
        <v>49</v>
      </c>
      <c r="AL1" s="479" t="s">
        <v>50</v>
      </c>
      <c r="AM1" s="479" t="s">
        <v>51</v>
      </c>
      <c r="AN1" s="479" t="s">
        <v>52</v>
      </c>
      <c r="AO1" s="479" t="s">
        <v>53</v>
      </c>
      <c r="AP1" s="479" t="s">
        <v>54</v>
      </c>
      <c r="AQ1" s="479" t="s">
        <v>55</v>
      </c>
      <c r="AR1" s="480" t="s">
        <v>56</v>
      </c>
      <c r="AS1" s="479" t="s">
        <v>255</v>
      </c>
      <c r="AT1" s="479" t="s">
        <v>257</v>
      </c>
      <c r="AU1" s="479" t="s">
        <v>258</v>
      </c>
      <c r="AV1" s="479" t="s">
        <v>259</v>
      </c>
      <c r="AW1" s="479" t="s">
        <v>260</v>
      </c>
      <c r="AX1" s="480" t="s">
        <v>261</v>
      </c>
      <c r="AY1" s="479" t="s">
        <v>262</v>
      </c>
      <c r="AZ1" s="479" t="s">
        <v>264</v>
      </c>
      <c r="BA1" s="479" t="s">
        <v>265</v>
      </c>
      <c r="BB1" s="479" t="s">
        <v>266</v>
      </c>
      <c r="BC1" s="479" t="s">
        <v>267</v>
      </c>
      <c r="BD1" s="522" t="s">
        <v>313</v>
      </c>
    </row>
    <row r="2" spans="1:56" ht="30" customHeight="1" thickBot="1">
      <c r="A2" s="456">
        <v>609456</v>
      </c>
      <c r="B2" s="451">
        <v>4</v>
      </c>
      <c r="C2" s="451">
        <v>6</v>
      </c>
      <c r="D2" s="451">
        <v>4</v>
      </c>
      <c r="E2" s="451">
        <v>4</v>
      </c>
      <c r="F2" s="451">
        <v>4</v>
      </c>
      <c r="G2" s="451">
        <v>4</v>
      </c>
      <c r="H2" s="451">
        <v>4</v>
      </c>
      <c r="I2" s="451">
        <v>4</v>
      </c>
      <c r="J2" s="451">
        <v>4</v>
      </c>
      <c r="K2" s="451">
        <v>4</v>
      </c>
      <c r="L2" s="451">
        <v>4</v>
      </c>
      <c r="M2" s="451">
        <v>4</v>
      </c>
      <c r="N2" s="451"/>
      <c r="O2" s="451">
        <v>6</v>
      </c>
      <c r="P2" s="451">
        <v>8</v>
      </c>
      <c r="Q2" s="451">
        <v>4</v>
      </c>
      <c r="R2" s="451">
        <v>4</v>
      </c>
      <c r="S2" s="451">
        <v>4</v>
      </c>
      <c r="T2" s="451">
        <v>4</v>
      </c>
      <c r="U2" s="451">
        <v>4</v>
      </c>
      <c r="V2" s="451">
        <v>4</v>
      </c>
      <c r="W2" s="451"/>
      <c r="X2" s="451"/>
      <c r="Y2" s="451">
        <v>4</v>
      </c>
      <c r="Z2" s="451"/>
      <c r="AA2" s="451">
        <v>4</v>
      </c>
      <c r="AB2" s="451">
        <v>4</v>
      </c>
      <c r="AC2" s="451">
        <v>8</v>
      </c>
      <c r="AD2" s="451">
        <v>4</v>
      </c>
      <c r="AE2" s="451">
        <v>4</v>
      </c>
      <c r="AF2" s="451">
        <v>4</v>
      </c>
      <c r="AG2" s="451">
        <v>8</v>
      </c>
      <c r="AH2" s="451">
        <v>4</v>
      </c>
      <c r="AI2" s="451">
        <v>4</v>
      </c>
      <c r="AJ2" s="451">
        <v>8</v>
      </c>
      <c r="AK2" s="451">
        <v>4</v>
      </c>
      <c r="AL2" s="451">
        <v>4</v>
      </c>
      <c r="AM2" s="451">
        <v>4</v>
      </c>
      <c r="AN2" s="451">
        <v>4</v>
      </c>
      <c r="AO2" s="451">
        <v>8</v>
      </c>
      <c r="AP2" s="451">
        <v>4</v>
      </c>
      <c r="AQ2" s="451">
        <v>4</v>
      </c>
      <c r="AR2" s="451">
        <v>4</v>
      </c>
      <c r="AS2" s="451">
        <v>4</v>
      </c>
      <c r="AT2" s="451"/>
      <c r="AU2" s="451">
        <v>4</v>
      </c>
      <c r="AV2" s="451">
        <v>4</v>
      </c>
      <c r="AW2" s="451">
        <v>4</v>
      </c>
      <c r="AX2" s="451">
        <v>4</v>
      </c>
      <c r="AY2" s="451">
        <v>4</v>
      </c>
      <c r="AZ2" s="451">
        <v>4</v>
      </c>
      <c r="BA2" s="451">
        <v>4</v>
      </c>
      <c r="BB2" s="451">
        <v>4</v>
      </c>
      <c r="BC2" s="451">
        <v>4</v>
      </c>
    </row>
    <row r="3" spans="1:56" ht="30" customHeight="1" thickBot="1">
      <c r="A3" s="456" t="s">
        <v>6</v>
      </c>
      <c r="B3" s="451">
        <v>2</v>
      </c>
      <c r="C3" s="451">
        <v>2</v>
      </c>
      <c r="D3" s="451">
        <v>2</v>
      </c>
      <c r="E3" s="451">
        <v>2</v>
      </c>
      <c r="F3" s="451">
        <v>2</v>
      </c>
      <c r="G3" s="451"/>
      <c r="H3" s="451">
        <v>2</v>
      </c>
      <c r="I3" s="451">
        <v>2</v>
      </c>
      <c r="J3" s="451"/>
      <c r="K3" s="451"/>
      <c r="L3" s="451"/>
      <c r="M3" s="451"/>
      <c r="N3" s="451"/>
      <c r="O3" s="451"/>
      <c r="P3" s="451"/>
      <c r="Q3" s="451"/>
      <c r="R3" s="451"/>
      <c r="S3" s="451"/>
      <c r="T3" s="451">
        <v>2</v>
      </c>
      <c r="U3" s="451">
        <v>2</v>
      </c>
      <c r="V3" s="451">
        <v>2</v>
      </c>
      <c r="W3" s="451"/>
      <c r="X3" s="451"/>
      <c r="Y3" s="451">
        <v>0</v>
      </c>
      <c r="Z3" s="451"/>
      <c r="AA3" s="451">
        <v>0</v>
      </c>
      <c r="AB3" s="451">
        <v>0</v>
      </c>
      <c r="AC3" s="451">
        <v>0</v>
      </c>
      <c r="AD3" s="451">
        <v>0</v>
      </c>
      <c r="AE3" s="451">
        <v>0</v>
      </c>
      <c r="AF3" s="451">
        <v>0</v>
      </c>
      <c r="AG3" s="451">
        <v>0</v>
      </c>
      <c r="AH3" s="451">
        <v>0</v>
      </c>
      <c r="AI3" s="451">
        <v>0</v>
      </c>
      <c r="AJ3" s="451">
        <v>0</v>
      </c>
      <c r="AK3" s="451">
        <v>0</v>
      </c>
      <c r="AL3" s="451">
        <v>2</v>
      </c>
      <c r="AM3" s="451">
        <v>0</v>
      </c>
      <c r="AN3" s="451">
        <v>2</v>
      </c>
      <c r="AO3" s="451">
        <v>0</v>
      </c>
      <c r="AP3" s="451">
        <v>0</v>
      </c>
      <c r="AQ3" s="451">
        <v>0</v>
      </c>
      <c r="AR3" s="451">
        <v>0</v>
      </c>
      <c r="AS3" s="451">
        <v>0</v>
      </c>
      <c r="AT3" s="451"/>
      <c r="AU3" s="451">
        <v>0</v>
      </c>
      <c r="AV3" s="451">
        <v>0</v>
      </c>
      <c r="AW3" s="451">
        <v>0</v>
      </c>
      <c r="AX3" s="451">
        <v>0</v>
      </c>
      <c r="AY3" s="451">
        <v>0</v>
      </c>
      <c r="AZ3" s="451">
        <v>0</v>
      </c>
      <c r="BA3" s="451">
        <v>0</v>
      </c>
      <c r="BB3" s="451">
        <v>0</v>
      </c>
      <c r="BC3" s="451">
        <v>0</v>
      </c>
    </row>
    <row r="4" spans="1:56" ht="30" customHeight="1" thickBot="1">
      <c r="A4" s="456" t="s">
        <v>7</v>
      </c>
      <c r="B4" s="451">
        <v>1</v>
      </c>
      <c r="C4" s="451">
        <v>1</v>
      </c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>
        <v>1</v>
      </c>
      <c r="R4" s="451"/>
      <c r="S4" s="451">
        <v>1</v>
      </c>
      <c r="T4" s="451"/>
      <c r="U4" s="451"/>
      <c r="V4" s="451"/>
      <c r="W4" s="451"/>
      <c r="X4" s="451"/>
      <c r="Y4" s="451">
        <v>1</v>
      </c>
      <c r="Z4" s="451"/>
      <c r="AA4" s="451">
        <v>0</v>
      </c>
      <c r="AB4" s="451">
        <v>0</v>
      </c>
      <c r="AC4" s="451">
        <v>0</v>
      </c>
      <c r="AD4" s="451">
        <v>0</v>
      </c>
      <c r="AE4" s="451">
        <v>0</v>
      </c>
      <c r="AF4" s="451">
        <v>0</v>
      </c>
      <c r="AG4" s="451">
        <v>0</v>
      </c>
      <c r="AH4" s="451">
        <v>0</v>
      </c>
      <c r="AI4" s="451">
        <v>0</v>
      </c>
      <c r="AJ4" s="451">
        <v>0</v>
      </c>
      <c r="AK4" s="451">
        <v>0</v>
      </c>
      <c r="AL4" s="451">
        <v>1</v>
      </c>
      <c r="AM4" s="451">
        <v>0</v>
      </c>
      <c r="AN4" s="451">
        <v>1</v>
      </c>
      <c r="AO4" s="451">
        <v>0</v>
      </c>
      <c r="AP4" s="451">
        <v>0</v>
      </c>
      <c r="AQ4" s="451">
        <v>0</v>
      </c>
      <c r="AR4" s="451">
        <v>0</v>
      </c>
      <c r="AS4" s="451">
        <v>0</v>
      </c>
      <c r="AT4" s="451"/>
      <c r="AU4" s="451">
        <v>0</v>
      </c>
      <c r="AV4" s="451">
        <v>0</v>
      </c>
      <c r="AW4" s="451">
        <v>0</v>
      </c>
      <c r="AX4" s="451">
        <v>0</v>
      </c>
      <c r="AY4" s="451">
        <v>0</v>
      </c>
      <c r="AZ4" s="451">
        <v>0</v>
      </c>
      <c r="BA4" s="451">
        <v>1</v>
      </c>
      <c r="BB4" s="451">
        <v>1</v>
      </c>
      <c r="BC4" s="451">
        <v>0</v>
      </c>
      <c r="BD4" s="455"/>
    </row>
    <row r="5" spans="1:56" ht="30" customHeight="1" thickBot="1">
      <c r="A5" s="456" t="s">
        <v>8</v>
      </c>
      <c r="B5" s="451">
        <v>4</v>
      </c>
      <c r="C5" s="451">
        <v>4</v>
      </c>
      <c r="D5" s="451">
        <v>4</v>
      </c>
      <c r="E5" s="451">
        <v>4</v>
      </c>
      <c r="F5" s="451">
        <v>4</v>
      </c>
      <c r="G5" s="451">
        <v>4</v>
      </c>
      <c r="H5" s="451">
        <v>4</v>
      </c>
      <c r="I5" s="451">
        <v>4</v>
      </c>
      <c r="J5" s="451"/>
      <c r="K5" s="451"/>
      <c r="L5" s="451"/>
      <c r="M5" s="451"/>
      <c r="N5" s="451"/>
      <c r="O5" s="451">
        <v>4</v>
      </c>
      <c r="P5" s="451">
        <v>4</v>
      </c>
      <c r="Q5" s="451">
        <v>4</v>
      </c>
      <c r="R5" s="451">
        <v>4</v>
      </c>
      <c r="S5" s="451">
        <v>4</v>
      </c>
      <c r="T5" s="451">
        <v>4</v>
      </c>
      <c r="U5" s="451">
        <v>4</v>
      </c>
      <c r="V5" s="451">
        <v>4</v>
      </c>
      <c r="W5" s="451"/>
      <c r="X5" s="451"/>
      <c r="Y5" s="451">
        <v>4</v>
      </c>
      <c r="Z5" s="451"/>
      <c r="AA5" s="451">
        <v>0</v>
      </c>
      <c r="AB5" s="451">
        <v>4</v>
      </c>
      <c r="AC5" s="451">
        <v>4</v>
      </c>
      <c r="AD5" s="451">
        <v>0</v>
      </c>
      <c r="AE5" s="451">
        <v>0</v>
      </c>
      <c r="AF5" s="451">
        <v>0</v>
      </c>
      <c r="AG5" s="451">
        <v>0</v>
      </c>
      <c r="AH5" s="451">
        <v>4</v>
      </c>
      <c r="AI5" s="451">
        <v>0</v>
      </c>
      <c r="AJ5" s="451">
        <v>4</v>
      </c>
      <c r="AK5" s="451">
        <v>4</v>
      </c>
      <c r="AL5" s="451">
        <v>4</v>
      </c>
      <c r="AM5" s="451">
        <v>0</v>
      </c>
      <c r="AN5" s="451">
        <v>4</v>
      </c>
      <c r="AO5" s="451">
        <v>4</v>
      </c>
      <c r="AP5" s="451">
        <v>0</v>
      </c>
      <c r="AQ5" s="451">
        <v>0</v>
      </c>
      <c r="AR5" s="451">
        <v>4</v>
      </c>
      <c r="AS5" s="451">
        <v>2</v>
      </c>
      <c r="AT5" s="451"/>
      <c r="AU5" s="451">
        <v>0</v>
      </c>
      <c r="AV5" s="451">
        <v>4</v>
      </c>
      <c r="AW5" s="451">
        <v>4</v>
      </c>
      <c r="AX5" s="451">
        <v>4</v>
      </c>
      <c r="AY5" s="451">
        <v>2</v>
      </c>
      <c r="AZ5" s="451">
        <v>2</v>
      </c>
      <c r="BA5" s="451">
        <v>4</v>
      </c>
      <c r="BB5" s="451">
        <v>4</v>
      </c>
      <c r="BC5" s="451">
        <v>0</v>
      </c>
    </row>
    <row r="6" spans="1:56" ht="30" customHeight="1" thickBot="1">
      <c r="A6" s="456" t="s">
        <v>9</v>
      </c>
      <c r="B6" s="451">
        <v>8</v>
      </c>
      <c r="C6" s="451"/>
      <c r="D6" s="451"/>
      <c r="E6" s="451"/>
      <c r="F6" s="451"/>
      <c r="G6" s="451">
        <v>4</v>
      </c>
      <c r="H6" s="451"/>
      <c r="I6" s="451"/>
      <c r="J6" s="451">
        <v>11</v>
      </c>
      <c r="K6" s="451"/>
      <c r="L6" s="451"/>
      <c r="M6" s="451"/>
      <c r="N6" s="451"/>
      <c r="O6" s="451">
        <v>8</v>
      </c>
      <c r="P6" s="451"/>
      <c r="Q6" s="451"/>
      <c r="R6" s="451"/>
      <c r="S6" s="451"/>
      <c r="T6" s="451"/>
      <c r="U6" s="451"/>
      <c r="V6" s="451"/>
      <c r="W6" s="451"/>
      <c r="X6" s="451"/>
      <c r="Y6" s="451">
        <v>0</v>
      </c>
      <c r="Z6" s="451"/>
      <c r="AA6" s="451">
        <v>0</v>
      </c>
      <c r="AB6" s="451">
        <v>0</v>
      </c>
      <c r="AC6" s="451">
        <v>0</v>
      </c>
      <c r="AD6" s="451">
        <v>0</v>
      </c>
      <c r="AE6" s="451">
        <v>0</v>
      </c>
      <c r="AF6" s="451">
        <v>0</v>
      </c>
      <c r="AG6" s="451">
        <v>0</v>
      </c>
      <c r="AH6" s="451">
        <v>0</v>
      </c>
      <c r="AI6" s="451">
        <v>0</v>
      </c>
      <c r="AJ6" s="451">
        <v>0</v>
      </c>
      <c r="AK6" s="451">
        <v>0</v>
      </c>
      <c r="AL6" s="451">
        <v>8</v>
      </c>
      <c r="AM6" s="451">
        <v>0</v>
      </c>
      <c r="AN6" s="451">
        <v>8</v>
      </c>
      <c r="AO6" s="451">
        <v>0</v>
      </c>
      <c r="AP6" s="451">
        <v>0</v>
      </c>
      <c r="AQ6" s="451">
        <v>0</v>
      </c>
      <c r="AR6" s="451">
        <v>0</v>
      </c>
      <c r="AS6" s="451">
        <v>0</v>
      </c>
      <c r="AT6" s="451"/>
      <c r="AU6" s="451">
        <v>0</v>
      </c>
      <c r="AV6" s="451">
        <v>0</v>
      </c>
      <c r="AW6" s="451">
        <v>0</v>
      </c>
      <c r="AX6" s="451">
        <v>8</v>
      </c>
      <c r="AY6" s="451">
        <v>8</v>
      </c>
      <c r="AZ6" s="451">
        <v>8</v>
      </c>
      <c r="BA6" s="451">
        <v>8</v>
      </c>
      <c r="BB6" s="451">
        <v>8</v>
      </c>
      <c r="BC6" s="451">
        <v>0</v>
      </c>
    </row>
    <row r="7" spans="1:56" ht="30" customHeight="1" thickBot="1">
      <c r="A7" s="456" t="s">
        <v>10</v>
      </c>
      <c r="B7" s="451">
        <v>4</v>
      </c>
      <c r="C7" s="451">
        <v>4</v>
      </c>
      <c r="D7" s="451">
        <v>7</v>
      </c>
      <c r="E7" s="451">
        <v>7</v>
      </c>
      <c r="F7" s="451">
        <v>7</v>
      </c>
      <c r="G7" s="451">
        <v>4</v>
      </c>
      <c r="H7" s="451">
        <v>7</v>
      </c>
      <c r="I7" s="451">
        <v>7</v>
      </c>
      <c r="J7" s="451">
        <v>7</v>
      </c>
      <c r="K7" s="451"/>
      <c r="L7" s="451"/>
      <c r="M7" s="451"/>
      <c r="N7" s="451"/>
      <c r="O7" s="451">
        <v>4</v>
      </c>
      <c r="P7" s="451">
        <v>4</v>
      </c>
      <c r="Q7" s="451">
        <v>7</v>
      </c>
      <c r="R7" s="451">
        <v>4</v>
      </c>
      <c r="S7" s="451">
        <v>7</v>
      </c>
      <c r="T7" s="451">
        <v>7</v>
      </c>
      <c r="U7" s="451">
        <v>7</v>
      </c>
      <c r="V7" s="451">
        <v>7</v>
      </c>
      <c r="W7" s="451"/>
      <c r="X7" s="451"/>
      <c r="Y7" s="451">
        <v>7</v>
      </c>
      <c r="Z7" s="451"/>
      <c r="AA7" s="451">
        <v>0</v>
      </c>
      <c r="AB7" s="451">
        <v>4</v>
      </c>
      <c r="AC7" s="451">
        <v>6</v>
      </c>
      <c r="AD7" s="451">
        <v>0</v>
      </c>
      <c r="AE7" s="451">
        <v>0</v>
      </c>
      <c r="AF7" s="451">
        <v>0</v>
      </c>
      <c r="AG7" s="451">
        <v>0</v>
      </c>
      <c r="AH7" s="451">
        <v>4</v>
      </c>
      <c r="AI7" s="451">
        <v>0</v>
      </c>
      <c r="AJ7" s="451">
        <v>6</v>
      </c>
      <c r="AK7" s="451">
        <v>4</v>
      </c>
      <c r="AL7" s="451">
        <v>4</v>
      </c>
      <c r="AM7" s="451">
        <v>0</v>
      </c>
      <c r="AN7" s="451">
        <v>4</v>
      </c>
      <c r="AO7" s="451">
        <v>6</v>
      </c>
      <c r="AP7" s="451">
        <v>0</v>
      </c>
      <c r="AQ7" s="451">
        <v>0</v>
      </c>
      <c r="AR7" s="451">
        <v>4</v>
      </c>
      <c r="AS7" s="451">
        <v>2</v>
      </c>
      <c r="AT7" s="451"/>
      <c r="AU7" s="451">
        <v>8</v>
      </c>
      <c r="AV7" s="451">
        <v>4</v>
      </c>
      <c r="AW7" s="451">
        <v>4</v>
      </c>
      <c r="AX7" s="451">
        <v>4</v>
      </c>
      <c r="AY7" s="451">
        <v>4</v>
      </c>
      <c r="AZ7" s="451">
        <v>4</v>
      </c>
      <c r="BA7" s="451">
        <v>7</v>
      </c>
      <c r="BB7" s="451">
        <v>7</v>
      </c>
      <c r="BC7" s="451">
        <v>0</v>
      </c>
    </row>
    <row r="8" spans="1:56" ht="30" customHeight="1" thickBot="1">
      <c r="A8" s="456" t="s">
        <v>11</v>
      </c>
      <c r="B8" s="451">
        <v>8</v>
      </c>
      <c r="C8" s="451">
        <v>12</v>
      </c>
      <c r="D8" s="451">
        <v>8</v>
      </c>
      <c r="E8" s="451">
        <v>8</v>
      </c>
      <c r="F8" s="451">
        <v>8</v>
      </c>
      <c r="G8" s="451">
        <v>8</v>
      </c>
      <c r="H8" s="451"/>
      <c r="I8" s="451"/>
      <c r="J8" s="451"/>
      <c r="K8" s="451"/>
      <c r="L8" s="451"/>
      <c r="M8" s="451"/>
      <c r="N8" s="451">
        <v>2</v>
      </c>
      <c r="O8" s="451">
        <v>12</v>
      </c>
      <c r="P8" s="451">
        <v>16</v>
      </c>
      <c r="Q8" s="454">
        <v>8</v>
      </c>
      <c r="R8" s="454">
        <v>8</v>
      </c>
      <c r="S8" s="451">
        <v>8</v>
      </c>
      <c r="T8" s="451"/>
      <c r="U8" s="451"/>
      <c r="V8" s="451">
        <v>8</v>
      </c>
      <c r="W8" s="451"/>
      <c r="X8" s="451"/>
      <c r="Y8" s="451">
        <v>8</v>
      </c>
      <c r="Z8" s="451"/>
      <c r="AA8" s="451">
        <v>0</v>
      </c>
      <c r="AB8" s="451">
        <v>8</v>
      </c>
      <c r="AC8" s="451">
        <v>16</v>
      </c>
      <c r="AD8" s="451">
        <v>0</v>
      </c>
      <c r="AE8" s="451">
        <v>0</v>
      </c>
      <c r="AF8" s="451">
        <v>0</v>
      </c>
      <c r="AG8" s="451">
        <v>0</v>
      </c>
      <c r="AH8" s="451">
        <v>8</v>
      </c>
      <c r="AI8" s="451">
        <v>0</v>
      </c>
      <c r="AJ8" s="451">
        <v>16</v>
      </c>
      <c r="AK8" s="451">
        <v>8</v>
      </c>
      <c r="AL8" s="451">
        <v>8</v>
      </c>
      <c r="AM8" s="451">
        <v>0</v>
      </c>
      <c r="AN8" s="451">
        <v>8</v>
      </c>
      <c r="AO8" s="451">
        <v>16</v>
      </c>
      <c r="AP8" s="451">
        <v>0</v>
      </c>
      <c r="AQ8" s="451">
        <v>0</v>
      </c>
      <c r="AR8" s="451">
        <v>8</v>
      </c>
      <c r="AS8" s="451">
        <v>8</v>
      </c>
      <c r="AT8" s="451"/>
      <c r="AU8" s="451">
        <v>4</v>
      </c>
      <c r="AV8" s="451">
        <v>8</v>
      </c>
      <c r="AW8" s="451">
        <v>8</v>
      </c>
      <c r="AX8" s="451">
        <v>8</v>
      </c>
      <c r="AY8" s="451">
        <v>8</v>
      </c>
      <c r="AZ8" s="451">
        <v>8</v>
      </c>
      <c r="BA8" s="451">
        <v>8</v>
      </c>
      <c r="BB8" s="451">
        <v>8</v>
      </c>
      <c r="BC8" s="451">
        <v>8</v>
      </c>
    </row>
    <row r="9" spans="1:56" ht="30" customHeight="1" thickBot="1">
      <c r="A9" s="456" t="s">
        <v>12</v>
      </c>
      <c r="B9" s="451">
        <v>12</v>
      </c>
      <c r="C9" s="451"/>
      <c r="D9" s="451"/>
      <c r="E9" s="451"/>
      <c r="F9" s="450"/>
      <c r="G9" s="450">
        <v>12</v>
      </c>
      <c r="H9" s="450"/>
      <c r="I9" s="450"/>
      <c r="J9" s="450">
        <v>1</v>
      </c>
      <c r="K9" s="450"/>
      <c r="L9" s="450">
        <v>1</v>
      </c>
      <c r="M9" s="450">
        <v>12</v>
      </c>
      <c r="N9" s="450">
        <v>11</v>
      </c>
      <c r="O9" s="450">
        <v>3</v>
      </c>
      <c r="P9" s="450"/>
      <c r="Q9" s="454"/>
      <c r="R9" s="454"/>
      <c r="S9" s="451"/>
      <c r="T9" s="451"/>
      <c r="U9" s="451"/>
      <c r="V9" s="451"/>
      <c r="W9" s="451"/>
      <c r="X9" s="451"/>
      <c r="Y9" s="451">
        <v>0</v>
      </c>
      <c r="Z9" s="451"/>
      <c r="AA9" s="451">
        <v>0</v>
      </c>
      <c r="AB9" s="451">
        <v>0</v>
      </c>
      <c r="AC9" s="451">
        <v>0</v>
      </c>
      <c r="AD9" s="451">
        <v>10</v>
      </c>
      <c r="AE9" s="451">
        <v>10</v>
      </c>
      <c r="AF9" s="451">
        <v>10</v>
      </c>
      <c r="AG9" s="451">
        <v>20</v>
      </c>
      <c r="AH9" s="451">
        <v>0</v>
      </c>
      <c r="AI9" s="451">
        <v>0</v>
      </c>
      <c r="AJ9" s="451">
        <v>0</v>
      </c>
      <c r="AK9" s="451">
        <v>0</v>
      </c>
      <c r="AL9" s="451">
        <v>12</v>
      </c>
      <c r="AM9" s="451">
        <v>10</v>
      </c>
      <c r="AN9" s="451">
        <v>12</v>
      </c>
      <c r="AO9" s="451">
        <v>0</v>
      </c>
      <c r="AP9" s="451">
        <v>10</v>
      </c>
      <c r="AQ9" s="451">
        <v>10</v>
      </c>
      <c r="AR9" s="451">
        <v>0</v>
      </c>
      <c r="AS9" s="451">
        <v>0</v>
      </c>
      <c r="AT9" s="451"/>
      <c r="AU9" s="451">
        <v>0</v>
      </c>
      <c r="AV9" s="450">
        <v>0</v>
      </c>
      <c r="AW9" s="450">
        <v>0</v>
      </c>
      <c r="AX9" s="450">
        <v>12</v>
      </c>
      <c r="AY9" s="450">
        <v>12</v>
      </c>
      <c r="AZ9" s="450">
        <v>12</v>
      </c>
      <c r="BA9" s="450">
        <v>12</v>
      </c>
      <c r="BB9" s="450">
        <v>12</v>
      </c>
      <c r="BC9" s="450">
        <v>0</v>
      </c>
    </row>
    <row r="10" spans="1:56" ht="30" customHeight="1" thickBot="1">
      <c r="A10" s="456" t="s">
        <v>13</v>
      </c>
      <c r="B10" s="451">
        <v>1</v>
      </c>
      <c r="C10" s="451">
        <v>15</v>
      </c>
      <c r="D10" s="451">
        <v>8</v>
      </c>
      <c r="E10" s="451">
        <v>8</v>
      </c>
      <c r="F10" s="450">
        <v>8</v>
      </c>
      <c r="G10" s="450">
        <v>12</v>
      </c>
      <c r="H10" s="450"/>
      <c r="I10" s="450"/>
      <c r="J10" s="450">
        <v>8</v>
      </c>
      <c r="K10" s="450">
        <v>8</v>
      </c>
      <c r="L10" s="450">
        <v>8</v>
      </c>
      <c r="M10" s="450">
        <v>12</v>
      </c>
      <c r="N10" s="450">
        <v>6</v>
      </c>
      <c r="O10" s="450">
        <v>15</v>
      </c>
      <c r="P10" s="450">
        <v>16</v>
      </c>
      <c r="Q10" s="450">
        <v>8</v>
      </c>
      <c r="R10" s="450">
        <v>8</v>
      </c>
      <c r="S10" s="450">
        <v>8</v>
      </c>
      <c r="T10" s="450"/>
      <c r="U10" s="450">
        <v>4</v>
      </c>
      <c r="V10" s="450">
        <v>4</v>
      </c>
      <c r="W10" s="450"/>
      <c r="X10" s="450"/>
      <c r="Y10" s="450">
        <v>8</v>
      </c>
      <c r="Z10" s="450"/>
      <c r="AA10" s="450">
        <v>8</v>
      </c>
      <c r="AB10" s="450">
        <v>8</v>
      </c>
      <c r="AC10" s="450">
        <v>18</v>
      </c>
      <c r="AD10" s="450">
        <v>8</v>
      </c>
      <c r="AE10" s="450">
        <v>8</v>
      </c>
      <c r="AF10" s="450">
        <v>8</v>
      </c>
      <c r="AG10" s="450">
        <v>16</v>
      </c>
      <c r="AH10" s="450">
        <v>8</v>
      </c>
      <c r="AI10" s="450">
        <v>12</v>
      </c>
      <c r="AJ10" s="450">
        <v>18</v>
      </c>
      <c r="AK10" s="450">
        <v>8</v>
      </c>
      <c r="AL10" s="450">
        <v>10</v>
      </c>
      <c r="AM10" s="450">
        <v>8</v>
      </c>
      <c r="AN10" s="450">
        <v>10</v>
      </c>
      <c r="AO10" s="450">
        <v>18</v>
      </c>
      <c r="AP10" s="450">
        <v>8</v>
      </c>
      <c r="AQ10" s="450">
        <v>8</v>
      </c>
      <c r="AR10" s="450">
        <v>8</v>
      </c>
      <c r="AS10" s="450">
        <v>8</v>
      </c>
      <c r="AT10" s="450"/>
      <c r="AU10" s="450">
        <v>12</v>
      </c>
      <c r="AV10" s="450">
        <v>12</v>
      </c>
      <c r="AW10" s="450">
        <v>10</v>
      </c>
      <c r="AX10" s="450">
        <v>4</v>
      </c>
      <c r="AY10" s="450">
        <v>8</v>
      </c>
      <c r="AZ10" s="450">
        <v>8</v>
      </c>
      <c r="BA10" s="450">
        <v>8</v>
      </c>
      <c r="BB10" s="450">
        <v>8</v>
      </c>
      <c r="BC10" s="450">
        <v>8</v>
      </c>
    </row>
    <row r="11" spans="1:56" ht="30" customHeight="1" thickBot="1">
      <c r="A11" s="456" t="s">
        <v>90</v>
      </c>
      <c r="B11" s="451">
        <v>2</v>
      </c>
      <c r="C11" s="451">
        <v>3</v>
      </c>
      <c r="D11" s="451">
        <v>2</v>
      </c>
      <c r="E11" s="451">
        <v>2</v>
      </c>
      <c r="F11" s="450">
        <v>2</v>
      </c>
      <c r="G11" s="450"/>
      <c r="H11" s="450">
        <v>2</v>
      </c>
      <c r="I11" s="450">
        <v>2</v>
      </c>
      <c r="J11" s="450">
        <v>2</v>
      </c>
      <c r="K11" s="450">
        <v>2</v>
      </c>
      <c r="L11" s="450">
        <v>2</v>
      </c>
      <c r="M11" s="450">
        <v>2</v>
      </c>
      <c r="N11" s="450"/>
      <c r="O11" s="450"/>
      <c r="P11" s="450">
        <v>4</v>
      </c>
      <c r="Q11" s="450">
        <v>2</v>
      </c>
      <c r="R11" s="450">
        <v>2</v>
      </c>
      <c r="S11" s="450">
        <v>2</v>
      </c>
      <c r="T11" s="450">
        <v>2</v>
      </c>
      <c r="U11" s="450">
        <v>2</v>
      </c>
      <c r="V11" s="450">
        <v>2</v>
      </c>
      <c r="W11" s="450">
        <v>2</v>
      </c>
      <c r="X11" s="450">
        <v>2</v>
      </c>
      <c r="Y11" s="450">
        <v>2</v>
      </c>
      <c r="Z11" s="450">
        <v>2</v>
      </c>
      <c r="AA11" s="450">
        <v>2</v>
      </c>
      <c r="AB11" s="450">
        <v>2</v>
      </c>
      <c r="AC11" s="450">
        <v>4</v>
      </c>
      <c r="AD11" s="450">
        <v>2</v>
      </c>
      <c r="AE11" s="450">
        <v>2</v>
      </c>
      <c r="AF11" s="450">
        <v>2</v>
      </c>
      <c r="AG11" s="450">
        <v>4</v>
      </c>
      <c r="AH11" s="450">
        <v>2</v>
      </c>
      <c r="AI11" s="450">
        <v>0</v>
      </c>
      <c r="AJ11" s="450">
        <v>4</v>
      </c>
      <c r="AK11" s="450">
        <v>2</v>
      </c>
      <c r="AL11" s="450">
        <v>2</v>
      </c>
      <c r="AM11" s="450">
        <v>2</v>
      </c>
      <c r="AN11" s="450">
        <v>2</v>
      </c>
      <c r="AO11" s="450">
        <v>4</v>
      </c>
      <c r="AP11" s="450">
        <v>2</v>
      </c>
      <c r="AQ11" s="450">
        <v>2</v>
      </c>
      <c r="AR11" s="450">
        <v>2</v>
      </c>
      <c r="AS11" s="450">
        <v>0</v>
      </c>
      <c r="AT11" s="450"/>
      <c r="AU11" s="450">
        <v>0</v>
      </c>
      <c r="AV11" s="450">
        <v>0</v>
      </c>
      <c r="AW11" s="450">
        <v>0</v>
      </c>
      <c r="AX11" s="450">
        <v>0</v>
      </c>
      <c r="AY11" s="450">
        <v>2</v>
      </c>
      <c r="AZ11" s="450">
        <v>2</v>
      </c>
      <c r="BA11" s="450">
        <v>2</v>
      </c>
      <c r="BB11" s="450">
        <v>2</v>
      </c>
      <c r="BC11" s="450">
        <v>2</v>
      </c>
    </row>
    <row r="12" spans="1:56" ht="30" customHeight="1" thickBot="1">
      <c r="A12" s="456">
        <v>690901</v>
      </c>
      <c r="B12" s="450">
        <v>11</v>
      </c>
      <c r="C12" s="451">
        <v>11</v>
      </c>
      <c r="D12" s="451">
        <v>11</v>
      </c>
      <c r="E12" s="450">
        <v>11</v>
      </c>
      <c r="F12" s="450">
        <v>11</v>
      </c>
      <c r="G12" s="450">
        <v>8</v>
      </c>
      <c r="H12" s="450">
        <v>11</v>
      </c>
      <c r="I12" s="450">
        <v>11</v>
      </c>
      <c r="J12" s="450"/>
      <c r="K12" s="450"/>
      <c r="L12" s="450">
        <v>1</v>
      </c>
      <c r="M12" s="450">
        <v>1</v>
      </c>
      <c r="N12" s="450"/>
      <c r="O12" s="450">
        <v>8</v>
      </c>
      <c r="P12" s="450">
        <v>1</v>
      </c>
      <c r="Q12" s="450">
        <v>11</v>
      </c>
      <c r="R12" s="450">
        <v>8</v>
      </c>
      <c r="S12" s="450">
        <v>11</v>
      </c>
      <c r="T12" s="450">
        <v>11</v>
      </c>
      <c r="U12" s="450">
        <v>11</v>
      </c>
      <c r="V12" s="450">
        <v>11</v>
      </c>
      <c r="W12" s="450"/>
      <c r="X12" s="450"/>
      <c r="Y12" s="450">
        <v>11</v>
      </c>
      <c r="Z12" s="450"/>
      <c r="AA12" s="450">
        <v>0</v>
      </c>
      <c r="AB12" s="450">
        <v>8</v>
      </c>
      <c r="AC12" s="450">
        <v>10</v>
      </c>
      <c r="AD12" s="450">
        <v>0</v>
      </c>
      <c r="AE12" s="450">
        <v>0</v>
      </c>
      <c r="AF12" s="450">
        <v>0</v>
      </c>
      <c r="AG12" s="450">
        <v>0</v>
      </c>
      <c r="AH12" s="450">
        <v>8</v>
      </c>
      <c r="AI12" s="450">
        <v>0</v>
      </c>
      <c r="AJ12" s="450">
        <v>10</v>
      </c>
      <c r="AK12" s="450">
        <v>8</v>
      </c>
      <c r="AL12" s="450">
        <v>11</v>
      </c>
      <c r="AM12" s="450">
        <v>0</v>
      </c>
      <c r="AN12" s="450">
        <v>11</v>
      </c>
      <c r="AO12" s="450">
        <v>10</v>
      </c>
      <c r="AP12" s="450">
        <v>0</v>
      </c>
      <c r="AQ12" s="450">
        <v>0</v>
      </c>
      <c r="AR12" s="450">
        <v>8</v>
      </c>
      <c r="AS12" s="450">
        <v>4</v>
      </c>
      <c r="AT12" s="450"/>
      <c r="AU12" s="450">
        <v>8</v>
      </c>
      <c r="AV12" s="450">
        <v>11</v>
      </c>
      <c r="AW12" s="450">
        <v>11</v>
      </c>
      <c r="AX12" s="450">
        <v>8</v>
      </c>
      <c r="AY12" s="450">
        <v>6</v>
      </c>
      <c r="AZ12" s="450">
        <v>6</v>
      </c>
      <c r="BA12" s="450">
        <v>11</v>
      </c>
      <c r="BB12" s="450">
        <v>11</v>
      </c>
      <c r="BC12" s="450">
        <v>0</v>
      </c>
    </row>
    <row r="13" spans="1:56" ht="30" customHeight="1" thickBot="1">
      <c r="A13" s="456">
        <v>609594</v>
      </c>
      <c r="B13" s="450">
        <v>1</v>
      </c>
      <c r="C13" s="451">
        <v>1</v>
      </c>
      <c r="D13" s="451">
        <v>1</v>
      </c>
      <c r="E13" s="450"/>
      <c r="F13" s="450"/>
      <c r="G13" s="450">
        <v>1</v>
      </c>
      <c r="H13" s="450"/>
      <c r="I13" s="450">
        <v>1</v>
      </c>
      <c r="J13" s="450">
        <v>1</v>
      </c>
      <c r="K13" s="450">
        <v>1</v>
      </c>
      <c r="L13" s="450">
        <v>1</v>
      </c>
      <c r="M13" s="450">
        <v>1</v>
      </c>
      <c r="N13" s="450"/>
      <c r="O13" s="450">
        <v>2</v>
      </c>
      <c r="P13" s="450">
        <v>2</v>
      </c>
      <c r="Q13" s="450">
        <v>1</v>
      </c>
      <c r="R13" s="450"/>
      <c r="S13" s="450">
        <v>1</v>
      </c>
      <c r="T13" s="450">
        <v>1</v>
      </c>
      <c r="U13" s="450">
        <v>1</v>
      </c>
      <c r="V13" s="450"/>
      <c r="W13" s="450"/>
      <c r="X13" s="450"/>
      <c r="Y13" s="450">
        <v>1</v>
      </c>
      <c r="Z13" s="450"/>
      <c r="AA13" s="450">
        <v>0</v>
      </c>
      <c r="AB13" s="450">
        <v>1</v>
      </c>
      <c r="AC13" s="450">
        <v>1</v>
      </c>
      <c r="AD13" s="450">
        <v>1</v>
      </c>
      <c r="AE13" s="450">
        <v>1</v>
      </c>
      <c r="AF13" s="450">
        <v>1</v>
      </c>
      <c r="AG13" s="450">
        <v>0</v>
      </c>
      <c r="AH13" s="450">
        <v>1</v>
      </c>
      <c r="AI13" s="450">
        <v>1</v>
      </c>
      <c r="AJ13" s="450">
        <v>1</v>
      </c>
      <c r="AK13" s="450">
        <v>0</v>
      </c>
      <c r="AL13" s="450">
        <v>1</v>
      </c>
      <c r="AM13" s="450">
        <v>1</v>
      </c>
      <c r="AN13" s="450">
        <v>1</v>
      </c>
      <c r="AO13" s="450">
        <v>1</v>
      </c>
      <c r="AP13" s="450">
        <v>1</v>
      </c>
      <c r="AQ13" s="450">
        <v>1</v>
      </c>
      <c r="AR13" s="450">
        <v>1</v>
      </c>
      <c r="AS13" s="450">
        <v>1</v>
      </c>
      <c r="AT13" s="450"/>
      <c r="AU13" s="450">
        <v>1</v>
      </c>
      <c r="AV13" s="450">
        <v>1</v>
      </c>
      <c r="AW13" s="450">
        <v>1</v>
      </c>
      <c r="AX13" s="450">
        <v>1</v>
      </c>
      <c r="AY13" s="450">
        <v>2</v>
      </c>
      <c r="AZ13" s="450">
        <v>2</v>
      </c>
      <c r="BA13" s="450">
        <v>1</v>
      </c>
      <c r="BB13" s="450">
        <v>1</v>
      </c>
      <c r="BC13" s="450">
        <v>1</v>
      </c>
    </row>
    <row r="14" spans="1:56" ht="30" customHeight="1" thickBot="1">
      <c r="A14" s="456">
        <v>609593</v>
      </c>
      <c r="B14" s="450">
        <v>1</v>
      </c>
      <c r="C14" s="450">
        <v>1</v>
      </c>
      <c r="D14" s="450">
        <v>1</v>
      </c>
      <c r="E14" s="450"/>
      <c r="F14" s="450"/>
      <c r="G14" s="450">
        <v>1</v>
      </c>
      <c r="H14" s="450">
        <v>1</v>
      </c>
      <c r="I14" s="450">
        <v>1</v>
      </c>
      <c r="J14" s="450">
        <v>1</v>
      </c>
      <c r="K14" s="450">
        <v>1</v>
      </c>
      <c r="L14" s="450">
        <v>1</v>
      </c>
      <c r="M14" s="450"/>
      <c r="N14" s="450"/>
      <c r="O14" s="450"/>
      <c r="P14" s="450">
        <v>2</v>
      </c>
      <c r="Q14" s="450">
        <v>1</v>
      </c>
      <c r="R14" s="450"/>
      <c r="S14" s="450">
        <v>1</v>
      </c>
      <c r="T14" s="450">
        <v>1</v>
      </c>
      <c r="U14" s="450">
        <v>1</v>
      </c>
      <c r="V14" s="450">
        <v>1</v>
      </c>
      <c r="W14" s="450"/>
      <c r="X14" s="450"/>
      <c r="Y14" s="450">
        <v>0</v>
      </c>
      <c r="Z14" s="450"/>
      <c r="AA14" s="450">
        <v>0</v>
      </c>
      <c r="AB14" s="450">
        <v>0</v>
      </c>
      <c r="AC14" s="450">
        <v>0</v>
      </c>
      <c r="AD14" s="450">
        <v>1</v>
      </c>
      <c r="AE14" s="450">
        <v>1</v>
      </c>
      <c r="AF14" s="450">
        <v>1</v>
      </c>
      <c r="AG14" s="450">
        <v>0</v>
      </c>
      <c r="AH14" s="450">
        <v>1</v>
      </c>
      <c r="AI14" s="450">
        <v>1</v>
      </c>
      <c r="AJ14" s="450">
        <v>0</v>
      </c>
      <c r="AK14" s="450">
        <v>0</v>
      </c>
      <c r="AL14" s="450">
        <v>1</v>
      </c>
      <c r="AM14" s="450">
        <v>1</v>
      </c>
      <c r="AN14" s="450">
        <v>1</v>
      </c>
      <c r="AO14" s="450">
        <v>0</v>
      </c>
      <c r="AP14" s="450">
        <v>1</v>
      </c>
      <c r="AQ14" s="450">
        <v>1</v>
      </c>
      <c r="AR14" s="450">
        <v>1</v>
      </c>
      <c r="AS14" s="450">
        <v>1</v>
      </c>
      <c r="AT14" s="450"/>
      <c r="AU14" s="450">
        <v>0</v>
      </c>
      <c r="AV14" s="450">
        <v>0</v>
      </c>
      <c r="AW14" s="450">
        <v>0</v>
      </c>
      <c r="AX14" s="450">
        <v>0</v>
      </c>
      <c r="AY14" s="450">
        <v>0</v>
      </c>
      <c r="AZ14" s="450">
        <v>0</v>
      </c>
      <c r="BA14" s="450">
        <v>1</v>
      </c>
      <c r="BB14" s="450">
        <v>1</v>
      </c>
      <c r="BC14" s="450">
        <v>1</v>
      </c>
    </row>
    <row r="15" spans="1:56" ht="30" customHeight="1" thickBot="1">
      <c r="A15" s="456" t="s">
        <v>59</v>
      </c>
      <c r="B15" s="450"/>
      <c r="C15" s="451"/>
      <c r="D15" s="451">
        <v>4</v>
      </c>
      <c r="E15" s="450">
        <v>4</v>
      </c>
      <c r="F15" s="450">
        <v>4</v>
      </c>
      <c r="G15" s="450"/>
      <c r="H15" s="450">
        <v>4</v>
      </c>
      <c r="I15" s="450">
        <v>4</v>
      </c>
      <c r="J15" s="450">
        <v>4</v>
      </c>
      <c r="K15" s="450">
        <v>4</v>
      </c>
      <c r="L15" s="452">
        <v>4</v>
      </c>
      <c r="M15" s="450">
        <v>4</v>
      </c>
      <c r="N15" s="450">
        <v>4</v>
      </c>
      <c r="O15" s="450"/>
      <c r="P15" s="450">
        <v>8</v>
      </c>
      <c r="Q15" s="450">
        <v>4</v>
      </c>
      <c r="R15" s="450">
        <v>4</v>
      </c>
      <c r="S15" s="450">
        <v>4</v>
      </c>
      <c r="T15" s="450">
        <v>4</v>
      </c>
      <c r="U15" s="450"/>
      <c r="V15" s="450">
        <v>8</v>
      </c>
      <c r="W15" s="450">
        <v>4</v>
      </c>
      <c r="X15" s="450">
        <v>4</v>
      </c>
      <c r="Y15" s="450">
        <v>4</v>
      </c>
      <c r="Z15" s="450">
        <v>4</v>
      </c>
      <c r="AA15" s="450">
        <v>4</v>
      </c>
      <c r="AB15" s="450">
        <v>0</v>
      </c>
      <c r="AC15" s="450">
        <v>4</v>
      </c>
      <c r="AD15" s="450">
        <v>4</v>
      </c>
      <c r="AE15" s="450">
        <v>0</v>
      </c>
      <c r="AF15" s="450">
        <v>4</v>
      </c>
      <c r="AG15" s="450"/>
      <c r="AH15" s="450">
        <v>4</v>
      </c>
      <c r="AI15" s="450"/>
      <c r="AJ15" s="450">
        <v>4</v>
      </c>
      <c r="AK15" s="450">
        <v>4</v>
      </c>
      <c r="AL15" s="450"/>
      <c r="AM15" s="450">
        <v>4</v>
      </c>
      <c r="AN15" s="450"/>
      <c r="AO15" s="450">
        <v>8</v>
      </c>
      <c r="AP15" s="450">
        <v>4</v>
      </c>
      <c r="AQ15" s="450">
        <v>4</v>
      </c>
      <c r="AR15" s="450">
        <v>4</v>
      </c>
      <c r="AS15" s="450">
        <v>0</v>
      </c>
      <c r="AT15" s="450"/>
      <c r="AU15" s="450"/>
      <c r="AV15" s="450"/>
      <c r="AW15" s="450">
        <v>0</v>
      </c>
      <c r="AX15" s="450">
        <v>0</v>
      </c>
      <c r="AY15" s="450">
        <v>4</v>
      </c>
      <c r="AZ15" s="450">
        <v>4</v>
      </c>
      <c r="BA15" s="450">
        <v>4</v>
      </c>
      <c r="BB15" s="450">
        <v>4</v>
      </c>
      <c r="BC15" s="450">
        <v>4</v>
      </c>
    </row>
    <row r="16" spans="1:56" ht="30" customHeight="1" thickBot="1">
      <c r="A16" s="456" t="s">
        <v>21</v>
      </c>
      <c r="B16" s="450"/>
      <c r="C16" s="450">
        <v>18</v>
      </c>
      <c r="D16" s="450">
        <v>8</v>
      </c>
      <c r="E16" s="450">
        <v>8</v>
      </c>
      <c r="F16" s="450">
        <v>8</v>
      </c>
      <c r="G16" s="450"/>
      <c r="H16" s="450"/>
      <c r="I16" s="450"/>
      <c r="J16" s="450"/>
      <c r="K16" s="450">
        <v>1</v>
      </c>
      <c r="L16" s="452"/>
      <c r="M16" s="450"/>
      <c r="N16" s="450"/>
      <c r="O16" s="450"/>
      <c r="P16" s="450">
        <v>16</v>
      </c>
      <c r="Q16" s="450">
        <v>8</v>
      </c>
      <c r="R16" s="450">
        <v>8</v>
      </c>
      <c r="S16" s="450">
        <v>8</v>
      </c>
      <c r="T16" s="450"/>
      <c r="U16" s="450"/>
      <c r="V16" s="450">
        <v>8</v>
      </c>
      <c r="W16" s="450"/>
      <c r="X16" s="450"/>
      <c r="Y16" s="450"/>
      <c r="Z16" s="450"/>
      <c r="AA16" s="450"/>
      <c r="AB16" s="450">
        <v>12</v>
      </c>
      <c r="AC16" s="450">
        <v>18</v>
      </c>
      <c r="AD16" s="450"/>
      <c r="AE16" s="450"/>
      <c r="AF16" s="450"/>
      <c r="AG16" s="450"/>
      <c r="AH16" s="450">
        <v>12</v>
      </c>
      <c r="AI16" s="450">
        <v>10</v>
      </c>
      <c r="AJ16" s="450">
        <v>18</v>
      </c>
      <c r="AK16" s="450">
        <v>8</v>
      </c>
      <c r="AL16" s="450"/>
      <c r="AM16" s="450"/>
      <c r="AN16" s="450"/>
      <c r="AO16" s="450">
        <v>18</v>
      </c>
      <c r="AP16" s="450"/>
      <c r="AQ16" s="450"/>
      <c r="AR16" s="450">
        <v>8</v>
      </c>
      <c r="AS16" s="450">
        <v>12</v>
      </c>
      <c r="AT16" s="450"/>
      <c r="AU16" s="450"/>
      <c r="AV16" s="450">
        <v>12</v>
      </c>
      <c r="AW16" s="450">
        <v>12</v>
      </c>
      <c r="AX16" s="450">
        <v>12</v>
      </c>
      <c r="AY16" s="450">
        <v>8</v>
      </c>
      <c r="AZ16" s="450">
        <v>8</v>
      </c>
      <c r="BA16" s="450">
        <v>12</v>
      </c>
      <c r="BB16" s="450">
        <v>8</v>
      </c>
      <c r="BC16" s="450">
        <v>8</v>
      </c>
    </row>
    <row r="17" spans="1:55" ht="30" customHeight="1" thickBot="1">
      <c r="A17" s="456" t="s">
        <v>61</v>
      </c>
      <c r="B17" s="450"/>
      <c r="C17" s="450">
        <v>8</v>
      </c>
      <c r="D17" s="450">
        <v>11</v>
      </c>
      <c r="E17" s="450">
        <v>11</v>
      </c>
      <c r="F17" s="450">
        <v>11</v>
      </c>
      <c r="G17" s="450"/>
      <c r="H17" s="450">
        <v>11</v>
      </c>
      <c r="I17" s="450">
        <v>11</v>
      </c>
      <c r="J17" s="450"/>
      <c r="K17" s="450"/>
      <c r="L17" s="453"/>
      <c r="M17" s="450"/>
      <c r="N17" s="450"/>
      <c r="O17" s="450"/>
      <c r="P17" s="450">
        <v>1</v>
      </c>
      <c r="Q17" s="450">
        <v>11</v>
      </c>
      <c r="R17" s="450">
        <v>8</v>
      </c>
      <c r="S17" s="450">
        <v>11</v>
      </c>
      <c r="T17" s="450">
        <v>11</v>
      </c>
      <c r="U17" s="450">
        <v>11</v>
      </c>
      <c r="V17" s="450">
        <v>11</v>
      </c>
      <c r="W17" s="450"/>
      <c r="X17" s="450"/>
      <c r="Y17" s="450">
        <v>11</v>
      </c>
      <c r="Z17" s="450"/>
      <c r="AA17" s="450"/>
      <c r="AB17" s="450">
        <v>8</v>
      </c>
      <c r="AC17" s="450">
        <v>10</v>
      </c>
      <c r="AD17" s="450"/>
      <c r="AE17" s="450"/>
      <c r="AF17" s="450"/>
      <c r="AG17" s="450"/>
      <c r="AH17" s="450">
        <v>8</v>
      </c>
      <c r="AI17" s="450"/>
      <c r="AJ17" s="450">
        <v>10</v>
      </c>
      <c r="AK17" s="450">
        <v>8</v>
      </c>
      <c r="AL17" s="450"/>
      <c r="AM17" s="450"/>
      <c r="AN17" s="450"/>
      <c r="AO17" s="450">
        <v>10</v>
      </c>
      <c r="AP17" s="450"/>
      <c r="AQ17" s="450"/>
      <c r="AR17" s="450">
        <v>8</v>
      </c>
      <c r="AS17" s="450">
        <v>4</v>
      </c>
      <c r="AT17" s="450"/>
      <c r="AU17" s="450"/>
      <c r="AV17" s="450">
        <v>8</v>
      </c>
      <c r="AW17" s="450">
        <v>8</v>
      </c>
      <c r="AX17" s="450">
        <v>8</v>
      </c>
      <c r="AY17" s="450">
        <v>6</v>
      </c>
      <c r="AZ17" s="450">
        <v>6</v>
      </c>
      <c r="BA17" s="450">
        <v>11</v>
      </c>
      <c r="BB17" s="450">
        <v>11</v>
      </c>
      <c r="BC17" s="450">
        <v>0</v>
      </c>
    </row>
    <row r="18" spans="1:55" ht="30" customHeight="1" thickBot="1">
      <c r="A18" s="456" t="s">
        <v>22</v>
      </c>
      <c r="B18" s="450"/>
      <c r="C18" s="450"/>
      <c r="D18" s="450">
        <v>1</v>
      </c>
      <c r="E18" s="450">
        <v>1</v>
      </c>
      <c r="F18" s="450">
        <v>1</v>
      </c>
      <c r="G18" s="450"/>
      <c r="H18" s="450">
        <v>1</v>
      </c>
      <c r="I18" s="450">
        <v>1</v>
      </c>
      <c r="J18" s="450"/>
      <c r="K18" s="450"/>
      <c r="L18" s="453"/>
      <c r="M18" s="450"/>
      <c r="N18" s="450"/>
      <c r="O18" s="450"/>
      <c r="P18" s="450"/>
      <c r="Q18" s="450"/>
      <c r="R18" s="450"/>
      <c r="S18" s="450"/>
      <c r="T18" s="450">
        <v>2</v>
      </c>
      <c r="U18" s="450">
        <v>1</v>
      </c>
      <c r="V18" s="450">
        <v>1</v>
      </c>
      <c r="W18" s="450"/>
      <c r="X18" s="450"/>
      <c r="Y18" s="450">
        <v>2</v>
      </c>
      <c r="Z18" s="450"/>
      <c r="AA18" s="450"/>
      <c r="AB18" s="450"/>
      <c r="AC18" s="450">
        <v>2</v>
      </c>
      <c r="AD18" s="450"/>
      <c r="AE18" s="450"/>
      <c r="AF18" s="450"/>
      <c r="AG18" s="450"/>
      <c r="AH18" s="450"/>
      <c r="AI18" s="450"/>
      <c r="AJ18" s="450">
        <v>2</v>
      </c>
      <c r="AK18" s="450"/>
      <c r="AL18" s="450"/>
      <c r="AM18" s="450"/>
      <c r="AN18" s="450"/>
      <c r="AO18" s="450">
        <v>2</v>
      </c>
      <c r="AP18" s="450"/>
      <c r="AQ18" s="450"/>
      <c r="AR18" s="450"/>
      <c r="AS18" s="450"/>
      <c r="AT18" s="450"/>
      <c r="AU18" s="450"/>
      <c r="AV18" s="450"/>
      <c r="AW18" s="450"/>
      <c r="AX18" s="450"/>
      <c r="AY18" s="450">
        <v>1</v>
      </c>
      <c r="AZ18" s="450">
        <v>1</v>
      </c>
      <c r="BA18" s="450">
        <v>1</v>
      </c>
      <c r="BB18" s="450">
        <v>2</v>
      </c>
      <c r="BC18" s="450">
        <v>0</v>
      </c>
    </row>
    <row r="19" spans="1:55" ht="30" customHeight="1" thickBot="1">
      <c r="A19" s="456">
        <v>609513</v>
      </c>
      <c r="B19" s="450"/>
      <c r="C19" s="450"/>
      <c r="D19" s="450"/>
      <c r="E19" s="450"/>
      <c r="F19" s="450">
        <v>1</v>
      </c>
      <c r="G19" s="450"/>
      <c r="H19" s="450"/>
      <c r="I19" s="450"/>
      <c r="J19" s="450"/>
      <c r="K19" s="450"/>
      <c r="L19" s="453"/>
      <c r="M19" s="450"/>
      <c r="N19" s="450"/>
      <c r="O19" s="450"/>
      <c r="P19" s="450"/>
      <c r="Q19" s="450"/>
      <c r="R19" s="450">
        <v>1</v>
      </c>
      <c r="S19" s="450"/>
      <c r="T19" s="450"/>
      <c r="U19" s="450"/>
      <c r="V19" s="450">
        <v>1</v>
      </c>
      <c r="W19" s="450">
        <v>1</v>
      </c>
      <c r="X19" s="450">
        <v>1</v>
      </c>
      <c r="Y19" s="450"/>
      <c r="Z19" s="450">
        <v>1</v>
      </c>
      <c r="AA19" s="450"/>
      <c r="AB19" s="450"/>
      <c r="AC19" s="450">
        <v>0</v>
      </c>
      <c r="AD19" s="450"/>
      <c r="AE19" s="450"/>
      <c r="AF19" s="450"/>
      <c r="AG19" s="450"/>
      <c r="AH19" s="450"/>
      <c r="AI19" s="450"/>
      <c r="AJ19" s="450"/>
      <c r="AK19" s="450">
        <v>1</v>
      </c>
      <c r="AL19" s="450"/>
      <c r="AM19" s="450"/>
      <c r="AN19" s="450"/>
      <c r="AO19" s="450"/>
      <c r="AP19" s="450"/>
      <c r="AQ19" s="450"/>
      <c r="AR19" s="450"/>
      <c r="AS19" s="450"/>
      <c r="AT19" s="450"/>
      <c r="AU19" s="450"/>
      <c r="AV19" s="450"/>
      <c r="AW19" s="450"/>
      <c r="AX19" s="450"/>
      <c r="AY19" s="450"/>
      <c r="AZ19" s="450"/>
      <c r="BA19" s="450"/>
      <c r="BB19" s="450">
        <v>1</v>
      </c>
      <c r="BC19" s="450">
        <v>0</v>
      </c>
    </row>
    <row r="20" spans="1:55" ht="30" customHeight="1" thickBot="1">
      <c r="A20" s="456" t="s">
        <v>96</v>
      </c>
      <c r="B20" s="450"/>
      <c r="C20" s="450"/>
      <c r="D20" s="450"/>
      <c r="E20" s="450"/>
      <c r="F20" s="450"/>
      <c r="G20" s="450">
        <v>2</v>
      </c>
      <c r="H20" s="450"/>
      <c r="I20" s="450"/>
      <c r="J20" s="450"/>
      <c r="K20" s="450"/>
      <c r="L20" s="453"/>
      <c r="M20" s="450">
        <v>2</v>
      </c>
      <c r="N20" s="450">
        <v>2</v>
      </c>
      <c r="O20" s="450">
        <v>3</v>
      </c>
      <c r="P20" s="450"/>
      <c r="Q20" s="450"/>
      <c r="R20" s="450"/>
      <c r="S20" s="450"/>
      <c r="T20" s="450"/>
      <c r="U20" s="450"/>
      <c r="V20" s="450"/>
      <c r="W20" s="450"/>
      <c r="X20" s="450"/>
      <c r="Y20" s="450"/>
      <c r="Z20" s="450"/>
      <c r="AA20" s="450"/>
      <c r="AB20" s="450"/>
      <c r="AC20" s="450">
        <v>0</v>
      </c>
      <c r="AD20" s="450"/>
      <c r="AE20" s="450"/>
      <c r="AF20" s="450"/>
      <c r="AG20" s="450"/>
      <c r="AH20" s="450"/>
      <c r="AI20" s="450">
        <v>2</v>
      </c>
      <c r="AJ20" s="450"/>
      <c r="AK20" s="450"/>
      <c r="AL20" s="450"/>
      <c r="AM20" s="450"/>
      <c r="AN20" s="450"/>
      <c r="AO20" s="450"/>
      <c r="AP20" s="450"/>
      <c r="AQ20" s="450"/>
      <c r="AR20" s="450"/>
      <c r="AS20" s="450"/>
      <c r="AT20" s="450"/>
      <c r="AU20" s="450">
        <v>2</v>
      </c>
      <c r="AV20" s="450">
        <v>2</v>
      </c>
      <c r="AW20" s="450">
        <v>2</v>
      </c>
      <c r="AX20" s="450">
        <v>2</v>
      </c>
      <c r="AY20" s="450"/>
      <c r="AZ20" s="450"/>
      <c r="BA20" s="450"/>
      <c r="BB20" s="450"/>
      <c r="BC20" s="450">
        <v>0</v>
      </c>
    </row>
    <row r="21" spans="1:55" ht="30" customHeight="1" thickBot="1">
      <c r="A21" s="456" t="s">
        <v>99</v>
      </c>
      <c r="B21" s="450"/>
      <c r="C21" s="450"/>
      <c r="D21" s="450"/>
      <c r="E21" s="450"/>
      <c r="F21" s="450"/>
      <c r="G21" s="450"/>
      <c r="H21" s="450"/>
      <c r="I21" s="450"/>
      <c r="J21" s="450"/>
      <c r="K21" s="450"/>
      <c r="L21" s="453"/>
      <c r="M21" s="450"/>
      <c r="N21" s="450">
        <v>2</v>
      </c>
      <c r="O21" s="450"/>
      <c r="P21" s="450"/>
      <c r="Q21" s="450"/>
      <c r="R21" s="450"/>
      <c r="S21" s="450"/>
      <c r="T21" s="450"/>
      <c r="U21" s="450"/>
      <c r="V21" s="450"/>
      <c r="W21" s="450"/>
      <c r="X21" s="450"/>
      <c r="Y21" s="453"/>
      <c r="Z21" s="450"/>
      <c r="AA21" s="450"/>
      <c r="AB21" s="450"/>
      <c r="AC21" s="450">
        <v>0</v>
      </c>
      <c r="AD21" s="450"/>
      <c r="AE21" s="450"/>
      <c r="AF21" s="450"/>
      <c r="AG21" s="450"/>
      <c r="AH21" s="450"/>
      <c r="AI21" s="450"/>
      <c r="AJ21" s="450"/>
      <c r="AK21" s="450"/>
      <c r="AL21" s="450"/>
      <c r="AM21" s="450"/>
      <c r="AN21" s="450"/>
      <c r="AO21" s="450"/>
      <c r="AP21" s="450"/>
      <c r="AQ21" s="450"/>
      <c r="AR21" s="450"/>
      <c r="AS21" s="450"/>
      <c r="AT21" s="450"/>
      <c r="AU21" s="450"/>
      <c r="AV21" s="450"/>
      <c r="AW21" s="450"/>
      <c r="AX21" s="450"/>
      <c r="AY21" s="450"/>
      <c r="AZ21" s="450"/>
      <c r="BA21" s="450"/>
      <c r="BB21" s="450"/>
      <c r="BC21" s="450">
        <v>0</v>
      </c>
    </row>
    <row r="22" spans="1:55" ht="30" customHeight="1" thickBot="1">
      <c r="A22" s="456" t="s">
        <v>82</v>
      </c>
      <c r="B22" s="450"/>
      <c r="C22" s="450"/>
      <c r="D22" s="450"/>
      <c r="E22" s="450"/>
      <c r="F22" s="450"/>
      <c r="G22" s="450"/>
      <c r="H22" s="450">
        <v>8</v>
      </c>
      <c r="I22" s="450">
        <v>8</v>
      </c>
      <c r="J22" s="450"/>
      <c r="K22" s="450"/>
      <c r="L22" s="453"/>
      <c r="M22" s="450"/>
      <c r="N22" s="450"/>
      <c r="O22" s="450"/>
      <c r="P22" s="450"/>
      <c r="Q22" s="450"/>
      <c r="R22" s="450"/>
      <c r="S22" s="450"/>
      <c r="T22" s="450">
        <v>8</v>
      </c>
      <c r="U22" s="450"/>
      <c r="V22" s="450"/>
      <c r="W22" s="450"/>
      <c r="X22" s="450"/>
      <c r="Y22" s="453"/>
      <c r="Z22" s="450"/>
      <c r="AA22" s="450"/>
      <c r="AB22" s="450"/>
      <c r="AC22" s="450">
        <v>0</v>
      </c>
      <c r="AD22" s="450"/>
      <c r="AE22" s="450"/>
      <c r="AF22" s="450"/>
      <c r="AG22" s="450"/>
      <c r="AH22" s="450"/>
      <c r="AI22" s="450"/>
      <c r="AJ22" s="450"/>
      <c r="AK22" s="450"/>
      <c r="AL22" s="450"/>
      <c r="AM22" s="450"/>
      <c r="AN22" s="450"/>
      <c r="AO22" s="450"/>
      <c r="AP22" s="450"/>
      <c r="AQ22" s="450"/>
      <c r="AR22" s="450"/>
      <c r="AS22" s="450"/>
      <c r="AT22" s="450"/>
      <c r="AU22" s="450"/>
      <c r="AV22" s="450"/>
      <c r="AW22" s="450"/>
      <c r="AX22" s="450"/>
      <c r="AY22" s="450"/>
      <c r="AZ22" s="450"/>
      <c r="BA22" s="450"/>
      <c r="BB22" s="450"/>
      <c r="BC22" s="450">
        <v>0</v>
      </c>
    </row>
    <row r="23" spans="1:55" ht="30" customHeight="1" thickBot="1">
      <c r="A23" s="456" t="s">
        <v>83</v>
      </c>
      <c r="B23" s="450"/>
      <c r="C23" s="450"/>
      <c r="D23" s="450"/>
      <c r="E23" s="450"/>
      <c r="F23" s="450"/>
      <c r="G23" s="450"/>
      <c r="H23" s="450">
        <v>8</v>
      </c>
      <c r="I23" s="450">
        <v>8</v>
      </c>
      <c r="J23" s="450"/>
      <c r="K23" s="450"/>
      <c r="L23" s="453"/>
      <c r="M23" s="450"/>
      <c r="N23" s="450"/>
      <c r="O23" s="450"/>
      <c r="P23" s="450"/>
      <c r="Q23" s="450"/>
      <c r="R23" s="450"/>
      <c r="S23" s="450"/>
      <c r="T23" s="450">
        <v>8</v>
      </c>
      <c r="U23" s="450">
        <v>8</v>
      </c>
      <c r="V23" s="450"/>
      <c r="W23" s="450"/>
      <c r="X23" s="450"/>
      <c r="Y23" s="453"/>
      <c r="Z23" s="450"/>
      <c r="AA23" s="450"/>
      <c r="AB23" s="450"/>
      <c r="AC23" s="450">
        <v>0</v>
      </c>
      <c r="AD23" s="450"/>
      <c r="AE23" s="450"/>
      <c r="AF23" s="450"/>
      <c r="AG23" s="450"/>
      <c r="AH23" s="450"/>
      <c r="AI23" s="450"/>
      <c r="AJ23" s="450"/>
      <c r="AK23" s="450"/>
      <c r="AL23" s="450"/>
      <c r="AM23" s="450"/>
      <c r="AN23" s="450"/>
      <c r="AO23" s="450"/>
      <c r="AP23" s="450"/>
      <c r="AQ23" s="450"/>
      <c r="AR23" s="450"/>
      <c r="AS23" s="450"/>
      <c r="AT23" s="450"/>
      <c r="AU23" s="450"/>
      <c r="AV23" s="450"/>
      <c r="AW23" s="450"/>
      <c r="AX23" s="450"/>
      <c r="AY23" s="450"/>
      <c r="AZ23" s="450"/>
      <c r="BA23" s="450"/>
      <c r="BB23" s="450"/>
      <c r="BC23" s="450">
        <v>0</v>
      </c>
    </row>
    <row r="24" spans="1:55" ht="30" customHeight="1" thickBot="1">
      <c r="A24" s="456">
        <v>800204</v>
      </c>
      <c r="B24" s="450"/>
      <c r="C24" s="450"/>
      <c r="D24" s="450"/>
      <c r="E24" s="450"/>
      <c r="F24" s="450"/>
      <c r="G24" s="450"/>
      <c r="H24" s="450">
        <v>8</v>
      </c>
      <c r="I24" s="450">
        <v>8</v>
      </c>
      <c r="J24" s="450"/>
      <c r="K24" s="450"/>
      <c r="L24" s="453"/>
      <c r="M24" s="450"/>
      <c r="N24" s="450"/>
      <c r="O24" s="450"/>
      <c r="P24" s="450"/>
      <c r="Q24" s="450"/>
      <c r="R24" s="450"/>
      <c r="S24" s="450"/>
      <c r="T24" s="450"/>
      <c r="U24" s="450"/>
      <c r="V24" s="450"/>
      <c r="W24" s="450"/>
      <c r="X24" s="450"/>
      <c r="Y24" s="453">
        <v>4</v>
      </c>
      <c r="Z24" s="450"/>
      <c r="AA24" s="450">
        <v>12</v>
      </c>
      <c r="AB24" s="450"/>
      <c r="AC24" s="450">
        <v>0</v>
      </c>
      <c r="AD24" s="450"/>
      <c r="AE24" s="450"/>
      <c r="AF24" s="450"/>
      <c r="AG24" s="450"/>
      <c r="AH24" s="450"/>
      <c r="AI24" s="450"/>
      <c r="AJ24" s="450"/>
      <c r="AK24" s="450"/>
      <c r="AL24" s="450"/>
      <c r="AM24" s="450"/>
      <c r="AN24" s="450"/>
      <c r="AO24" s="450"/>
      <c r="AP24" s="450"/>
      <c r="AQ24" s="450"/>
      <c r="AR24" s="450"/>
      <c r="AS24" s="450"/>
      <c r="AT24" s="450"/>
      <c r="AU24" s="450"/>
      <c r="AV24" s="450"/>
      <c r="AW24" s="450"/>
      <c r="AX24" s="450"/>
      <c r="AY24" s="450"/>
      <c r="AZ24" s="450"/>
      <c r="BA24" s="450"/>
      <c r="BB24" s="450"/>
      <c r="BC24" s="450">
        <v>0</v>
      </c>
    </row>
    <row r="25" spans="1:55" ht="30" customHeight="1" thickBot="1">
      <c r="A25" s="456" t="s">
        <v>172</v>
      </c>
      <c r="B25" s="450"/>
      <c r="C25" s="450"/>
      <c r="D25" s="450"/>
      <c r="E25" s="450"/>
      <c r="F25" s="450"/>
      <c r="G25" s="450"/>
      <c r="H25" s="450"/>
      <c r="I25" s="450"/>
      <c r="J25" s="450">
        <v>6</v>
      </c>
      <c r="K25" s="450">
        <v>6</v>
      </c>
      <c r="L25" s="453">
        <v>6</v>
      </c>
      <c r="M25" s="450">
        <v>6</v>
      </c>
      <c r="N25" s="450"/>
      <c r="O25" s="450"/>
      <c r="P25" s="450"/>
      <c r="Q25" s="450"/>
      <c r="R25" s="450"/>
      <c r="S25" s="450"/>
      <c r="T25" s="450"/>
      <c r="U25" s="450">
        <v>8</v>
      </c>
      <c r="V25" s="450"/>
      <c r="W25" s="450"/>
      <c r="X25" s="450"/>
      <c r="Y25" s="453"/>
      <c r="Z25" s="450"/>
      <c r="AA25" s="450">
        <v>8</v>
      </c>
      <c r="AB25" s="450"/>
      <c r="AC25" s="450">
        <v>0</v>
      </c>
      <c r="AD25" s="450">
        <v>6</v>
      </c>
      <c r="AE25" s="450">
        <v>6</v>
      </c>
      <c r="AF25" s="450">
        <v>6</v>
      </c>
      <c r="AG25" s="450">
        <v>12</v>
      </c>
      <c r="AH25" s="450"/>
      <c r="AI25" s="450">
        <v>6</v>
      </c>
      <c r="AJ25" s="450"/>
      <c r="AK25" s="450"/>
      <c r="AL25" s="450"/>
      <c r="AM25" s="450">
        <v>6</v>
      </c>
      <c r="AN25" s="450"/>
      <c r="AO25" s="450"/>
      <c r="AP25" s="450">
        <v>6</v>
      </c>
      <c r="AQ25" s="450">
        <v>6</v>
      </c>
      <c r="AR25" s="450"/>
      <c r="AS25" s="450"/>
      <c r="AT25" s="450"/>
      <c r="AU25" s="450"/>
      <c r="AV25" s="450"/>
      <c r="AW25" s="450"/>
      <c r="AX25" s="450"/>
      <c r="AY25" s="450"/>
      <c r="AZ25" s="450"/>
      <c r="BA25" s="450"/>
      <c r="BB25" s="450"/>
      <c r="BC25" s="450">
        <v>0</v>
      </c>
    </row>
    <row r="26" spans="1:55" ht="30" customHeight="1" thickBot="1">
      <c r="A26" s="456" t="s">
        <v>84</v>
      </c>
      <c r="B26" s="450"/>
      <c r="C26" s="450"/>
      <c r="D26" s="450"/>
      <c r="E26" s="450"/>
      <c r="F26" s="450"/>
      <c r="G26" s="450"/>
      <c r="H26" s="450"/>
      <c r="I26" s="450"/>
      <c r="J26" s="450">
        <v>2</v>
      </c>
      <c r="K26" s="450">
        <v>2</v>
      </c>
      <c r="L26" s="453">
        <v>2</v>
      </c>
      <c r="M26" s="450">
        <v>2</v>
      </c>
      <c r="N26" s="450"/>
      <c r="O26" s="450"/>
      <c r="P26" s="450"/>
      <c r="Q26" s="450"/>
      <c r="R26" s="450"/>
      <c r="S26" s="450"/>
      <c r="T26" s="450"/>
      <c r="U26" s="450"/>
      <c r="V26" s="450"/>
      <c r="W26" s="450"/>
      <c r="X26" s="450"/>
      <c r="Y26" s="453"/>
      <c r="Z26" s="450"/>
      <c r="AA26" s="450"/>
      <c r="AB26" s="450"/>
      <c r="AC26" s="450">
        <v>0</v>
      </c>
      <c r="AD26" s="450">
        <v>2</v>
      </c>
      <c r="AE26" s="450">
        <v>2</v>
      </c>
      <c r="AF26" s="450">
        <v>2</v>
      </c>
      <c r="AG26" s="450">
        <v>4</v>
      </c>
      <c r="AH26" s="450"/>
      <c r="AI26" s="450">
        <v>2</v>
      </c>
      <c r="AJ26" s="450"/>
      <c r="AK26" s="450"/>
      <c r="AL26" s="450"/>
      <c r="AM26" s="450">
        <v>2</v>
      </c>
      <c r="AN26" s="450"/>
      <c r="AO26" s="450"/>
      <c r="AP26" s="450">
        <v>2</v>
      </c>
      <c r="AQ26" s="450">
        <v>2</v>
      </c>
      <c r="AR26" s="450"/>
      <c r="AS26" s="450"/>
      <c r="AT26" s="450"/>
      <c r="AU26" s="450"/>
      <c r="AV26" s="450"/>
      <c r="AW26" s="450"/>
      <c r="AX26" s="450"/>
      <c r="AY26" s="450"/>
      <c r="AZ26" s="450"/>
      <c r="BA26" s="450"/>
      <c r="BB26" s="450"/>
      <c r="BC26" s="450">
        <v>0</v>
      </c>
    </row>
    <row r="27" spans="1:55" ht="30" customHeight="1" thickBot="1">
      <c r="A27" s="456" t="s">
        <v>85</v>
      </c>
      <c r="B27" s="450"/>
      <c r="C27" s="450"/>
      <c r="D27" s="450"/>
      <c r="E27" s="450"/>
      <c r="F27" s="450"/>
      <c r="G27" s="450"/>
      <c r="H27" s="450"/>
      <c r="I27" s="450"/>
      <c r="J27" s="450">
        <v>1</v>
      </c>
      <c r="K27" s="450">
        <v>1</v>
      </c>
      <c r="L27" s="453">
        <v>1</v>
      </c>
      <c r="M27" s="450">
        <v>1</v>
      </c>
      <c r="N27" s="450"/>
      <c r="O27" s="450">
        <v>1</v>
      </c>
      <c r="P27" s="450"/>
      <c r="Q27" s="450"/>
      <c r="R27" s="450"/>
      <c r="S27" s="450"/>
      <c r="T27" s="450"/>
      <c r="U27" s="450"/>
      <c r="V27" s="450"/>
      <c r="W27" s="450"/>
      <c r="X27" s="450"/>
      <c r="Y27" s="453"/>
      <c r="Z27" s="450"/>
      <c r="AA27" s="450">
        <v>1</v>
      </c>
      <c r="AB27" s="450">
        <v>1</v>
      </c>
      <c r="AC27" s="450">
        <v>0</v>
      </c>
      <c r="AD27" s="450">
        <v>1</v>
      </c>
      <c r="AE27" s="450">
        <v>1</v>
      </c>
      <c r="AF27" s="450">
        <v>1</v>
      </c>
      <c r="AG27" s="450">
        <v>2</v>
      </c>
      <c r="AH27" s="450">
        <v>1</v>
      </c>
      <c r="AI27" s="450">
        <v>1</v>
      </c>
      <c r="AJ27" s="450"/>
      <c r="AK27" s="450"/>
      <c r="AL27" s="450"/>
      <c r="AM27" s="450">
        <v>1</v>
      </c>
      <c r="AN27" s="450"/>
      <c r="AO27" s="450"/>
      <c r="AP27" s="450">
        <v>1</v>
      </c>
      <c r="AQ27" s="450">
        <v>1</v>
      </c>
      <c r="AR27" s="450"/>
      <c r="AS27" s="450"/>
      <c r="AT27" s="450"/>
      <c r="AU27" s="450"/>
      <c r="AV27" s="450">
        <v>1</v>
      </c>
      <c r="AW27" s="450">
        <v>1</v>
      </c>
      <c r="AX27" s="450"/>
      <c r="AY27" s="450"/>
      <c r="AZ27" s="450"/>
      <c r="BA27" s="450"/>
      <c r="BB27" s="450">
        <v>1</v>
      </c>
      <c r="BC27" s="450">
        <v>0</v>
      </c>
    </row>
    <row r="28" spans="1:55" ht="30" customHeight="1" thickBot="1">
      <c r="A28" s="456">
        <v>609440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3"/>
      <c r="M28" s="450"/>
      <c r="N28" s="450">
        <v>1</v>
      </c>
      <c r="O28" s="450"/>
      <c r="P28" s="450"/>
      <c r="Q28" s="450"/>
      <c r="R28" s="450"/>
      <c r="S28" s="450"/>
      <c r="T28" s="450"/>
      <c r="U28" s="450"/>
      <c r="V28" s="450"/>
      <c r="W28" s="450"/>
      <c r="X28" s="450"/>
      <c r="Y28" s="450"/>
      <c r="Z28" s="450"/>
      <c r="AA28" s="450"/>
      <c r="AB28" s="450"/>
      <c r="AC28" s="450">
        <v>0</v>
      </c>
      <c r="AD28" s="450"/>
      <c r="AE28" s="450"/>
      <c r="AF28" s="450"/>
      <c r="AG28" s="450"/>
      <c r="AH28" s="450"/>
      <c r="AI28" s="450"/>
      <c r="AJ28" s="450"/>
      <c r="AK28" s="450"/>
      <c r="AL28" s="450"/>
      <c r="AM28" s="450"/>
      <c r="AN28" s="450"/>
      <c r="AO28" s="450"/>
      <c r="AP28" s="450"/>
      <c r="AQ28" s="450"/>
      <c r="AR28" s="450"/>
      <c r="AS28" s="450"/>
      <c r="AT28" s="450"/>
      <c r="AU28" s="450"/>
      <c r="AV28" s="450"/>
      <c r="AW28" s="450"/>
      <c r="AX28" s="450"/>
      <c r="AY28" s="450"/>
      <c r="AZ28" s="450"/>
      <c r="BA28" s="450"/>
      <c r="BB28" s="450"/>
      <c r="BC28" s="450">
        <v>0</v>
      </c>
    </row>
    <row r="29" spans="1:55" ht="30" customHeight="1" thickBot="1">
      <c r="A29" s="456">
        <v>609445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3"/>
      <c r="M29" s="450"/>
      <c r="N29" s="450">
        <v>2</v>
      </c>
      <c r="O29" s="450"/>
      <c r="P29" s="450"/>
      <c r="Q29" s="450"/>
      <c r="R29" s="450"/>
      <c r="S29" s="450"/>
      <c r="T29" s="450"/>
      <c r="U29" s="450"/>
      <c r="V29" s="450"/>
      <c r="W29" s="450"/>
      <c r="X29" s="450"/>
      <c r="Y29" s="450"/>
      <c r="Z29" s="450"/>
      <c r="AA29" s="450"/>
      <c r="AB29" s="450"/>
      <c r="AC29" s="450">
        <v>0</v>
      </c>
      <c r="AD29" s="450"/>
      <c r="AE29" s="450"/>
      <c r="AF29" s="450"/>
      <c r="AG29" s="450"/>
      <c r="AH29" s="450"/>
      <c r="AI29" s="450"/>
      <c r="AJ29" s="450"/>
      <c r="AK29" s="450"/>
      <c r="AL29" s="450"/>
      <c r="AM29" s="450"/>
      <c r="AN29" s="450"/>
      <c r="AO29" s="450"/>
      <c r="AP29" s="450"/>
      <c r="AQ29" s="450"/>
      <c r="AR29" s="450"/>
      <c r="AS29" s="450"/>
      <c r="AT29" s="450"/>
      <c r="AU29" s="450"/>
      <c r="AV29" s="450"/>
      <c r="AW29" s="450"/>
      <c r="AX29" s="450"/>
      <c r="AY29" s="450"/>
      <c r="AZ29" s="450"/>
      <c r="BA29" s="450"/>
      <c r="BB29" s="450"/>
      <c r="BC29" s="450">
        <v>0</v>
      </c>
    </row>
    <row r="30" spans="1:55" ht="30" customHeight="1" thickBot="1">
      <c r="A30" s="456">
        <v>609631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>
        <v>1</v>
      </c>
      <c r="O30" s="450"/>
      <c r="P30" s="450"/>
      <c r="Q30" s="450"/>
      <c r="R30" s="450"/>
      <c r="S30" s="450"/>
      <c r="T30" s="450"/>
      <c r="U30" s="450"/>
      <c r="V30" s="450"/>
      <c r="W30" s="450"/>
      <c r="X30" s="450"/>
      <c r="Y30" s="450"/>
      <c r="Z30" s="450"/>
      <c r="AA30" s="450"/>
      <c r="AB30" s="450"/>
      <c r="AC30" s="450">
        <v>0</v>
      </c>
      <c r="AD30" s="450"/>
      <c r="AE30" s="450"/>
      <c r="AF30" s="450"/>
      <c r="AG30" s="450"/>
      <c r="AH30" s="450"/>
      <c r="AI30" s="450"/>
      <c r="AJ30" s="450"/>
      <c r="AK30" s="450"/>
      <c r="AL30" s="450"/>
      <c r="AM30" s="450"/>
      <c r="AN30" s="450"/>
      <c r="AO30" s="450"/>
      <c r="AP30" s="450"/>
      <c r="AQ30" s="450"/>
      <c r="AR30" s="450"/>
      <c r="AS30" s="450"/>
      <c r="AT30" s="450"/>
      <c r="AU30" s="450"/>
      <c r="AV30" s="450"/>
      <c r="AW30" s="450"/>
      <c r="AX30" s="450"/>
      <c r="AY30" s="450"/>
      <c r="AZ30" s="450"/>
      <c r="BA30" s="450"/>
      <c r="BB30" s="450"/>
      <c r="BC30" s="450">
        <v>0</v>
      </c>
    </row>
    <row r="31" spans="1:55" ht="30" customHeight="1" thickBot="1">
      <c r="A31" s="456" t="s">
        <v>102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3"/>
      <c r="M31" s="450"/>
      <c r="N31" s="450">
        <v>1</v>
      </c>
      <c r="O31" s="450"/>
      <c r="P31" s="450"/>
      <c r="Q31" s="450"/>
      <c r="R31" s="450"/>
      <c r="S31" s="450"/>
      <c r="T31" s="450"/>
      <c r="U31" s="450"/>
      <c r="V31" s="450"/>
      <c r="W31" s="450"/>
      <c r="X31" s="450"/>
      <c r="Y31" s="450"/>
      <c r="Z31" s="450"/>
      <c r="AA31" s="450"/>
      <c r="AB31" s="450"/>
      <c r="AC31" s="450">
        <v>0</v>
      </c>
      <c r="AD31" s="450"/>
      <c r="AE31" s="450"/>
      <c r="AF31" s="450"/>
      <c r="AG31" s="450"/>
      <c r="AH31" s="450"/>
      <c r="AI31" s="450"/>
      <c r="AJ31" s="450"/>
      <c r="AK31" s="450"/>
      <c r="AL31" s="450"/>
      <c r="AM31" s="450"/>
      <c r="AN31" s="450"/>
      <c r="AO31" s="450"/>
      <c r="AP31" s="450"/>
      <c r="AQ31" s="450"/>
      <c r="AR31" s="450"/>
      <c r="AS31" s="450"/>
      <c r="AT31" s="450"/>
      <c r="AU31" s="450"/>
      <c r="AV31" s="450"/>
      <c r="AW31" s="450"/>
      <c r="AX31" s="450"/>
      <c r="AY31" s="450"/>
      <c r="AZ31" s="450"/>
      <c r="BA31" s="450"/>
      <c r="BB31" s="450"/>
      <c r="BC31" s="450">
        <v>0</v>
      </c>
    </row>
    <row r="32" spans="1:55" ht="30" customHeight="1" thickBot="1">
      <c r="A32" s="456">
        <v>609637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3"/>
      <c r="M32" s="450"/>
      <c r="N32" s="450"/>
      <c r="O32" s="450">
        <v>1</v>
      </c>
      <c r="P32" s="450">
        <v>2</v>
      </c>
      <c r="Q32" s="450"/>
      <c r="R32" s="450"/>
      <c r="S32" s="450"/>
      <c r="T32" s="450"/>
      <c r="U32" s="450"/>
      <c r="V32" s="450"/>
      <c r="W32" s="450"/>
      <c r="X32" s="450"/>
      <c r="Y32" s="450"/>
      <c r="Z32" s="450"/>
      <c r="AA32" s="450"/>
      <c r="AB32" s="450"/>
      <c r="AC32" s="450">
        <v>1</v>
      </c>
      <c r="AD32" s="450"/>
      <c r="AE32" s="450"/>
      <c r="AF32" s="450"/>
      <c r="AG32" s="450"/>
      <c r="AH32" s="450"/>
      <c r="AI32" s="450"/>
      <c r="AJ32" s="450">
        <v>1</v>
      </c>
      <c r="AK32" s="450"/>
      <c r="AL32" s="450"/>
      <c r="AM32" s="450"/>
      <c r="AN32" s="450"/>
      <c r="AO32" s="450">
        <v>1</v>
      </c>
      <c r="AP32" s="450"/>
      <c r="AQ32" s="450"/>
      <c r="AR32" s="450"/>
      <c r="AS32" s="450">
        <v>1</v>
      </c>
      <c r="AT32" s="450"/>
      <c r="AU32" s="450">
        <v>1</v>
      </c>
      <c r="AV32" s="450">
        <v>1</v>
      </c>
      <c r="AW32" s="450">
        <v>1</v>
      </c>
      <c r="AX32" s="450">
        <v>1</v>
      </c>
      <c r="AY32" s="450">
        <v>1</v>
      </c>
      <c r="AZ32" s="450">
        <v>1</v>
      </c>
      <c r="BA32" s="450"/>
      <c r="BB32" s="450"/>
      <c r="BC32" s="450">
        <v>0</v>
      </c>
    </row>
    <row r="33" spans="1:55" ht="30" customHeight="1" thickBot="1">
      <c r="A33" s="456" t="s">
        <v>120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3"/>
      <c r="M33" s="450"/>
      <c r="N33" s="450"/>
      <c r="O33" s="450">
        <v>1</v>
      </c>
      <c r="P33" s="450"/>
      <c r="Q33" s="450"/>
      <c r="R33" s="450">
        <v>1</v>
      </c>
      <c r="S33" s="450"/>
      <c r="T33" s="450"/>
      <c r="U33" s="450"/>
      <c r="V33" s="450"/>
      <c r="W33" s="450"/>
      <c r="X33" s="450"/>
      <c r="Y33" s="450"/>
      <c r="Z33" s="450"/>
      <c r="AA33" s="450"/>
      <c r="AB33" s="450"/>
      <c r="AC33" s="450">
        <v>0</v>
      </c>
      <c r="AD33" s="450"/>
      <c r="AE33" s="450"/>
      <c r="AF33" s="450"/>
      <c r="AG33" s="450"/>
      <c r="AH33" s="450"/>
      <c r="AI33" s="450"/>
      <c r="AJ33" s="450"/>
      <c r="AK33" s="450">
        <v>1</v>
      </c>
      <c r="AL33" s="450"/>
      <c r="AM33" s="450"/>
      <c r="AN33" s="450"/>
      <c r="AO33" s="450"/>
      <c r="AP33" s="450"/>
      <c r="AQ33" s="450"/>
      <c r="AR33" s="450"/>
      <c r="AS33" s="450"/>
      <c r="AT33" s="450"/>
      <c r="AU33" s="450"/>
      <c r="AV33" s="450">
        <v>1</v>
      </c>
      <c r="AW33" s="450">
        <v>1</v>
      </c>
      <c r="AX33" s="450"/>
      <c r="AY33" s="450"/>
      <c r="AZ33" s="450"/>
      <c r="BA33" s="450"/>
      <c r="BB33" s="450"/>
      <c r="BC33" s="450">
        <v>0</v>
      </c>
    </row>
    <row r="34" spans="1:55" ht="30" customHeight="1" thickBot="1">
      <c r="A34" s="456" t="s">
        <v>161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3"/>
      <c r="M34" s="450"/>
      <c r="N34" s="450"/>
      <c r="O34" s="450"/>
      <c r="P34" s="450">
        <v>2</v>
      </c>
      <c r="Q34" s="450"/>
      <c r="R34" s="450"/>
      <c r="S34" s="450"/>
      <c r="T34" s="450"/>
      <c r="U34" s="450"/>
      <c r="V34" s="450"/>
      <c r="W34" s="450"/>
      <c r="X34" s="450"/>
      <c r="Y34" s="450"/>
      <c r="Z34" s="450"/>
      <c r="AA34" s="450"/>
      <c r="AB34" s="450"/>
      <c r="AC34" s="450">
        <v>0</v>
      </c>
      <c r="AD34" s="450"/>
      <c r="AE34" s="450"/>
      <c r="AF34" s="450"/>
      <c r="AG34" s="450"/>
      <c r="AH34" s="450"/>
      <c r="AI34" s="450"/>
      <c r="AJ34" s="450"/>
      <c r="AK34" s="450"/>
      <c r="AL34" s="450"/>
      <c r="AM34" s="450"/>
      <c r="AN34" s="450"/>
      <c r="AO34" s="450"/>
      <c r="AP34" s="450"/>
      <c r="AQ34" s="450"/>
      <c r="AR34" s="450"/>
      <c r="AS34" s="450"/>
      <c r="AT34" s="450"/>
      <c r="AU34" s="450"/>
      <c r="AV34" s="450"/>
      <c r="AW34" s="450"/>
      <c r="AX34" s="450"/>
      <c r="AY34" s="450"/>
      <c r="AZ34" s="450"/>
      <c r="BA34" s="450"/>
      <c r="BB34" s="450"/>
      <c r="BC34" s="450">
        <v>0</v>
      </c>
    </row>
    <row r="35" spans="1:55" ht="30" customHeight="1" thickBot="1">
      <c r="A35" s="456" t="s">
        <v>119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3"/>
      <c r="M35" s="450"/>
      <c r="N35" s="450"/>
      <c r="O35" s="450"/>
      <c r="P35" s="450"/>
      <c r="Q35" s="450">
        <v>2</v>
      </c>
      <c r="R35" s="450"/>
      <c r="S35" s="450">
        <v>2</v>
      </c>
      <c r="T35" s="450"/>
      <c r="U35" s="450"/>
      <c r="V35" s="450"/>
      <c r="W35" s="450"/>
      <c r="X35" s="450"/>
      <c r="Y35" s="450"/>
      <c r="Z35" s="450"/>
      <c r="AA35" s="450"/>
      <c r="AB35" s="450"/>
      <c r="AC35" s="450">
        <v>0</v>
      </c>
      <c r="AD35" s="450"/>
      <c r="AE35" s="450"/>
      <c r="AF35" s="450"/>
      <c r="AG35" s="450"/>
      <c r="AH35" s="450"/>
      <c r="AI35" s="450"/>
      <c r="AJ35" s="450"/>
      <c r="AK35" s="450"/>
      <c r="AL35" s="450"/>
      <c r="AM35" s="450"/>
      <c r="AN35" s="450"/>
      <c r="AO35" s="450"/>
      <c r="AP35" s="450"/>
      <c r="AQ35" s="450"/>
      <c r="AR35" s="450"/>
      <c r="AS35" s="450"/>
      <c r="AT35" s="450"/>
      <c r="AU35" s="450"/>
      <c r="AV35" s="450"/>
      <c r="AW35" s="450"/>
      <c r="AX35" s="450"/>
      <c r="AY35" s="450"/>
      <c r="AZ35" s="450"/>
      <c r="BA35" s="450"/>
      <c r="BB35" s="450"/>
      <c r="BC35" s="450">
        <v>0</v>
      </c>
    </row>
    <row r="36" spans="1:55" ht="30" customHeight="1" thickBot="1">
      <c r="A36" s="456" t="s">
        <v>121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3"/>
      <c r="M36" s="450"/>
      <c r="N36" s="450"/>
      <c r="O36" s="450"/>
      <c r="P36" s="450"/>
      <c r="Q36" s="450"/>
      <c r="R36" s="450">
        <v>1</v>
      </c>
      <c r="S36" s="450"/>
      <c r="T36" s="450"/>
      <c r="U36" s="450"/>
      <c r="V36" s="450"/>
      <c r="W36" s="450"/>
      <c r="X36" s="450"/>
      <c r="Y36" s="450"/>
      <c r="Z36" s="450"/>
      <c r="AA36" s="450"/>
      <c r="AB36" s="450"/>
      <c r="AC36" s="450">
        <v>0</v>
      </c>
      <c r="AD36" s="450"/>
      <c r="AE36" s="450"/>
      <c r="AF36" s="450"/>
      <c r="AG36" s="450"/>
      <c r="AH36" s="450"/>
      <c r="AI36" s="450"/>
      <c r="AJ36" s="450"/>
      <c r="AK36" s="450"/>
      <c r="AL36" s="450"/>
      <c r="AM36" s="450"/>
      <c r="AN36" s="450"/>
      <c r="AO36" s="450"/>
      <c r="AP36" s="450"/>
      <c r="AQ36" s="450"/>
      <c r="AR36" s="450"/>
      <c r="AS36" s="450"/>
      <c r="AT36" s="450"/>
      <c r="AU36" s="450"/>
      <c r="AV36" s="450"/>
      <c r="AW36" s="450"/>
      <c r="AX36" s="450"/>
      <c r="AY36" s="450"/>
      <c r="AZ36" s="450"/>
      <c r="BA36" s="450"/>
      <c r="BB36" s="450"/>
      <c r="BC36" s="450"/>
    </row>
    <row r="37" spans="1:55" ht="30" customHeight="1" thickBot="1">
      <c r="A37" s="456" t="s">
        <v>124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0"/>
      <c r="T37" s="450"/>
      <c r="U37" s="450"/>
      <c r="V37" s="450"/>
      <c r="W37" s="450">
        <v>4</v>
      </c>
      <c r="X37" s="450">
        <v>4</v>
      </c>
      <c r="Y37" s="450">
        <v>8</v>
      </c>
      <c r="Z37" s="450">
        <v>4</v>
      </c>
      <c r="AA37" s="450"/>
      <c r="AB37" s="450"/>
      <c r="AC37" s="450">
        <v>0</v>
      </c>
      <c r="AD37" s="450"/>
      <c r="AE37" s="450"/>
      <c r="AF37" s="450"/>
      <c r="AG37" s="450"/>
      <c r="AH37" s="450"/>
      <c r="AI37" s="450"/>
      <c r="AJ37" s="450"/>
      <c r="AK37" s="450"/>
      <c r="AL37" s="450"/>
      <c r="AM37" s="450"/>
      <c r="AN37" s="450"/>
      <c r="AO37" s="450"/>
      <c r="AP37" s="450"/>
      <c r="AQ37" s="450"/>
      <c r="AR37" s="450"/>
      <c r="AS37" s="450"/>
      <c r="AT37" s="450"/>
      <c r="AU37" s="450"/>
      <c r="AV37" s="450"/>
      <c r="AW37" s="450"/>
      <c r="AX37" s="450"/>
      <c r="AY37" s="450"/>
      <c r="AZ37" s="450"/>
      <c r="BA37" s="450"/>
      <c r="BB37" s="450"/>
      <c r="BC37" s="450">
        <v>0</v>
      </c>
    </row>
    <row r="38" spans="1:55" ht="30" customHeight="1" thickBot="1">
      <c r="A38" s="456" t="s">
        <v>170</v>
      </c>
      <c r="B38" s="450"/>
      <c r="C38" s="450"/>
      <c r="D38" s="450"/>
      <c r="E38" s="450"/>
      <c r="F38" s="450"/>
      <c r="G38" s="450"/>
      <c r="H38" s="450"/>
      <c r="I38" s="450"/>
      <c r="J38" s="450"/>
      <c r="K38" s="450"/>
      <c r="L38" s="450"/>
      <c r="M38" s="450"/>
      <c r="N38" s="450"/>
      <c r="O38" s="450"/>
      <c r="P38" s="450"/>
      <c r="Q38" s="450"/>
      <c r="R38" s="450"/>
      <c r="S38" s="450"/>
      <c r="T38" s="450"/>
      <c r="U38" s="450"/>
      <c r="V38" s="450"/>
      <c r="W38" s="450"/>
      <c r="X38" s="450"/>
      <c r="Y38" s="450"/>
      <c r="Z38" s="450"/>
      <c r="AA38" s="450"/>
      <c r="AB38" s="450"/>
      <c r="AC38" s="450">
        <v>0</v>
      </c>
      <c r="AD38" s="450"/>
      <c r="AE38" s="450"/>
      <c r="AF38" s="450"/>
      <c r="AG38" s="450"/>
      <c r="AH38" s="450"/>
      <c r="AI38" s="450"/>
      <c r="AJ38" s="450"/>
      <c r="AK38" s="450"/>
      <c r="AL38" s="450"/>
      <c r="AM38" s="450"/>
      <c r="AN38" s="450"/>
      <c r="AO38" s="450"/>
      <c r="AP38" s="450"/>
      <c r="AQ38" s="450"/>
      <c r="AR38" s="450"/>
      <c r="AS38" s="450"/>
      <c r="AT38" s="450"/>
      <c r="AU38" s="450"/>
      <c r="AV38" s="450"/>
      <c r="AW38" s="450"/>
      <c r="AX38" s="450"/>
      <c r="AY38" s="450">
        <v>12</v>
      </c>
      <c r="AZ38" s="450">
        <v>12</v>
      </c>
      <c r="BA38" s="450"/>
      <c r="BB38" s="450"/>
      <c r="BC38" s="450">
        <v>0</v>
      </c>
    </row>
    <row r="39" spans="1:55" ht="30" customHeight="1" thickBot="1">
      <c r="A39" s="456" t="s">
        <v>181</v>
      </c>
      <c r="B39" s="450"/>
      <c r="C39" s="450"/>
      <c r="D39" s="450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0"/>
      <c r="T39" s="450"/>
      <c r="U39" s="450"/>
      <c r="V39" s="450"/>
      <c r="W39" s="450"/>
      <c r="X39" s="450"/>
      <c r="Y39" s="450"/>
      <c r="Z39" s="450"/>
      <c r="AA39" s="450"/>
      <c r="AB39" s="450">
        <v>4</v>
      </c>
      <c r="AC39" s="450">
        <v>0</v>
      </c>
      <c r="AD39" s="450"/>
      <c r="AE39" s="450"/>
      <c r="AF39" s="450"/>
      <c r="AG39" s="450"/>
      <c r="AH39" s="450"/>
      <c r="AI39" s="450"/>
      <c r="AJ39" s="450"/>
      <c r="AK39" s="450"/>
      <c r="AL39" s="450"/>
      <c r="AM39" s="450"/>
      <c r="AN39" s="450"/>
      <c r="AO39" s="450"/>
      <c r="AP39" s="450"/>
      <c r="AQ39" s="450"/>
      <c r="AR39" s="450"/>
      <c r="AS39" s="450"/>
      <c r="AT39" s="450"/>
      <c r="AU39" s="450"/>
      <c r="AV39" s="450"/>
      <c r="AW39" s="450"/>
      <c r="AX39" s="450"/>
      <c r="AY39" s="450"/>
      <c r="AZ39" s="450"/>
      <c r="BA39" s="450"/>
      <c r="BB39" s="450"/>
      <c r="BC39" s="450">
        <v>0</v>
      </c>
    </row>
    <row r="40" spans="1:55" ht="30" customHeight="1" thickBot="1">
      <c r="A40" s="456" t="s">
        <v>182</v>
      </c>
      <c r="B40" s="450"/>
      <c r="C40" s="450"/>
      <c r="D40" s="450"/>
      <c r="E40" s="450"/>
      <c r="F40" s="450"/>
      <c r="G40" s="450"/>
      <c r="H40" s="450"/>
      <c r="I40" s="450"/>
      <c r="J40" s="450"/>
      <c r="K40" s="450"/>
      <c r="L40" s="450"/>
      <c r="M40" s="450"/>
      <c r="N40" s="450"/>
      <c r="O40" s="450"/>
      <c r="P40" s="450"/>
      <c r="Q40" s="450"/>
      <c r="R40" s="450"/>
      <c r="S40" s="450"/>
      <c r="T40" s="450"/>
      <c r="U40" s="450"/>
      <c r="V40" s="450"/>
      <c r="W40" s="450"/>
      <c r="X40" s="450"/>
      <c r="Y40" s="450"/>
      <c r="Z40" s="450"/>
      <c r="AA40" s="450"/>
      <c r="AB40" s="450">
        <v>2</v>
      </c>
      <c r="AC40" s="450">
        <v>0</v>
      </c>
      <c r="AD40" s="450"/>
      <c r="AE40" s="450"/>
      <c r="AF40" s="450"/>
      <c r="AG40" s="450"/>
      <c r="AH40" s="450"/>
      <c r="AI40" s="450"/>
      <c r="AJ40" s="450"/>
      <c r="AK40" s="450"/>
      <c r="AL40" s="450"/>
      <c r="AM40" s="450"/>
      <c r="AN40" s="450"/>
      <c r="AO40" s="450"/>
      <c r="AP40" s="450"/>
      <c r="AQ40" s="450"/>
      <c r="AR40" s="450"/>
      <c r="AS40" s="450"/>
      <c r="AT40" s="450"/>
      <c r="AU40" s="450"/>
      <c r="AV40" s="450"/>
      <c r="AW40" s="450"/>
      <c r="AX40" s="450"/>
      <c r="AY40" s="450"/>
      <c r="AZ40" s="450"/>
      <c r="BA40" s="450"/>
      <c r="BB40" s="450"/>
      <c r="BC40" s="450">
        <v>0</v>
      </c>
    </row>
    <row r="41" spans="1:55" ht="30" customHeight="1" thickBot="1">
      <c r="A41" s="456" t="s">
        <v>123</v>
      </c>
      <c r="B41" s="450"/>
      <c r="C41" s="450"/>
      <c r="D41" s="450"/>
      <c r="E41" s="450"/>
      <c r="F41" s="450"/>
      <c r="G41" s="450"/>
      <c r="H41" s="450"/>
      <c r="I41" s="450"/>
      <c r="J41" s="450"/>
      <c r="K41" s="450"/>
      <c r="L41" s="450"/>
      <c r="M41" s="450"/>
      <c r="N41" s="450"/>
      <c r="O41" s="450"/>
      <c r="P41" s="450"/>
      <c r="Q41" s="450"/>
      <c r="R41" s="450"/>
      <c r="S41" s="450"/>
      <c r="T41" s="450"/>
      <c r="U41" s="450"/>
      <c r="V41" s="450"/>
      <c r="W41" s="450"/>
      <c r="X41" s="450"/>
      <c r="Y41" s="450"/>
      <c r="Z41" s="450"/>
      <c r="AA41" s="450"/>
      <c r="AB41" s="450">
        <v>4</v>
      </c>
      <c r="AC41" s="450">
        <v>0</v>
      </c>
      <c r="AD41" s="450"/>
      <c r="AE41" s="450"/>
      <c r="AF41" s="450"/>
      <c r="AG41" s="450"/>
      <c r="AH41" s="450"/>
      <c r="AI41" s="450"/>
      <c r="AJ41" s="450"/>
      <c r="AK41" s="450"/>
      <c r="AL41" s="450"/>
      <c r="AM41" s="450"/>
      <c r="AN41" s="450"/>
      <c r="AO41" s="450"/>
      <c r="AP41" s="450"/>
      <c r="AQ41" s="450"/>
      <c r="AR41" s="450"/>
      <c r="AS41" s="450">
        <v>4</v>
      </c>
      <c r="AT41" s="450"/>
      <c r="AU41" s="450"/>
      <c r="AV41" s="450"/>
      <c r="AW41" s="450"/>
      <c r="AX41" s="450"/>
      <c r="AY41" s="450"/>
      <c r="AZ41" s="450"/>
      <c r="BA41" s="450"/>
      <c r="BB41" s="450"/>
      <c r="BC41" s="450">
        <v>0</v>
      </c>
    </row>
    <row r="42" spans="1:55" ht="30" customHeight="1" thickBot="1">
      <c r="A42" s="456" t="s">
        <v>186</v>
      </c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450"/>
      <c r="M42" s="450"/>
      <c r="N42" s="450"/>
      <c r="O42" s="450"/>
      <c r="P42" s="450"/>
      <c r="Q42" s="450"/>
      <c r="R42" s="450"/>
      <c r="S42" s="450"/>
      <c r="T42" s="450"/>
      <c r="U42" s="450"/>
      <c r="V42" s="450"/>
      <c r="W42" s="450"/>
      <c r="X42" s="450"/>
      <c r="Y42" s="450"/>
      <c r="Z42" s="450"/>
      <c r="AA42" s="450"/>
      <c r="AB42" s="450"/>
      <c r="AC42" s="450">
        <v>2</v>
      </c>
      <c r="AD42" s="450"/>
      <c r="AE42" s="450"/>
      <c r="AF42" s="450"/>
      <c r="AG42" s="450"/>
      <c r="AH42" s="450"/>
      <c r="AI42" s="450"/>
      <c r="AJ42" s="450">
        <v>2</v>
      </c>
      <c r="AK42" s="450"/>
      <c r="AL42" s="450"/>
      <c r="AM42" s="450"/>
      <c r="AN42" s="450"/>
      <c r="AO42" s="450">
        <v>2</v>
      </c>
      <c r="AP42" s="450"/>
      <c r="AQ42" s="450"/>
      <c r="AR42" s="450"/>
      <c r="AS42" s="450"/>
      <c r="AT42" s="450"/>
      <c r="AU42" s="450"/>
      <c r="AV42" s="450"/>
      <c r="AW42" s="450"/>
      <c r="AX42" s="450"/>
      <c r="AY42" s="450"/>
      <c r="AZ42" s="450"/>
      <c r="BA42" s="450"/>
      <c r="BB42" s="450"/>
      <c r="BC42" s="450">
        <v>0</v>
      </c>
    </row>
    <row r="43" spans="1:55" ht="30" customHeight="1" thickBot="1">
      <c r="A43" s="456">
        <v>690902</v>
      </c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450"/>
      <c r="M43" s="450"/>
      <c r="N43" s="450"/>
      <c r="O43" s="450"/>
      <c r="P43" s="450"/>
      <c r="Q43" s="450"/>
      <c r="R43" s="450"/>
      <c r="S43" s="450"/>
      <c r="T43" s="450"/>
      <c r="U43" s="450"/>
      <c r="V43" s="450"/>
      <c r="W43" s="450"/>
      <c r="X43" s="450"/>
      <c r="Y43" s="450"/>
      <c r="Z43" s="450"/>
      <c r="AA43" s="450"/>
      <c r="AB43" s="450"/>
      <c r="AC43" s="450">
        <v>2</v>
      </c>
      <c r="AD43" s="450"/>
      <c r="AE43" s="450"/>
      <c r="AF43" s="450"/>
      <c r="AG43" s="450"/>
      <c r="AH43" s="450"/>
      <c r="AI43" s="450"/>
      <c r="AJ43" s="450">
        <v>2</v>
      </c>
      <c r="AK43" s="450"/>
      <c r="AL43" s="450"/>
      <c r="AM43" s="450"/>
      <c r="AN43" s="450"/>
      <c r="AO43" s="450">
        <v>2</v>
      </c>
      <c r="AP43" s="450"/>
      <c r="AQ43" s="450"/>
      <c r="AR43" s="450"/>
      <c r="AS43" s="450"/>
      <c r="AT43" s="450"/>
      <c r="AU43" s="450"/>
      <c r="AV43" s="450"/>
      <c r="AW43" s="450"/>
      <c r="AX43" s="450"/>
      <c r="AY43" s="450"/>
      <c r="AZ43" s="450"/>
      <c r="BA43" s="450"/>
      <c r="BB43" s="450"/>
      <c r="BC43" s="450">
        <v>0</v>
      </c>
    </row>
    <row r="44" spans="1:55" ht="30" customHeight="1" thickBot="1">
      <c r="A44" s="456">
        <v>800218</v>
      </c>
      <c r="B44" s="450"/>
      <c r="C44" s="450"/>
      <c r="D44" s="450"/>
      <c r="E44" s="450"/>
      <c r="F44" s="450"/>
      <c r="G44" s="450"/>
      <c r="H44" s="450"/>
      <c r="I44" s="450"/>
      <c r="J44" s="450"/>
      <c r="K44" s="450"/>
      <c r="L44" s="450"/>
      <c r="M44" s="450"/>
      <c r="N44" s="450"/>
      <c r="O44" s="450"/>
      <c r="P44" s="450"/>
      <c r="Q44" s="450"/>
      <c r="R44" s="450"/>
      <c r="S44" s="450"/>
      <c r="T44" s="450"/>
      <c r="U44" s="450"/>
      <c r="V44" s="450"/>
      <c r="W44" s="450"/>
      <c r="X44" s="450"/>
      <c r="Y44" s="450"/>
      <c r="Z44" s="450"/>
      <c r="AA44" s="450"/>
      <c r="AB44" s="450"/>
      <c r="AC44" s="450">
        <v>8</v>
      </c>
      <c r="AD44" s="450"/>
      <c r="AE44" s="450"/>
      <c r="AF44" s="450"/>
      <c r="AG44" s="450"/>
      <c r="AH44" s="450"/>
      <c r="AI44" s="450"/>
      <c r="AJ44" s="450">
        <v>8</v>
      </c>
      <c r="AK44" s="450"/>
      <c r="AL44" s="450"/>
      <c r="AM44" s="450"/>
      <c r="AN44" s="450"/>
      <c r="AO44" s="450">
        <v>8</v>
      </c>
      <c r="AP44" s="450"/>
      <c r="AQ44" s="450"/>
      <c r="AR44" s="450">
        <v>4</v>
      </c>
      <c r="AS44" s="450"/>
      <c r="AT44" s="450"/>
      <c r="AU44" s="450"/>
      <c r="AV44" s="450"/>
      <c r="AW44" s="450"/>
      <c r="AX44" s="450"/>
      <c r="AY44" s="450"/>
      <c r="AZ44" s="450"/>
      <c r="BA44" s="450"/>
      <c r="BB44" s="450">
        <v>2</v>
      </c>
      <c r="BC44" s="450">
        <v>0</v>
      </c>
    </row>
    <row r="45" spans="1:55" ht="30" customHeight="1" thickBot="1">
      <c r="A45" s="456" t="s">
        <v>188</v>
      </c>
      <c r="B45" s="450"/>
      <c r="C45" s="450"/>
      <c r="D45" s="450"/>
      <c r="E45" s="450"/>
      <c r="F45" s="450"/>
      <c r="G45" s="450"/>
      <c r="H45" s="450"/>
      <c r="I45" s="450"/>
      <c r="J45" s="450"/>
      <c r="K45" s="450"/>
      <c r="L45" s="450"/>
      <c r="M45" s="450"/>
      <c r="N45" s="450"/>
      <c r="O45" s="450"/>
      <c r="P45" s="450"/>
      <c r="Q45" s="450"/>
      <c r="R45" s="450"/>
      <c r="S45" s="450"/>
      <c r="T45" s="450"/>
      <c r="U45" s="450"/>
      <c r="V45" s="450"/>
      <c r="W45" s="450"/>
      <c r="X45" s="450"/>
      <c r="Y45" s="450"/>
      <c r="Z45" s="450"/>
      <c r="AA45" s="450"/>
      <c r="AB45" s="450"/>
      <c r="AC45" s="450"/>
      <c r="AD45" s="450"/>
      <c r="AE45" s="450">
        <v>4</v>
      </c>
      <c r="AF45" s="450"/>
      <c r="AG45" s="450">
        <v>8</v>
      </c>
      <c r="AH45" s="450"/>
      <c r="AI45" s="450"/>
      <c r="AJ45" s="450"/>
      <c r="AK45" s="450"/>
      <c r="AL45" s="450"/>
      <c r="AM45" s="450"/>
      <c r="AN45" s="450"/>
      <c r="AO45" s="450"/>
      <c r="AP45" s="450"/>
      <c r="AQ45" s="450"/>
      <c r="AR45" s="450"/>
      <c r="AS45" s="450"/>
      <c r="AT45" s="450"/>
      <c r="AU45" s="450"/>
      <c r="AV45" s="450"/>
      <c r="AW45" s="450"/>
      <c r="AX45" s="450"/>
      <c r="AY45" s="450"/>
      <c r="AZ45" s="450"/>
      <c r="BA45" s="450"/>
      <c r="BB45" s="450"/>
      <c r="BC45" s="450">
        <v>0</v>
      </c>
    </row>
    <row r="46" spans="1:55" ht="30" customHeight="1" thickBot="1">
      <c r="A46" s="456" t="s">
        <v>190</v>
      </c>
      <c r="B46" s="450"/>
      <c r="C46" s="450"/>
      <c r="D46" s="450"/>
      <c r="E46" s="450"/>
      <c r="F46" s="450"/>
      <c r="G46" s="450"/>
      <c r="H46" s="450"/>
      <c r="I46" s="450"/>
      <c r="J46" s="450"/>
      <c r="K46" s="450"/>
      <c r="L46" s="450"/>
      <c r="M46" s="450"/>
      <c r="N46" s="450"/>
      <c r="O46" s="450"/>
      <c r="P46" s="450"/>
      <c r="Q46" s="450"/>
      <c r="R46" s="450"/>
      <c r="S46" s="450"/>
      <c r="T46" s="450"/>
      <c r="U46" s="450"/>
      <c r="V46" s="450"/>
      <c r="W46" s="450"/>
      <c r="X46" s="450"/>
      <c r="Y46" s="450"/>
      <c r="Z46" s="450"/>
      <c r="AA46" s="450"/>
      <c r="AB46" s="450"/>
      <c r="AC46" s="450">
        <v>0</v>
      </c>
      <c r="AD46" s="450"/>
      <c r="AE46" s="450"/>
      <c r="AF46" s="450"/>
      <c r="AG46" s="450"/>
      <c r="AH46" s="450">
        <v>1</v>
      </c>
      <c r="AI46" s="450"/>
      <c r="AJ46" s="450"/>
      <c r="AK46" s="450"/>
      <c r="AL46" s="450"/>
      <c r="AM46" s="450"/>
      <c r="AN46" s="450"/>
      <c r="AO46" s="450"/>
      <c r="AP46" s="450"/>
      <c r="AQ46" s="450"/>
      <c r="AR46" s="450"/>
      <c r="AS46" s="450"/>
      <c r="AT46" s="450"/>
      <c r="AU46" s="450"/>
      <c r="AV46" s="450"/>
      <c r="AW46" s="450"/>
      <c r="AX46" s="450"/>
      <c r="AY46" s="450"/>
      <c r="AZ46" s="450"/>
      <c r="BA46" s="450"/>
      <c r="BB46" s="450"/>
      <c r="BC46" s="450">
        <v>0</v>
      </c>
    </row>
    <row r="47" spans="1:55" ht="30" customHeight="1" thickBot="1">
      <c r="A47" s="456" t="s">
        <v>189</v>
      </c>
      <c r="B47" s="450"/>
      <c r="C47" s="450"/>
      <c r="D47" s="450"/>
      <c r="E47" s="450"/>
      <c r="F47" s="450"/>
      <c r="G47" s="450"/>
      <c r="H47" s="450"/>
      <c r="I47" s="450"/>
      <c r="J47" s="450"/>
      <c r="K47" s="450"/>
      <c r="L47" s="450"/>
      <c r="M47" s="450"/>
      <c r="N47" s="450"/>
      <c r="O47" s="450"/>
      <c r="P47" s="450"/>
      <c r="Q47" s="450"/>
      <c r="R47" s="450"/>
      <c r="S47" s="450"/>
      <c r="T47" s="450"/>
      <c r="U47" s="450"/>
      <c r="V47" s="450"/>
      <c r="W47" s="450"/>
      <c r="X47" s="450"/>
      <c r="Y47" s="450"/>
      <c r="Z47" s="450"/>
      <c r="AA47" s="450"/>
      <c r="AB47" s="450"/>
      <c r="AC47" s="450">
        <v>0</v>
      </c>
      <c r="AD47" s="450"/>
      <c r="AE47" s="450"/>
      <c r="AF47" s="450"/>
      <c r="AG47" s="450"/>
      <c r="AH47" s="450">
        <v>5</v>
      </c>
      <c r="AI47" s="450"/>
      <c r="AJ47" s="450"/>
      <c r="AK47" s="450"/>
      <c r="AL47" s="450"/>
      <c r="AM47" s="450"/>
      <c r="AN47" s="450"/>
      <c r="AO47" s="450"/>
      <c r="AP47" s="450"/>
      <c r="AQ47" s="450"/>
      <c r="AR47" s="450"/>
      <c r="AS47" s="450"/>
      <c r="AT47" s="450"/>
      <c r="AU47" s="450"/>
      <c r="AV47" s="450"/>
      <c r="AW47" s="450"/>
      <c r="AX47" s="450"/>
      <c r="AY47" s="450"/>
      <c r="AZ47" s="450"/>
      <c r="BA47" s="450"/>
      <c r="BB47" s="450"/>
      <c r="BC47" s="450">
        <v>0</v>
      </c>
    </row>
    <row r="48" spans="1:55" ht="30" customHeight="1" thickBot="1">
      <c r="A48" s="456" t="s">
        <v>192</v>
      </c>
      <c r="B48" s="450"/>
      <c r="C48" s="450"/>
      <c r="D48" s="450"/>
      <c r="E48" s="450"/>
      <c r="F48" s="450"/>
      <c r="G48" s="450"/>
      <c r="H48" s="450"/>
      <c r="I48" s="450"/>
      <c r="J48" s="450"/>
      <c r="K48" s="450"/>
      <c r="L48" s="450"/>
      <c r="M48" s="450"/>
      <c r="N48" s="450"/>
      <c r="O48" s="450"/>
      <c r="P48" s="450"/>
      <c r="Q48" s="450"/>
      <c r="R48" s="450"/>
      <c r="S48" s="450"/>
      <c r="T48" s="450"/>
      <c r="U48" s="450"/>
      <c r="V48" s="450"/>
      <c r="W48" s="450"/>
      <c r="X48" s="450"/>
      <c r="Y48" s="450"/>
      <c r="Z48" s="450"/>
      <c r="AA48" s="450"/>
      <c r="AB48" s="450"/>
      <c r="AC48" s="450"/>
      <c r="AD48" s="450"/>
      <c r="AE48" s="450"/>
      <c r="AF48" s="450"/>
      <c r="AG48" s="450"/>
      <c r="AH48" s="450">
        <v>1</v>
      </c>
      <c r="AI48" s="450"/>
      <c r="AJ48" s="450"/>
      <c r="AK48" s="450"/>
      <c r="AL48" s="450"/>
      <c r="AM48" s="450"/>
      <c r="AN48" s="450"/>
      <c r="AO48" s="450"/>
      <c r="AP48" s="450"/>
      <c r="AQ48" s="450"/>
      <c r="AR48" s="450"/>
      <c r="AS48" s="450"/>
      <c r="AT48" s="450"/>
      <c r="AU48" s="450"/>
      <c r="AV48" s="450"/>
      <c r="AW48" s="450"/>
      <c r="AX48" s="450"/>
      <c r="AY48" s="450"/>
      <c r="AZ48" s="450"/>
      <c r="BA48" s="450"/>
      <c r="BB48" s="450"/>
      <c r="BC48" s="450">
        <v>0</v>
      </c>
    </row>
    <row r="49" spans="1:55" ht="30" customHeight="1" thickBot="1">
      <c r="A49" s="456" t="s">
        <v>183</v>
      </c>
      <c r="B49" s="450"/>
      <c r="C49" s="450"/>
      <c r="D49" s="450"/>
      <c r="E49" s="450"/>
      <c r="F49" s="450"/>
      <c r="G49" s="450"/>
      <c r="H49" s="450"/>
      <c r="I49" s="450"/>
      <c r="J49" s="450"/>
      <c r="K49" s="450"/>
      <c r="L49" s="450"/>
      <c r="M49" s="450"/>
      <c r="N49" s="450"/>
      <c r="O49" s="450"/>
      <c r="P49" s="450"/>
      <c r="Q49" s="450"/>
      <c r="R49" s="450"/>
      <c r="S49" s="450"/>
      <c r="T49" s="450"/>
      <c r="U49" s="450"/>
      <c r="V49" s="450"/>
      <c r="W49" s="450"/>
      <c r="X49" s="450"/>
      <c r="Y49" s="450"/>
      <c r="Z49" s="450"/>
      <c r="AA49" s="450"/>
      <c r="AB49" s="450"/>
      <c r="AC49" s="450"/>
      <c r="AD49" s="450"/>
      <c r="AE49" s="450"/>
      <c r="AF49" s="450"/>
      <c r="AG49" s="450"/>
      <c r="AH49" s="450"/>
      <c r="AI49" s="450"/>
      <c r="AJ49" s="450"/>
      <c r="AK49" s="450"/>
      <c r="AL49" s="450"/>
      <c r="AM49" s="450"/>
      <c r="AN49" s="450"/>
      <c r="AO49" s="450"/>
      <c r="AP49" s="450"/>
      <c r="AQ49" s="450"/>
      <c r="AR49" s="450">
        <v>1</v>
      </c>
      <c r="AS49" s="450"/>
      <c r="AT49" s="450"/>
      <c r="AU49" s="450"/>
      <c r="AV49" s="450"/>
      <c r="AW49" s="450"/>
      <c r="AX49" s="450"/>
      <c r="AY49" s="450"/>
      <c r="AZ49" s="450"/>
      <c r="BA49" s="450"/>
      <c r="BB49" s="450"/>
      <c r="BC49" s="450">
        <v>0</v>
      </c>
    </row>
    <row r="50" spans="1:55" ht="30" customHeight="1" thickBot="1">
      <c r="A50" s="456" t="s">
        <v>271</v>
      </c>
      <c r="B50" s="450"/>
      <c r="C50" s="450"/>
      <c r="D50" s="450"/>
      <c r="E50" s="450"/>
      <c r="F50" s="450"/>
      <c r="G50" s="450"/>
      <c r="H50" s="450"/>
      <c r="I50" s="450"/>
      <c r="J50" s="450"/>
      <c r="K50" s="450"/>
      <c r="L50" s="450"/>
      <c r="M50" s="450"/>
      <c r="N50" s="450"/>
      <c r="O50" s="450"/>
      <c r="P50" s="450"/>
      <c r="Q50" s="450"/>
      <c r="R50" s="450"/>
      <c r="S50" s="450"/>
      <c r="T50" s="450"/>
      <c r="U50" s="450"/>
      <c r="V50" s="450"/>
      <c r="W50" s="450"/>
      <c r="X50" s="450"/>
      <c r="Y50" s="450"/>
      <c r="Z50" s="450"/>
      <c r="AA50" s="450"/>
      <c r="AB50" s="450"/>
      <c r="AC50" s="450">
        <v>0</v>
      </c>
      <c r="AD50" s="450"/>
      <c r="AE50" s="450"/>
      <c r="AF50" s="450"/>
      <c r="AG50" s="450"/>
      <c r="AH50" s="450"/>
      <c r="AI50" s="450"/>
      <c r="AJ50" s="450"/>
      <c r="AK50" s="450"/>
      <c r="AL50" s="450"/>
      <c r="AM50" s="450"/>
      <c r="AN50" s="450"/>
      <c r="AO50" s="450"/>
      <c r="AP50" s="450"/>
      <c r="AQ50" s="450"/>
      <c r="AR50" s="450"/>
      <c r="AS50" s="450"/>
      <c r="AT50" s="450"/>
      <c r="AU50" s="450">
        <v>4</v>
      </c>
      <c r="AV50" s="450"/>
      <c r="AW50" s="450"/>
      <c r="AX50" s="450"/>
      <c r="AY50" s="450"/>
      <c r="AZ50" s="450"/>
      <c r="BA50" s="450"/>
      <c r="BB50" s="450"/>
      <c r="BC50" s="450">
        <v>0</v>
      </c>
    </row>
    <row r="51" spans="1:55" ht="30" customHeight="1" thickBot="1">
      <c r="A51" s="456" t="s">
        <v>272</v>
      </c>
      <c r="B51" s="450"/>
      <c r="C51" s="450"/>
      <c r="D51" s="450"/>
      <c r="E51" s="450"/>
      <c r="F51" s="450"/>
      <c r="G51" s="450"/>
      <c r="H51" s="450"/>
      <c r="I51" s="450"/>
      <c r="J51" s="450"/>
      <c r="K51" s="450"/>
      <c r="L51" s="450"/>
      <c r="M51" s="450"/>
      <c r="N51" s="450"/>
      <c r="O51" s="450"/>
      <c r="P51" s="450"/>
      <c r="Q51" s="450"/>
      <c r="R51" s="450"/>
      <c r="S51" s="450"/>
      <c r="T51" s="450"/>
      <c r="U51" s="450"/>
      <c r="V51" s="450"/>
      <c r="W51" s="450"/>
      <c r="X51" s="450"/>
      <c r="Y51" s="450"/>
      <c r="Z51" s="450"/>
      <c r="AA51" s="450"/>
      <c r="AB51" s="450"/>
      <c r="AC51" s="450">
        <v>0</v>
      </c>
      <c r="AD51" s="450"/>
      <c r="AE51" s="450"/>
      <c r="AF51" s="450"/>
      <c r="AG51" s="450"/>
      <c r="AH51" s="450"/>
      <c r="AI51" s="450"/>
      <c r="AJ51" s="450"/>
      <c r="AK51" s="450"/>
      <c r="AL51" s="450"/>
      <c r="AM51" s="450"/>
      <c r="AN51" s="450"/>
      <c r="AO51" s="450"/>
      <c r="AP51" s="450"/>
      <c r="AQ51" s="450"/>
      <c r="AR51" s="450"/>
      <c r="AS51" s="450"/>
      <c r="AT51" s="450"/>
      <c r="AU51" s="450">
        <v>4</v>
      </c>
      <c r="AV51" s="450"/>
      <c r="AW51" s="450"/>
      <c r="AX51" s="450"/>
      <c r="AY51" s="450"/>
      <c r="AZ51" s="450"/>
      <c r="BA51" s="450"/>
      <c r="BB51" s="450"/>
      <c r="BC51" s="450">
        <v>0</v>
      </c>
    </row>
    <row r="52" spans="1:55" ht="30" customHeight="1" thickBot="1">
      <c r="A52" s="456" t="s">
        <v>270</v>
      </c>
      <c r="B52" s="450"/>
      <c r="C52" s="450"/>
      <c r="D52" s="450"/>
      <c r="E52" s="450"/>
      <c r="F52" s="450"/>
      <c r="G52" s="450"/>
      <c r="H52" s="450"/>
      <c r="I52" s="450"/>
      <c r="J52" s="450"/>
      <c r="K52" s="450"/>
      <c r="L52" s="450"/>
      <c r="M52" s="450"/>
      <c r="N52" s="450"/>
      <c r="O52" s="450"/>
      <c r="P52" s="450"/>
      <c r="Q52" s="450"/>
      <c r="R52" s="450"/>
      <c r="S52" s="450"/>
      <c r="T52" s="450"/>
      <c r="U52" s="450"/>
      <c r="V52" s="450"/>
      <c r="W52" s="450"/>
      <c r="X52" s="450"/>
      <c r="Y52" s="450"/>
      <c r="Z52" s="450"/>
      <c r="AA52" s="450"/>
      <c r="AB52" s="450"/>
      <c r="AC52" s="450">
        <v>0</v>
      </c>
      <c r="AD52" s="450"/>
      <c r="AE52" s="450"/>
      <c r="AF52" s="450"/>
      <c r="AG52" s="450"/>
      <c r="AH52" s="450"/>
      <c r="AI52" s="450"/>
      <c r="AJ52" s="450"/>
      <c r="AK52" s="450"/>
      <c r="AL52" s="450"/>
      <c r="AM52" s="450"/>
      <c r="AN52" s="450"/>
      <c r="AO52" s="450"/>
      <c r="AP52" s="450"/>
      <c r="AQ52" s="450"/>
      <c r="AR52" s="450"/>
      <c r="AS52" s="450">
        <v>2</v>
      </c>
      <c r="AT52" s="450"/>
      <c r="AU52" s="450"/>
      <c r="AV52" s="450"/>
      <c r="AW52" s="450"/>
      <c r="AX52" s="450"/>
      <c r="AY52" s="450"/>
      <c r="AZ52" s="450"/>
      <c r="BA52" s="450"/>
      <c r="BB52" s="450"/>
      <c r="BC52" s="450">
        <v>0</v>
      </c>
    </row>
    <row r="53" spans="1:55" ht="30" customHeight="1" thickBot="1">
      <c r="A53" s="456" t="s">
        <v>289</v>
      </c>
      <c r="B53" s="450"/>
      <c r="C53" s="450"/>
      <c r="D53" s="450"/>
      <c r="E53" s="450"/>
      <c r="F53" s="450"/>
      <c r="G53" s="450"/>
      <c r="H53" s="450"/>
      <c r="I53" s="450"/>
      <c r="J53" s="450"/>
      <c r="K53" s="450"/>
      <c r="L53" s="450"/>
      <c r="M53" s="450"/>
      <c r="N53" s="450"/>
      <c r="O53" s="450"/>
      <c r="P53" s="450"/>
      <c r="Q53" s="450"/>
      <c r="R53" s="450"/>
      <c r="S53" s="450"/>
      <c r="T53" s="450"/>
      <c r="U53" s="450"/>
      <c r="V53" s="450"/>
      <c r="W53" s="450"/>
      <c r="X53" s="450"/>
      <c r="Y53" s="450"/>
      <c r="Z53" s="450"/>
      <c r="AA53" s="450"/>
      <c r="AB53" s="450"/>
      <c r="AC53" s="450"/>
      <c r="AD53" s="450"/>
      <c r="AE53" s="450"/>
      <c r="AF53" s="450"/>
      <c r="AG53" s="450"/>
      <c r="AH53" s="450"/>
      <c r="AI53" s="450"/>
      <c r="AJ53" s="450"/>
      <c r="AK53" s="450"/>
      <c r="AL53" s="450"/>
      <c r="AM53" s="450"/>
      <c r="AN53" s="450"/>
      <c r="AO53" s="450"/>
      <c r="AP53" s="450"/>
      <c r="AQ53" s="450"/>
      <c r="AR53" s="450"/>
      <c r="AS53" s="450"/>
      <c r="AT53" s="450"/>
      <c r="AU53" s="450">
        <v>4</v>
      </c>
      <c r="AV53" s="450"/>
      <c r="AW53" s="450"/>
      <c r="AX53" s="450"/>
      <c r="AY53" s="450"/>
      <c r="AZ53" s="450"/>
      <c r="BA53" s="450"/>
      <c r="BB53" s="450"/>
      <c r="BC53" s="450">
        <v>0</v>
      </c>
    </row>
    <row r="54" spans="1:55" ht="30" customHeight="1" thickBot="1">
      <c r="A54" s="456" t="s">
        <v>274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50"/>
      <c r="M54" s="450"/>
      <c r="N54" s="450"/>
      <c r="O54" s="450"/>
      <c r="P54" s="450"/>
      <c r="Q54" s="450"/>
      <c r="R54" s="450"/>
      <c r="S54" s="450"/>
      <c r="T54" s="450"/>
      <c r="U54" s="450"/>
      <c r="V54" s="450"/>
      <c r="W54" s="450"/>
      <c r="X54" s="450"/>
      <c r="Y54" s="450"/>
      <c r="Z54" s="450"/>
      <c r="AA54" s="450"/>
      <c r="AB54" s="450"/>
      <c r="AC54" s="450"/>
      <c r="AD54" s="450"/>
      <c r="AE54" s="450"/>
      <c r="AF54" s="450"/>
      <c r="AG54" s="450"/>
      <c r="AH54" s="450"/>
      <c r="AI54" s="450"/>
      <c r="AJ54" s="450"/>
      <c r="AK54" s="450"/>
      <c r="AL54" s="450"/>
      <c r="AM54" s="450"/>
      <c r="AN54" s="450"/>
      <c r="AO54" s="450"/>
      <c r="AP54" s="450"/>
      <c r="AQ54" s="450"/>
      <c r="AR54" s="450"/>
      <c r="AS54" s="450"/>
      <c r="AT54" s="450"/>
      <c r="AU54" s="450"/>
      <c r="AV54" s="450"/>
      <c r="AW54" s="450"/>
      <c r="AX54" s="450"/>
      <c r="AY54" s="450">
        <v>1</v>
      </c>
      <c r="AZ54" s="450">
        <v>1</v>
      </c>
      <c r="BA54" s="450"/>
      <c r="BB54" s="450"/>
      <c r="BC54" s="450">
        <v>0</v>
      </c>
    </row>
    <row r="55" spans="1:55" ht="30" customHeight="1" thickBot="1">
      <c r="A55" s="456" t="s">
        <v>275</v>
      </c>
      <c r="B55" s="450"/>
      <c r="C55" s="450"/>
      <c r="D55" s="450"/>
      <c r="E55" s="450"/>
      <c r="F55" s="450"/>
      <c r="G55" s="450"/>
      <c r="H55" s="450"/>
      <c r="I55" s="450"/>
      <c r="J55" s="450"/>
      <c r="K55" s="450"/>
      <c r="L55" s="450"/>
      <c r="M55" s="450"/>
      <c r="N55" s="450"/>
      <c r="O55" s="450"/>
      <c r="P55" s="450"/>
      <c r="Q55" s="450"/>
      <c r="R55" s="450"/>
      <c r="S55" s="450"/>
      <c r="T55" s="450"/>
      <c r="U55" s="450"/>
      <c r="V55" s="450"/>
      <c r="W55" s="450"/>
      <c r="X55" s="450"/>
      <c r="Y55" s="450"/>
      <c r="Z55" s="450"/>
      <c r="AA55" s="450"/>
      <c r="AB55" s="450"/>
      <c r="AC55" s="450">
        <v>0</v>
      </c>
      <c r="AD55" s="450"/>
      <c r="AE55" s="450"/>
      <c r="AF55" s="450"/>
      <c r="AG55" s="450"/>
      <c r="AH55" s="450"/>
      <c r="AI55" s="450"/>
      <c r="AJ55" s="450"/>
      <c r="AK55" s="450"/>
      <c r="AL55" s="450"/>
      <c r="AM55" s="450"/>
      <c r="AN55" s="450"/>
      <c r="AO55" s="450"/>
      <c r="AP55" s="450"/>
      <c r="AQ55" s="450"/>
      <c r="AR55" s="450"/>
      <c r="AS55" s="450"/>
      <c r="AT55" s="450"/>
      <c r="AU55" s="450"/>
      <c r="AV55" s="450"/>
      <c r="AW55" s="450"/>
      <c r="AX55" s="450"/>
      <c r="AY55" s="450"/>
      <c r="AZ55" s="450"/>
      <c r="BA55" s="450"/>
      <c r="BB55" s="450">
        <v>7</v>
      </c>
      <c r="BC55" s="450">
        <v>0</v>
      </c>
    </row>
    <row r="56" spans="1:55" ht="30" customHeight="1" thickBot="1">
      <c r="A56" s="456" t="s">
        <v>276</v>
      </c>
      <c r="B56" s="450"/>
      <c r="C56" s="450"/>
      <c r="D56" s="450"/>
      <c r="E56" s="450"/>
      <c r="F56" s="450"/>
      <c r="G56" s="450"/>
      <c r="H56" s="450"/>
      <c r="I56" s="450"/>
      <c r="J56" s="450"/>
      <c r="K56" s="450"/>
      <c r="L56" s="450"/>
      <c r="M56" s="450"/>
      <c r="N56" s="450"/>
      <c r="O56" s="450"/>
      <c r="P56" s="450"/>
      <c r="Q56" s="450"/>
      <c r="R56" s="450"/>
      <c r="S56" s="450"/>
      <c r="T56" s="450"/>
      <c r="U56" s="450"/>
      <c r="V56" s="450"/>
      <c r="W56" s="450"/>
      <c r="X56" s="450"/>
      <c r="Y56" s="450"/>
      <c r="Z56" s="450"/>
      <c r="AA56" s="450"/>
      <c r="AB56" s="450"/>
      <c r="AC56" s="450">
        <v>0</v>
      </c>
      <c r="AD56" s="450"/>
      <c r="AE56" s="450"/>
      <c r="AF56" s="450"/>
      <c r="AG56" s="450"/>
      <c r="AH56" s="450"/>
      <c r="AI56" s="450"/>
      <c r="AJ56" s="450"/>
      <c r="AK56" s="450"/>
      <c r="AL56" s="450"/>
      <c r="AM56" s="450"/>
      <c r="AN56" s="450"/>
      <c r="AO56" s="450"/>
      <c r="AP56" s="450"/>
      <c r="AQ56" s="450"/>
      <c r="AR56" s="450"/>
      <c r="AS56" s="450"/>
      <c r="AT56" s="450"/>
      <c r="AU56" s="450"/>
      <c r="AV56" s="450"/>
      <c r="AW56" s="450"/>
      <c r="AX56" s="450"/>
      <c r="AY56" s="450"/>
      <c r="AZ56" s="450"/>
      <c r="BA56" s="450"/>
      <c r="BB56" s="450"/>
      <c r="BC56" s="450">
        <v>1</v>
      </c>
    </row>
    <row r="57" spans="1:55" ht="27" thickBot="1">
      <c r="A57" s="456">
        <v>800804</v>
      </c>
      <c r="B57" s="450"/>
      <c r="C57" s="450"/>
      <c r="D57" s="450"/>
      <c r="E57" s="450"/>
      <c r="F57" s="450"/>
      <c r="G57" s="450"/>
      <c r="H57" s="450"/>
      <c r="I57" s="450"/>
      <c r="J57" s="450"/>
      <c r="K57" s="450"/>
      <c r="L57" s="450"/>
      <c r="M57" s="450"/>
      <c r="N57" s="450"/>
      <c r="O57" s="450"/>
      <c r="P57" s="450"/>
      <c r="Q57" s="450"/>
      <c r="R57" s="450"/>
      <c r="S57" s="450"/>
      <c r="T57" s="450">
        <v>8</v>
      </c>
      <c r="U57" s="450">
        <v>8</v>
      </c>
      <c r="V57" s="450"/>
      <c r="W57" s="450"/>
      <c r="X57" s="450"/>
      <c r="Y57" s="450"/>
      <c r="Z57" s="450"/>
      <c r="AA57" s="450"/>
      <c r="AB57" s="450"/>
      <c r="AC57" s="450"/>
      <c r="AD57" s="450"/>
      <c r="AE57" s="450"/>
      <c r="AF57" s="450"/>
      <c r="AG57" s="450"/>
      <c r="AH57" s="450"/>
      <c r="AI57" s="450"/>
      <c r="AJ57" s="450"/>
      <c r="AK57" s="450"/>
      <c r="AL57" s="450"/>
      <c r="AM57" s="450"/>
      <c r="AN57" s="450"/>
      <c r="AO57" s="450"/>
      <c r="AP57" s="450"/>
      <c r="AQ57" s="450"/>
      <c r="AR57" s="450"/>
      <c r="AS57" s="450"/>
      <c r="AT57" s="450"/>
      <c r="AU57" s="450"/>
      <c r="AV57" s="450"/>
      <c r="AW57" s="450"/>
      <c r="AX57" s="450"/>
      <c r="AY57" s="450"/>
      <c r="AZ57" s="450"/>
      <c r="BA57" s="450"/>
      <c r="BB57" s="450"/>
      <c r="BC57" s="450"/>
    </row>
    <row r="58" spans="1:55" ht="27" customHeight="1">
      <c r="B58">
        <f>SUM(B2:B57)</f>
        <v>59</v>
      </c>
      <c r="C58" s="468">
        <f t="shared" ref="C58:AZ58" si="0">SUM(C2:C57)</f>
        <v>86</v>
      </c>
      <c r="D58" s="468">
        <f t="shared" si="0"/>
        <v>72</v>
      </c>
      <c r="E58" s="468">
        <f t="shared" si="0"/>
        <v>70</v>
      </c>
      <c r="F58" s="468">
        <f t="shared" si="0"/>
        <v>71</v>
      </c>
      <c r="G58" s="468">
        <f t="shared" si="0"/>
        <v>60</v>
      </c>
      <c r="H58" s="468">
        <f t="shared" si="0"/>
        <v>71</v>
      </c>
      <c r="I58" s="468">
        <f t="shared" si="0"/>
        <v>72</v>
      </c>
      <c r="J58" s="468">
        <f t="shared" si="0"/>
        <v>48</v>
      </c>
      <c r="K58" s="468">
        <f t="shared" si="0"/>
        <v>30</v>
      </c>
      <c r="L58" s="468">
        <f t="shared" si="0"/>
        <v>31</v>
      </c>
      <c r="M58" s="468">
        <f t="shared" si="0"/>
        <v>47</v>
      </c>
      <c r="N58" s="468">
        <f t="shared" si="0"/>
        <v>32</v>
      </c>
      <c r="O58" s="468">
        <f t="shared" si="0"/>
        <v>68</v>
      </c>
      <c r="P58" s="468">
        <f t="shared" si="0"/>
        <v>86</v>
      </c>
      <c r="Q58" s="468">
        <f t="shared" si="0"/>
        <v>72</v>
      </c>
      <c r="R58" s="468">
        <f t="shared" si="0"/>
        <v>61</v>
      </c>
      <c r="S58" s="468">
        <f t="shared" si="0"/>
        <v>72</v>
      </c>
      <c r="T58" s="468">
        <f t="shared" si="0"/>
        <v>73</v>
      </c>
      <c r="U58" s="468">
        <f t="shared" si="0"/>
        <v>72</v>
      </c>
      <c r="V58" s="468">
        <f t="shared" si="0"/>
        <v>72</v>
      </c>
      <c r="W58" s="468">
        <f t="shared" si="0"/>
        <v>11</v>
      </c>
      <c r="X58" s="468">
        <f t="shared" si="0"/>
        <v>11</v>
      </c>
      <c r="Y58" s="468">
        <f t="shared" si="0"/>
        <v>75</v>
      </c>
      <c r="Z58" s="468">
        <f t="shared" si="0"/>
        <v>11</v>
      </c>
      <c r="AA58" s="468">
        <f t="shared" si="0"/>
        <v>39</v>
      </c>
      <c r="AB58" s="468">
        <f t="shared" si="0"/>
        <v>70</v>
      </c>
      <c r="AC58" s="468">
        <f t="shared" si="0"/>
        <v>114</v>
      </c>
      <c r="AD58" s="468">
        <f t="shared" si="0"/>
        <v>39</v>
      </c>
      <c r="AE58" s="468">
        <f t="shared" si="0"/>
        <v>39</v>
      </c>
      <c r="AF58" s="468">
        <f t="shared" si="0"/>
        <v>39</v>
      </c>
      <c r="AG58" s="468">
        <f t="shared" si="0"/>
        <v>74</v>
      </c>
      <c r="AH58" s="468">
        <f t="shared" si="0"/>
        <v>72</v>
      </c>
      <c r="AI58" s="468">
        <f t="shared" si="0"/>
        <v>39</v>
      </c>
      <c r="AJ58" s="468">
        <f t="shared" si="0"/>
        <v>114</v>
      </c>
      <c r="AK58" s="468">
        <f t="shared" si="0"/>
        <v>60</v>
      </c>
      <c r="AL58" s="468">
        <f t="shared" si="0"/>
        <v>68</v>
      </c>
      <c r="AM58" s="468">
        <f t="shared" si="0"/>
        <v>39</v>
      </c>
      <c r="AN58" s="468">
        <f t="shared" si="0"/>
        <v>68</v>
      </c>
      <c r="AO58" s="468">
        <f t="shared" si="0"/>
        <v>118</v>
      </c>
      <c r="AP58" s="468">
        <f t="shared" si="0"/>
        <v>39</v>
      </c>
      <c r="AQ58" s="468">
        <f t="shared" si="0"/>
        <v>39</v>
      </c>
      <c r="AR58" s="468">
        <f t="shared" si="0"/>
        <v>65</v>
      </c>
      <c r="AS58" s="468">
        <f t="shared" si="0"/>
        <v>53</v>
      </c>
      <c r="AT58" s="468">
        <f t="shared" si="0"/>
        <v>0</v>
      </c>
      <c r="AU58" s="468">
        <f t="shared" si="0"/>
        <v>52</v>
      </c>
      <c r="AV58" s="468">
        <f t="shared" si="0"/>
        <v>69</v>
      </c>
      <c r="AW58" s="468">
        <f t="shared" si="0"/>
        <v>67</v>
      </c>
      <c r="AX58" s="468">
        <f t="shared" si="0"/>
        <v>76</v>
      </c>
      <c r="AY58" s="468">
        <f t="shared" si="0"/>
        <v>89</v>
      </c>
      <c r="AZ58" s="468">
        <f t="shared" si="0"/>
        <v>89</v>
      </c>
      <c r="BA58" s="468">
        <f t="shared" ref="BA58" si="1">SUM(BA2:BA57)</f>
        <v>95</v>
      </c>
      <c r="BB58" s="468">
        <f t="shared" ref="BB58:BC58" si="2">SUM(BB2:BB57)</f>
        <v>103</v>
      </c>
      <c r="BC58" s="468">
        <f t="shared" si="2"/>
        <v>37</v>
      </c>
    </row>
  </sheetData>
  <conditionalFormatting sqref="A2:A57">
    <cfRule type="duplicateValues" dxfId="3" priority="2"/>
  </conditionalFormatting>
  <conditionalFormatting sqref="A57">
    <cfRule type="duplicateValues" dxfId="2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comparaison</vt:lpstr>
      <vt:lpstr>Liste</vt:lpstr>
      <vt:lpstr>Liste opérations</vt:lpstr>
      <vt:lpstr>Quincaillerie 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alabbey</dc:creator>
  <cp:lastModifiedBy>alabbey</cp:lastModifiedBy>
  <dcterms:created xsi:type="dcterms:W3CDTF">2017-09-25T09:36:24Z</dcterms:created>
  <dcterms:modified xsi:type="dcterms:W3CDTF">2017-12-19T09:41:52Z</dcterms:modified>
</cp:coreProperties>
</file>