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3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4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drawings/drawing5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drawings/drawing6.xml" ContentType="application/vnd.openxmlformats-officedocument.drawing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lorge\Desktop\Feuille électronique\"/>
    </mc:Choice>
  </mc:AlternateContent>
  <bookViews>
    <workbookView xWindow="0" yWindow="0" windowWidth="21600" windowHeight="9735" tabRatio="956" activeTab="8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5" r:id="rId9"/>
    <sheet name="Sanctions et Dem non Fondée" sheetId="7" r:id="rId10"/>
    <sheet name="Résultats" sheetId="9" r:id="rId11"/>
    <sheet name="Frais d'arbitrage" sheetId="12" r:id="rId12"/>
    <sheet name="INFO" sheetId="14" r:id="rId13"/>
  </sheets>
  <functionGroups builtInGroupCount="18"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6" i="15" l="1"/>
  <c r="B6" i="15"/>
  <c r="P6" i="15"/>
  <c r="P6" i="4"/>
  <c r="AD6" i="15"/>
  <c r="AD11" i="15"/>
  <c r="AP4" i="15"/>
  <c r="AL18" i="15"/>
  <c r="AM18" i="15"/>
  <c r="AP8" i="15"/>
  <c r="AD9" i="15"/>
  <c r="AE9" i="15"/>
  <c r="AF9" i="15"/>
  <c r="AG9" i="15"/>
  <c r="AH9" i="15"/>
  <c r="AI9" i="15"/>
  <c r="AJ9" i="15"/>
  <c r="AK9" i="15"/>
  <c r="AL9" i="15"/>
  <c r="AM9" i="15"/>
  <c r="AN9" i="15"/>
  <c r="AO9" i="15"/>
  <c r="AD10" i="15"/>
  <c r="AE10" i="15"/>
  <c r="AF10" i="15"/>
  <c r="AG10" i="15"/>
  <c r="AH10" i="15"/>
  <c r="AI10" i="15"/>
  <c r="AJ10" i="15"/>
  <c r="AK10" i="15"/>
  <c r="AL10" i="15"/>
  <c r="AM10" i="15"/>
  <c r="AN10" i="15"/>
  <c r="AO10" i="15"/>
  <c r="AE11" i="15"/>
  <c r="AF11" i="15"/>
  <c r="AG11" i="15"/>
  <c r="AH11" i="15"/>
  <c r="AI11" i="15"/>
  <c r="AJ11" i="15"/>
  <c r="AK11" i="15"/>
  <c r="AL11" i="15"/>
  <c r="AM11" i="15"/>
  <c r="AN11" i="15"/>
  <c r="AO11" i="15"/>
  <c r="AD12" i="15"/>
  <c r="AE12" i="15"/>
  <c r="AF12" i="15"/>
  <c r="AG12" i="15"/>
  <c r="AH12" i="15"/>
  <c r="AI12" i="15"/>
  <c r="AJ12" i="15"/>
  <c r="AK12" i="15"/>
  <c r="AL12" i="15"/>
  <c r="AM12" i="15"/>
  <c r="AN12" i="15"/>
  <c r="AO12" i="15"/>
  <c r="AD13" i="15"/>
  <c r="AE13" i="15"/>
  <c r="AF13" i="15"/>
  <c r="AG13" i="15"/>
  <c r="AH13" i="15"/>
  <c r="AI13" i="15"/>
  <c r="AJ13" i="15"/>
  <c r="AK13" i="15"/>
  <c r="AL13" i="15"/>
  <c r="AM13" i="15"/>
  <c r="AN13" i="15"/>
  <c r="AO13" i="15"/>
  <c r="AD14" i="15"/>
  <c r="AE14" i="15"/>
  <c r="AF14" i="15"/>
  <c r="AG14" i="15"/>
  <c r="AH14" i="15"/>
  <c r="AI14" i="15"/>
  <c r="AJ14" i="15"/>
  <c r="AK14" i="15"/>
  <c r="AL14" i="15"/>
  <c r="AM14" i="15"/>
  <c r="AN14" i="15"/>
  <c r="AO14" i="15"/>
  <c r="AD15" i="15"/>
  <c r="AE15" i="15"/>
  <c r="AF15" i="15"/>
  <c r="AG15" i="15"/>
  <c r="AH15" i="15"/>
  <c r="AI15" i="15"/>
  <c r="AJ15" i="15"/>
  <c r="AK15" i="15"/>
  <c r="AL15" i="15"/>
  <c r="AM15" i="15"/>
  <c r="AN15" i="15"/>
  <c r="AO15" i="15"/>
  <c r="AD16" i="15"/>
  <c r="AE16" i="15"/>
  <c r="AF16" i="15"/>
  <c r="AG16" i="15"/>
  <c r="AH16" i="15"/>
  <c r="AI16" i="15"/>
  <c r="AJ16" i="15"/>
  <c r="AK16" i="15"/>
  <c r="AL16" i="15"/>
  <c r="AM16" i="15"/>
  <c r="AN16" i="15"/>
  <c r="AO16" i="15"/>
  <c r="AD18" i="15"/>
  <c r="AF18" i="15"/>
  <c r="AG18" i="15"/>
  <c r="AJ18" i="15"/>
  <c r="AD19" i="15"/>
  <c r="AE19" i="15"/>
  <c r="AE21" i="15"/>
  <c r="AJ21" i="15"/>
  <c r="AE22" i="15"/>
  <c r="T21" i="15"/>
  <c r="F21" i="15"/>
  <c r="AH21" i="15" l="1"/>
  <c r="E4" i="15" l="1"/>
  <c r="X21" i="15"/>
  <c r="J21" i="15"/>
  <c r="Q19" i="15"/>
  <c r="C19" i="15"/>
  <c r="AB12" i="15"/>
  <c r="N12" i="15"/>
  <c r="AB11" i="15"/>
  <c r="N11" i="15"/>
  <c r="AB4" i="15"/>
  <c r="N4" i="15"/>
  <c r="AL21" i="15" l="1"/>
  <c r="F22" i="15"/>
  <c r="T22" i="15"/>
  <c r="L6" i="6"/>
  <c r="L6" i="5" s="1"/>
  <c r="Z6" i="4"/>
  <c r="AH22" i="15" l="1"/>
  <c r="Z6" i="5"/>
  <c r="L6" i="10"/>
  <c r="Z6" i="10" s="1"/>
  <c r="Z6" i="6"/>
  <c r="N12" i="4"/>
  <c r="N11" i="4"/>
  <c r="AB4" i="10" l="1"/>
  <c r="N4" i="10"/>
  <c r="AB4" i="5"/>
  <c r="N4" i="5"/>
  <c r="AB4" i="6"/>
  <c r="N4" i="6"/>
  <c r="AB4" i="4"/>
  <c r="N4" i="4"/>
  <c r="L50" i="4" l="1"/>
  <c r="J50" i="4"/>
  <c r="H50" i="4"/>
  <c r="F50" i="4"/>
  <c r="D50" i="4"/>
  <c r="B50" i="4"/>
  <c r="C19" i="4" l="1"/>
  <c r="F6" i="1" l="1"/>
  <c r="Q19" i="10" l="1"/>
  <c r="C19" i="10"/>
  <c r="Q19" i="5"/>
  <c r="C19" i="5"/>
  <c r="Q19" i="6"/>
  <c r="C19" i="6"/>
  <c r="Q19" i="4"/>
  <c r="N11" i="10" l="1"/>
  <c r="N12" i="10" l="1"/>
  <c r="F22" i="10" s="1"/>
  <c r="AB12" i="5"/>
  <c r="AB11" i="5"/>
  <c r="AB12" i="10"/>
  <c r="AB11" i="10"/>
  <c r="AB12" i="6"/>
  <c r="AB11" i="6"/>
  <c r="AB12" i="4"/>
  <c r="AB11" i="4"/>
  <c r="N12" i="5"/>
  <c r="N11" i="5"/>
  <c r="N12" i="6"/>
  <c r="N11" i="6"/>
  <c r="F22" i="6" l="1"/>
  <c r="T22" i="4"/>
  <c r="T22" i="6"/>
  <c r="T22" i="10"/>
  <c r="T22" i="5"/>
  <c r="F22" i="5"/>
  <c r="F22" i="4"/>
  <c r="A1" i="13" l="1"/>
  <c r="A3" i="13" l="1"/>
  <c r="C3" i="13"/>
  <c r="B4" i="13"/>
  <c r="A5" i="13"/>
  <c r="C5" i="13"/>
  <c r="B6" i="13"/>
  <c r="A7" i="13"/>
  <c r="C7" i="13"/>
  <c r="B8" i="13"/>
  <c r="A9" i="13"/>
  <c r="C9" i="13"/>
  <c r="B10" i="13"/>
  <c r="A11" i="13"/>
  <c r="C11" i="13"/>
  <c r="B12" i="13"/>
  <c r="A13" i="13"/>
  <c r="C13" i="13"/>
  <c r="B14" i="13"/>
  <c r="A15" i="13"/>
  <c r="C15" i="13"/>
  <c r="B16" i="13"/>
  <c r="A17" i="13"/>
  <c r="C17" i="13"/>
  <c r="B18" i="13"/>
  <c r="A19" i="13"/>
  <c r="C19" i="13"/>
  <c r="B20" i="13"/>
  <c r="A21" i="13"/>
  <c r="C21" i="13"/>
  <c r="B22" i="13"/>
  <c r="A23" i="13"/>
  <c r="C23" i="13"/>
  <c r="B24" i="13"/>
  <c r="A25" i="13"/>
  <c r="C25" i="13"/>
  <c r="B26" i="13"/>
  <c r="A27" i="13"/>
  <c r="C27" i="13"/>
  <c r="B28" i="13"/>
  <c r="B2" i="13"/>
  <c r="A2" i="13"/>
  <c r="B3" i="13"/>
  <c r="A4" i="13"/>
  <c r="C4" i="13"/>
  <c r="B5" i="13"/>
  <c r="A6" i="13"/>
  <c r="C6" i="13"/>
  <c r="B7" i="13"/>
  <c r="A8" i="13"/>
  <c r="C8" i="13"/>
  <c r="B9" i="13"/>
  <c r="A10" i="13"/>
  <c r="C10" i="13"/>
  <c r="B11" i="13"/>
  <c r="A12" i="13"/>
  <c r="C12" i="13"/>
  <c r="B13" i="13"/>
  <c r="A14" i="13"/>
  <c r="C14" i="13"/>
  <c r="B15" i="13"/>
  <c r="A16" i="13"/>
  <c r="C16" i="13"/>
  <c r="B17" i="13"/>
  <c r="A18" i="13"/>
  <c r="C18" i="13"/>
  <c r="B19" i="13"/>
  <c r="A20" i="13"/>
  <c r="C20" i="13"/>
  <c r="B21" i="13"/>
  <c r="A22" i="13"/>
  <c r="C22" i="13"/>
  <c r="B23" i="13"/>
  <c r="A24" i="13"/>
  <c r="C24" i="13"/>
  <c r="B25" i="13"/>
  <c r="A26" i="13"/>
  <c r="C26" i="13"/>
  <c r="B27" i="13"/>
  <c r="A28" i="13"/>
  <c r="C28" i="13"/>
  <c r="C2" i="13"/>
  <c r="C19" i="3" l="1"/>
  <c r="B5" i="3"/>
  <c r="B13" i="3"/>
  <c r="B9" i="3"/>
  <c r="B18" i="3"/>
  <c r="C15" i="3"/>
  <c r="C11" i="3"/>
  <c r="C7" i="3"/>
  <c r="B16" i="3"/>
  <c r="B12" i="3"/>
  <c r="B8" i="3"/>
  <c r="B19" i="3"/>
  <c r="C14" i="3"/>
  <c r="C10" i="3"/>
  <c r="C6" i="3"/>
  <c r="B15" i="3"/>
  <c r="B11" i="3"/>
  <c r="B7" i="3"/>
  <c r="C5" i="3"/>
  <c r="C13" i="3"/>
  <c r="C9" i="3"/>
  <c r="C18" i="3"/>
  <c r="B14" i="3"/>
  <c r="B10" i="3"/>
  <c r="B6" i="3"/>
  <c r="C16" i="3"/>
  <c r="C12" i="3"/>
  <c r="C8" i="3"/>
  <c r="C35" i="3"/>
  <c r="D3" i="3"/>
  <c r="B6" i="4"/>
  <c r="P6" i="6" s="1"/>
  <c r="B6" i="5" s="1"/>
  <c r="A3" i="3"/>
  <c r="F3" i="3"/>
  <c r="B6" i="6"/>
  <c r="P6" i="5" s="1"/>
  <c r="B6" i="10" l="1"/>
  <c r="P6" i="10"/>
  <c r="I9" i="9"/>
  <c r="I7" i="9"/>
  <c r="I10" i="9"/>
  <c r="I8" i="9"/>
  <c r="B7" i="9"/>
  <c r="B10" i="9"/>
  <c r="B8" i="9"/>
  <c r="B9" i="9"/>
  <c r="T21" i="6" l="1"/>
  <c r="A8" i="9" s="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A11" i="9"/>
  <c r="J11" i="9" l="1"/>
  <c r="I3" i="3"/>
  <c r="E4" i="6"/>
  <c r="E4" i="10"/>
  <c r="E4" i="5"/>
  <c r="K22" i="7"/>
  <c r="K21" i="7"/>
  <c r="B19" i="12" l="1"/>
  <c r="B10" i="12"/>
  <c r="B26" i="12" l="1"/>
  <c r="D10" i="12"/>
  <c r="D26" i="12" s="1"/>
  <c r="C8" i="12"/>
  <c r="C24" i="12" s="1"/>
  <c r="A8" i="12"/>
  <c r="A24" i="12" s="1"/>
  <c r="B23" i="12"/>
  <c r="B7" i="12"/>
  <c r="B27" i="12"/>
  <c r="B11" i="12"/>
  <c r="I24" i="12"/>
  <c r="I30" i="12" s="1"/>
  <c r="B3" i="12"/>
  <c r="I8" i="12"/>
  <c r="I14" i="12" s="1"/>
  <c r="F27" i="9" l="1"/>
  <c r="G11" i="9" l="1"/>
  <c r="D11" i="9"/>
  <c r="F11" i="9" s="1"/>
  <c r="F28" i="9"/>
  <c r="F26" i="9"/>
  <c r="F25" i="9"/>
  <c r="H11" i="9" l="1"/>
  <c r="X21" i="6"/>
  <c r="D8" i="9" s="1"/>
  <c r="F8" i="9" s="1"/>
  <c r="X21" i="5"/>
  <c r="G9" i="9" s="1"/>
  <c r="X21" i="10"/>
  <c r="D10" i="9" s="1"/>
  <c r="F10" i="9" s="1"/>
  <c r="X21" i="4"/>
  <c r="G7" i="9" s="1"/>
  <c r="J21" i="6"/>
  <c r="G8" i="9" s="1"/>
  <c r="J21" i="5"/>
  <c r="D9" i="9" s="1"/>
  <c r="F9" i="9" s="1"/>
  <c r="J21" i="10"/>
  <c r="G10" i="9" s="1"/>
  <c r="J21" i="4"/>
  <c r="D7" i="9" s="1"/>
  <c r="F7" i="9" s="1"/>
  <c r="J21" i="7" l="1"/>
  <c r="I22" i="7"/>
  <c r="H21" i="7"/>
  <c r="G22" i="7"/>
  <c r="J22" i="7"/>
  <c r="I21" i="7"/>
  <c r="H22" i="7"/>
  <c r="G21" i="7"/>
  <c r="F35" i="3"/>
  <c r="A14" i="9"/>
  <c r="J12" i="9" l="1"/>
  <c r="H8" i="9"/>
  <c r="H9" i="9"/>
  <c r="C11" i="9"/>
  <c r="C8" i="9"/>
  <c r="H10" i="9"/>
  <c r="G12" i="9"/>
  <c r="H7" i="9"/>
  <c r="D12" i="9"/>
  <c r="C9" i="9"/>
  <c r="C10" i="9"/>
  <c r="A12" i="9"/>
  <c r="C7" i="9"/>
  <c r="F12" i="9"/>
  <c r="H12" i="9" l="1"/>
  <c r="C12" i="9"/>
  <c r="G5" i="9"/>
  <c r="E22" i="7" s="1"/>
  <c r="E14" i="9" l="1"/>
  <c r="G14" i="9" s="1"/>
  <c r="A5" i="9"/>
  <c r="E21" i="7" s="1"/>
  <c r="G16" i="9"/>
  <c r="H16" i="9"/>
  <c r="C16" i="9" l="1"/>
  <c r="B11" i="9"/>
  <c r="B12" i="9" s="1"/>
  <c r="I11" i="9" l="1"/>
  <c r="I12" i="9" s="1"/>
</calcChain>
</file>

<file path=xl/sharedStrings.xml><?xml version="1.0" encoding="utf-8"?>
<sst xmlns="http://schemas.openxmlformats.org/spreadsheetml/2006/main" count="959" uniqueCount="285">
  <si>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</si>
  <si>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</si>
  <si>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</si>
  <si>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</si>
  <si>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</si>
  <si>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</si>
  <si>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</si>
  <si>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</si>
  <si>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</si>
  <si>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</si>
  <si>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</si>
  <si>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</si>
  <si>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</si>
  <si>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</si>
  <si>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</si>
  <si>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</si>
  <si>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</si>
  <si>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</si>
  <si>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</si>
  <si>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</si>
  <si>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</si>
  <si>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</si>
  <si>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</si>
  <si>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</si>
  <si>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</si>
  <si>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</si>
  <si>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</si>
  <si>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</si>
  <si>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</si>
  <si>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</si>
  <si>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</si>
  <si>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</si>
  <si>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</si>
  <si>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</si>
  <si>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</si>
  <si>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</si>
  <si>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</si>
  <si>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</si>
  <si>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</si>
  <si>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</si>
  <si>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</si>
  <si>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</si>
  <si>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</si>
  <si>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</si>
  <si>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</si>
  <si>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</si>
  <si>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</si>
  <si>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</si>
  <si>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</si>
  <si>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</si>
  <si>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</si>
  <si>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</si>
  <si>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</si>
  <si>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</si>
  <si>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</si>
  <si>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</si>
  <si>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</si>
  <si>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</si>
  <si>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</si>
  <si>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</si>
  <si>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</si>
  <si>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</si>
  <si>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</si>
  <si>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</si>
  <si>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</si>
  <si>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</si>
  <si>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</si>
  <si>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</si>
  <si>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</si>
  <si>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</si>
  <si>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</si>
  <si>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</si>
  <si>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</si>
  <si>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</si>
  <si>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</si>
  <si>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</si>
  <si>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</si>
  <si>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</si>
  <si>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</si>
  <si>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</si>
  <si>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</si>
  <si>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</si>
  <si>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</si>
  <si>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</si>
  <si>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</si>
  <si>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</si>
  <si>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</si>
  <si>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</si>
  <si>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</si>
  <si>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</si>
  <si>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</si>
  <si>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</si>
  <si>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</si>
  <si>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</si>
  <si>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</si>
  <si>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</si>
  <si>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</si>
  <si>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</si>
  <si>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</si>
  <si>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</si>
  <si>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</si>
  <si>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</si>
  <si>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</si>
  <si>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</si>
  <si>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</si>
  <si>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</si>
  <si>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</si>
  <si>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</si>
  <si>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</si>
  <si>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</si>
  <si>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</si>
  <si>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</si>
  <si>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</si>
  <si>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</si>
  <si>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</si>
  <si>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</si>
  <si>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</si>
  <si>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</si>
  <si>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</si>
  <si>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</si>
  <si>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</si>
  <si>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</si>
  <si>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</si>
  <si>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</si>
  <si>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</si>
  <si>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</si>
  <si>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</si>
  <si>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</si>
  <si>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</si>
  <si>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</si>
  <si>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</si>
  <si>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</si>
  <si>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</si>
  <si>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</si>
  <si>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</si>
  <si>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</si>
  <si>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</si>
  <si>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</si>
  <si>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</si>
  <si>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</si>
  <si>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</si>
  <si>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</si>
  <si>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</si>
  <si>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</si>
  <si>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</si>
  <si>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</si>
  <si>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</si>
  <si>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</si>
  <si>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</si>
  <si>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</si>
  <si>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</si>
  <si>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</si>
  <si>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</si>
  <si>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</si>
  <si>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</si>
  <si>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</si>
  <si>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</si>
  <si>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</si>
  <si>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</si>
  <si>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</si>
  <si>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</si>
  <si>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</si>
  <si>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</si>
  <si>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</si>
  <si>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</si>
  <si>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</si>
  <si>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Pts set 5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</si>
  <si>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</si>
  <si>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</si>
  <si>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</si>
  <si>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</si>
  <si>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</si>
  <si>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</si>
  <si>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</si>
  <si>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</si>
  <si>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</si>
  <si>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</si>
  <si>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</si>
  <si>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</si>
  <si>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</si>
  <si>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</si>
  <si>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</si>
  <si>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</si>
  <si>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</si>
  <si>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</si>
  <si>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</si>
  <si>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</si>
  <si>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</si>
  <si>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</si>
  <si>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</si>
  <si>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</si>
  <si>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</si>
  <si>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</si>
  <si>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</si>
  <si>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</si>
  <si>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</si>
  <si>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</si>
  <si>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</si>
  <si>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</si>
  <si>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</si>
  <si>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</si>
  <si>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</si>
  <si>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</si>
  <si>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</si>
  <si>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</si>
  <si>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</si>
  <si>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</si>
  <si>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</si>
  <si>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</si>
  <si>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</si>
  <si>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</si>
  <si>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</si>
  <si>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</si>
  <si>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</si>
  <si>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</si>
  <si>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</si>
  <si>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</si>
  <si>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</si>
  <si>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</si>
  <si>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</si>
  <si>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</si>
  <si>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</si>
  <si>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</si>
  <si>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</si>
  <si>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</si>
  <si>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</si>
  <si>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</si>
  <si>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</si>
  <si>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</si>
  <si>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</si>
  <si>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</si>
  <si>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</si>
  <si>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</si>
  <si>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</si>
  <si>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</si>
  <si>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</si>
  <si>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</si>
  <si>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</si>
  <si>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</si>
  <si>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</si>
  <si>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</si>
  <si>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</si>
  <si>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</si>
  <si>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</si>
  <si>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</si>
  <si>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</si>
  <si>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</si>
  <si>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</si>
  <si>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</si>
  <si>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</si>
  <si>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</si>
  <si>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</si>
  <si>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</si>
  <si>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</si>
  <si>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</si>
  <si>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</si>
  <si>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</si>
  <si>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</si>
  <si>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</si>
  <si>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</si>
  <si>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</si>
  <si>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</si>
  <si>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</si>
  <si>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</si>
  <si>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</si>
  <si>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</si>
  <si>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</si>
  <si>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</si>
  <si>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N2M</t>
  </si>
  <si>
    <t>N3MB</t>
  </si>
  <si>
    <t>Catégorie
Coach</t>
  </si>
  <si>
    <t>N° capitaine</t>
  </si>
  <si>
    <t>A/B</t>
  </si>
  <si>
    <t>FVWB</t>
  </si>
  <si>
    <t>N3MA</t>
  </si>
  <si>
    <t>N2D</t>
  </si>
  <si>
    <t>N3DA</t>
  </si>
  <si>
    <t>N3DB</t>
  </si>
  <si>
    <t>Cap.</t>
  </si>
  <si>
    <t>REVENIR SUR LE</t>
  </si>
  <si>
    <t>N'oubliez pas de transmettre vos résultats !!</t>
  </si>
  <si>
    <t>Si vous disposez du Wi-Fi, vous pouvez effectuer</t>
  </si>
  <si>
    <t>cette démarche maintenant en cliquant ci-dessous</t>
  </si>
  <si>
    <t>Le Portail du Volley Francophone</t>
  </si>
  <si>
    <t>Toss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</si>
</sst>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indexed="8"/>
      <name val="Calibri"/>
      <family val="2"/>
      <scheme val="minor"/>
    </font>
    <font>
      <b/>
      <sz val="12"/>
      <color rgb="FF993366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9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71" fillId="0" borderId="0" applyNumberFormat="0" applyFill="0" applyBorder="0" applyAlignment="0" applyProtection="0"/>
  </cellStyleXfs>
  <cellXfs count="54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21" fontId="0" fillId="0" borderId="0" xfId="0" applyNumberFormat="1"/>
    <xf numFmtId="0" fontId="10" fillId="0" borderId="0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19" fontId="67" fillId="0" borderId="0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19" xfId="0" applyFill="1" applyBorder="1"/>
    <xf numFmtId="0" fontId="0" fillId="0" borderId="21" xfId="0" applyBorder="1"/>
    <xf numFmtId="0" fontId="0" fillId="0" borderId="41" xfId="0" applyBorder="1"/>
    <xf numFmtId="0" fontId="0" fillId="0" borderId="2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73" fillId="0" borderId="27" xfId="0" applyFont="1" applyBorder="1"/>
    <xf numFmtId="0" fontId="73" fillId="0" borderId="22" xfId="0" applyFont="1" applyBorder="1"/>
    <xf numFmtId="0" fontId="73" fillId="0" borderId="29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2" fillId="8" borderId="67" xfId="0" applyFont="1" applyFill="1" applyBorder="1" applyAlignment="1">
      <alignment horizontal="center" vertical="center"/>
    </xf>
    <xf numFmtId="0" fontId="12" fillId="4" borderId="69" xfId="0" applyFont="1" applyFill="1" applyBorder="1" applyAlignment="1">
      <alignment horizontal="center" vertical="center"/>
    </xf>
    <xf numFmtId="0" fontId="12" fillId="8" borderId="68" xfId="0" applyFont="1" applyFill="1" applyBorder="1" applyAlignment="1">
      <alignment horizontal="center" vertical="center"/>
    </xf>
    <xf numFmtId="0" fontId="12" fillId="4" borderId="70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vertical="center"/>
    </xf>
    <xf numFmtId="1" fontId="11" fillId="28" borderId="6" xfId="0" applyNumberFormat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horizontal="center" vertical="center"/>
    </xf>
    <xf numFmtId="0" fontId="11" fillId="28" borderId="6" xfId="0" applyFont="1" applyFill="1" applyBorder="1" applyAlignment="1">
      <alignment horizontal="center" vertical="center"/>
    </xf>
    <xf numFmtId="0" fontId="11" fillId="28" borderId="8" xfId="0" applyFont="1" applyFill="1" applyBorder="1" applyAlignment="1">
      <alignment horizontal="center" vertical="center"/>
    </xf>
    <xf numFmtId="0" fontId="6" fillId="8" borderId="68" xfId="0" applyFont="1" applyFill="1" applyBorder="1" applyAlignment="1">
      <alignment horizontal="center" vertical="center"/>
    </xf>
    <xf numFmtId="0" fontId="6" fillId="4" borderId="70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5" fontId="60" fillId="29" borderId="0" xfId="0" applyNumberFormat="1" applyFont="1" applyFill="1" applyAlignment="1">
      <alignment horizontal="center" vertical="center"/>
    </xf>
    <xf numFmtId="0" fontId="0" fillId="29" borderId="0" xfId="0" applyFill="1"/>
    <xf numFmtId="21" fontId="0" fillId="29" borderId="0" xfId="0" applyNumberFormat="1" applyFill="1"/>
    <xf numFmtId="0" fontId="0" fillId="29" borderId="0" xfId="0" applyFill="1" applyAlignment="1">
      <alignment vertical="center"/>
    </xf>
    <xf numFmtId="0" fontId="6" fillId="29" borderId="0" xfId="0" applyFont="1" applyFill="1" applyAlignment="1">
      <alignment vertical="center"/>
    </xf>
    <xf numFmtId="0" fontId="61" fillId="29" borderId="0" xfId="0" applyFont="1" applyFill="1" applyBorder="1" applyAlignment="1">
      <alignment horizontal="center" vertical="center"/>
    </xf>
    <xf numFmtId="0" fontId="0" fillId="29" borderId="0" xfId="0" applyFill="1" applyBorder="1" applyAlignment="1">
      <alignment vertical="center"/>
    </xf>
    <xf numFmtId="0" fontId="9" fillId="29" borderId="0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center" vertical="center"/>
    </xf>
    <xf numFmtId="1" fontId="4" fillId="29" borderId="0" xfId="0" applyNumberFormat="1" applyFont="1" applyFill="1" applyBorder="1" applyAlignment="1">
      <alignment horizontal="center" vertical="center"/>
    </xf>
    <xf numFmtId="0" fontId="11" fillId="29" borderId="0" xfId="0" applyFon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45" fontId="69" fillId="0" borderId="20" xfId="0" applyNumberFormat="1" applyFont="1" applyFill="1" applyBorder="1" applyAlignment="1">
      <alignment horizontal="center" vertical="center"/>
    </xf>
    <xf numFmtId="45" fontId="69" fillId="0" borderId="21" xfId="0" applyNumberFormat="1" applyFont="1" applyFill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13" fillId="31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45" fontId="70" fillId="30" borderId="20" xfId="0" applyNumberFormat="1" applyFont="1" applyFill="1" applyBorder="1" applyAlignment="1">
      <alignment horizontal="left" vertical="center"/>
    </xf>
    <xf numFmtId="45" fontId="70" fillId="30" borderId="21" xfId="0" applyNumberFormat="1" applyFont="1" applyFill="1" applyBorder="1" applyAlignment="1">
      <alignment horizontal="left" vertical="center"/>
    </xf>
    <xf numFmtId="45" fontId="70" fillId="30" borderId="27" xfId="0" applyNumberFormat="1" applyFont="1" applyFill="1" applyBorder="1" applyAlignment="1">
      <alignment horizontal="left" vertical="center"/>
    </xf>
    <xf numFmtId="45" fontId="70" fillId="30" borderId="29" xfId="0" applyNumberFormat="1" applyFont="1" applyFill="1" applyBorder="1" applyAlignment="1">
      <alignment horizontal="left" vertical="center"/>
    </xf>
    <xf numFmtId="45" fontId="69" fillId="0" borderId="19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45" fontId="9" fillId="0" borderId="0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13" fillId="32" borderId="20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31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0" fontId="23" fillId="32" borderId="6" xfId="0" applyFont="1" applyFill="1" applyBorder="1" applyAlignment="1">
      <alignment horizontal="center" vertical="center"/>
    </xf>
    <xf numFmtId="45" fontId="62" fillId="0" borderId="0" xfId="0" applyNumberFormat="1" applyFont="1" applyFill="1" applyBorder="1" applyAlignment="1">
      <alignment horizontal="center"/>
    </xf>
    <xf numFmtId="0" fontId="75" fillId="0" borderId="6" xfId="0" applyFont="1" applyBorder="1" applyAlignment="1">
      <alignment horizontal="center" vertical="center"/>
    </xf>
    <xf numFmtId="0" fontId="75" fillId="0" borderId="8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86" xfId="0" applyFont="1" applyBorder="1" applyAlignment="1">
      <alignment horizontal="center" vertical="center"/>
    </xf>
    <xf numFmtId="0" fontId="25" fillId="0" borderId="85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" fillId="29" borderId="0" xfId="0" applyFont="1" applyFill="1" applyAlignment="1">
      <alignment horizontal="center" vertical="center"/>
    </xf>
    <xf numFmtId="0" fontId="2" fillId="29" borderId="41" xfId="0" applyFon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2" fillId="29" borderId="0" xfId="0" applyFont="1" applyFill="1" applyBorder="1" applyAlignment="1">
      <alignment horizontal="center" vertical="center"/>
    </xf>
    <xf numFmtId="45" fontId="62" fillId="29" borderId="0" xfId="0" applyNumberFormat="1" applyFont="1" applyFill="1" applyBorder="1" applyAlignment="1">
      <alignment horizontal="center"/>
    </xf>
    <xf numFmtId="0" fontId="7" fillId="29" borderId="44" xfId="0" applyFont="1" applyFill="1" applyBorder="1" applyAlignment="1">
      <alignment horizontal="center" vertical="center"/>
    </xf>
    <xf numFmtId="45" fontId="5" fillId="29" borderId="0" xfId="0" applyNumberFormat="1" applyFont="1" applyFill="1" applyBorder="1" applyAlignment="1">
      <alignment horizontal="center" vertical="center"/>
    </xf>
    <xf numFmtId="0" fontId="10" fillId="29" borderId="0" xfId="0" applyFont="1" applyFill="1" applyAlignment="1">
      <alignment horizontal="left" vertical="center"/>
    </xf>
    <xf numFmtId="0" fontId="10" fillId="29" borderId="3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72" fillId="0" borderId="6" xfId="78" applyFont="1" applyBorder="1" applyAlignment="1">
      <alignment horizontal="center" vertical="center"/>
    </xf>
    <xf numFmtId="0" fontId="72" fillId="0" borderId="7" xfId="78" applyFont="1" applyBorder="1" applyAlignment="1">
      <alignment horizontal="center" vertical="center"/>
    </xf>
    <xf numFmtId="0" fontId="72" fillId="0" borderId="8" xfId="78" applyFont="1" applyBorder="1" applyAlignment="1">
      <alignment horizontal="center" vertical="center"/>
    </xf>
    <xf numFmtId="0" fontId="73" fillId="0" borderId="20" xfId="0" applyFont="1" applyBorder="1" applyAlignment="1">
      <alignment horizontal="center"/>
    </xf>
    <xf numFmtId="0" fontId="73" fillId="0" borderId="19" xfId="0" applyFont="1" applyBorder="1" applyAlignment="1">
      <alignment horizontal="center"/>
    </xf>
    <xf numFmtId="0" fontId="73" fillId="0" borderId="21" xfId="0" applyFont="1" applyBorder="1" applyAlignment="1">
      <alignment horizontal="center"/>
    </xf>
    <xf numFmtId="0" fontId="74" fillId="0" borderId="55" xfId="0" applyFont="1" applyFill="1" applyBorder="1" applyAlignment="1">
      <alignment horizontal="center"/>
    </xf>
    <xf numFmtId="0" fontId="74" fillId="0" borderId="0" xfId="0" applyFont="1" applyFill="1" applyBorder="1" applyAlignment="1">
      <alignment horizontal="center"/>
    </xf>
    <xf numFmtId="0" fontId="74" fillId="0" borderId="41" xfId="0" applyFont="1" applyFill="1" applyBorder="1" applyAlignment="1">
      <alignment horizontal="center"/>
    </xf>
    <xf numFmtId="0" fontId="73" fillId="0" borderId="55" xfId="0" applyFont="1" applyBorder="1" applyAlignment="1">
      <alignment horizontal="center"/>
    </xf>
    <xf numFmtId="0" fontId="73" fillId="0" borderId="0" xfId="0" applyFont="1" applyBorder="1" applyAlignment="1">
      <alignment horizontal="center"/>
    </xf>
    <xf numFmtId="0" fontId="73" fillId="0" borderId="41" xfId="0" applyFont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28" fillId="2" borderId="22" xfId="0" applyFont="1" applyFill="1" applyBorder="1" applyAlignment="1">
      <alignment horizontal="center" vertical="center"/>
    </xf>
  </cellXfs>
  <cellStyles count="7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Lien hypertexte" xfId="78" builtinId="8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87"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SET 3'!A1"/><Relationship Id="rId2" Type="http://schemas.openxmlformats.org/officeDocument/2006/relationships/hyperlink" Target="#'SET 2'!A1"/><Relationship Id="rId1" Type="http://schemas.openxmlformats.org/officeDocument/2006/relationships/hyperlink" Target="#'SET 1'!A1"/><Relationship Id="rId5" Type="http://schemas.openxmlformats.org/officeDocument/2006/relationships/hyperlink" Target="#'SET 5'!A1"/><Relationship Id="rId4" Type="http://schemas.openxmlformats.org/officeDocument/2006/relationships/hyperlink" Target="#'SET 4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180975</xdr:rowOff>
    </xdr:from>
    <xdr:to>
      <xdr:col>26</xdr:col>
      <xdr:colOff>371475</xdr:colOff>
      <xdr:row>20</xdr:row>
      <xdr:rowOff>57149</xdr:rowOff>
    </xdr:to>
    <xdr:sp macro="[0]!MoinsSUN" textlink="">
      <xdr:nvSpPr>
        <xdr:cNvPr id="22" name="moins2"/>
        <xdr:cNvSpPr/>
      </xdr:nvSpPr>
      <xdr:spPr>
        <a:xfrm>
          <a:off x="100203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19050</xdr:colOff>
      <xdr:row>20</xdr:row>
      <xdr:rowOff>171450</xdr:rowOff>
    </xdr:from>
    <xdr:to>
      <xdr:col>26</xdr:col>
      <xdr:colOff>371475</xdr:colOff>
      <xdr:row>22</xdr:row>
      <xdr:rowOff>123825</xdr:rowOff>
    </xdr:to>
    <xdr:sp macro="[0]!Reset2" textlink="">
      <xdr:nvSpPr>
        <xdr:cNvPr id="23" name="reset2"/>
        <xdr:cNvSpPr/>
      </xdr:nvSpPr>
      <xdr:spPr>
        <a:xfrm>
          <a:off x="10039350" y="52482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30</xdr:col>
      <xdr:colOff>704851</xdr:colOff>
      <xdr:row>0</xdr:row>
      <xdr:rowOff>142875</xdr:rowOff>
    </xdr:from>
    <xdr:to>
      <xdr:col>32</xdr:col>
      <xdr:colOff>124126</xdr:colOff>
      <xdr:row>3</xdr:row>
      <xdr:rowOff>60603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82451" y="142875"/>
          <a:ext cx="648000" cy="794028"/>
        </a:xfrm>
        <a:prstGeom prst="rect">
          <a:avLst/>
        </a:prstGeom>
      </xdr:spPr>
    </xdr:pic>
    <xdr:clientData/>
  </xdr:twoCellAnchor>
  <xdr:twoCellAnchor editAs="oneCell">
    <xdr:from>
      <xdr:col>30</xdr:col>
      <xdr:colOff>685799</xdr:colOff>
      <xdr:row>3</xdr:row>
      <xdr:rowOff>66675</xdr:rowOff>
    </xdr:from>
    <xdr:to>
      <xdr:col>32</xdr:col>
      <xdr:colOff>105074</xdr:colOff>
      <xdr:row>6</xdr:row>
      <xdr:rowOff>56986</xdr:rowOff>
    </xdr:to>
    <xdr:pic macro="[0]!tpsmort2">
      <xdr:nvPicPr>
        <xdr:cNvPr id="15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63399" y="885825"/>
          <a:ext cx="648000" cy="761836"/>
        </a:xfrm>
        <a:prstGeom prst="rect">
          <a:avLst/>
        </a:prstGeom>
      </xdr:spPr>
    </xdr:pic>
    <xdr:clientData/>
  </xdr:twoCellAnchor>
  <xdr:twoCellAnchor editAs="oneCell">
    <xdr:from>
      <xdr:col>30</xdr:col>
      <xdr:colOff>257174</xdr:colOff>
      <xdr:row>6</xdr:row>
      <xdr:rowOff>257175</xdr:rowOff>
    </xdr:from>
    <xdr:to>
      <xdr:col>31</xdr:col>
      <xdr:colOff>438150</xdr:colOff>
      <xdr:row>10</xdr:row>
      <xdr:rowOff>180975</xdr:rowOff>
    </xdr:to>
    <xdr:pic macro="[0]!remplacBEEP_Clic">
      <xdr:nvPicPr>
        <xdr:cNvPr id="20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534774" y="18764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265537</xdr:colOff>
      <xdr:row>11</xdr:row>
      <xdr:rowOff>238125</xdr:rowOff>
    </xdr:from>
    <xdr:to>
      <xdr:col>31</xdr:col>
      <xdr:colOff>434440</xdr:colOff>
      <xdr:row>16</xdr:row>
      <xdr:rowOff>47625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543137" y="3171825"/>
          <a:ext cx="883278" cy="1047750"/>
        </a:xfrm>
        <a:prstGeom prst="rect">
          <a:avLst/>
        </a:prstGeom>
      </xdr:spPr>
    </xdr:pic>
    <xdr:clientData/>
  </xdr:twoCellAnchor>
  <xdr:twoCellAnchor>
    <xdr:from>
      <xdr:col>10</xdr:col>
      <xdr:colOff>352426</xdr:colOff>
      <xdr:row>6</xdr:row>
      <xdr:rowOff>9523</xdr:rowOff>
    </xdr:from>
    <xdr:to>
      <xdr:col>12</xdr:col>
      <xdr:colOff>352425</xdr:colOff>
      <xdr:row>7</xdr:row>
      <xdr:rowOff>9523</xdr:rowOff>
    </xdr:to>
    <xdr:sp macro="[0]!servicereserve_Clic" textlink="">
      <xdr:nvSpPr>
        <xdr:cNvPr id="14" name="servicereserve"/>
        <xdr:cNvSpPr txBox="1"/>
      </xdr:nvSpPr>
      <xdr:spPr>
        <a:xfrm>
          <a:off x="4543426" y="1619248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5</xdr:row>
      <xdr:rowOff>238123</xdr:rowOff>
    </xdr:from>
    <xdr:to>
      <xdr:col>27</xdr:col>
      <xdr:colOff>0</xdr:colOff>
      <xdr:row>6</xdr:row>
      <xdr:rowOff>304798</xdr:rowOff>
    </xdr:to>
    <xdr:sp macro="[0]!servicereserve1_Clic" textlink="">
      <xdr:nvSpPr>
        <xdr:cNvPr id="18" name="servicereserve1"/>
        <xdr:cNvSpPr txBox="1"/>
      </xdr:nvSpPr>
      <xdr:spPr>
        <a:xfrm>
          <a:off x="9639301" y="1609723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342899</xdr:colOff>
      <xdr:row>16</xdr:row>
      <xdr:rowOff>95250</xdr:rowOff>
    </xdr:from>
    <xdr:ext cx="472987" cy="447675"/>
    <xdr:sp macro="[0]!PlusUn" textlink="">
      <xdr:nvSpPr>
        <xdr:cNvPr id="16" name="Serv1G" descr="S"/>
        <xdr:cNvSpPr>
          <a:spLocks/>
        </xdr:cNvSpPr>
      </xdr:nvSpPr>
      <xdr:spPr>
        <a:xfrm>
          <a:off x="4914899" y="4257675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352425</xdr:colOff>
      <xdr:row>16</xdr:row>
      <xdr:rowOff>114300</xdr:rowOff>
    </xdr:from>
    <xdr:ext cx="468000" cy="396000"/>
    <xdr:sp macro="[0]!PlusSUN" textlink="">
      <xdr:nvSpPr>
        <xdr:cNvPr id="21" name="Serv1D" descr="S" hidden="1"/>
        <xdr:cNvSpPr>
          <a:spLocks/>
        </xdr:cNvSpPr>
      </xdr:nvSpPr>
      <xdr:spPr>
        <a:xfrm>
          <a:off x="9991725" y="4276725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352425</xdr:colOff>
      <xdr:row>16</xdr:row>
      <xdr:rowOff>133350</xdr:rowOff>
    </xdr:from>
    <xdr:ext cx="468000" cy="396000"/>
    <xdr:sp macro="" textlink="">
      <xdr:nvSpPr>
        <xdr:cNvPr id="25" name="Recpt1G" descr="S" hidden="1"/>
        <xdr:cNvSpPr>
          <a:spLocks/>
        </xdr:cNvSpPr>
      </xdr:nvSpPr>
      <xdr:spPr>
        <a:xfrm>
          <a:off x="4924425" y="42957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314325</xdr:colOff>
      <xdr:row>16</xdr:row>
      <xdr:rowOff>114300</xdr:rowOff>
    </xdr:from>
    <xdr:ext cx="468000" cy="396000"/>
    <xdr:sp macro="" textlink="">
      <xdr:nvSpPr>
        <xdr:cNvPr id="27" name="Recpt1D" descr="S"/>
        <xdr:cNvSpPr>
          <a:spLocks/>
        </xdr:cNvSpPr>
      </xdr:nvSpPr>
      <xdr:spPr>
        <a:xfrm>
          <a:off x="9953625" y="42767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16</xdr:row>
          <xdr:rowOff>171450</xdr:rowOff>
        </xdr:from>
        <xdr:to>
          <xdr:col>2</xdr:col>
          <xdr:colOff>371475</xdr:colOff>
          <xdr:row>17</xdr:row>
          <xdr:rowOff>247650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17</xdr:row>
          <xdr:rowOff>0</xdr:rowOff>
        </xdr:from>
        <xdr:to>
          <xdr:col>17</xdr:col>
          <xdr:colOff>0</xdr:colOff>
          <xdr:row>17</xdr:row>
          <xdr:rowOff>247650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17</xdr:row>
          <xdr:rowOff>9525</xdr:rowOff>
        </xdr:from>
        <xdr:to>
          <xdr:col>8</xdr:col>
          <xdr:colOff>371475</xdr:colOff>
          <xdr:row>18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371475</xdr:colOff>
          <xdr:row>17</xdr:row>
          <xdr:rowOff>19050</xdr:rowOff>
        </xdr:from>
        <xdr:to>
          <xdr:col>22</xdr:col>
          <xdr:colOff>371475</xdr:colOff>
          <xdr:row>18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47625</xdr:rowOff>
        </xdr:from>
        <xdr:to>
          <xdr:col>2</xdr:col>
          <xdr:colOff>285750</xdr:colOff>
          <xdr:row>8</xdr:row>
          <xdr:rowOff>200025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47625</xdr:rowOff>
        </xdr:from>
        <xdr:to>
          <xdr:col>2</xdr:col>
          <xdr:colOff>285750</xdr:colOff>
          <xdr:row>9</xdr:row>
          <xdr:rowOff>200025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47625</xdr:rowOff>
        </xdr:from>
        <xdr:to>
          <xdr:col>4</xdr:col>
          <xdr:colOff>285750</xdr:colOff>
          <xdr:row>8</xdr:row>
          <xdr:rowOff>200025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47625</xdr:rowOff>
        </xdr:from>
        <xdr:to>
          <xdr:col>4</xdr:col>
          <xdr:colOff>285750</xdr:colOff>
          <xdr:row>9</xdr:row>
          <xdr:rowOff>200025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47625</xdr:rowOff>
        </xdr:from>
        <xdr:to>
          <xdr:col>6</xdr:col>
          <xdr:colOff>285750</xdr:colOff>
          <xdr:row>8</xdr:row>
          <xdr:rowOff>200025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47625</xdr:rowOff>
        </xdr:from>
        <xdr:to>
          <xdr:col>6</xdr:col>
          <xdr:colOff>285750</xdr:colOff>
          <xdr:row>9</xdr:row>
          <xdr:rowOff>200025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47625</xdr:rowOff>
        </xdr:from>
        <xdr:to>
          <xdr:col>8</xdr:col>
          <xdr:colOff>285750</xdr:colOff>
          <xdr:row>8</xdr:row>
          <xdr:rowOff>200025</xdr:rowOff>
        </xdr:to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47625</xdr:rowOff>
        </xdr:from>
        <xdr:to>
          <xdr:col>8</xdr:col>
          <xdr:colOff>285750</xdr:colOff>
          <xdr:row>9</xdr:row>
          <xdr:rowOff>200025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47625</xdr:rowOff>
        </xdr:from>
        <xdr:to>
          <xdr:col>10</xdr:col>
          <xdr:colOff>285750</xdr:colOff>
          <xdr:row>8</xdr:row>
          <xdr:rowOff>200025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47625</xdr:rowOff>
        </xdr:from>
        <xdr:to>
          <xdr:col>10</xdr:col>
          <xdr:colOff>285750</xdr:colOff>
          <xdr:row>9</xdr:row>
          <xdr:rowOff>200025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47625</xdr:rowOff>
        </xdr:from>
        <xdr:to>
          <xdr:col>12</xdr:col>
          <xdr:colOff>285750</xdr:colOff>
          <xdr:row>8</xdr:row>
          <xdr:rowOff>200025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47625</xdr:rowOff>
        </xdr:from>
        <xdr:to>
          <xdr:col>12</xdr:col>
          <xdr:colOff>285750</xdr:colOff>
          <xdr:row>9</xdr:row>
          <xdr:rowOff>200025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47625</xdr:rowOff>
        </xdr:from>
        <xdr:to>
          <xdr:col>16</xdr:col>
          <xdr:colOff>285750</xdr:colOff>
          <xdr:row>8</xdr:row>
          <xdr:rowOff>200025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47625</xdr:rowOff>
        </xdr:from>
        <xdr:to>
          <xdr:col>18</xdr:col>
          <xdr:colOff>285750</xdr:colOff>
          <xdr:row>8</xdr:row>
          <xdr:rowOff>200025</xdr:rowOff>
        </xdr:to>
        <xdr:sp macro="" textlink="">
          <xdr:nvSpPr>
            <xdr:cNvPr id="2106" name="Button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47625</xdr:rowOff>
        </xdr:from>
        <xdr:to>
          <xdr:col>20</xdr:col>
          <xdr:colOff>285750</xdr:colOff>
          <xdr:row>8</xdr:row>
          <xdr:rowOff>200025</xdr:rowOff>
        </xdr:to>
        <xdr:sp macro="" textlink="">
          <xdr:nvSpPr>
            <xdr:cNvPr id="2107" name="Button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47625</xdr:rowOff>
        </xdr:from>
        <xdr:to>
          <xdr:col>22</xdr:col>
          <xdr:colOff>285750</xdr:colOff>
          <xdr:row>8</xdr:row>
          <xdr:rowOff>200025</xdr:rowOff>
        </xdr:to>
        <xdr:sp macro="" textlink="">
          <xdr:nvSpPr>
            <xdr:cNvPr id="2108" name="Button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47625</xdr:rowOff>
        </xdr:from>
        <xdr:to>
          <xdr:col>24</xdr:col>
          <xdr:colOff>285750</xdr:colOff>
          <xdr:row>8</xdr:row>
          <xdr:rowOff>200025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47625</xdr:rowOff>
        </xdr:from>
        <xdr:to>
          <xdr:col>26</xdr:col>
          <xdr:colOff>285750</xdr:colOff>
          <xdr:row>8</xdr:row>
          <xdr:rowOff>200025</xdr:rowOff>
        </xdr:to>
        <xdr:sp macro="" textlink="">
          <xdr:nvSpPr>
            <xdr:cNvPr id="2110" name="Butto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47625</xdr:rowOff>
        </xdr:from>
        <xdr:to>
          <xdr:col>16</xdr:col>
          <xdr:colOff>285750</xdr:colOff>
          <xdr:row>9</xdr:row>
          <xdr:rowOff>200025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47625</xdr:rowOff>
        </xdr:from>
        <xdr:to>
          <xdr:col>18</xdr:col>
          <xdr:colOff>285750</xdr:colOff>
          <xdr:row>9</xdr:row>
          <xdr:rowOff>200025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47625</xdr:rowOff>
        </xdr:from>
        <xdr:to>
          <xdr:col>20</xdr:col>
          <xdr:colOff>285750</xdr:colOff>
          <xdr:row>9</xdr:row>
          <xdr:rowOff>200025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47625</xdr:rowOff>
        </xdr:from>
        <xdr:to>
          <xdr:col>22</xdr:col>
          <xdr:colOff>285750</xdr:colOff>
          <xdr:row>9</xdr:row>
          <xdr:rowOff>200025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47625</xdr:rowOff>
        </xdr:from>
        <xdr:to>
          <xdr:col>24</xdr:col>
          <xdr:colOff>285750</xdr:colOff>
          <xdr:row>9</xdr:row>
          <xdr:rowOff>200025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47625</xdr:rowOff>
        </xdr:from>
        <xdr:to>
          <xdr:col>26</xdr:col>
          <xdr:colOff>285750</xdr:colOff>
          <xdr:row>9</xdr:row>
          <xdr:rowOff>200025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19052</xdr:colOff>
      <xdr:row>0</xdr:row>
      <xdr:rowOff>155622</xdr:rowOff>
    </xdr:from>
    <xdr:to>
      <xdr:col>32</xdr:col>
      <xdr:colOff>98702</xdr:colOff>
      <xdr:row>2</xdr:row>
      <xdr:rowOff>238125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155622"/>
          <a:ext cx="594000" cy="69210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79904</xdr:rowOff>
    </xdr:from>
    <xdr:to>
      <xdr:col>32</xdr:col>
      <xdr:colOff>108225</xdr:colOff>
      <xdr:row>5</xdr:row>
      <xdr:rowOff>236952</xdr:rowOff>
    </xdr:to>
    <xdr:pic macro="[0]!tpsmort2">
      <xdr:nvPicPr>
        <xdr:cNvPr id="13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956204"/>
          <a:ext cx="594000" cy="709498"/>
        </a:xfrm>
        <a:prstGeom prst="rect">
          <a:avLst/>
        </a:prstGeom>
      </xdr:spPr>
    </xdr:pic>
    <xdr:clientData/>
  </xdr:twoCellAnchor>
  <xdr:twoCellAnchor editAs="oneCell">
    <xdr:from>
      <xdr:col>30</xdr:col>
      <xdr:colOff>180974</xdr:colOff>
      <xdr:row>6</xdr:row>
      <xdr:rowOff>142875</xdr:rowOff>
    </xdr:from>
    <xdr:to>
      <xdr:col>31</xdr:col>
      <xdr:colOff>361950</xdr:colOff>
      <xdr:row>10</xdr:row>
      <xdr:rowOff>66675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58574" y="175260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190500</xdr:colOff>
      <xdr:row>11</xdr:row>
      <xdr:rowOff>0</xdr:rowOff>
    </xdr:from>
    <xdr:to>
      <xdr:col>31</xdr:col>
      <xdr:colOff>359403</xdr:colOff>
      <xdr:row>15</xdr:row>
      <xdr:rowOff>57150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8100" y="2914650"/>
          <a:ext cx="883278" cy="1047750"/>
        </a:xfrm>
        <a:prstGeom prst="rect">
          <a:avLst/>
        </a:prstGeom>
      </xdr:spPr>
    </xdr:pic>
    <xdr:clientData/>
  </xdr:twoCellAnchor>
  <xdr:twoCellAnchor>
    <xdr:from>
      <xdr:col>10</xdr:col>
      <xdr:colOff>352426</xdr:colOff>
      <xdr:row>6</xdr:row>
      <xdr:rowOff>0</xdr:rowOff>
    </xdr:from>
    <xdr:to>
      <xdr:col>12</xdr:col>
      <xdr:colOff>352425</xdr:colOff>
      <xdr:row>7</xdr:row>
      <xdr:rowOff>0</xdr:rowOff>
    </xdr:to>
    <xdr:sp macro="[0]!servicereserve_Clic" textlink="">
      <xdr:nvSpPr>
        <xdr:cNvPr id="15" name="servicereserve"/>
        <xdr:cNvSpPr txBox="1"/>
      </xdr:nvSpPr>
      <xdr:spPr>
        <a:xfrm>
          <a:off x="45434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380999</xdr:colOff>
      <xdr:row>7</xdr:row>
      <xdr:rowOff>0</xdr:rowOff>
    </xdr:to>
    <xdr:sp macro="[0]!servicereserve1_Clic" textlink="">
      <xdr:nvSpPr>
        <xdr:cNvPr id="17" name="servicereserve1"/>
        <xdr:cNvSpPr txBox="1"/>
      </xdr:nvSpPr>
      <xdr:spPr>
        <a:xfrm>
          <a:off x="9639300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361950</xdr:colOff>
      <xdr:row>16</xdr:row>
      <xdr:rowOff>95250</xdr:rowOff>
    </xdr:from>
    <xdr:ext cx="472987" cy="447675"/>
    <xdr:sp macro="[0]!PlusUn" textlink="">
      <xdr:nvSpPr>
        <xdr:cNvPr id="18" name="Serv1G" descr="S"/>
        <xdr:cNvSpPr>
          <a:spLocks/>
        </xdr:cNvSpPr>
      </xdr:nvSpPr>
      <xdr:spPr>
        <a:xfrm>
          <a:off x="4933950" y="424815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361950</xdr:colOff>
      <xdr:row>16</xdr:row>
      <xdr:rowOff>104775</xdr:rowOff>
    </xdr:from>
    <xdr:ext cx="468000" cy="396000"/>
    <xdr:sp macro="" textlink="">
      <xdr:nvSpPr>
        <xdr:cNvPr id="19" name="Recpt1G" descr="S" hidden="1"/>
        <xdr:cNvSpPr>
          <a:spLocks/>
        </xdr:cNvSpPr>
      </xdr:nvSpPr>
      <xdr:spPr>
        <a:xfrm>
          <a:off x="4933950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342900</xdr:colOff>
      <xdr:row>16</xdr:row>
      <xdr:rowOff>76200</xdr:rowOff>
    </xdr:from>
    <xdr:ext cx="468000" cy="396000"/>
    <xdr:sp macro="" textlink="">
      <xdr:nvSpPr>
        <xdr:cNvPr id="20" name="Recpt1D" descr="S"/>
        <xdr:cNvSpPr>
          <a:spLocks/>
        </xdr:cNvSpPr>
      </xdr:nvSpPr>
      <xdr:spPr>
        <a:xfrm>
          <a:off x="9982200" y="422910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323850</xdr:colOff>
      <xdr:row>16</xdr:row>
      <xdr:rowOff>57150</xdr:rowOff>
    </xdr:from>
    <xdr:ext cx="468000" cy="396000"/>
    <xdr:sp macro="[0]!PlusSUN" textlink="">
      <xdr:nvSpPr>
        <xdr:cNvPr id="21" name="Serv1D" descr="S" hidden="1"/>
        <xdr:cNvSpPr>
          <a:spLocks/>
        </xdr:cNvSpPr>
      </xdr:nvSpPr>
      <xdr:spPr>
        <a:xfrm>
          <a:off x="9963150" y="421005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twoCellAnchor>
    <xdr:from>
      <xdr:col>25</xdr:col>
      <xdr:colOff>1</xdr:colOff>
      <xdr:row>5</xdr:row>
      <xdr:rowOff>238123</xdr:rowOff>
    </xdr:from>
    <xdr:to>
      <xdr:col>27</xdr:col>
      <xdr:colOff>0</xdr:colOff>
      <xdr:row>6</xdr:row>
      <xdr:rowOff>304798</xdr:rowOff>
    </xdr:to>
    <xdr:sp macro="[0]!servicereserve1_Clic" textlink="">
      <xdr:nvSpPr>
        <xdr:cNvPr id="44" name="servicereserve1"/>
        <xdr:cNvSpPr txBox="1"/>
      </xdr:nvSpPr>
      <xdr:spPr>
        <a:xfrm>
          <a:off x="9639301" y="1609723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3</xdr:col>
          <xdr:colOff>0</xdr:colOff>
          <xdr:row>17</xdr:row>
          <xdr:rowOff>257175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228600</xdr:colOff>
          <xdr:row>17</xdr:row>
          <xdr:rowOff>0</xdr:rowOff>
        </xdr:from>
        <xdr:to>
          <xdr:col>16</xdr:col>
          <xdr:colOff>361950</xdr:colOff>
          <xdr:row>17</xdr:row>
          <xdr:rowOff>247650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17</xdr:row>
          <xdr:rowOff>0</xdr:rowOff>
        </xdr:from>
        <xdr:to>
          <xdr:col>8</xdr:col>
          <xdr:colOff>371475</xdr:colOff>
          <xdr:row>17</xdr:row>
          <xdr:rowOff>257175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19050</xdr:rowOff>
        </xdr:from>
        <xdr:to>
          <xdr:col>23</xdr:col>
          <xdr:colOff>0</xdr:colOff>
          <xdr:row>18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3108" name="Butto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3109" name="Button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3110" name="Butto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3113" name="Butto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3114" name="Butto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3115" name="Butto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3117" name="Butto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3118" name="Butto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3119" name="Button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3123" name="Button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3124" name="Butto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57150</xdr:rowOff>
        </xdr:from>
        <xdr:to>
          <xdr:col>24</xdr:col>
          <xdr:colOff>285750</xdr:colOff>
          <xdr:row>8</xdr:row>
          <xdr:rowOff>209550</xdr:rowOff>
        </xdr:to>
        <xdr:sp macro="" textlink="">
          <xdr:nvSpPr>
            <xdr:cNvPr id="3125" name="Butto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57150</xdr:rowOff>
        </xdr:from>
        <xdr:to>
          <xdr:col>26</xdr:col>
          <xdr:colOff>285750</xdr:colOff>
          <xdr:row>8</xdr:row>
          <xdr:rowOff>209550</xdr:rowOff>
        </xdr:to>
        <xdr:sp macro="" textlink="">
          <xdr:nvSpPr>
            <xdr:cNvPr id="3126" name="Butto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3133" name="Butto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3134" name="Button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3135" name="Butto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3136" name="Button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3137" name="Butto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3138" name="Button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142875</xdr:rowOff>
    </xdr:from>
    <xdr:to>
      <xdr:col>32</xdr:col>
      <xdr:colOff>79652</xdr:colOff>
      <xdr:row>3</xdr:row>
      <xdr:rowOff>9525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142875"/>
          <a:ext cx="594000" cy="742950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3</xdr:row>
      <xdr:rowOff>85725</xdr:rowOff>
    </xdr:from>
    <xdr:to>
      <xdr:col>32</xdr:col>
      <xdr:colOff>80070</xdr:colOff>
      <xdr:row>6</xdr:row>
      <xdr:rowOff>15150</xdr:rowOff>
    </xdr:to>
    <xdr:pic macro="[0]!tpsmort2">
      <xdr:nvPicPr>
        <xdr:cNvPr id="11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5" y="962025"/>
          <a:ext cx="594420" cy="720000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6</xdr:row>
      <xdr:rowOff>123825</xdr:rowOff>
    </xdr:from>
    <xdr:to>
      <xdr:col>31</xdr:col>
      <xdr:colOff>342900</xdr:colOff>
      <xdr:row>10</xdr:row>
      <xdr:rowOff>47625</xdr:rowOff>
    </xdr:to>
    <xdr:pic macro="[0]!remplacBEEP_Clic">
      <xdr:nvPicPr>
        <xdr:cNvPr id="12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39524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171450</xdr:colOff>
      <xdr:row>11</xdr:row>
      <xdr:rowOff>19050</xdr:rowOff>
    </xdr:from>
    <xdr:to>
      <xdr:col>31</xdr:col>
      <xdr:colOff>340353</xdr:colOff>
      <xdr:row>15</xdr:row>
      <xdr:rowOff>76200</xdr:rowOff>
    </xdr:to>
    <xdr:pic>
      <xdr:nvPicPr>
        <xdr:cNvPr id="13" name="Image 1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49050" y="2933700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352426</xdr:colOff>
      <xdr:row>6</xdr:row>
      <xdr:rowOff>0</xdr:rowOff>
    </xdr:from>
    <xdr:to>
      <xdr:col>26</xdr:col>
      <xdr:colOff>352425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107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352425</xdr:colOff>
      <xdr:row>16</xdr:row>
      <xdr:rowOff>104775</xdr:rowOff>
    </xdr:from>
    <xdr:ext cx="468000" cy="396000"/>
    <xdr:sp macro="" textlink="">
      <xdr:nvSpPr>
        <xdr:cNvPr id="16" name="Recpt1G" descr="S" hidden="1"/>
        <xdr:cNvSpPr>
          <a:spLocks/>
        </xdr:cNvSpPr>
      </xdr:nvSpPr>
      <xdr:spPr>
        <a:xfrm>
          <a:off x="4924425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11</xdr:col>
      <xdr:colOff>361950</xdr:colOff>
      <xdr:row>16</xdr:row>
      <xdr:rowOff>95250</xdr:rowOff>
    </xdr:from>
    <xdr:ext cx="472987" cy="447675"/>
    <xdr:sp macro="[0]!PlusUn" textlink="">
      <xdr:nvSpPr>
        <xdr:cNvPr id="18" name="Serv1G" descr="S"/>
        <xdr:cNvSpPr>
          <a:spLocks/>
        </xdr:cNvSpPr>
      </xdr:nvSpPr>
      <xdr:spPr>
        <a:xfrm>
          <a:off x="4933950" y="424815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352425</xdr:colOff>
      <xdr:row>16</xdr:row>
      <xdr:rowOff>104775</xdr:rowOff>
    </xdr:from>
    <xdr:ext cx="468000" cy="396000"/>
    <xdr:sp macro="" textlink="">
      <xdr:nvSpPr>
        <xdr:cNvPr id="19" name="Recpt1D" descr="S"/>
        <xdr:cNvSpPr>
          <a:spLocks/>
        </xdr:cNvSpPr>
      </xdr:nvSpPr>
      <xdr:spPr>
        <a:xfrm>
          <a:off x="9991725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323850</xdr:colOff>
      <xdr:row>16</xdr:row>
      <xdr:rowOff>104775</xdr:rowOff>
    </xdr:from>
    <xdr:ext cx="468000" cy="396000"/>
    <xdr:sp macro="[0]!PlusSUN" textlink="">
      <xdr:nvSpPr>
        <xdr:cNvPr id="20" name="Serv1D" descr="S" hidden="1"/>
        <xdr:cNvSpPr>
          <a:spLocks/>
        </xdr:cNvSpPr>
      </xdr:nvSpPr>
      <xdr:spPr>
        <a:xfrm>
          <a:off x="9963150" y="4257675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twoCellAnchor>
    <xdr:from>
      <xdr:col>25</xdr:col>
      <xdr:colOff>1</xdr:colOff>
      <xdr:row>5</xdr:row>
      <xdr:rowOff>238123</xdr:rowOff>
    </xdr:from>
    <xdr:to>
      <xdr:col>27</xdr:col>
      <xdr:colOff>0</xdr:colOff>
      <xdr:row>6</xdr:row>
      <xdr:rowOff>304798</xdr:rowOff>
    </xdr:to>
    <xdr:sp macro="[0]!servicereserve1_Clic" textlink="">
      <xdr:nvSpPr>
        <xdr:cNvPr id="51" name="servicereserve1"/>
        <xdr:cNvSpPr txBox="1"/>
      </xdr:nvSpPr>
      <xdr:spPr>
        <a:xfrm>
          <a:off x="9639301" y="1609723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3</xdr:col>
          <xdr:colOff>0</xdr:colOff>
          <xdr:row>17</xdr:row>
          <xdr:rowOff>257175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238125</xdr:colOff>
          <xdr:row>17</xdr:row>
          <xdr:rowOff>0</xdr:rowOff>
        </xdr:from>
        <xdr:to>
          <xdr:col>16</xdr:col>
          <xdr:colOff>371475</xdr:colOff>
          <xdr:row>17</xdr:row>
          <xdr:rowOff>247650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17</xdr:row>
          <xdr:rowOff>0</xdr:rowOff>
        </xdr:from>
        <xdr:to>
          <xdr:col>8</xdr:col>
          <xdr:colOff>371475</xdr:colOff>
          <xdr:row>17</xdr:row>
          <xdr:rowOff>257175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23</xdr:col>
          <xdr:colOff>0</xdr:colOff>
          <xdr:row>17</xdr:row>
          <xdr:rowOff>257175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4111" name="Button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4126" name="Button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4128" name="Button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57150</xdr:rowOff>
        </xdr:from>
        <xdr:to>
          <xdr:col>24</xdr:col>
          <xdr:colOff>285750</xdr:colOff>
          <xdr:row>8</xdr:row>
          <xdr:rowOff>209550</xdr:rowOff>
        </xdr:to>
        <xdr:sp macro="" textlink="">
          <xdr:nvSpPr>
            <xdr:cNvPr id="4129" name="Button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57150</xdr:rowOff>
        </xdr:from>
        <xdr:to>
          <xdr:col>26</xdr:col>
          <xdr:colOff>285750</xdr:colOff>
          <xdr:row>8</xdr:row>
          <xdr:rowOff>209550</xdr:rowOff>
        </xdr:to>
        <xdr:sp macro="" textlink="">
          <xdr:nvSpPr>
            <xdr:cNvPr id="4130" name="Button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4137" name="Button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4138" name="Button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4139" name="Button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4140" name="Button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4141" name="Button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4142" name="Button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4151" name="Button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4152" name="Button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4153" name="Button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4154" name="Button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4155" name="Button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4156" name="Button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28577</xdr:colOff>
      <xdr:row>0</xdr:row>
      <xdr:rowOff>133350</xdr:rowOff>
    </xdr:from>
    <xdr:to>
      <xdr:col>32</xdr:col>
      <xdr:colOff>108227</xdr:colOff>
      <xdr:row>3</xdr:row>
      <xdr:rowOff>17021</xdr:rowOff>
    </xdr:to>
    <xdr:pic macro="[0]!tpsmort1">
      <xdr:nvPicPr>
        <xdr:cNvPr id="8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2" y="133350"/>
          <a:ext cx="594000" cy="759971"/>
        </a:xfrm>
        <a:prstGeom prst="rect">
          <a:avLst/>
        </a:prstGeom>
      </xdr:spPr>
    </xdr:pic>
    <xdr:clientData/>
  </xdr:twoCellAnchor>
  <xdr:twoCellAnchor editAs="oneCell">
    <xdr:from>
      <xdr:col>31</xdr:col>
      <xdr:colOff>38100</xdr:colOff>
      <xdr:row>3</xdr:row>
      <xdr:rowOff>57150</xdr:rowOff>
    </xdr:from>
    <xdr:to>
      <xdr:col>32</xdr:col>
      <xdr:colOff>117750</xdr:colOff>
      <xdr:row>6</xdr:row>
      <xdr:rowOff>17808</xdr:rowOff>
    </xdr:to>
    <xdr:pic macro="[0]!tpsmort2">
      <xdr:nvPicPr>
        <xdr:cNvPr id="9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30075" y="933450"/>
          <a:ext cx="594000" cy="751233"/>
        </a:xfrm>
        <a:prstGeom prst="rect">
          <a:avLst/>
        </a:prstGeom>
      </xdr:spPr>
    </xdr:pic>
    <xdr:clientData/>
  </xdr:twoCellAnchor>
  <xdr:twoCellAnchor editAs="oneCell">
    <xdr:from>
      <xdr:col>30</xdr:col>
      <xdr:colOff>171449</xdr:colOff>
      <xdr:row>6</xdr:row>
      <xdr:rowOff>123825</xdr:rowOff>
    </xdr:from>
    <xdr:to>
      <xdr:col>31</xdr:col>
      <xdr:colOff>352425</xdr:colOff>
      <xdr:row>10</xdr:row>
      <xdr:rowOff>47625</xdr:rowOff>
    </xdr:to>
    <xdr:pic macro="[0]!remplacBEEP_Clic">
      <xdr:nvPicPr>
        <xdr:cNvPr id="13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49049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180975</xdr:colOff>
      <xdr:row>11</xdr:row>
      <xdr:rowOff>28575</xdr:rowOff>
    </xdr:from>
    <xdr:to>
      <xdr:col>31</xdr:col>
      <xdr:colOff>349878</xdr:colOff>
      <xdr:row>15</xdr:row>
      <xdr:rowOff>85725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58575" y="29432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6</xdr:row>
      <xdr:rowOff>0</xdr:rowOff>
    </xdr:from>
    <xdr:to>
      <xdr:col>27</xdr:col>
      <xdr:colOff>0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314325</xdr:colOff>
      <xdr:row>16</xdr:row>
      <xdr:rowOff>85725</xdr:rowOff>
    </xdr:from>
    <xdr:ext cx="468000" cy="396000"/>
    <xdr:sp macro="" textlink="">
      <xdr:nvSpPr>
        <xdr:cNvPr id="17" name="Recpt1G" descr="S" hidden="1"/>
        <xdr:cNvSpPr>
          <a:spLocks/>
        </xdr:cNvSpPr>
      </xdr:nvSpPr>
      <xdr:spPr>
        <a:xfrm>
          <a:off x="4886325" y="42386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342900</xdr:colOff>
      <xdr:row>16</xdr:row>
      <xdr:rowOff>95250</xdr:rowOff>
    </xdr:from>
    <xdr:ext cx="468000" cy="396000"/>
    <xdr:sp macro="[0]!PlusSUN" textlink="">
      <xdr:nvSpPr>
        <xdr:cNvPr id="18" name="Serv1D" descr="S" hidden="1"/>
        <xdr:cNvSpPr>
          <a:spLocks/>
        </xdr:cNvSpPr>
      </xdr:nvSpPr>
      <xdr:spPr>
        <a:xfrm>
          <a:off x="9982200" y="424815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333375</xdr:colOff>
      <xdr:row>16</xdr:row>
      <xdr:rowOff>76200</xdr:rowOff>
    </xdr:from>
    <xdr:ext cx="472987" cy="447675"/>
    <xdr:sp macro="[0]!PlusUn" textlink="">
      <xdr:nvSpPr>
        <xdr:cNvPr id="19" name="Serv1G" descr="S"/>
        <xdr:cNvSpPr>
          <a:spLocks/>
        </xdr:cNvSpPr>
      </xdr:nvSpPr>
      <xdr:spPr>
        <a:xfrm>
          <a:off x="4905375" y="422910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361950</xdr:colOff>
      <xdr:row>16</xdr:row>
      <xdr:rowOff>133350</xdr:rowOff>
    </xdr:from>
    <xdr:ext cx="468000" cy="396000"/>
    <xdr:sp macro="" textlink="">
      <xdr:nvSpPr>
        <xdr:cNvPr id="21" name="Recpt1D" descr="S"/>
        <xdr:cNvSpPr>
          <a:spLocks/>
        </xdr:cNvSpPr>
      </xdr:nvSpPr>
      <xdr:spPr>
        <a:xfrm>
          <a:off x="10001250" y="428625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twoCellAnchor>
    <xdr:from>
      <xdr:col>25</xdr:col>
      <xdr:colOff>1</xdr:colOff>
      <xdr:row>5</xdr:row>
      <xdr:rowOff>238123</xdr:rowOff>
    </xdr:from>
    <xdr:to>
      <xdr:col>27</xdr:col>
      <xdr:colOff>0</xdr:colOff>
      <xdr:row>6</xdr:row>
      <xdr:rowOff>304798</xdr:rowOff>
    </xdr:to>
    <xdr:sp macro="[0]!servicereserve1_Clic" textlink="">
      <xdr:nvSpPr>
        <xdr:cNvPr id="45" name="servicereserve1"/>
        <xdr:cNvSpPr txBox="1"/>
      </xdr:nvSpPr>
      <xdr:spPr>
        <a:xfrm>
          <a:off x="9639301" y="1609723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17</xdr:row>
          <xdr:rowOff>0</xdr:rowOff>
        </xdr:from>
        <xdr:to>
          <xdr:col>2</xdr:col>
          <xdr:colOff>371475</xdr:colOff>
          <xdr:row>17</xdr:row>
          <xdr:rowOff>257175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238125</xdr:colOff>
          <xdr:row>17</xdr:row>
          <xdr:rowOff>0</xdr:rowOff>
        </xdr:from>
        <xdr:to>
          <xdr:col>16</xdr:col>
          <xdr:colOff>371475</xdr:colOff>
          <xdr:row>17</xdr:row>
          <xdr:rowOff>247650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0</xdr:rowOff>
        </xdr:from>
        <xdr:to>
          <xdr:col>9</xdr:col>
          <xdr:colOff>0</xdr:colOff>
          <xdr:row>17</xdr:row>
          <xdr:rowOff>257175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23</xdr:col>
          <xdr:colOff>0</xdr:colOff>
          <xdr:row>17</xdr:row>
          <xdr:rowOff>257175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57150</xdr:rowOff>
        </xdr:from>
        <xdr:to>
          <xdr:col>24</xdr:col>
          <xdr:colOff>285750</xdr:colOff>
          <xdr:row>8</xdr:row>
          <xdr:rowOff>209550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57150</xdr:rowOff>
        </xdr:from>
        <xdr:to>
          <xdr:col>26</xdr:col>
          <xdr:colOff>285750</xdr:colOff>
          <xdr:row>8</xdr:row>
          <xdr:rowOff>209550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2" name="moins2"/>
        <xdr:cNvSpPr/>
      </xdr:nvSpPr>
      <xdr:spPr>
        <a:xfrm>
          <a:off x="10020300" y="47815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3" name="reset1"/>
        <xdr:cNvSpPr/>
      </xdr:nvSpPr>
      <xdr:spPr>
        <a:xfrm>
          <a:off x="10020300" y="52197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4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5" name="reset1"/>
        <xdr:cNvSpPr/>
      </xdr:nvSpPr>
      <xdr:spPr>
        <a:xfrm>
          <a:off x="49530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30</xdr:col>
      <xdr:colOff>711917</xdr:colOff>
      <xdr:row>0</xdr:row>
      <xdr:rowOff>133349</xdr:rowOff>
    </xdr:from>
    <xdr:to>
      <xdr:col>32</xdr:col>
      <xdr:colOff>210542</xdr:colOff>
      <xdr:row>2</xdr:row>
      <xdr:rowOff>263070</xdr:rowOff>
    </xdr:to>
    <xdr:pic macro="[0]!tpsmort1">
      <xdr:nvPicPr>
        <xdr:cNvPr id="6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89517" y="133349"/>
          <a:ext cx="594000" cy="739321"/>
        </a:xfrm>
        <a:prstGeom prst="rect">
          <a:avLst/>
        </a:prstGeom>
      </xdr:spPr>
    </xdr:pic>
    <xdr:clientData/>
  </xdr:twoCellAnchor>
  <xdr:twoCellAnchor editAs="oneCell">
    <xdr:from>
      <xdr:col>20</xdr:col>
      <xdr:colOff>95798</xdr:colOff>
      <xdr:row>1</xdr:row>
      <xdr:rowOff>104775</xdr:rowOff>
    </xdr:from>
    <xdr:to>
      <xdr:col>22</xdr:col>
      <xdr:colOff>152399</xdr:colOff>
      <xdr:row>4</xdr:row>
      <xdr:rowOff>190500</xdr:rowOff>
    </xdr:to>
    <xdr:pic macro="[0]!remplacBEEP_Clic">
      <xdr:nvPicPr>
        <xdr:cNvPr id="8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7830098" y="447675"/>
          <a:ext cx="818601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228600</xdr:colOff>
      <xdr:row>1</xdr:row>
      <xdr:rowOff>107998</xdr:rowOff>
    </xdr:from>
    <xdr:to>
      <xdr:col>24</xdr:col>
      <xdr:colOff>286175</xdr:colOff>
      <xdr:row>4</xdr:row>
      <xdr:rowOff>187277</xdr:rowOff>
    </xdr:to>
    <xdr:pic>
      <xdr:nvPicPr>
        <xdr:cNvPr id="9" name="Image 8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724900" y="450898"/>
          <a:ext cx="819575" cy="888904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0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6</xdr:row>
      <xdr:rowOff>0</xdr:rowOff>
    </xdr:from>
    <xdr:to>
      <xdr:col>27</xdr:col>
      <xdr:colOff>0</xdr:colOff>
      <xdr:row>7</xdr:row>
      <xdr:rowOff>0</xdr:rowOff>
    </xdr:to>
    <xdr:sp macro="[0]!servicereserve1_Clic" textlink="">
      <xdr:nvSpPr>
        <xdr:cNvPr id="11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314325</xdr:colOff>
      <xdr:row>16</xdr:row>
      <xdr:rowOff>85725</xdr:rowOff>
    </xdr:from>
    <xdr:ext cx="468000" cy="396000"/>
    <xdr:sp macro="" textlink="">
      <xdr:nvSpPr>
        <xdr:cNvPr id="12" name="Recpt1G" descr="S" hidden="1"/>
        <xdr:cNvSpPr>
          <a:spLocks/>
        </xdr:cNvSpPr>
      </xdr:nvSpPr>
      <xdr:spPr>
        <a:xfrm>
          <a:off x="4886325" y="42386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342900</xdr:colOff>
      <xdr:row>16</xdr:row>
      <xdr:rowOff>95250</xdr:rowOff>
    </xdr:from>
    <xdr:ext cx="468000" cy="396000"/>
    <xdr:sp macro="[0]!PlusSUN" textlink="">
      <xdr:nvSpPr>
        <xdr:cNvPr id="13" name="Serv1D" descr="S"/>
        <xdr:cNvSpPr>
          <a:spLocks/>
        </xdr:cNvSpPr>
      </xdr:nvSpPr>
      <xdr:spPr>
        <a:xfrm>
          <a:off x="9982200" y="424815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333375</xdr:colOff>
      <xdr:row>16</xdr:row>
      <xdr:rowOff>76200</xdr:rowOff>
    </xdr:from>
    <xdr:ext cx="472987" cy="447675"/>
    <xdr:sp macro="[0]!PlusUn" textlink="">
      <xdr:nvSpPr>
        <xdr:cNvPr id="14" name="Serv1G" descr="S"/>
        <xdr:cNvSpPr>
          <a:spLocks/>
        </xdr:cNvSpPr>
      </xdr:nvSpPr>
      <xdr:spPr>
        <a:xfrm>
          <a:off x="4905375" y="422910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361950</xdr:colOff>
      <xdr:row>16</xdr:row>
      <xdr:rowOff>133350</xdr:rowOff>
    </xdr:from>
    <xdr:ext cx="468000" cy="396000"/>
    <xdr:sp macro="" textlink="">
      <xdr:nvSpPr>
        <xdr:cNvPr id="15" name="Recpt1D" descr="S" hidden="1"/>
        <xdr:cNvSpPr>
          <a:spLocks/>
        </xdr:cNvSpPr>
      </xdr:nvSpPr>
      <xdr:spPr>
        <a:xfrm>
          <a:off x="10001250" y="428625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twoCellAnchor>
    <xdr:from>
      <xdr:col>25</xdr:col>
      <xdr:colOff>1</xdr:colOff>
      <xdr:row>5</xdr:row>
      <xdr:rowOff>238123</xdr:rowOff>
    </xdr:from>
    <xdr:to>
      <xdr:col>27</xdr:col>
      <xdr:colOff>0</xdr:colOff>
      <xdr:row>6</xdr:row>
      <xdr:rowOff>304798</xdr:rowOff>
    </xdr:to>
    <xdr:sp macro="[0]!servicereserve1_Clic" textlink="">
      <xdr:nvSpPr>
        <xdr:cNvPr id="16" name="servicereserve1"/>
        <xdr:cNvSpPr txBox="1"/>
      </xdr:nvSpPr>
      <xdr:spPr>
        <a:xfrm>
          <a:off x="9639301" y="1600198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17</xdr:row>
          <xdr:rowOff>0</xdr:rowOff>
        </xdr:from>
        <xdr:to>
          <xdr:col>2</xdr:col>
          <xdr:colOff>371475</xdr:colOff>
          <xdr:row>17</xdr:row>
          <xdr:rowOff>257175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238125</xdr:colOff>
          <xdr:row>17</xdr:row>
          <xdr:rowOff>0</xdr:rowOff>
        </xdr:from>
        <xdr:to>
          <xdr:col>16</xdr:col>
          <xdr:colOff>371475</xdr:colOff>
          <xdr:row>17</xdr:row>
          <xdr:rowOff>247650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0</xdr:rowOff>
        </xdr:from>
        <xdr:to>
          <xdr:col>9</xdr:col>
          <xdr:colOff>0</xdr:colOff>
          <xdr:row>17</xdr:row>
          <xdr:rowOff>257175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23</xdr:col>
          <xdr:colOff>0</xdr:colOff>
          <xdr:row>17</xdr:row>
          <xdr:rowOff>257175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57150</xdr:rowOff>
        </xdr:from>
        <xdr:to>
          <xdr:col>24</xdr:col>
          <xdr:colOff>285750</xdr:colOff>
          <xdr:row>8</xdr:row>
          <xdr:rowOff>209550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57150</xdr:rowOff>
        </xdr:from>
        <xdr:to>
          <xdr:col>26</xdr:col>
          <xdr:colOff>285750</xdr:colOff>
          <xdr:row>8</xdr:row>
          <xdr:rowOff>209550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xdr:twoCellAnchor>
    <xdr:from>
      <xdr:col>40</xdr:col>
      <xdr:colOff>0</xdr:colOff>
      <xdr:row>18</xdr:row>
      <xdr:rowOff>180975</xdr:rowOff>
    </xdr:from>
    <xdr:to>
      <xdr:col>40</xdr:col>
      <xdr:colOff>371475</xdr:colOff>
      <xdr:row>20</xdr:row>
      <xdr:rowOff>57149</xdr:rowOff>
    </xdr:to>
    <xdr:sp macro="[0]!MoinsUN" textlink="">
      <xdr:nvSpPr>
        <xdr:cNvPr id="101" name="moins1"/>
        <xdr:cNvSpPr/>
      </xdr:nvSpPr>
      <xdr:spPr>
        <a:xfrm>
          <a:off x="4953000" y="4876800"/>
          <a:ext cx="371475" cy="32384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0</xdr:colOff>
      <xdr:row>20</xdr:row>
      <xdr:rowOff>161925</xdr:rowOff>
    </xdr:from>
    <xdr:to>
      <xdr:col>40</xdr:col>
      <xdr:colOff>352425</xdr:colOff>
      <xdr:row>22</xdr:row>
      <xdr:rowOff>114300</xdr:rowOff>
    </xdr:to>
    <xdr:sp macro="[0]!Reset1" textlink="">
      <xdr:nvSpPr>
        <xdr:cNvPr id="102" name="reset1"/>
        <xdr:cNvSpPr/>
      </xdr:nvSpPr>
      <xdr:spPr>
        <a:xfrm>
          <a:off x="4953000" y="5305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1</xdr:colOff>
      <xdr:row>6</xdr:row>
      <xdr:rowOff>0</xdr:rowOff>
    </xdr:from>
    <xdr:to>
      <xdr:col>41</xdr:col>
      <xdr:colOff>0</xdr:colOff>
      <xdr:row>7</xdr:row>
      <xdr:rowOff>0</xdr:rowOff>
    </xdr:to>
    <xdr:sp macro="[0]!servicereserve_Clic" textlink="">
      <xdr:nvSpPr>
        <xdr:cNvPr id="103" name="servicereserve"/>
        <xdr:cNvSpPr txBox="1"/>
      </xdr:nvSpPr>
      <xdr:spPr>
        <a:xfrm>
          <a:off x="4572001" y="1666875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39</xdr:col>
      <xdr:colOff>314325</xdr:colOff>
      <xdr:row>16</xdr:row>
      <xdr:rowOff>85725</xdr:rowOff>
    </xdr:from>
    <xdr:ext cx="468000" cy="396000"/>
    <xdr:sp macro="" textlink="">
      <xdr:nvSpPr>
        <xdr:cNvPr id="104" name="Recpt1G" descr="S" hidden="1"/>
        <xdr:cNvSpPr>
          <a:spLocks/>
        </xdr:cNvSpPr>
      </xdr:nvSpPr>
      <xdr:spPr>
        <a:xfrm>
          <a:off x="4886325" y="434340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39</xdr:col>
      <xdr:colOff>333375</xdr:colOff>
      <xdr:row>16</xdr:row>
      <xdr:rowOff>76200</xdr:rowOff>
    </xdr:from>
    <xdr:ext cx="472987" cy="447675"/>
    <xdr:sp macro="[0]!PlusUn" textlink="">
      <xdr:nvSpPr>
        <xdr:cNvPr id="105" name="Serv1G" descr="S"/>
        <xdr:cNvSpPr>
          <a:spLocks/>
        </xdr:cNvSpPr>
      </xdr:nvSpPr>
      <xdr:spPr>
        <a:xfrm>
          <a:off x="4905375" y="4333875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752475</xdr:colOff>
          <xdr:row>17</xdr:row>
          <xdr:rowOff>0</xdr:rowOff>
        </xdr:from>
        <xdr:to>
          <xdr:col>30</xdr:col>
          <xdr:colOff>371475</xdr:colOff>
          <xdr:row>17</xdr:row>
          <xdr:rowOff>257175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17</xdr:row>
          <xdr:rowOff>0</xdr:rowOff>
        </xdr:from>
        <xdr:to>
          <xdr:col>37</xdr:col>
          <xdr:colOff>0</xdr:colOff>
          <xdr:row>17</xdr:row>
          <xdr:rowOff>257175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104775</xdr:colOff>
          <xdr:row>8</xdr:row>
          <xdr:rowOff>57150</xdr:rowOff>
        </xdr:from>
        <xdr:to>
          <xdr:col>30</xdr:col>
          <xdr:colOff>285750</xdr:colOff>
          <xdr:row>8</xdr:row>
          <xdr:rowOff>209550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104775</xdr:colOff>
          <xdr:row>8</xdr:row>
          <xdr:rowOff>57150</xdr:rowOff>
        </xdr:from>
        <xdr:to>
          <xdr:col>32</xdr:col>
          <xdr:colOff>285750</xdr:colOff>
          <xdr:row>8</xdr:row>
          <xdr:rowOff>209550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8</xdr:row>
          <xdr:rowOff>57150</xdr:rowOff>
        </xdr:from>
        <xdr:to>
          <xdr:col>34</xdr:col>
          <xdr:colOff>285750</xdr:colOff>
          <xdr:row>8</xdr:row>
          <xdr:rowOff>209550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8</xdr:row>
          <xdr:rowOff>57150</xdr:rowOff>
        </xdr:from>
        <xdr:to>
          <xdr:col>36</xdr:col>
          <xdr:colOff>285750</xdr:colOff>
          <xdr:row>8</xdr:row>
          <xdr:rowOff>209550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104775</xdr:colOff>
          <xdr:row>8</xdr:row>
          <xdr:rowOff>57150</xdr:rowOff>
        </xdr:from>
        <xdr:to>
          <xdr:col>38</xdr:col>
          <xdr:colOff>285750</xdr:colOff>
          <xdr:row>8</xdr:row>
          <xdr:rowOff>209550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104775</xdr:colOff>
          <xdr:row>8</xdr:row>
          <xdr:rowOff>57150</xdr:rowOff>
        </xdr:from>
        <xdr:to>
          <xdr:col>40</xdr:col>
          <xdr:colOff>285750</xdr:colOff>
          <xdr:row>8</xdr:row>
          <xdr:rowOff>209550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104775</xdr:colOff>
          <xdr:row>9</xdr:row>
          <xdr:rowOff>57150</xdr:rowOff>
        </xdr:from>
        <xdr:to>
          <xdr:col>30</xdr:col>
          <xdr:colOff>285750</xdr:colOff>
          <xdr:row>9</xdr:row>
          <xdr:rowOff>209550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104775</xdr:colOff>
          <xdr:row>9</xdr:row>
          <xdr:rowOff>57150</xdr:rowOff>
        </xdr:from>
        <xdr:to>
          <xdr:col>32</xdr:col>
          <xdr:colOff>285750</xdr:colOff>
          <xdr:row>9</xdr:row>
          <xdr:rowOff>209550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9</xdr:row>
          <xdr:rowOff>57150</xdr:rowOff>
        </xdr:from>
        <xdr:to>
          <xdr:col>34</xdr:col>
          <xdr:colOff>285750</xdr:colOff>
          <xdr:row>9</xdr:row>
          <xdr:rowOff>209550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</xdr:row>
          <xdr:rowOff>57150</xdr:rowOff>
        </xdr:from>
        <xdr:to>
          <xdr:col>36</xdr:col>
          <xdr:colOff>285750</xdr:colOff>
          <xdr:row>9</xdr:row>
          <xdr:rowOff>209550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104775</xdr:colOff>
          <xdr:row>9</xdr:row>
          <xdr:rowOff>57150</xdr:rowOff>
        </xdr:from>
        <xdr:to>
          <xdr:col>38</xdr:col>
          <xdr:colOff>285750</xdr:colOff>
          <xdr:row>9</xdr:row>
          <xdr:rowOff>209550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104775</xdr:colOff>
          <xdr:row>9</xdr:row>
          <xdr:rowOff>57150</xdr:rowOff>
        </xdr:from>
        <xdr:to>
          <xdr:col>40</xdr:col>
          <xdr:colOff>285750</xdr:colOff>
          <xdr:row>9</xdr:row>
          <xdr:rowOff>209550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847725</xdr:colOff>
      <xdr:row>24</xdr:row>
      <xdr:rowOff>9525</xdr:rowOff>
    </xdr:from>
    <xdr:to>
      <xdr:col>7</xdr:col>
      <xdr:colOff>9525</xdr:colOff>
      <xdr:row>26</xdr:row>
      <xdr:rowOff>161925</xdr:rowOff>
    </xdr:to>
    <xdr:sp macro="" textlink="">
      <xdr:nvSpPr>
        <xdr:cNvPr id="9" name="ZoneTexte 8">
          <a:hlinkClick xmlns:r="http://schemas.openxmlformats.org/officeDocument/2006/relationships" r:id="rId1"/>
        </xdr:cNvPr>
        <xdr:cNvSpPr txBox="1"/>
      </xdr:nvSpPr>
      <xdr:spPr>
        <a:xfrm>
          <a:off x="4600575" y="4562475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1</a:t>
          </a:r>
          <a:endParaRPr lang="fr-BE" sz="1000" b="1"/>
        </a:p>
      </xdr:txBody>
    </xdr:sp>
    <xdr:clientData/>
  </xdr:twoCellAnchor>
  <xdr:twoCellAnchor>
    <xdr:from>
      <xdr:col>6</xdr:col>
      <xdr:colOff>371475</xdr:colOff>
      <xdr:row>24</xdr:row>
      <xdr:rowOff>19050</xdr:rowOff>
    </xdr:from>
    <xdr:to>
      <xdr:col>8</xdr:col>
      <xdr:colOff>9525</xdr:colOff>
      <xdr:row>26</xdr:row>
      <xdr:rowOff>161925</xdr:rowOff>
    </xdr:to>
    <xdr:sp macro="" textlink="">
      <xdr:nvSpPr>
        <xdr:cNvPr id="10" name="ZoneTexte 9">
          <a:hlinkClick xmlns:r="http://schemas.openxmlformats.org/officeDocument/2006/relationships" r:id="rId2"/>
        </xdr:cNvPr>
        <xdr:cNvSpPr txBox="1"/>
      </xdr:nvSpPr>
      <xdr:spPr>
        <a:xfrm>
          <a:off x="4981575" y="4572000"/>
          <a:ext cx="4000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2</a:t>
          </a:r>
          <a:endParaRPr lang="fr-BE" sz="1000" b="1"/>
        </a:p>
      </xdr:txBody>
    </xdr:sp>
    <xdr:clientData/>
  </xdr:twoCellAnchor>
  <xdr:twoCellAnchor>
    <xdr:from>
      <xdr:col>8</xdr:col>
      <xdr:colOff>9525</xdr:colOff>
      <xdr:row>24</xdr:row>
      <xdr:rowOff>19050</xdr:rowOff>
    </xdr:from>
    <xdr:to>
      <xdr:col>9</xdr:col>
      <xdr:colOff>28575</xdr:colOff>
      <xdr:row>26</xdr:row>
      <xdr:rowOff>171450</xdr:rowOff>
    </xdr:to>
    <xdr:sp macro="" textlink="">
      <xdr:nvSpPr>
        <xdr:cNvPr id="11" name="ZoneTexte 10">
          <a:hlinkClick xmlns:r="http://schemas.openxmlformats.org/officeDocument/2006/relationships" r:id="rId3"/>
        </xdr:cNvPr>
        <xdr:cNvSpPr txBox="1"/>
      </xdr:nvSpPr>
      <xdr:spPr>
        <a:xfrm>
          <a:off x="5381625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3</a:t>
          </a:r>
          <a:endParaRPr lang="fr-BE" sz="1000" b="1"/>
        </a:p>
      </xdr:txBody>
    </xdr:sp>
    <xdr:clientData/>
  </xdr:twoCellAnchor>
  <xdr:twoCellAnchor>
    <xdr:from>
      <xdr:col>9</xdr:col>
      <xdr:colOff>0</xdr:colOff>
      <xdr:row>24</xdr:row>
      <xdr:rowOff>19050</xdr:rowOff>
    </xdr:from>
    <xdr:to>
      <xdr:col>10</xdr:col>
      <xdr:colOff>19050</xdr:colOff>
      <xdr:row>26</xdr:row>
      <xdr:rowOff>171450</xdr:rowOff>
    </xdr:to>
    <xdr:sp macro="" textlink="">
      <xdr:nvSpPr>
        <xdr:cNvPr id="12" name="ZoneTexte 11">
          <a:hlinkClick xmlns:r="http://schemas.openxmlformats.org/officeDocument/2006/relationships" r:id="rId4"/>
        </xdr:cNvPr>
        <xdr:cNvSpPr txBox="1"/>
      </xdr:nvSpPr>
      <xdr:spPr>
        <a:xfrm>
          <a:off x="5753100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4</a:t>
          </a:r>
          <a:endParaRPr lang="fr-BE" sz="1000" b="1"/>
        </a:p>
      </xdr:txBody>
    </xdr:sp>
    <xdr:clientData/>
  </xdr:twoCellAnchor>
  <xdr:twoCellAnchor>
    <xdr:from>
      <xdr:col>10</xdr:col>
      <xdr:colOff>1</xdr:colOff>
      <xdr:row>24</xdr:row>
      <xdr:rowOff>28576</xdr:rowOff>
    </xdr:from>
    <xdr:to>
      <xdr:col>10</xdr:col>
      <xdr:colOff>361951</xdr:colOff>
      <xdr:row>26</xdr:row>
      <xdr:rowOff>161925</xdr:rowOff>
    </xdr:to>
    <xdr:sp macro="" textlink="">
      <xdr:nvSpPr>
        <xdr:cNvPr id="13" name="ZoneTexte 12">
          <a:hlinkClick xmlns:r="http://schemas.openxmlformats.org/officeDocument/2006/relationships" r:id="rId5"/>
        </xdr:cNvPr>
        <xdr:cNvSpPr txBox="1"/>
      </xdr:nvSpPr>
      <xdr:spPr>
        <a:xfrm>
          <a:off x="6134101" y="4581526"/>
          <a:ext cx="361950" cy="523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5</a:t>
          </a:r>
          <a:endParaRPr lang="fr-BE" sz="10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9525</xdr:rowOff>
    </xdr:from>
    <xdr:to>
      <xdr:col>15</xdr:col>
      <xdr:colOff>733425</xdr:colOff>
      <xdr:row>23</xdr:row>
      <xdr:rowOff>76200</xdr:rowOff>
    </xdr:to>
    <xdr:sp macro="" textlink="">
      <xdr:nvSpPr>
        <xdr:cNvPr id="2" name="ZoneTexte 1"/>
        <xdr:cNvSpPr txBox="1"/>
      </xdr:nvSpPr>
      <xdr:spPr>
        <a:xfrm>
          <a:off x="1066800" y="390525"/>
          <a:ext cx="11096625" cy="406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Les cellules L7 et Z7 DOIVENT rester comme ça et ne peuvent pas être modifiées. Elles déterminent au départ l'équipe au service et l'équipe en réception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Ce sont les petits bonshommes verts qui incrémentent les points et qui doivent être supprimés et remplacés par une case verte avec "S" quand on a le service et/ou une case orange "R" quand on a la réception.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Il ne faut pas non plus que cela change systématiquement mais uniquement quand le service change et devient la réception.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Exemple: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Au départ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a le service et la case est verte avec "S"; l'équipe de droite a la réception et la case est orange avec "R".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la référence de départ étant les cases L7 et Z7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Durant le jeu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marque 2 points et je clique donc sur la case de gauche qui reste verte tant qu'elle a le service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perd l'échange après 2 points et l'équipe de droite reprend le service, je clique sur la case "R" orange qui devient verte et le score est alors de 2-1 tandis que l'équipe de gauche devient alors orange. L'équipe de droite marque encore 3 points et le score est de 4 et ainsi de suite...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En résumé tant que j'ai le service, je suis vert et quand je ne l'ai plus, alors je suis orange; ceci afin de savoir l'équipe qui sert ou qui reçoit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381000</xdr:colOff>
      <xdr:row>24</xdr:row>
      <xdr:rowOff>123825</xdr:rowOff>
    </xdr:from>
    <xdr:to>
      <xdr:col>15</xdr:col>
      <xdr:colOff>714375</xdr:colOff>
      <xdr:row>40</xdr:row>
      <xdr:rowOff>161925</xdr:rowOff>
    </xdr:to>
    <xdr:sp macro="" textlink="">
      <xdr:nvSpPr>
        <xdr:cNvPr id="3" name="ZoneTexte 2"/>
        <xdr:cNvSpPr txBox="1"/>
      </xdr:nvSpPr>
      <xdr:spPr>
        <a:xfrm>
          <a:off x="1143000" y="4695825"/>
          <a:ext cx="11001375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Lorsqu'une équipe passe de R à S en case L7 ou Z7, serait-il possible que le compteur s'incrémente de +1 pour ne pas devoir en plus cliquez sur le "S" en M18 ou AB18 au-dessus du bonhomme rouge ? Cela permettrait de ne pas oublier de mettre le point supplémentaire lorsqu'une équipe a repris le service puisqu'au volley actuel, on prend le service mais aussi 1 point. Ce ne serait que pour le changement de service et </a:t>
          </a:r>
          <a:r>
            <a:rPr lang="fr-FR" sz="1800"/>
            <a:t/>
          </a:r>
          <a:br>
            <a:rPr lang="fr-FR" sz="1800"/>
          </a:br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après, on clique sur le "S" en M18 ou en AB18 et c'est bon !</a:t>
          </a:r>
          <a:r>
            <a:rPr lang="fr-FR" sz="1800"/>
            <a:t/>
          </a:r>
          <a:br>
            <a:rPr lang="fr-FR" sz="1800"/>
          </a:br>
          <a:r>
            <a:rPr lang="fr-FR" sz="1800"/>
            <a:t/>
          </a:r>
          <a:br>
            <a:rPr lang="fr-FR" sz="1800"/>
          </a:br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Pour le 5ème set, effectivement, ce n'est pas évident dans la mesure où c'est un set un peu spécial... Je me demandais si je n'allais pas le mettre sur 2 onglet différent SET 5&lt;-&gt;8 et SET 5&lt;8 car en faite, la première équipe qui arrive à 8, on change côté 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29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28" Type="http://schemas.openxmlformats.org/officeDocument/2006/relationships/ctrlProp" Target="../ctrlProps/ctrlProp53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31" Type="http://schemas.openxmlformats.org/officeDocument/2006/relationships/ctrlProp" Target="../ctrlProps/ctrlProp56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Relationship Id="rId27" Type="http://schemas.openxmlformats.org/officeDocument/2006/relationships/ctrlProp" Target="../ctrlProps/ctrlProp52.xml"/><Relationship Id="rId30" Type="http://schemas.openxmlformats.org/officeDocument/2006/relationships/ctrlProp" Target="../ctrlProps/ctrlProp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13" Type="http://schemas.openxmlformats.org/officeDocument/2006/relationships/ctrlProp" Target="../ctrlProps/ctrlProp66.xml"/><Relationship Id="rId18" Type="http://schemas.openxmlformats.org/officeDocument/2006/relationships/ctrlProp" Target="../ctrlProps/ctrlProp71.xml"/><Relationship Id="rId26" Type="http://schemas.openxmlformats.org/officeDocument/2006/relationships/ctrlProp" Target="../ctrlProps/ctrlProp79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74.xml"/><Relationship Id="rId34" Type="http://schemas.openxmlformats.org/officeDocument/2006/relationships/ctrlProp" Target="../ctrlProps/ctrlProp87.xml"/><Relationship Id="rId7" Type="http://schemas.openxmlformats.org/officeDocument/2006/relationships/ctrlProp" Target="../ctrlProps/ctrlProp60.xml"/><Relationship Id="rId12" Type="http://schemas.openxmlformats.org/officeDocument/2006/relationships/ctrlProp" Target="../ctrlProps/ctrlProp65.xml"/><Relationship Id="rId17" Type="http://schemas.openxmlformats.org/officeDocument/2006/relationships/ctrlProp" Target="../ctrlProps/ctrlProp70.xml"/><Relationship Id="rId25" Type="http://schemas.openxmlformats.org/officeDocument/2006/relationships/ctrlProp" Target="../ctrlProps/ctrlProp78.xml"/><Relationship Id="rId33" Type="http://schemas.openxmlformats.org/officeDocument/2006/relationships/ctrlProp" Target="../ctrlProps/ctrlProp86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9.xml"/><Relationship Id="rId20" Type="http://schemas.openxmlformats.org/officeDocument/2006/relationships/ctrlProp" Target="../ctrlProps/ctrlProp73.xml"/><Relationship Id="rId29" Type="http://schemas.openxmlformats.org/officeDocument/2006/relationships/ctrlProp" Target="../ctrlProps/ctrlProp8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9.xml"/><Relationship Id="rId11" Type="http://schemas.openxmlformats.org/officeDocument/2006/relationships/ctrlProp" Target="../ctrlProps/ctrlProp64.xml"/><Relationship Id="rId24" Type="http://schemas.openxmlformats.org/officeDocument/2006/relationships/ctrlProp" Target="../ctrlProps/ctrlProp77.xml"/><Relationship Id="rId32" Type="http://schemas.openxmlformats.org/officeDocument/2006/relationships/ctrlProp" Target="../ctrlProps/ctrlProp85.xml"/><Relationship Id="rId37" Type="http://schemas.openxmlformats.org/officeDocument/2006/relationships/ctrlProp" Target="../ctrlProps/ctrlProp90.xml"/><Relationship Id="rId5" Type="http://schemas.openxmlformats.org/officeDocument/2006/relationships/ctrlProp" Target="../ctrlProps/ctrlProp58.xml"/><Relationship Id="rId15" Type="http://schemas.openxmlformats.org/officeDocument/2006/relationships/ctrlProp" Target="../ctrlProps/ctrlProp68.xml"/><Relationship Id="rId23" Type="http://schemas.openxmlformats.org/officeDocument/2006/relationships/ctrlProp" Target="../ctrlProps/ctrlProp76.xml"/><Relationship Id="rId28" Type="http://schemas.openxmlformats.org/officeDocument/2006/relationships/ctrlProp" Target="../ctrlProps/ctrlProp81.xml"/><Relationship Id="rId36" Type="http://schemas.openxmlformats.org/officeDocument/2006/relationships/ctrlProp" Target="../ctrlProps/ctrlProp89.xml"/><Relationship Id="rId10" Type="http://schemas.openxmlformats.org/officeDocument/2006/relationships/ctrlProp" Target="../ctrlProps/ctrlProp63.xml"/><Relationship Id="rId19" Type="http://schemas.openxmlformats.org/officeDocument/2006/relationships/ctrlProp" Target="../ctrlProps/ctrlProp72.xml"/><Relationship Id="rId31" Type="http://schemas.openxmlformats.org/officeDocument/2006/relationships/ctrlProp" Target="../ctrlProps/ctrlProp84.xml"/><Relationship Id="rId4" Type="http://schemas.openxmlformats.org/officeDocument/2006/relationships/ctrlProp" Target="../ctrlProps/ctrlProp57.xml"/><Relationship Id="rId9" Type="http://schemas.openxmlformats.org/officeDocument/2006/relationships/ctrlProp" Target="../ctrlProps/ctrlProp62.xml"/><Relationship Id="rId14" Type="http://schemas.openxmlformats.org/officeDocument/2006/relationships/ctrlProp" Target="../ctrlProps/ctrlProp67.xml"/><Relationship Id="rId22" Type="http://schemas.openxmlformats.org/officeDocument/2006/relationships/ctrlProp" Target="../ctrlProps/ctrlProp75.xml"/><Relationship Id="rId27" Type="http://schemas.openxmlformats.org/officeDocument/2006/relationships/ctrlProp" Target="../ctrlProps/ctrlProp80.xml"/><Relationship Id="rId30" Type="http://schemas.openxmlformats.org/officeDocument/2006/relationships/ctrlProp" Target="../ctrlProps/ctrlProp83.xml"/><Relationship Id="rId35" Type="http://schemas.openxmlformats.org/officeDocument/2006/relationships/ctrlProp" Target="../ctrlProps/ctrlProp88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26" Type="http://schemas.openxmlformats.org/officeDocument/2006/relationships/ctrlProp" Target="../ctrlProps/ctrlProp113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5" Type="http://schemas.openxmlformats.org/officeDocument/2006/relationships/ctrlProp" Target="../ctrlProps/ctrlProp11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29" Type="http://schemas.openxmlformats.org/officeDocument/2006/relationships/ctrlProp" Target="../ctrlProps/ctrlProp11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24" Type="http://schemas.openxmlformats.org/officeDocument/2006/relationships/ctrlProp" Target="../ctrlProps/ctrlProp111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23" Type="http://schemas.openxmlformats.org/officeDocument/2006/relationships/ctrlProp" Target="../ctrlProps/ctrlProp110.xml"/><Relationship Id="rId28" Type="http://schemas.openxmlformats.org/officeDocument/2006/relationships/ctrlProp" Target="../ctrlProps/ctrlProp115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31" Type="http://schemas.openxmlformats.org/officeDocument/2006/relationships/ctrlProp" Target="../ctrlProps/ctrlProp118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Relationship Id="rId22" Type="http://schemas.openxmlformats.org/officeDocument/2006/relationships/ctrlProp" Target="../ctrlProps/ctrlProp109.xml"/><Relationship Id="rId27" Type="http://schemas.openxmlformats.org/officeDocument/2006/relationships/ctrlProp" Target="../ctrlProps/ctrlProp114.xml"/><Relationship Id="rId30" Type="http://schemas.openxmlformats.org/officeDocument/2006/relationships/ctrlProp" Target="../ctrlProps/ctrlProp11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4.xml"/><Relationship Id="rId13" Type="http://schemas.openxmlformats.org/officeDocument/2006/relationships/ctrlProp" Target="../ctrlProps/ctrlProp129.xml"/><Relationship Id="rId18" Type="http://schemas.openxmlformats.org/officeDocument/2006/relationships/ctrlProp" Target="../ctrlProps/ctrlProp134.xml"/><Relationship Id="rId26" Type="http://schemas.openxmlformats.org/officeDocument/2006/relationships/ctrlProp" Target="../ctrlProps/ctrlProp142.xml"/><Relationship Id="rId39" Type="http://schemas.openxmlformats.org/officeDocument/2006/relationships/ctrlProp" Target="../ctrlProps/ctrlProp155.xml"/><Relationship Id="rId3" Type="http://schemas.openxmlformats.org/officeDocument/2006/relationships/ctrlProp" Target="../ctrlProps/ctrlProp119.xml"/><Relationship Id="rId21" Type="http://schemas.openxmlformats.org/officeDocument/2006/relationships/ctrlProp" Target="../ctrlProps/ctrlProp137.xml"/><Relationship Id="rId34" Type="http://schemas.openxmlformats.org/officeDocument/2006/relationships/ctrlProp" Target="../ctrlProps/ctrlProp150.xml"/><Relationship Id="rId42" Type="http://schemas.openxmlformats.org/officeDocument/2006/relationships/ctrlProp" Target="../ctrlProps/ctrlProp158.xml"/><Relationship Id="rId7" Type="http://schemas.openxmlformats.org/officeDocument/2006/relationships/ctrlProp" Target="../ctrlProps/ctrlProp123.xml"/><Relationship Id="rId12" Type="http://schemas.openxmlformats.org/officeDocument/2006/relationships/ctrlProp" Target="../ctrlProps/ctrlProp128.xml"/><Relationship Id="rId17" Type="http://schemas.openxmlformats.org/officeDocument/2006/relationships/ctrlProp" Target="../ctrlProps/ctrlProp133.xml"/><Relationship Id="rId25" Type="http://schemas.openxmlformats.org/officeDocument/2006/relationships/ctrlProp" Target="../ctrlProps/ctrlProp141.xml"/><Relationship Id="rId33" Type="http://schemas.openxmlformats.org/officeDocument/2006/relationships/ctrlProp" Target="../ctrlProps/ctrlProp149.xml"/><Relationship Id="rId38" Type="http://schemas.openxmlformats.org/officeDocument/2006/relationships/ctrlProp" Target="../ctrlProps/ctrlProp154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132.xml"/><Relationship Id="rId20" Type="http://schemas.openxmlformats.org/officeDocument/2006/relationships/ctrlProp" Target="../ctrlProps/ctrlProp136.xml"/><Relationship Id="rId29" Type="http://schemas.openxmlformats.org/officeDocument/2006/relationships/ctrlProp" Target="../ctrlProps/ctrlProp145.xml"/><Relationship Id="rId41" Type="http://schemas.openxmlformats.org/officeDocument/2006/relationships/ctrlProp" Target="../ctrlProps/ctrlProp157.x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22.xml"/><Relationship Id="rId11" Type="http://schemas.openxmlformats.org/officeDocument/2006/relationships/ctrlProp" Target="../ctrlProps/ctrlProp127.xml"/><Relationship Id="rId24" Type="http://schemas.openxmlformats.org/officeDocument/2006/relationships/ctrlProp" Target="../ctrlProps/ctrlProp140.xml"/><Relationship Id="rId32" Type="http://schemas.openxmlformats.org/officeDocument/2006/relationships/ctrlProp" Target="../ctrlProps/ctrlProp148.xml"/><Relationship Id="rId37" Type="http://schemas.openxmlformats.org/officeDocument/2006/relationships/ctrlProp" Target="../ctrlProps/ctrlProp153.xml"/><Relationship Id="rId40" Type="http://schemas.openxmlformats.org/officeDocument/2006/relationships/ctrlProp" Target="../ctrlProps/ctrlProp156.xml"/><Relationship Id="rId5" Type="http://schemas.openxmlformats.org/officeDocument/2006/relationships/ctrlProp" Target="../ctrlProps/ctrlProp121.xml"/><Relationship Id="rId15" Type="http://schemas.openxmlformats.org/officeDocument/2006/relationships/ctrlProp" Target="../ctrlProps/ctrlProp131.xml"/><Relationship Id="rId23" Type="http://schemas.openxmlformats.org/officeDocument/2006/relationships/ctrlProp" Target="../ctrlProps/ctrlProp139.xml"/><Relationship Id="rId28" Type="http://schemas.openxmlformats.org/officeDocument/2006/relationships/ctrlProp" Target="../ctrlProps/ctrlProp144.xml"/><Relationship Id="rId36" Type="http://schemas.openxmlformats.org/officeDocument/2006/relationships/ctrlProp" Target="../ctrlProps/ctrlProp152.xml"/><Relationship Id="rId10" Type="http://schemas.openxmlformats.org/officeDocument/2006/relationships/ctrlProp" Target="../ctrlProps/ctrlProp126.xml"/><Relationship Id="rId19" Type="http://schemas.openxmlformats.org/officeDocument/2006/relationships/ctrlProp" Target="../ctrlProps/ctrlProp135.xml"/><Relationship Id="rId31" Type="http://schemas.openxmlformats.org/officeDocument/2006/relationships/ctrlProp" Target="../ctrlProps/ctrlProp147.xml"/><Relationship Id="rId44" Type="http://schemas.openxmlformats.org/officeDocument/2006/relationships/ctrlProp" Target="../ctrlProps/ctrlProp160.xml"/><Relationship Id="rId4" Type="http://schemas.openxmlformats.org/officeDocument/2006/relationships/ctrlProp" Target="../ctrlProps/ctrlProp120.xml"/><Relationship Id="rId9" Type="http://schemas.openxmlformats.org/officeDocument/2006/relationships/ctrlProp" Target="../ctrlProps/ctrlProp125.xml"/><Relationship Id="rId14" Type="http://schemas.openxmlformats.org/officeDocument/2006/relationships/ctrlProp" Target="../ctrlProps/ctrlProp130.xml"/><Relationship Id="rId22" Type="http://schemas.openxmlformats.org/officeDocument/2006/relationships/ctrlProp" Target="../ctrlProps/ctrlProp138.xml"/><Relationship Id="rId27" Type="http://schemas.openxmlformats.org/officeDocument/2006/relationships/ctrlProp" Target="../ctrlProps/ctrlProp143.xml"/><Relationship Id="rId30" Type="http://schemas.openxmlformats.org/officeDocument/2006/relationships/ctrlProp" Target="../ctrlProps/ctrlProp146.xml"/><Relationship Id="rId35" Type="http://schemas.openxmlformats.org/officeDocument/2006/relationships/ctrlProp" Target="../ctrlProps/ctrlProp151.xml"/><Relationship Id="rId43" Type="http://schemas.openxmlformats.org/officeDocument/2006/relationships/ctrlProp" Target="../ctrlProps/ctrlProp15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portailaif.be/club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7"/>
  <sheetViews>
    <sheetView workbookViewId="0">
      <selection activeCell="E27" sqref="E27"/>
    </sheetView>
  </sheetViews>
  <sheetFormatPr baseColWidth="10" defaultRowHeight="15" x14ac:dyDescent="0.2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 x14ac:dyDescent="0.3">
      <c r="A1" s="256">
        <f>'Données du match'!D7</f>
        <v>0</v>
      </c>
      <c r="B1" s="290" t="s">
        <v>231</v>
      </c>
      <c r="C1" s="291"/>
      <c r="D1" s="292" t="s">
        <v>264</v>
      </c>
      <c r="E1" s="293"/>
      <c r="F1" s="239"/>
      <c r="G1" s="294" t="s">
        <v>265</v>
      </c>
      <c r="H1" s="295"/>
      <c r="I1" s="239"/>
      <c r="J1" s="294" t="s">
        <v>266</v>
      </c>
      <c r="K1" s="295"/>
      <c r="L1" s="239"/>
      <c r="M1" s="294" t="s">
        <v>267</v>
      </c>
      <c r="N1" s="295"/>
      <c r="O1" s="239"/>
      <c r="P1" s="294" t="s">
        <v>252</v>
      </c>
      <c r="Q1" s="295"/>
      <c r="R1" s="239"/>
      <c r="S1" s="294" t="s">
        <v>253</v>
      </c>
      <c r="T1" s="295"/>
      <c r="U1" s="239"/>
      <c r="V1" s="294" t="s">
        <v>254</v>
      </c>
      <c r="W1" s="295"/>
      <c r="X1" s="239"/>
      <c r="Y1" s="294" t="s">
        <v>255</v>
      </c>
      <c r="Z1" s="295"/>
      <c r="AA1" s="239"/>
    </row>
    <row r="2" spans="1:27" x14ac:dyDescent="0.25">
      <c r="A2" s="255" t="str">
        <f>IF($A$1="1M",D2,IF($A$1="2M",G2,IF($A$1="3M",J2,IF($A$1="4M",M2,IF($A$1="5M",P2,IF($A$1="6M",S2,IF($A$1="7M",V2,IF($A$1="8M",Y2,IF($A$1="1D",D31,IF($A$1="2D",G31,IF($A$1="3D",J31,IF($A$1="4D",M31,IF($A$1="5D",P31,IF($A$1="6D",S31,IF($A$1="7D",V31,IF($A$1="8D",Y31,""))))))))))))))))</f>
        <v/>
      </c>
      <c r="B2" s="237" t="str">
        <f t="shared" ref="B2:C2" si="0">IF($A$1="1M",E2,IF($A$1="2M",H2,IF($A$1="3M",K2,IF($A$1="4M",N2,IF($A$1="5M",Q2,IF($A$1="6M",T2,IF($A$1="7M",W2,IF($A$1="8M",Z2,IF($A$1="1D",E31,IF($A$1="2D",H31,IF($A$1="3D",K31,IF($A$1="4D",N31,IF($A$1="5D",Q31,IF($A$1="6D",T31,IF($A$1="7D",W31,IF($A$1="8D",Z31,""))))))))))))))))</f>
        <v/>
      </c>
      <c r="C2" s="237" t="str">
        <f t="shared" si="0"/>
        <v/>
      </c>
      <c r="D2" s="178" t="s">
        <v>168</v>
      </c>
      <c r="E2" s="177"/>
      <c r="F2" s="183"/>
      <c r="G2" s="178" t="s">
        <v>168</v>
      </c>
      <c r="H2" s="177"/>
      <c r="I2" s="183"/>
      <c r="J2" s="185" t="s">
        <v>168</v>
      </c>
      <c r="K2" s="177"/>
      <c r="L2" s="183"/>
      <c r="M2" s="185" t="s">
        <v>168</v>
      </c>
      <c r="N2" s="177"/>
      <c r="O2" s="183"/>
      <c r="P2" s="178" t="s">
        <v>168</v>
      </c>
      <c r="Q2" s="177"/>
      <c r="R2" s="183"/>
      <c r="S2" s="185" t="s">
        <v>168</v>
      </c>
      <c r="T2" s="203"/>
      <c r="U2" s="183"/>
      <c r="V2" s="178" t="s">
        <v>168</v>
      </c>
      <c r="W2" s="177"/>
      <c r="X2" s="183"/>
      <c r="Y2" s="178" t="s">
        <v>168</v>
      </c>
      <c r="Z2" s="177"/>
      <c r="AA2" s="183"/>
    </row>
    <row r="3" spans="1:27" x14ac:dyDescent="0.25">
      <c r="A3" s="237" t="str">
        <f t="shared" ref="A3:A28" si="1">IF($A$1="1M",D3,IF($A$1="2M",G3,IF($A$1="3M",J3,IF($A$1="4M",M3,IF($A$1="5M",P3,IF($A$1="6M",S3,IF($A$1="7M",V3,IF($A$1="8M",Y3,IF($A$1="1D",D32,IF($A$1="2D",G32,IF($A$1="3D",J32,IF($A$1="4D",M32,IF($A$1="5D",P32,IF($A$1="6D",S32,IF($A$1="7D",V32,IF($A$1="8D",Y32,""))))))))))))))))</f>
        <v/>
      </c>
      <c r="B3" s="237" t="str">
        <f t="shared" ref="B3:B28" si="2">IF($A$1="1M",E3,IF($A$1="2M",H3,IF($A$1="3M",K3,IF($A$1="4M",N3,IF($A$1="5M",Q3,IF($A$1="6M",T3,IF($A$1="7M",W3,IF($A$1="8M",Z3,IF($A$1="1D",E32,IF($A$1="2D",H32,IF($A$1="3D",K32,IF($A$1="4D",N32,IF($A$1="5D",Q32,IF($A$1="6D",T32,IF($A$1="7D",W32,IF($A$1="8D",Z32,""))))))))))))))))</f>
        <v/>
      </c>
      <c r="C3" s="237" t="str">
        <f t="shared" ref="C3:C28" si="3">IF($A$1="1M",F3,IF($A$1="2M",I3,IF($A$1="3M",L3,IF($A$1="4M",O3,IF($A$1="5M",R3,IF($A$1="6M",U3,IF($A$1="7M",X3,IF($A$1="8M",AA3,IF($A$1="1D",F32,IF($A$1="2D",I32,IF($A$1="3D",L32,IF($A$1="4D",O32,IF($A$1="5D",R32,IF($A$1="6D",U32,IF($A$1="7D",X32,IF($A$1="8D",AA32,""))))))))))))))))</f>
        <v/>
      </c>
      <c r="D3" s="179" t="s">
        <v>168</v>
      </c>
      <c r="E3" s="42"/>
      <c r="F3" s="184"/>
      <c r="G3" s="179" t="s">
        <v>168</v>
      </c>
      <c r="H3" s="42"/>
      <c r="I3" s="184"/>
      <c r="J3" s="185" t="s">
        <v>168</v>
      </c>
      <c r="K3" s="42"/>
      <c r="L3" s="184"/>
      <c r="M3" s="185" t="s">
        <v>168</v>
      </c>
      <c r="N3" s="42"/>
      <c r="O3" s="184"/>
      <c r="P3" s="179" t="s">
        <v>168</v>
      </c>
      <c r="Q3" s="42"/>
      <c r="R3" s="184"/>
      <c r="S3" s="185" t="s">
        <v>168</v>
      </c>
      <c r="T3" s="186"/>
      <c r="U3" s="184"/>
      <c r="V3" s="179" t="s">
        <v>168</v>
      </c>
      <c r="W3" s="186"/>
      <c r="X3" s="184"/>
      <c r="Y3" s="179" t="s">
        <v>168</v>
      </c>
      <c r="Z3" s="42"/>
      <c r="AA3" s="184"/>
    </row>
    <row r="4" spans="1:27" x14ac:dyDescent="0.25">
      <c r="A4" s="237" t="str">
        <f t="shared" si="1"/>
        <v/>
      </c>
      <c r="B4" s="237" t="str">
        <f t="shared" si="2"/>
        <v/>
      </c>
      <c r="C4" s="237" t="str">
        <f t="shared" si="3"/>
        <v/>
      </c>
      <c r="D4" s="179" t="s">
        <v>168</v>
      </c>
      <c r="E4" s="42"/>
      <c r="F4" s="184"/>
      <c r="G4" s="179" t="s">
        <v>168</v>
      </c>
      <c r="H4" s="42"/>
      <c r="I4" s="184"/>
      <c r="J4" s="185" t="s">
        <v>168</v>
      </c>
      <c r="K4" s="42"/>
      <c r="L4" s="184"/>
      <c r="M4" s="185" t="s">
        <v>168</v>
      </c>
      <c r="N4" s="42"/>
      <c r="O4" s="184"/>
      <c r="P4" s="179" t="s">
        <v>168</v>
      </c>
      <c r="Q4" s="42"/>
      <c r="R4" s="184"/>
      <c r="S4" s="185" t="s">
        <v>168</v>
      </c>
      <c r="T4" s="186"/>
      <c r="U4" s="184"/>
      <c r="V4" s="179" t="s">
        <v>168</v>
      </c>
      <c r="W4" s="186"/>
      <c r="X4" s="184"/>
      <c r="Y4" s="179" t="s">
        <v>168</v>
      </c>
      <c r="Z4" s="42"/>
      <c r="AA4" s="184"/>
    </row>
    <row r="5" spans="1:27" x14ac:dyDescent="0.25">
      <c r="A5" s="237" t="str">
        <f t="shared" si="1"/>
        <v/>
      </c>
      <c r="B5" s="237" t="str">
        <f t="shared" si="2"/>
        <v/>
      </c>
      <c r="C5" s="237" t="str">
        <f t="shared" si="3"/>
        <v/>
      </c>
      <c r="D5" s="179" t="s">
        <v>168</v>
      </c>
      <c r="E5" s="160"/>
      <c r="F5" s="184"/>
      <c r="G5" s="179" t="s">
        <v>168</v>
      </c>
      <c r="H5" s="42"/>
      <c r="I5" s="184"/>
      <c r="J5" s="185" t="s">
        <v>168</v>
      </c>
      <c r="K5" s="42"/>
      <c r="L5" s="184"/>
      <c r="M5" s="185" t="s">
        <v>168</v>
      </c>
      <c r="N5" s="42"/>
      <c r="O5" s="184"/>
      <c r="P5" s="179" t="s">
        <v>168</v>
      </c>
      <c r="Q5" s="42"/>
      <c r="R5" s="184"/>
      <c r="S5" s="185" t="s">
        <v>168</v>
      </c>
      <c r="T5" s="186"/>
      <c r="U5" s="184"/>
      <c r="V5" s="179" t="s">
        <v>168</v>
      </c>
      <c r="W5" s="186"/>
      <c r="X5" s="184"/>
      <c r="Y5" s="179" t="s">
        <v>168</v>
      </c>
      <c r="Z5" s="42"/>
      <c r="AA5" s="184"/>
    </row>
    <row r="6" spans="1:27" x14ac:dyDescent="0.25">
      <c r="A6" s="237" t="str">
        <f t="shared" si="1"/>
        <v/>
      </c>
      <c r="B6" s="237" t="str">
        <f t="shared" si="2"/>
        <v/>
      </c>
      <c r="C6" s="237" t="str">
        <f t="shared" si="3"/>
        <v/>
      </c>
      <c r="D6" s="179" t="s">
        <v>168</v>
      </c>
      <c r="E6" s="160"/>
      <c r="F6" s="184"/>
      <c r="G6" s="179" t="s">
        <v>168</v>
      </c>
      <c r="H6" s="42"/>
      <c r="I6" s="184"/>
      <c r="J6" s="185" t="s">
        <v>168</v>
      </c>
      <c r="K6" s="42"/>
      <c r="L6" s="184"/>
      <c r="M6" s="185" t="s">
        <v>168</v>
      </c>
      <c r="N6" s="42"/>
      <c r="O6" s="184"/>
      <c r="P6" s="179" t="s">
        <v>168</v>
      </c>
      <c r="Q6" s="42"/>
      <c r="R6" s="184"/>
      <c r="S6" s="185" t="s">
        <v>168</v>
      </c>
      <c r="T6" s="186"/>
      <c r="U6" s="184"/>
      <c r="V6" s="179" t="s">
        <v>168</v>
      </c>
      <c r="W6" s="186"/>
      <c r="X6" s="184"/>
      <c r="Y6" s="179" t="s">
        <v>168</v>
      </c>
      <c r="Z6" s="42"/>
      <c r="AA6" s="184"/>
    </row>
    <row r="7" spans="1:27" x14ac:dyDescent="0.25">
      <c r="A7" s="237" t="str">
        <f t="shared" si="1"/>
        <v/>
      </c>
      <c r="B7" s="237" t="str">
        <f t="shared" si="2"/>
        <v/>
      </c>
      <c r="C7" s="237" t="str">
        <f t="shared" si="3"/>
        <v/>
      </c>
      <c r="D7" s="179" t="s">
        <v>168</v>
      </c>
      <c r="E7" s="160"/>
      <c r="F7" s="184"/>
      <c r="G7" s="179" t="s">
        <v>168</v>
      </c>
      <c r="H7" s="42"/>
      <c r="I7" s="184"/>
      <c r="J7" s="185" t="s">
        <v>168</v>
      </c>
      <c r="K7" s="42"/>
      <c r="L7" s="184"/>
      <c r="M7" s="185" t="s">
        <v>168</v>
      </c>
      <c r="N7" s="160"/>
      <c r="O7" s="184"/>
      <c r="P7" s="179" t="s">
        <v>168</v>
      </c>
      <c r="Q7" s="42"/>
      <c r="R7" s="184"/>
      <c r="S7" s="185" t="s">
        <v>168</v>
      </c>
      <c r="T7" s="186"/>
      <c r="U7" s="184"/>
      <c r="V7" s="179" t="s">
        <v>168</v>
      </c>
      <c r="W7" s="186"/>
      <c r="X7" s="184"/>
      <c r="Y7" s="179" t="s">
        <v>168</v>
      </c>
      <c r="Z7" s="42"/>
      <c r="AA7" s="184"/>
    </row>
    <row r="8" spans="1:27" x14ac:dyDescent="0.25">
      <c r="A8" s="237" t="str">
        <f t="shared" si="1"/>
        <v/>
      </c>
      <c r="B8" s="237" t="str">
        <f t="shared" si="2"/>
        <v/>
      </c>
      <c r="C8" s="237" t="str">
        <f t="shared" si="3"/>
        <v/>
      </c>
      <c r="D8" s="179" t="s">
        <v>168</v>
      </c>
      <c r="E8" s="42"/>
      <c r="F8" s="184"/>
      <c r="G8" s="179" t="s">
        <v>168</v>
      </c>
      <c r="H8" s="42"/>
      <c r="I8" s="184"/>
      <c r="J8" s="185" t="s">
        <v>168</v>
      </c>
      <c r="K8" s="42"/>
      <c r="L8" s="184"/>
      <c r="M8" s="185" t="s">
        <v>168</v>
      </c>
      <c r="N8" s="160"/>
      <c r="O8" s="184"/>
      <c r="P8" s="179" t="s">
        <v>168</v>
      </c>
      <c r="Q8" s="42"/>
      <c r="R8" s="184"/>
      <c r="S8" s="185" t="s">
        <v>168</v>
      </c>
      <c r="T8" s="42"/>
      <c r="U8" s="184"/>
      <c r="V8" s="179" t="s">
        <v>168</v>
      </c>
      <c r="W8" s="186"/>
      <c r="X8" s="184"/>
      <c r="Y8" s="179" t="s">
        <v>168</v>
      </c>
      <c r="Z8" s="42"/>
      <c r="AA8" s="184"/>
    </row>
    <row r="9" spans="1:27" x14ac:dyDescent="0.25">
      <c r="A9" s="237" t="str">
        <f t="shared" si="1"/>
        <v/>
      </c>
      <c r="B9" s="237" t="str">
        <f t="shared" si="2"/>
        <v/>
      </c>
      <c r="C9" s="237" t="str">
        <f t="shared" si="3"/>
        <v/>
      </c>
      <c r="D9" s="179" t="s">
        <v>168</v>
      </c>
      <c r="E9" s="42"/>
      <c r="F9" s="184"/>
      <c r="G9" s="179" t="s">
        <v>168</v>
      </c>
      <c r="H9" s="42"/>
      <c r="I9" s="184"/>
      <c r="J9" s="185" t="s">
        <v>168</v>
      </c>
      <c r="K9" s="42"/>
      <c r="L9" s="184"/>
      <c r="M9" s="185" t="s">
        <v>168</v>
      </c>
      <c r="N9" s="42"/>
      <c r="O9" s="184"/>
      <c r="P9" s="179" t="s">
        <v>168</v>
      </c>
      <c r="Q9" s="42"/>
      <c r="R9" s="184"/>
      <c r="S9" s="185" t="s">
        <v>168</v>
      </c>
      <c r="T9" s="186"/>
      <c r="U9" s="184"/>
      <c r="V9" s="179" t="s">
        <v>168</v>
      </c>
      <c r="W9" s="186"/>
      <c r="X9" s="184"/>
      <c r="Y9" s="179" t="s">
        <v>168</v>
      </c>
      <c r="Z9" s="42"/>
      <c r="AA9" s="184"/>
    </row>
    <row r="10" spans="1:27" x14ac:dyDescent="0.25">
      <c r="A10" s="237" t="str">
        <f t="shared" si="1"/>
        <v/>
      </c>
      <c r="B10" s="237" t="str">
        <f t="shared" si="2"/>
        <v/>
      </c>
      <c r="C10" s="237" t="str">
        <f t="shared" si="3"/>
        <v/>
      </c>
      <c r="D10" s="179" t="s">
        <v>168</v>
      </c>
      <c r="E10" s="42"/>
      <c r="F10" s="184"/>
      <c r="G10" s="179" t="s">
        <v>168</v>
      </c>
      <c r="H10" s="42"/>
      <c r="I10" s="184"/>
      <c r="J10" s="185" t="s">
        <v>168</v>
      </c>
      <c r="K10" s="42"/>
      <c r="L10" s="184"/>
      <c r="M10" s="185" t="s">
        <v>168</v>
      </c>
      <c r="N10" s="42"/>
      <c r="O10" s="184"/>
      <c r="P10" s="179" t="s">
        <v>168</v>
      </c>
      <c r="Q10" s="42"/>
      <c r="R10" s="184"/>
      <c r="S10" s="185" t="s">
        <v>168</v>
      </c>
      <c r="T10" s="186"/>
      <c r="U10" s="184"/>
      <c r="V10" s="179" t="s">
        <v>168</v>
      </c>
      <c r="W10" s="186"/>
      <c r="X10" s="184"/>
      <c r="Y10" s="179" t="s">
        <v>168</v>
      </c>
      <c r="Z10" s="42"/>
      <c r="AA10" s="184"/>
    </row>
    <row r="11" spans="1:27" x14ac:dyDescent="0.25">
      <c r="A11" s="237" t="str">
        <f t="shared" si="1"/>
        <v/>
      </c>
      <c r="B11" s="237" t="str">
        <f t="shared" si="2"/>
        <v/>
      </c>
      <c r="C11" s="237" t="str">
        <f t="shared" si="3"/>
        <v/>
      </c>
      <c r="D11" s="179" t="s">
        <v>168</v>
      </c>
      <c r="E11" s="42"/>
      <c r="F11" s="184"/>
      <c r="G11" s="179" t="s">
        <v>168</v>
      </c>
      <c r="H11" s="42"/>
      <c r="I11" s="184"/>
      <c r="J11" s="185" t="s">
        <v>168</v>
      </c>
      <c r="K11" s="42"/>
      <c r="L11" s="184"/>
      <c r="M11" s="185" t="s">
        <v>168</v>
      </c>
      <c r="N11" s="42"/>
      <c r="O11" s="184"/>
      <c r="P11" s="179" t="s">
        <v>168</v>
      </c>
      <c r="Q11" s="42"/>
      <c r="R11" s="184"/>
      <c r="S11" s="185" t="s">
        <v>168</v>
      </c>
      <c r="T11" s="186"/>
      <c r="U11" s="184"/>
      <c r="V11" s="179" t="s">
        <v>168</v>
      </c>
      <c r="W11" s="186"/>
      <c r="X11" s="184"/>
      <c r="Y11" s="179" t="s">
        <v>168</v>
      </c>
      <c r="Z11" s="42"/>
      <c r="AA11" s="184"/>
    </row>
    <row r="12" spans="1:27" x14ac:dyDescent="0.25">
      <c r="A12" s="237" t="str">
        <f t="shared" si="1"/>
        <v/>
      </c>
      <c r="B12" s="237" t="str">
        <f t="shared" si="2"/>
        <v/>
      </c>
      <c r="C12" s="237" t="str">
        <f t="shared" si="3"/>
        <v/>
      </c>
      <c r="D12" s="179" t="s">
        <v>168</v>
      </c>
      <c r="E12" s="42"/>
      <c r="F12" s="184"/>
      <c r="G12" s="179" t="s">
        <v>168</v>
      </c>
      <c r="H12" s="42"/>
      <c r="I12" s="184"/>
      <c r="J12" s="185" t="s">
        <v>168</v>
      </c>
      <c r="K12" s="42"/>
      <c r="L12" s="184"/>
      <c r="M12" s="185" t="s">
        <v>168</v>
      </c>
      <c r="N12" s="160"/>
      <c r="O12" s="184"/>
      <c r="P12" s="179" t="s">
        <v>168</v>
      </c>
      <c r="Q12" s="42"/>
      <c r="R12" s="184"/>
      <c r="S12" s="185" t="s">
        <v>168</v>
      </c>
      <c r="T12" s="202"/>
      <c r="U12" s="184"/>
      <c r="V12" s="179" t="s">
        <v>168</v>
      </c>
      <c r="W12" s="186"/>
      <c r="X12" s="184"/>
      <c r="Y12" s="179" t="s">
        <v>168</v>
      </c>
      <c r="Z12" s="42"/>
      <c r="AA12" s="184"/>
    </row>
    <row r="13" spans="1:27" x14ac:dyDescent="0.25">
      <c r="A13" s="237" t="str">
        <f t="shared" si="1"/>
        <v/>
      </c>
      <c r="B13" s="237" t="str">
        <f t="shared" si="2"/>
        <v/>
      </c>
      <c r="C13" s="237" t="str">
        <f t="shared" si="3"/>
        <v/>
      </c>
      <c r="D13" s="179" t="s">
        <v>168</v>
      </c>
      <c r="E13" s="42"/>
      <c r="F13" s="184"/>
      <c r="G13" s="179" t="s">
        <v>168</v>
      </c>
      <c r="H13" s="42"/>
      <c r="I13" s="184"/>
      <c r="J13" s="185" t="s">
        <v>168</v>
      </c>
      <c r="K13" s="42"/>
      <c r="L13" s="184"/>
      <c r="M13" s="185" t="s">
        <v>168</v>
      </c>
      <c r="N13" s="42"/>
      <c r="O13" s="184"/>
      <c r="P13" s="179" t="s">
        <v>168</v>
      </c>
      <c r="Q13" s="42"/>
      <c r="R13" s="184"/>
      <c r="S13" s="185" t="s">
        <v>168</v>
      </c>
      <c r="T13" s="186"/>
      <c r="U13" s="184"/>
      <c r="V13" s="179" t="s">
        <v>168</v>
      </c>
      <c r="W13" s="42"/>
      <c r="X13" s="184"/>
      <c r="Y13" s="179" t="s">
        <v>168</v>
      </c>
      <c r="Z13" s="42"/>
      <c r="AA13" s="184"/>
    </row>
    <row r="14" spans="1:27" x14ac:dyDescent="0.25">
      <c r="A14" s="237" t="str">
        <f t="shared" si="1"/>
        <v/>
      </c>
      <c r="B14" s="237" t="str">
        <f t="shared" si="2"/>
        <v/>
      </c>
      <c r="C14" s="237" t="str">
        <f t="shared" si="3"/>
        <v/>
      </c>
      <c r="D14" s="179" t="s">
        <v>168</v>
      </c>
      <c r="E14" s="42"/>
      <c r="F14" s="184"/>
      <c r="G14" s="179" t="s">
        <v>168</v>
      </c>
      <c r="H14" s="42"/>
      <c r="I14" s="184"/>
      <c r="J14" s="185" t="s">
        <v>168</v>
      </c>
      <c r="K14" s="42"/>
      <c r="L14" s="184"/>
      <c r="M14" s="185" t="s">
        <v>168</v>
      </c>
      <c r="N14" s="42"/>
      <c r="O14" s="184"/>
      <c r="P14" s="179" t="s">
        <v>168</v>
      </c>
      <c r="Q14" s="42"/>
      <c r="R14" s="184"/>
      <c r="S14" s="185" t="s">
        <v>168</v>
      </c>
      <c r="T14" s="42"/>
      <c r="U14" s="184"/>
      <c r="V14" s="179" t="s">
        <v>168</v>
      </c>
      <c r="W14" s="42"/>
      <c r="X14" s="184"/>
      <c r="Y14" s="179" t="s">
        <v>168</v>
      </c>
      <c r="Z14" s="42"/>
      <c r="AA14" s="184"/>
    </row>
    <row r="15" spans="1:27" x14ac:dyDescent="0.25">
      <c r="A15" s="237" t="str">
        <f t="shared" si="1"/>
        <v/>
      </c>
      <c r="B15" s="237" t="str">
        <f t="shared" si="2"/>
        <v/>
      </c>
      <c r="C15" s="237" t="str">
        <f t="shared" si="3"/>
        <v/>
      </c>
      <c r="D15" s="179" t="s">
        <v>168</v>
      </c>
      <c r="E15" s="42"/>
      <c r="F15" s="184"/>
      <c r="G15" s="179" t="s">
        <v>168</v>
      </c>
      <c r="H15" s="42"/>
      <c r="I15" s="184"/>
      <c r="J15" s="185" t="s">
        <v>168</v>
      </c>
      <c r="K15" s="42"/>
      <c r="L15" s="184"/>
      <c r="M15" s="185" t="s">
        <v>168</v>
      </c>
      <c r="N15" s="42"/>
      <c r="O15" s="184"/>
      <c r="P15" s="179" t="s">
        <v>168</v>
      </c>
      <c r="Q15" s="42"/>
      <c r="R15" s="184"/>
      <c r="S15" s="185" t="s">
        <v>168</v>
      </c>
      <c r="T15" s="42"/>
      <c r="U15" s="184"/>
      <c r="V15" s="179" t="s">
        <v>168</v>
      </c>
      <c r="W15" s="42"/>
      <c r="X15" s="184"/>
      <c r="Y15" s="179" t="s">
        <v>168</v>
      </c>
      <c r="Z15" s="42"/>
      <c r="AA15" s="184"/>
    </row>
    <row r="16" spans="1:27" x14ac:dyDescent="0.25">
      <c r="A16" s="237" t="str">
        <f t="shared" si="1"/>
        <v/>
      </c>
      <c r="B16" s="237" t="str">
        <f t="shared" si="2"/>
        <v/>
      </c>
      <c r="C16" s="237" t="str">
        <f t="shared" si="3"/>
        <v/>
      </c>
      <c r="D16" s="179" t="s">
        <v>168</v>
      </c>
      <c r="E16" s="42"/>
      <c r="F16" s="184"/>
      <c r="G16" s="179" t="s">
        <v>168</v>
      </c>
      <c r="H16" s="42"/>
      <c r="I16" s="184"/>
      <c r="J16" s="185" t="s">
        <v>168</v>
      </c>
      <c r="K16" s="42"/>
      <c r="L16" s="184"/>
      <c r="M16" s="185" t="s">
        <v>168</v>
      </c>
      <c r="N16" s="42"/>
      <c r="O16" s="184"/>
      <c r="P16" s="179" t="s">
        <v>168</v>
      </c>
      <c r="Q16" s="42"/>
      <c r="R16" s="184"/>
      <c r="S16" s="185" t="s">
        <v>168</v>
      </c>
      <c r="T16" s="42"/>
      <c r="U16" s="184"/>
      <c r="V16" s="179" t="s">
        <v>168</v>
      </c>
      <c r="W16" s="42"/>
      <c r="X16" s="184"/>
      <c r="Y16" s="179" t="s">
        <v>168</v>
      </c>
      <c r="Z16" s="42"/>
      <c r="AA16" s="184"/>
    </row>
    <row r="17" spans="1:27" x14ac:dyDescent="0.25">
      <c r="A17" s="237" t="str">
        <f t="shared" si="1"/>
        <v/>
      </c>
      <c r="B17" s="237" t="str">
        <f t="shared" si="2"/>
        <v/>
      </c>
      <c r="C17" s="237" t="str">
        <f t="shared" si="3"/>
        <v/>
      </c>
      <c r="D17" s="179" t="s">
        <v>168</v>
      </c>
      <c r="E17" s="42"/>
      <c r="F17" s="184"/>
      <c r="G17" s="179" t="s">
        <v>168</v>
      </c>
      <c r="H17" s="42"/>
      <c r="I17" s="184"/>
      <c r="J17" s="185" t="s">
        <v>168</v>
      </c>
      <c r="K17" s="42"/>
      <c r="L17" s="184"/>
      <c r="M17" s="185" t="s">
        <v>168</v>
      </c>
      <c r="N17" s="42"/>
      <c r="O17" s="184"/>
      <c r="P17" s="179" t="s">
        <v>168</v>
      </c>
      <c r="Q17" s="42"/>
      <c r="R17" s="184"/>
      <c r="S17" s="185" t="s">
        <v>168</v>
      </c>
      <c r="T17" s="42"/>
      <c r="U17" s="184"/>
      <c r="V17" s="179" t="s">
        <v>168</v>
      </c>
      <c r="W17" s="42"/>
      <c r="X17" s="184"/>
      <c r="Y17" s="179" t="s">
        <v>168</v>
      </c>
      <c r="Z17" s="42"/>
      <c r="AA17" s="184"/>
    </row>
    <row r="18" spans="1:27" x14ac:dyDescent="0.25">
      <c r="A18" s="237" t="str">
        <f t="shared" si="1"/>
        <v/>
      </c>
      <c r="B18" s="237" t="str">
        <f t="shared" si="2"/>
        <v/>
      </c>
      <c r="C18" s="237" t="str">
        <f t="shared" si="3"/>
        <v/>
      </c>
      <c r="D18" s="179" t="s">
        <v>168</v>
      </c>
      <c r="E18" s="42"/>
      <c r="F18" s="184"/>
      <c r="G18" s="179" t="s">
        <v>168</v>
      </c>
      <c r="H18" s="42"/>
      <c r="I18" s="184"/>
      <c r="J18" s="185" t="s">
        <v>168</v>
      </c>
      <c r="K18" s="42"/>
      <c r="L18" s="184"/>
      <c r="M18" s="185" t="s">
        <v>168</v>
      </c>
      <c r="N18" s="42"/>
      <c r="O18" s="184"/>
      <c r="P18" s="179" t="s">
        <v>168</v>
      </c>
      <c r="Q18" s="42"/>
      <c r="R18" s="184"/>
      <c r="S18" s="185" t="s">
        <v>168</v>
      </c>
      <c r="T18" s="42"/>
      <c r="U18" s="184"/>
      <c r="V18" s="179" t="s">
        <v>168</v>
      </c>
      <c r="W18" s="42"/>
      <c r="X18" s="184"/>
      <c r="Y18" s="179" t="s">
        <v>168</v>
      </c>
      <c r="Z18" s="42"/>
      <c r="AA18" s="184"/>
    </row>
    <row r="19" spans="1:27" x14ac:dyDescent="0.25">
      <c r="A19" s="237" t="str">
        <f t="shared" si="1"/>
        <v/>
      </c>
      <c r="B19" s="237" t="str">
        <f t="shared" si="2"/>
        <v/>
      </c>
      <c r="C19" s="237" t="str">
        <f t="shared" si="3"/>
        <v/>
      </c>
      <c r="D19" s="179" t="s">
        <v>168</v>
      </c>
      <c r="E19" s="42"/>
      <c r="F19" s="184"/>
      <c r="G19" s="179" t="s">
        <v>168</v>
      </c>
      <c r="H19" s="42"/>
      <c r="I19" s="184"/>
      <c r="J19" s="185" t="s">
        <v>168</v>
      </c>
      <c r="K19" s="42"/>
      <c r="L19" s="184"/>
      <c r="M19" s="185" t="s">
        <v>168</v>
      </c>
      <c r="N19" s="42"/>
      <c r="O19" s="184"/>
      <c r="P19" s="179" t="s">
        <v>168</v>
      </c>
      <c r="Q19" s="42"/>
      <c r="R19" s="184"/>
      <c r="S19" s="185" t="s">
        <v>168</v>
      </c>
      <c r="T19" s="42"/>
      <c r="U19" s="184"/>
      <c r="V19" s="179" t="s">
        <v>168</v>
      </c>
      <c r="W19" s="42"/>
      <c r="X19" s="184"/>
      <c r="Y19" s="179" t="s">
        <v>168</v>
      </c>
      <c r="Z19" s="42"/>
      <c r="AA19" s="184"/>
    </row>
    <row r="20" spans="1:27" x14ac:dyDescent="0.25">
      <c r="A20" s="237" t="str">
        <f t="shared" si="1"/>
        <v/>
      </c>
      <c r="B20" s="237" t="str">
        <f t="shared" si="2"/>
        <v/>
      </c>
      <c r="C20" s="237" t="str">
        <f t="shared" si="3"/>
        <v/>
      </c>
      <c r="D20" s="179" t="s">
        <v>168</v>
      </c>
      <c r="E20" s="42"/>
      <c r="F20" s="184"/>
      <c r="G20" s="179" t="s">
        <v>168</v>
      </c>
      <c r="H20" s="42"/>
      <c r="I20" s="184"/>
      <c r="J20" s="185" t="s">
        <v>168</v>
      </c>
      <c r="K20" s="42"/>
      <c r="L20" s="184"/>
      <c r="M20" s="185" t="s">
        <v>168</v>
      </c>
      <c r="N20" s="42"/>
      <c r="O20" s="184"/>
      <c r="P20" s="179" t="s">
        <v>168</v>
      </c>
      <c r="Q20" s="42"/>
      <c r="R20" s="184"/>
      <c r="S20" s="185" t="s">
        <v>168</v>
      </c>
      <c r="T20" s="42"/>
      <c r="U20" s="184"/>
      <c r="V20" s="179" t="s">
        <v>168</v>
      </c>
      <c r="W20" s="42"/>
      <c r="X20" s="184"/>
      <c r="Y20" s="179" t="s">
        <v>168</v>
      </c>
      <c r="Z20" s="42"/>
      <c r="AA20" s="184"/>
    </row>
    <row r="21" spans="1:27" x14ac:dyDescent="0.25">
      <c r="A21" s="237" t="str">
        <f t="shared" si="1"/>
        <v/>
      </c>
      <c r="B21" s="237" t="str">
        <f t="shared" si="2"/>
        <v/>
      </c>
      <c r="C21" s="237" t="str">
        <f t="shared" si="3"/>
        <v/>
      </c>
      <c r="D21" s="179" t="s">
        <v>168</v>
      </c>
      <c r="E21" s="42"/>
      <c r="F21" s="184"/>
      <c r="G21" s="179" t="s">
        <v>168</v>
      </c>
      <c r="H21" s="42"/>
      <c r="I21" s="184"/>
      <c r="J21" s="185" t="s">
        <v>168</v>
      </c>
      <c r="K21" s="42"/>
      <c r="L21" s="184"/>
      <c r="M21" s="185" t="s">
        <v>168</v>
      </c>
      <c r="N21" s="42"/>
      <c r="O21" s="184"/>
      <c r="P21" s="179" t="s">
        <v>168</v>
      </c>
      <c r="Q21" s="42"/>
      <c r="R21" s="184"/>
      <c r="S21" s="185" t="s">
        <v>168</v>
      </c>
      <c r="T21" s="42"/>
      <c r="U21" s="184"/>
      <c r="V21" s="179" t="s">
        <v>168</v>
      </c>
      <c r="W21" s="42"/>
      <c r="X21" s="184"/>
      <c r="Y21" s="179" t="s">
        <v>168</v>
      </c>
      <c r="Z21" s="42"/>
      <c r="AA21" s="184"/>
    </row>
    <row r="22" spans="1:27" x14ac:dyDescent="0.25">
      <c r="A22" s="237" t="str">
        <f t="shared" si="1"/>
        <v/>
      </c>
      <c r="B22" s="237" t="str">
        <f t="shared" si="2"/>
        <v/>
      </c>
      <c r="C22" s="237" t="str">
        <f t="shared" si="3"/>
        <v/>
      </c>
      <c r="D22" s="179" t="s">
        <v>168</v>
      </c>
      <c r="E22" s="42"/>
      <c r="F22" s="184"/>
      <c r="G22" s="179" t="s">
        <v>168</v>
      </c>
      <c r="H22" s="42"/>
      <c r="I22" s="184"/>
      <c r="J22" s="185" t="s">
        <v>168</v>
      </c>
      <c r="K22" s="42"/>
      <c r="L22" s="184"/>
      <c r="M22" s="185" t="s">
        <v>168</v>
      </c>
      <c r="N22" s="42"/>
      <c r="O22" s="184"/>
      <c r="P22" s="179" t="s">
        <v>168</v>
      </c>
      <c r="Q22" s="42"/>
      <c r="R22" s="184"/>
      <c r="S22" s="185" t="s">
        <v>168</v>
      </c>
      <c r="T22" s="42"/>
      <c r="U22" s="184"/>
      <c r="V22" s="179" t="s">
        <v>168</v>
      </c>
      <c r="W22" s="42"/>
      <c r="X22" s="184"/>
      <c r="Y22" s="179" t="s">
        <v>168</v>
      </c>
      <c r="Z22" s="42"/>
      <c r="AA22" s="184"/>
    </row>
    <row r="23" spans="1:27" x14ac:dyDescent="0.25">
      <c r="A23" s="237" t="str">
        <f t="shared" si="1"/>
        <v/>
      </c>
      <c r="B23" s="237" t="str">
        <f t="shared" si="2"/>
        <v/>
      </c>
      <c r="C23" s="237" t="str">
        <f t="shared" si="3"/>
        <v/>
      </c>
      <c r="D23" s="179" t="s">
        <v>168</v>
      </c>
      <c r="E23" s="42"/>
      <c r="F23" s="184"/>
      <c r="G23" s="179" t="s">
        <v>168</v>
      </c>
      <c r="H23" s="42"/>
      <c r="I23" s="184"/>
      <c r="J23" s="185" t="s">
        <v>168</v>
      </c>
      <c r="K23" s="42"/>
      <c r="L23" s="184"/>
      <c r="M23" s="185" t="s">
        <v>168</v>
      </c>
      <c r="N23" s="42"/>
      <c r="O23" s="184"/>
      <c r="P23" s="179" t="s">
        <v>168</v>
      </c>
      <c r="Q23" s="42"/>
      <c r="R23" s="184"/>
      <c r="S23" s="185" t="s">
        <v>168</v>
      </c>
      <c r="T23" s="186"/>
      <c r="U23" s="184"/>
      <c r="V23" s="179" t="s">
        <v>168</v>
      </c>
      <c r="W23" s="42"/>
      <c r="X23" s="184"/>
      <c r="Y23" s="179" t="s">
        <v>168</v>
      </c>
      <c r="Z23" s="42"/>
      <c r="AA23" s="184"/>
    </row>
    <row r="24" spans="1:27" x14ac:dyDescent="0.25">
      <c r="A24" s="237" t="str">
        <f t="shared" si="1"/>
        <v/>
      </c>
      <c r="B24" s="237" t="str">
        <f t="shared" si="2"/>
        <v/>
      </c>
      <c r="C24" s="237" t="str">
        <f t="shared" si="3"/>
        <v/>
      </c>
      <c r="D24" s="179" t="s">
        <v>168</v>
      </c>
      <c r="E24" s="42"/>
      <c r="F24" s="184"/>
      <c r="G24" s="179" t="s">
        <v>168</v>
      </c>
      <c r="H24" s="42"/>
      <c r="I24" s="184"/>
      <c r="J24" s="185" t="s">
        <v>168</v>
      </c>
      <c r="K24" s="42"/>
      <c r="L24" s="184"/>
      <c r="M24" s="185" t="s">
        <v>168</v>
      </c>
      <c r="N24" s="42"/>
      <c r="O24" s="184"/>
      <c r="P24" s="179" t="s">
        <v>168</v>
      </c>
      <c r="Q24" s="42"/>
      <c r="R24" s="184"/>
      <c r="S24" s="185" t="s">
        <v>168</v>
      </c>
      <c r="T24" s="42"/>
      <c r="U24" s="184"/>
      <c r="V24" s="179" t="s">
        <v>168</v>
      </c>
      <c r="W24" s="42"/>
      <c r="X24" s="184"/>
      <c r="Y24" s="179" t="s">
        <v>168</v>
      </c>
      <c r="Z24" s="42"/>
      <c r="AA24" s="184"/>
    </row>
    <row r="25" spans="1:27" x14ac:dyDescent="0.25">
      <c r="A25" s="237" t="str">
        <f t="shared" si="1"/>
        <v/>
      </c>
      <c r="B25" s="237" t="str">
        <f t="shared" si="2"/>
        <v/>
      </c>
      <c r="C25" s="237" t="str">
        <f t="shared" si="3"/>
        <v/>
      </c>
      <c r="D25" s="179" t="s">
        <v>168</v>
      </c>
      <c r="E25" s="42"/>
      <c r="F25" s="184"/>
      <c r="G25" s="179" t="s">
        <v>168</v>
      </c>
      <c r="H25" s="42"/>
      <c r="I25" s="184"/>
      <c r="J25" s="185" t="s">
        <v>168</v>
      </c>
      <c r="K25" s="42"/>
      <c r="L25" s="184"/>
      <c r="M25" s="185" t="s">
        <v>168</v>
      </c>
      <c r="N25" s="42"/>
      <c r="O25" s="184"/>
      <c r="P25" s="179" t="s">
        <v>168</v>
      </c>
      <c r="Q25" s="42"/>
      <c r="R25" s="184"/>
      <c r="S25" s="185" t="s">
        <v>168</v>
      </c>
      <c r="T25" s="42"/>
      <c r="U25" s="184"/>
      <c r="V25" s="179" t="s">
        <v>168</v>
      </c>
      <c r="W25" s="42"/>
      <c r="X25" s="184"/>
      <c r="Y25" s="179" t="s">
        <v>168</v>
      </c>
      <c r="Z25" s="42"/>
      <c r="AA25" s="184"/>
    </row>
    <row r="26" spans="1:27" x14ac:dyDescent="0.25">
      <c r="A26" s="237" t="str">
        <f t="shared" si="1"/>
        <v/>
      </c>
      <c r="B26" s="237" t="str">
        <f t="shared" si="2"/>
        <v/>
      </c>
      <c r="C26" s="237" t="str">
        <f t="shared" si="3"/>
        <v/>
      </c>
      <c r="D26" s="179" t="s">
        <v>168</v>
      </c>
      <c r="E26" s="42"/>
      <c r="F26" s="184"/>
      <c r="G26" s="179" t="s">
        <v>168</v>
      </c>
      <c r="H26" s="42"/>
      <c r="I26" s="184"/>
      <c r="J26" s="185" t="s">
        <v>168</v>
      </c>
      <c r="K26" s="42"/>
      <c r="L26" s="184"/>
      <c r="M26" s="185" t="s">
        <v>168</v>
      </c>
      <c r="N26" s="42"/>
      <c r="O26" s="184"/>
      <c r="P26" s="179" t="s">
        <v>168</v>
      </c>
      <c r="Q26" s="42"/>
      <c r="R26" s="184"/>
      <c r="S26" s="185" t="s">
        <v>168</v>
      </c>
      <c r="T26" s="42"/>
      <c r="U26" s="184"/>
      <c r="V26" s="179" t="s">
        <v>168</v>
      </c>
      <c r="W26" s="42"/>
      <c r="X26" s="184"/>
      <c r="Y26" s="179" t="s">
        <v>168</v>
      </c>
      <c r="Z26" s="42"/>
      <c r="AA26" s="184"/>
    </row>
    <row r="27" spans="1:27" x14ac:dyDescent="0.25">
      <c r="A27" s="237" t="str">
        <f t="shared" si="1"/>
        <v/>
      </c>
      <c r="B27" s="237" t="str">
        <f t="shared" si="2"/>
        <v/>
      </c>
      <c r="C27" s="237" t="str">
        <f t="shared" si="3"/>
        <v/>
      </c>
      <c r="D27" s="179" t="s">
        <v>168</v>
      </c>
      <c r="E27" s="42"/>
      <c r="F27" s="184"/>
      <c r="G27" s="179" t="s">
        <v>168</v>
      </c>
      <c r="H27" s="42"/>
      <c r="I27" s="184"/>
      <c r="J27" s="185" t="s">
        <v>168</v>
      </c>
      <c r="K27" s="42"/>
      <c r="L27" s="184"/>
      <c r="M27" s="185" t="s">
        <v>168</v>
      </c>
      <c r="N27" s="42"/>
      <c r="O27" s="184"/>
      <c r="P27" s="179" t="s">
        <v>168</v>
      </c>
      <c r="Q27" s="42"/>
      <c r="R27" s="184"/>
      <c r="S27" s="185" t="s">
        <v>168</v>
      </c>
      <c r="T27" s="42"/>
      <c r="U27" s="184"/>
      <c r="V27" s="179" t="s">
        <v>168</v>
      </c>
      <c r="W27" s="42"/>
      <c r="X27" s="184"/>
      <c r="Y27" s="179" t="s">
        <v>168</v>
      </c>
      <c r="Z27" s="42"/>
      <c r="AA27" s="184"/>
    </row>
    <row r="28" spans="1:27" ht="15.75" thickBot="1" x14ac:dyDescent="0.3">
      <c r="A28" s="237" t="str">
        <f t="shared" si="1"/>
        <v/>
      </c>
      <c r="B28" s="237" t="str">
        <f t="shared" si="2"/>
        <v/>
      </c>
      <c r="C28" s="237" t="str">
        <f t="shared" si="3"/>
        <v/>
      </c>
      <c r="D28" s="180" t="s">
        <v>168</v>
      </c>
      <c r="E28" s="108"/>
      <c r="F28" s="181"/>
      <c r="G28" s="254" t="s">
        <v>168</v>
      </c>
      <c r="H28" s="108"/>
      <c r="I28" s="181"/>
      <c r="J28" s="242" t="s">
        <v>168</v>
      </c>
      <c r="K28" s="108"/>
      <c r="L28" s="181"/>
      <c r="M28" s="242" t="s">
        <v>168</v>
      </c>
      <c r="N28" s="108"/>
      <c r="O28" s="243"/>
      <c r="P28" s="254" t="s">
        <v>168</v>
      </c>
      <c r="Q28" s="108"/>
      <c r="R28" s="181"/>
      <c r="S28" s="180" t="s">
        <v>168</v>
      </c>
      <c r="T28" s="108"/>
      <c r="U28" s="181"/>
      <c r="V28" s="254" t="s">
        <v>168</v>
      </c>
      <c r="W28" s="108"/>
      <c r="X28" s="181"/>
      <c r="Y28" s="254" t="s">
        <v>168</v>
      </c>
      <c r="Z28" s="108"/>
      <c r="AA28" s="181"/>
    </row>
    <row r="29" spans="1:27" ht="15.75" thickBot="1" x14ac:dyDescent="0.3"/>
    <row r="30" spans="1:27" ht="15.75" thickBot="1" x14ac:dyDescent="0.3">
      <c r="D30" s="292" t="s">
        <v>262</v>
      </c>
      <c r="E30" s="293"/>
      <c r="F30" s="244"/>
      <c r="G30" s="292" t="s">
        <v>263</v>
      </c>
      <c r="H30" s="293"/>
      <c r="I30" s="244"/>
      <c r="J30" s="292" t="s">
        <v>261</v>
      </c>
      <c r="K30" s="293"/>
      <c r="L30" s="244"/>
      <c r="M30" s="292" t="s">
        <v>260</v>
      </c>
      <c r="N30" s="293"/>
      <c r="O30" s="244"/>
      <c r="P30" s="292" t="s">
        <v>256</v>
      </c>
      <c r="Q30" s="293"/>
      <c r="R30" s="244"/>
      <c r="S30" s="292" t="s">
        <v>257</v>
      </c>
      <c r="T30" s="293"/>
      <c r="U30" s="244"/>
      <c r="V30" s="292" t="s">
        <v>258</v>
      </c>
      <c r="W30" s="293"/>
      <c r="X30" s="244"/>
      <c r="Y30" s="292" t="s">
        <v>259</v>
      </c>
      <c r="Z30" s="293"/>
      <c r="AA30" s="244"/>
    </row>
    <row r="31" spans="1:27" x14ac:dyDescent="0.25">
      <c r="D31" s="178" t="s">
        <v>168</v>
      </c>
      <c r="E31" s="177"/>
      <c r="F31" s="183"/>
      <c r="G31" s="178" t="s">
        <v>168</v>
      </c>
      <c r="H31" s="177"/>
      <c r="I31" s="183"/>
      <c r="J31" s="178" t="s">
        <v>168</v>
      </c>
      <c r="K31" s="177"/>
      <c r="L31" s="183"/>
      <c r="M31" s="178" t="s">
        <v>168</v>
      </c>
      <c r="N31" s="177"/>
      <c r="O31" s="183"/>
      <c r="P31" s="178" t="s">
        <v>168</v>
      </c>
      <c r="Q31" s="177"/>
      <c r="R31" s="183"/>
      <c r="S31" s="178" t="s">
        <v>168</v>
      </c>
      <c r="T31" s="177"/>
      <c r="U31" s="183"/>
      <c r="V31" s="178" t="s">
        <v>168</v>
      </c>
      <c r="W31" s="177"/>
      <c r="X31" s="183"/>
      <c r="Y31" s="178" t="s">
        <v>168</v>
      </c>
      <c r="Z31" s="177"/>
      <c r="AA31" s="183"/>
    </row>
    <row r="32" spans="1:27" x14ac:dyDescent="0.25">
      <c r="D32" s="179" t="s">
        <v>168</v>
      </c>
      <c r="E32" s="42"/>
      <c r="F32" s="184"/>
      <c r="G32" s="179" t="s">
        <v>168</v>
      </c>
      <c r="H32" s="42"/>
      <c r="I32" s="184"/>
      <c r="J32" s="179" t="s">
        <v>168</v>
      </c>
      <c r="K32" s="42"/>
      <c r="L32" s="184"/>
      <c r="M32" s="179" t="s">
        <v>168</v>
      </c>
      <c r="N32" s="42"/>
      <c r="O32" s="184"/>
      <c r="P32" s="179" t="s">
        <v>168</v>
      </c>
      <c r="Q32" s="42"/>
      <c r="R32" s="184"/>
      <c r="S32" s="179" t="s">
        <v>168</v>
      </c>
      <c r="T32" s="42"/>
      <c r="U32" s="184"/>
      <c r="V32" s="179" t="s">
        <v>168</v>
      </c>
      <c r="W32" s="42"/>
      <c r="X32" s="184"/>
      <c r="Y32" s="179" t="s">
        <v>168</v>
      </c>
      <c r="Z32" s="42"/>
      <c r="AA32" s="184"/>
    </row>
    <row r="33" spans="4:27" x14ac:dyDescent="0.25">
      <c r="D33" s="179" t="s">
        <v>168</v>
      </c>
      <c r="E33" s="42"/>
      <c r="F33" s="184"/>
      <c r="G33" s="179" t="s">
        <v>168</v>
      </c>
      <c r="H33" s="42"/>
      <c r="I33" s="184"/>
      <c r="J33" s="179" t="s">
        <v>168</v>
      </c>
      <c r="K33" s="42"/>
      <c r="L33" s="184"/>
      <c r="M33" s="179" t="s">
        <v>168</v>
      </c>
      <c r="N33" s="42"/>
      <c r="O33" s="184"/>
      <c r="P33" s="179" t="s">
        <v>168</v>
      </c>
      <c r="Q33" s="42"/>
      <c r="R33" s="184"/>
      <c r="S33" s="179" t="s">
        <v>168</v>
      </c>
      <c r="T33" s="42"/>
      <c r="U33" s="184"/>
      <c r="V33" s="179" t="s">
        <v>168</v>
      </c>
      <c r="W33" s="42"/>
      <c r="X33" s="184"/>
      <c r="Y33" s="179" t="s">
        <v>168</v>
      </c>
      <c r="Z33" s="42"/>
      <c r="AA33" s="184"/>
    </row>
    <row r="34" spans="4:27" x14ac:dyDescent="0.25">
      <c r="D34" s="179" t="s">
        <v>168</v>
      </c>
      <c r="E34" s="42"/>
      <c r="F34" s="184"/>
      <c r="G34" s="179" t="s">
        <v>168</v>
      </c>
      <c r="H34" s="42"/>
      <c r="I34" s="184"/>
      <c r="J34" s="179" t="s">
        <v>168</v>
      </c>
      <c r="K34" s="42"/>
      <c r="L34" s="184"/>
      <c r="M34" s="179" t="s">
        <v>168</v>
      </c>
      <c r="N34" s="42"/>
      <c r="O34" s="184"/>
      <c r="P34" s="179" t="s">
        <v>168</v>
      </c>
      <c r="Q34" s="42"/>
      <c r="R34" s="184"/>
      <c r="S34" s="179" t="s">
        <v>168</v>
      </c>
      <c r="T34" s="42"/>
      <c r="U34" s="184"/>
      <c r="V34" s="179" t="s">
        <v>168</v>
      </c>
      <c r="W34" s="42"/>
      <c r="X34" s="184"/>
      <c r="Y34" s="179" t="s">
        <v>168</v>
      </c>
      <c r="Z34" s="42"/>
      <c r="AA34" s="184"/>
    </row>
    <row r="35" spans="4:27" x14ac:dyDescent="0.25">
      <c r="D35" s="179" t="s">
        <v>168</v>
      </c>
      <c r="E35" s="42"/>
      <c r="F35" s="184"/>
      <c r="G35" s="179" t="s">
        <v>168</v>
      </c>
      <c r="H35" s="42"/>
      <c r="I35" s="184"/>
      <c r="J35" s="179" t="s">
        <v>168</v>
      </c>
      <c r="K35" s="42"/>
      <c r="L35" s="184"/>
      <c r="M35" s="179" t="s">
        <v>168</v>
      </c>
      <c r="N35" s="42"/>
      <c r="O35" s="184"/>
      <c r="P35" s="179" t="s">
        <v>168</v>
      </c>
      <c r="Q35" s="42"/>
      <c r="R35" s="184"/>
      <c r="S35" s="179" t="s">
        <v>168</v>
      </c>
      <c r="T35" s="42"/>
      <c r="U35" s="184"/>
      <c r="V35" s="179" t="s">
        <v>168</v>
      </c>
      <c r="W35" s="42"/>
      <c r="X35" s="184"/>
      <c r="Y35" s="179" t="s">
        <v>168</v>
      </c>
      <c r="Z35" s="42"/>
      <c r="AA35" s="184"/>
    </row>
    <row r="36" spans="4:27" x14ac:dyDescent="0.25">
      <c r="D36" s="179" t="s">
        <v>168</v>
      </c>
      <c r="E36" s="42"/>
      <c r="F36" s="184"/>
      <c r="G36" s="179" t="s">
        <v>168</v>
      </c>
      <c r="H36" s="42"/>
      <c r="I36" s="184"/>
      <c r="J36" s="179" t="s">
        <v>168</v>
      </c>
      <c r="K36" s="42"/>
      <c r="L36" s="184"/>
      <c r="M36" s="179" t="s">
        <v>168</v>
      </c>
      <c r="N36" s="42"/>
      <c r="O36" s="184"/>
      <c r="P36" s="179" t="s">
        <v>168</v>
      </c>
      <c r="Q36" s="42"/>
      <c r="R36" s="184"/>
      <c r="S36" s="179" t="s">
        <v>168</v>
      </c>
      <c r="T36" s="42"/>
      <c r="U36" s="184"/>
      <c r="V36" s="179" t="s">
        <v>168</v>
      </c>
      <c r="W36" s="42"/>
      <c r="X36" s="184"/>
      <c r="Y36" s="179" t="s">
        <v>168</v>
      </c>
      <c r="Z36" s="42"/>
      <c r="AA36" s="184"/>
    </row>
    <row r="37" spans="4:27" x14ac:dyDescent="0.25">
      <c r="D37" s="179" t="s">
        <v>168</v>
      </c>
      <c r="E37" s="42"/>
      <c r="F37" s="184"/>
      <c r="G37" s="179" t="s">
        <v>168</v>
      </c>
      <c r="H37" s="42"/>
      <c r="I37" s="184"/>
      <c r="J37" s="179" t="s">
        <v>168</v>
      </c>
      <c r="K37" s="42"/>
      <c r="L37" s="184"/>
      <c r="M37" s="179" t="s">
        <v>168</v>
      </c>
      <c r="N37" s="42"/>
      <c r="O37" s="184"/>
      <c r="P37" s="179" t="s">
        <v>168</v>
      </c>
      <c r="Q37" s="42"/>
      <c r="R37" s="184"/>
      <c r="S37" s="179" t="s">
        <v>168</v>
      </c>
      <c r="T37" s="42"/>
      <c r="U37" s="184"/>
      <c r="V37" s="179" t="s">
        <v>168</v>
      </c>
      <c r="W37" s="42"/>
      <c r="X37" s="184"/>
      <c r="Y37" s="179" t="s">
        <v>168</v>
      </c>
      <c r="Z37" s="42"/>
      <c r="AA37" s="184"/>
    </row>
    <row r="38" spans="4:27" x14ac:dyDescent="0.25">
      <c r="D38" s="179" t="s">
        <v>168</v>
      </c>
      <c r="E38" s="42"/>
      <c r="F38" s="184"/>
      <c r="G38" s="179" t="s">
        <v>168</v>
      </c>
      <c r="H38" s="42"/>
      <c r="I38" s="184"/>
      <c r="J38" s="179" t="s">
        <v>168</v>
      </c>
      <c r="K38" s="42"/>
      <c r="L38" s="184"/>
      <c r="M38" s="179" t="s">
        <v>168</v>
      </c>
      <c r="N38" s="42"/>
      <c r="O38" s="184"/>
      <c r="P38" s="179" t="s">
        <v>168</v>
      </c>
      <c r="Q38" s="42"/>
      <c r="R38" s="184"/>
      <c r="S38" s="179" t="s">
        <v>168</v>
      </c>
      <c r="T38" s="42"/>
      <c r="U38" s="184"/>
      <c r="V38" s="179" t="s">
        <v>168</v>
      </c>
      <c r="W38" s="42"/>
      <c r="X38" s="184"/>
      <c r="Y38" s="179" t="s">
        <v>168</v>
      </c>
      <c r="Z38" s="42"/>
      <c r="AA38" s="184"/>
    </row>
    <row r="39" spans="4:27" x14ac:dyDescent="0.25">
      <c r="D39" s="179" t="s">
        <v>168</v>
      </c>
      <c r="E39" s="42"/>
      <c r="F39" s="184"/>
      <c r="G39" s="179" t="s">
        <v>168</v>
      </c>
      <c r="H39" s="42"/>
      <c r="I39" s="184"/>
      <c r="J39" s="179" t="s">
        <v>168</v>
      </c>
      <c r="K39" s="42"/>
      <c r="L39" s="184"/>
      <c r="M39" s="179" t="s">
        <v>168</v>
      </c>
      <c r="N39" s="42"/>
      <c r="O39" s="184"/>
      <c r="P39" s="179" t="s">
        <v>168</v>
      </c>
      <c r="Q39" s="42"/>
      <c r="R39" s="184"/>
      <c r="S39" s="179" t="s">
        <v>168</v>
      </c>
      <c r="T39" s="42"/>
      <c r="U39" s="184"/>
      <c r="V39" s="179" t="s">
        <v>168</v>
      </c>
      <c r="W39" s="42"/>
      <c r="X39" s="184"/>
      <c r="Y39" s="179" t="s">
        <v>168</v>
      </c>
      <c r="Z39" s="42"/>
      <c r="AA39" s="184"/>
    </row>
    <row r="40" spans="4:27" x14ac:dyDescent="0.25">
      <c r="D40" s="179" t="s">
        <v>168</v>
      </c>
      <c r="E40" s="42"/>
      <c r="F40" s="184"/>
      <c r="G40" s="179" t="s">
        <v>168</v>
      </c>
      <c r="H40" s="42"/>
      <c r="I40" s="184"/>
      <c r="J40" s="179" t="s">
        <v>168</v>
      </c>
      <c r="K40" s="42"/>
      <c r="L40" s="184"/>
      <c r="M40" s="179" t="s">
        <v>168</v>
      </c>
      <c r="N40" s="42"/>
      <c r="O40" s="184"/>
      <c r="P40" s="179" t="s">
        <v>168</v>
      </c>
      <c r="Q40" s="42"/>
      <c r="R40" s="184"/>
      <c r="S40" s="179" t="s">
        <v>168</v>
      </c>
      <c r="T40" s="42"/>
      <c r="U40" s="184"/>
      <c r="V40" s="179" t="s">
        <v>168</v>
      </c>
      <c r="W40" s="42"/>
      <c r="X40" s="184"/>
      <c r="Y40" s="179" t="s">
        <v>168</v>
      </c>
      <c r="Z40" s="42"/>
      <c r="AA40" s="184"/>
    </row>
    <row r="41" spans="4:27" x14ac:dyDescent="0.25">
      <c r="D41" s="179" t="s">
        <v>168</v>
      </c>
      <c r="E41" s="42"/>
      <c r="F41" s="184"/>
      <c r="G41" s="179" t="s">
        <v>168</v>
      </c>
      <c r="H41" s="42"/>
      <c r="I41" s="184"/>
      <c r="J41" s="179" t="s">
        <v>168</v>
      </c>
      <c r="K41" s="42"/>
      <c r="L41" s="184"/>
      <c r="M41" s="179" t="s">
        <v>168</v>
      </c>
      <c r="N41" s="42"/>
      <c r="O41" s="184"/>
      <c r="P41" s="179" t="s">
        <v>168</v>
      </c>
      <c r="Q41" s="42"/>
      <c r="R41" s="184"/>
      <c r="S41" s="179" t="s">
        <v>168</v>
      </c>
      <c r="T41" s="42"/>
      <c r="U41" s="184"/>
      <c r="V41" s="179" t="s">
        <v>168</v>
      </c>
      <c r="W41" s="42"/>
      <c r="X41" s="184"/>
      <c r="Y41" s="179" t="s">
        <v>168</v>
      </c>
      <c r="Z41" s="42"/>
      <c r="AA41" s="184"/>
    </row>
    <row r="42" spans="4:27" x14ac:dyDescent="0.25">
      <c r="D42" s="179" t="s">
        <v>168</v>
      </c>
      <c r="E42" s="42"/>
      <c r="F42" s="184"/>
      <c r="G42" s="179" t="s">
        <v>168</v>
      </c>
      <c r="H42" s="42"/>
      <c r="I42" s="184"/>
      <c r="J42" s="179" t="s">
        <v>168</v>
      </c>
      <c r="K42" s="42"/>
      <c r="L42" s="184"/>
      <c r="M42" s="179" t="s">
        <v>168</v>
      </c>
      <c r="N42" s="42"/>
      <c r="O42" s="184"/>
      <c r="P42" s="179" t="s">
        <v>168</v>
      </c>
      <c r="Q42" s="42"/>
      <c r="R42" s="184"/>
      <c r="S42" s="179" t="s">
        <v>168</v>
      </c>
      <c r="T42" s="42"/>
      <c r="U42" s="184"/>
      <c r="V42" s="179" t="s">
        <v>168</v>
      </c>
      <c r="W42" s="42"/>
      <c r="X42" s="184"/>
      <c r="Y42" s="179" t="s">
        <v>168</v>
      </c>
      <c r="Z42" s="42"/>
      <c r="AA42" s="184"/>
    </row>
    <row r="43" spans="4:27" x14ac:dyDescent="0.25">
      <c r="D43" s="179" t="s">
        <v>168</v>
      </c>
      <c r="E43" s="42"/>
      <c r="F43" s="184"/>
      <c r="G43" s="179" t="s">
        <v>168</v>
      </c>
      <c r="H43" s="42"/>
      <c r="I43" s="184"/>
      <c r="J43" s="179" t="s">
        <v>168</v>
      </c>
      <c r="K43" s="42"/>
      <c r="L43" s="184"/>
      <c r="M43" s="179" t="s">
        <v>168</v>
      </c>
      <c r="N43" s="42"/>
      <c r="O43" s="184"/>
      <c r="P43" s="179" t="s">
        <v>168</v>
      </c>
      <c r="Q43" s="42"/>
      <c r="R43" s="184"/>
      <c r="S43" s="179" t="s">
        <v>168</v>
      </c>
      <c r="T43" s="42"/>
      <c r="U43" s="184"/>
      <c r="V43" s="179" t="s">
        <v>168</v>
      </c>
      <c r="W43" s="42"/>
      <c r="X43" s="184"/>
      <c r="Y43" s="179" t="s">
        <v>168</v>
      </c>
      <c r="Z43" s="42"/>
      <c r="AA43" s="184"/>
    </row>
    <row r="44" spans="4:27" x14ac:dyDescent="0.25">
      <c r="D44" s="179" t="s">
        <v>168</v>
      </c>
      <c r="E44" s="42"/>
      <c r="F44" s="184"/>
      <c r="G44" s="179" t="s">
        <v>168</v>
      </c>
      <c r="H44" s="42"/>
      <c r="I44" s="184"/>
      <c r="J44" s="179" t="s">
        <v>168</v>
      </c>
      <c r="K44" s="42"/>
      <c r="L44" s="184"/>
      <c r="M44" s="179" t="s">
        <v>168</v>
      </c>
      <c r="N44" s="42"/>
      <c r="O44" s="184"/>
      <c r="P44" s="179" t="s">
        <v>168</v>
      </c>
      <c r="Q44" s="42"/>
      <c r="R44" s="184"/>
      <c r="S44" s="179" t="s">
        <v>168</v>
      </c>
      <c r="T44" s="42"/>
      <c r="U44" s="184"/>
      <c r="V44" s="179" t="s">
        <v>168</v>
      </c>
      <c r="W44" s="42"/>
      <c r="X44" s="184"/>
      <c r="Y44" s="179" t="s">
        <v>168</v>
      </c>
      <c r="Z44" s="42"/>
      <c r="AA44" s="184"/>
    </row>
    <row r="45" spans="4:27" x14ac:dyDescent="0.25">
      <c r="D45" s="179" t="s">
        <v>168</v>
      </c>
      <c r="E45" s="42"/>
      <c r="F45" s="184"/>
      <c r="G45" s="179" t="s">
        <v>168</v>
      </c>
      <c r="H45" s="42"/>
      <c r="I45" s="184"/>
      <c r="J45" s="179" t="s">
        <v>168</v>
      </c>
      <c r="K45" s="42"/>
      <c r="L45" s="184"/>
      <c r="M45" s="179" t="s">
        <v>168</v>
      </c>
      <c r="N45" s="42"/>
      <c r="O45" s="184"/>
      <c r="P45" s="179" t="s">
        <v>168</v>
      </c>
      <c r="Q45" s="42"/>
      <c r="R45" s="184"/>
      <c r="S45" s="179" t="s">
        <v>168</v>
      </c>
      <c r="T45" s="42"/>
      <c r="U45" s="184"/>
      <c r="V45" s="179" t="s">
        <v>168</v>
      </c>
      <c r="W45" s="42"/>
      <c r="X45" s="184"/>
      <c r="Y45" s="179" t="s">
        <v>168</v>
      </c>
      <c r="Z45" s="42"/>
      <c r="AA45" s="184"/>
    </row>
    <row r="46" spans="4:27" x14ac:dyDescent="0.25">
      <c r="D46" s="179" t="s">
        <v>168</v>
      </c>
      <c r="E46" s="42"/>
      <c r="F46" s="184"/>
      <c r="G46" s="179" t="s">
        <v>168</v>
      </c>
      <c r="H46" s="42"/>
      <c r="I46" s="184"/>
      <c r="J46" s="179" t="s">
        <v>168</v>
      </c>
      <c r="K46" s="42"/>
      <c r="L46" s="184"/>
      <c r="M46" s="179" t="s">
        <v>168</v>
      </c>
      <c r="N46" s="42"/>
      <c r="O46" s="184"/>
      <c r="P46" s="179" t="s">
        <v>168</v>
      </c>
      <c r="Q46" s="42"/>
      <c r="R46" s="184"/>
      <c r="S46" s="179" t="s">
        <v>168</v>
      </c>
      <c r="T46" s="42"/>
      <c r="U46" s="184"/>
      <c r="V46" s="179" t="s">
        <v>168</v>
      </c>
      <c r="W46" s="42"/>
      <c r="X46" s="184"/>
      <c r="Y46" s="179" t="s">
        <v>168</v>
      </c>
      <c r="Z46" s="42"/>
      <c r="AA46" s="184"/>
    </row>
    <row r="47" spans="4:27" x14ac:dyDescent="0.25">
      <c r="D47" s="179" t="s">
        <v>168</v>
      </c>
      <c r="E47" s="42"/>
      <c r="F47" s="184"/>
      <c r="G47" s="179" t="s">
        <v>168</v>
      </c>
      <c r="H47" s="42"/>
      <c r="I47" s="184"/>
      <c r="J47" s="179" t="s">
        <v>168</v>
      </c>
      <c r="K47" s="42"/>
      <c r="L47" s="184"/>
      <c r="M47" s="179" t="s">
        <v>168</v>
      </c>
      <c r="N47" s="42"/>
      <c r="O47" s="184"/>
      <c r="P47" s="179" t="s">
        <v>168</v>
      </c>
      <c r="Q47" s="42"/>
      <c r="R47" s="184"/>
      <c r="S47" s="179" t="s">
        <v>168</v>
      </c>
      <c r="T47" s="42"/>
      <c r="U47" s="184"/>
      <c r="V47" s="179" t="s">
        <v>168</v>
      </c>
      <c r="W47" s="42"/>
      <c r="X47" s="184"/>
      <c r="Y47" s="179" t="s">
        <v>168</v>
      </c>
      <c r="Z47" s="42"/>
      <c r="AA47" s="184"/>
    </row>
    <row r="48" spans="4:27" x14ac:dyDescent="0.25">
      <c r="D48" s="179" t="s">
        <v>168</v>
      </c>
      <c r="E48" s="42"/>
      <c r="F48" s="184"/>
      <c r="G48" s="179" t="s">
        <v>168</v>
      </c>
      <c r="H48" s="42"/>
      <c r="I48" s="184"/>
      <c r="J48" s="179" t="s">
        <v>168</v>
      </c>
      <c r="K48" s="42"/>
      <c r="L48" s="184"/>
      <c r="M48" s="179" t="s">
        <v>168</v>
      </c>
      <c r="N48" s="42"/>
      <c r="O48" s="184"/>
      <c r="P48" s="179" t="s">
        <v>168</v>
      </c>
      <c r="Q48" s="42"/>
      <c r="R48" s="184"/>
      <c r="S48" s="179" t="s">
        <v>168</v>
      </c>
      <c r="T48" s="42"/>
      <c r="U48" s="184"/>
      <c r="V48" s="179" t="s">
        <v>168</v>
      </c>
      <c r="W48" s="42"/>
      <c r="X48" s="184"/>
      <c r="Y48" s="179" t="s">
        <v>168</v>
      </c>
      <c r="Z48" s="42"/>
      <c r="AA48" s="184"/>
    </row>
    <row r="49" spans="4:27" x14ac:dyDescent="0.25">
      <c r="D49" s="179" t="s">
        <v>168</v>
      </c>
      <c r="E49" s="42"/>
      <c r="F49" s="184"/>
      <c r="G49" s="179" t="s">
        <v>168</v>
      </c>
      <c r="H49" s="42"/>
      <c r="I49" s="184"/>
      <c r="J49" s="179" t="s">
        <v>168</v>
      </c>
      <c r="K49" s="42"/>
      <c r="L49" s="184"/>
      <c r="M49" s="179" t="s">
        <v>168</v>
      </c>
      <c r="N49" s="42"/>
      <c r="O49" s="184"/>
      <c r="P49" s="179" t="s">
        <v>168</v>
      </c>
      <c r="Q49" s="42"/>
      <c r="R49" s="184"/>
      <c r="S49" s="179" t="s">
        <v>168</v>
      </c>
      <c r="T49" s="42"/>
      <c r="U49" s="184"/>
      <c r="V49" s="179" t="s">
        <v>168</v>
      </c>
      <c r="W49" s="42"/>
      <c r="X49" s="184"/>
      <c r="Y49" s="179" t="s">
        <v>168</v>
      </c>
      <c r="Z49" s="42"/>
      <c r="AA49" s="184"/>
    </row>
    <row r="50" spans="4:27" x14ac:dyDescent="0.25">
      <c r="D50" s="179" t="s">
        <v>168</v>
      </c>
      <c r="E50" s="42"/>
      <c r="F50" s="184"/>
      <c r="G50" s="179" t="s">
        <v>168</v>
      </c>
      <c r="H50" s="42"/>
      <c r="I50" s="184"/>
      <c r="J50" s="179" t="s">
        <v>168</v>
      </c>
      <c r="K50" s="42"/>
      <c r="L50" s="184"/>
      <c r="M50" s="179" t="s">
        <v>168</v>
      </c>
      <c r="N50" s="42"/>
      <c r="O50" s="184"/>
      <c r="P50" s="179" t="s">
        <v>168</v>
      </c>
      <c r="Q50" s="42"/>
      <c r="R50" s="184"/>
      <c r="S50" s="179" t="s">
        <v>168</v>
      </c>
      <c r="T50" s="42"/>
      <c r="U50" s="184"/>
      <c r="V50" s="179" t="s">
        <v>168</v>
      </c>
      <c r="W50" s="42"/>
      <c r="X50" s="184"/>
      <c r="Y50" s="179" t="s">
        <v>168</v>
      </c>
      <c r="Z50" s="42"/>
      <c r="AA50" s="184"/>
    </row>
    <row r="51" spans="4:27" x14ac:dyDescent="0.25">
      <c r="D51" s="179" t="s">
        <v>168</v>
      </c>
      <c r="E51" s="42"/>
      <c r="F51" s="184"/>
      <c r="G51" s="179" t="s">
        <v>168</v>
      </c>
      <c r="H51" s="42"/>
      <c r="I51" s="184"/>
      <c r="J51" s="179" t="s">
        <v>168</v>
      </c>
      <c r="K51" s="42"/>
      <c r="L51" s="184"/>
      <c r="M51" s="179" t="s">
        <v>168</v>
      </c>
      <c r="N51" s="42"/>
      <c r="O51" s="184"/>
      <c r="P51" s="179" t="s">
        <v>168</v>
      </c>
      <c r="Q51" s="42"/>
      <c r="R51" s="184"/>
      <c r="S51" s="179" t="s">
        <v>168</v>
      </c>
      <c r="T51" s="42"/>
      <c r="U51" s="184"/>
      <c r="V51" s="179" t="s">
        <v>168</v>
      </c>
      <c r="W51" s="42"/>
      <c r="X51" s="184"/>
      <c r="Y51" s="179" t="s">
        <v>168</v>
      </c>
      <c r="Z51" s="42"/>
      <c r="AA51" s="184"/>
    </row>
    <row r="52" spans="4:27" x14ac:dyDescent="0.25">
      <c r="D52" s="179" t="s">
        <v>168</v>
      </c>
      <c r="E52" s="42"/>
      <c r="F52" s="184"/>
      <c r="G52" s="179" t="s">
        <v>168</v>
      </c>
      <c r="H52" s="42"/>
      <c r="I52" s="184"/>
      <c r="J52" s="179" t="s">
        <v>168</v>
      </c>
      <c r="K52" s="42"/>
      <c r="L52" s="184"/>
      <c r="M52" s="179" t="s">
        <v>168</v>
      </c>
      <c r="N52" s="42"/>
      <c r="O52" s="184"/>
      <c r="P52" s="179" t="s">
        <v>168</v>
      </c>
      <c r="Q52" s="42"/>
      <c r="R52" s="184"/>
      <c r="S52" s="179" t="s">
        <v>168</v>
      </c>
      <c r="T52" s="42"/>
      <c r="U52" s="184"/>
      <c r="V52" s="179" t="s">
        <v>168</v>
      </c>
      <c r="W52" s="42"/>
      <c r="X52" s="184"/>
      <c r="Y52" s="179" t="s">
        <v>168</v>
      </c>
      <c r="Z52" s="42"/>
      <c r="AA52" s="184"/>
    </row>
    <row r="53" spans="4:27" x14ac:dyDescent="0.25">
      <c r="D53" s="179" t="s">
        <v>168</v>
      </c>
      <c r="E53" s="42"/>
      <c r="F53" s="184"/>
      <c r="G53" s="179" t="s">
        <v>168</v>
      </c>
      <c r="H53" s="42"/>
      <c r="I53" s="184"/>
      <c r="J53" s="179" t="s">
        <v>168</v>
      </c>
      <c r="K53" s="42"/>
      <c r="L53" s="184"/>
      <c r="M53" s="179" t="s">
        <v>168</v>
      </c>
      <c r="N53" s="42"/>
      <c r="O53" s="184"/>
      <c r="P53" s="179" t="s">
        <v>168</v>
      </c>
      <c r="Q53" s="42"/>
      <c r="R53" s="184"/>
      <c r="S53" s="179" t="s">
        <v>168</v>
      </c>
      <c r="T53" s="42"/>
      <c r="U53" s="184"/>
      <c r="V53" s="179" t="s">
        <v>168</v>
      </c>
      <c r="W53" s="42"/>
      <c r="X53" s="184"/>
      <c r="Y53" s="179" t="s">
        <v>168</v>
      </c>
      <c r="Z53" s="42"/>
      <c r="AA53" s="184"/>
    </row>
    <row r="54" spans="4:27" x14ac:dyDescent="0.25">
      <c r="D54" s="179" t="s">
        <v>168</v>
      </c>
      <c r="E54" s="42"/>
      <c r="F54" s="184"/>
      <c r="G54" s="179" t="s">
        <v>168</v>
      </c>
      <c r="H54" s="42"/>
      <c r="I54" s="184"/>
      <c r="J54" s="179" t="s">
        <v>168</v>
      </c>
      <c r="K54" s="42"/>
      <c r="L54" s="184"/>
      <c r="M54" s="179" t="s">
        <v>168</v>
      </c>
      <c r="N54" s="42"/>
      <c r="O54" s="184"/>
      <c r="P54" s="179" t="s">
        <v>168</v>
      </c>
      <c r="Q54" s="42"/>
      <c r="R54" s="184"/>
      <c r="S54" s="179" t="s">
        <v>168</v>
      </c>
      <c r="T54" s="42"/>
      <c r="U54" s="184"/>
      <c r="V54" s="179" t="s">
        <v>168</v>
      </c>
      <c r="W54" s="42"/>
      <c r="X54" s="184"/>
      <c r="Y54" s="179" t="s">
        <v>168</v>
      </c>
      <c r="Z54" s="42"/>
      <c r="AA54" s="184"/>
    </row>
    <row r="55" spans="4:27" x14ac:dyDescent="0.25">
      <c r="D55" s="179" t="s">
        <v>168</v>
      </c>
      <c r="E55" s="42"/>
      <c r="F55" s="184"/>
      <c r="G55" s="179" t="s">
        <v>168</v>
      </c>
      <c r="H55" s="42"/>
      <c r="I55" s="184"/>
      <c r="J55" s="179" t="s">
        <v>168</v>
      </c>
      <c r="K55" s="42"/>
      <c r="L55" s="184"/>
      <c r="M55" s="179" t="s">
        <v>168</v>
      </c>
      <c r="N55" s="42"/>
      <c r="O55" s="184"/>
      <c r="P55" s="179" t="s">
        <v>168</v>
      </c>
      <c r="Q55" s="42"/>
      <c r="R55" s="184"/>
      <c r="S55" s="179" t="s">
        <v>168</v>
      </c>
      <c r="T55" s="42"/>
      <c r="U55" s="184"/>
      <c r="V55" s="179" t="s">
        <v>168</v>
      </c>
      <c r="W55" s="42"/>
      <c r="X55" s="184"/>
      <c r="Y55" s="179" t="s">
        <v>168</v>
      </c>
      <c r="Z55" s="42"/>
      <c r="AA55" s="184"/>
    </row>
    <row r="56" spans="4:27" x14ac:dyDescent="0.25">
      <c r="D56" s="179" t="s">
        <v>168</v>
      </c>
      <c r="E56" s="42"/>
      <c r="F56" s="184"/>
      <c r="G56" s="179" t="s">
        <v>168</v>
      </c>
      <c r="H56" s="42"/>
      <c r="I56" s="184"/>
      <c r="J56" s="179" t="s">
        <v>168</v>
      </c>
      <c r="K56" s="42"/>
      <c r="L56" s="184"/>
      <c r="M56" s="179" t="s">
        <v>168</v>
      </c>
      <c r="N56" s="42"/>
      <c r="O56" s="184"/>
      <c r="P56" s="179" t="s">
        <v>168</v>
      </c>
      <c r="Q56" s="42"/>
      <c r="R56" s="184"/>
      <c r="S56" s="179" t="s">
        <v>168</v>
      </c>
      <c r="T56" s="42"/>
      <c r="U56" s="184"/>
      <c r="V56" s="179" t="s">
        <v>168</v>
      </c>
      <c r="W56" s="42"/>
      <c r="X56" s="184"/>
      <c r="Y56" s="179" t="s">
        <v>168</v>
      </c>
      <c r="Z56" s="42"/>
      <c r="AA56" s="184"/>
    </row>
    <row r="57" spans="4:27" ht="15.75" thickBot="1" x14ac:dyDescent="0.3">
      <c r="D57" s="254" t="s">
        <v>168</v>
      </c>
      <c r="E57" s="108"/>
      <c r="F57" s="181"/>
      <c r="G57" s="254" t="s">
        <v>168</v>
      </c>
      <c r="H57" s="108"/>
      <c r="I57" s="181"/>
      <c r="J57" s="254" t="s">
        <v>168</v>
      </c>
      <c r="K57" s="108"/>
      <c r="L57" s="181"/>
      <c r="M57" s="254" t="s">
        <v>168</v>
      </c>
      <c r="N57" s="108"/>
      <c r="O57" s="181"/>
      <c r="P57" s="254" t="s">
        <v>168</v>
      </c>
      <c r="Q57" s="108"/>
      <c r="R57" s="181"/>
      <c r="S57" s="254" t="s">
        <v>168</v>
      </c>
      <c r="T57" s="108"/>
      <c r="U57" s="181"/>
      <c r="V57" s="254" t="s">
        <v>168</v>
      </c>
      <c r="W57" s="108"/>
      <c r="X57" s="181"/>
      <c r="Y57" s="254" t="s">
        <v>168</v>
      </c>
      <c r="Z57" s="108"/>
      <c r="AA57" s="181"/>
    </row>
  </sheetData>
  <sortState ref="S2:U13">
    <sortCondition ref="S2"/>
  </sortState>
  <mergeCells count="17">
    <mergeCell ref="S1:T1"/>
    <mergeCell ref="V1:W1"/>
    <mergeCell ref="Y1:Z1"/>
    <mergeCell ref="S30:T30"/>
    <mergeCell ref="V30:W30"/>
    <mergeCell ref="Y30:Z30"/>
    <mergeCell ref="P1:Q1"/>
    <mergeCell ref="D30:E30"/>
    <mergeCell ref="G30:H30"/>
    <mergeCell ref="J30:K30"/>
    <mergeCell ref="M30:N30"/>
    <mergeCell ref="P30:Q30"/>
    <mergeCell ref="B1:C1"/>
    <mergeCell ref="D1:E1"/>
    <mergeCell ref="G1:H1"/>
    <mergeCell ref="J1:K1"/>
    <mergeCell ref="M1:N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4"/>
  <sheetViews>
    <sheetView workbookViewId="0">
      <selection activeCell="B12" sqref="B12"/>
    </sheetView>
  </sheetViews>
  <sheetFormatPr baseColWidth="10" defaultRowHeight="15" x14ac:dyDescent="0.25"/>
  <cols>
    <col min="7" max="7" width="22" customWidth="1"/>
    <col min="14" max="14" width="27.140625" customWidth="1"/>
  </cols>
  <sheetData>
    <row r="1" spans="1:16" ht="15.75" thickBot="1" x14ac:dyDescent="0.3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94</v>
      </c>
      <c r="L1" s="2" t="s">
        <v>119</v>
      </c>
      <c r="M1" s="2" t="s">
        <v>128</v>
      </c>
      <c r="N1" s="2" t="s">
        <v>130</v>
      </c>
      <c r="O1" s="2" t="s">
        <v>185</v>
      </c>
      <c r="P1" s="2" t="s">
        <v>184</v>
      </c>
    </row>
    <row r="2" spans="1:16" ht="15.75" thickBot="1" x14ac:dyDescent="0.3">
      <c r="A2" t="s">
        <v>273</v>
      </c>
      <c r="B2" t="s">
        <v>268</v>
      </c>
      <c r="C2" t="s">
        <v>2</v>
      </c>
      <c r="D2">
        <v>1</v>
      </c>
      <c r="E2" t="s">
        <v>21</v>
      </c>
      <c r="F2">
        <v>2018</v>
      </c>
      <c r="G2" s="135" t="s">
        <v>198</v>
      </c>
      <c r="H2" t="s">
        <v>232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49" t="s">
        <v>131</v>
      </c>
      <c r="O2">
        <v>0</v>
      </c>
      <c r="P2">
        <v>0</v>
      </c>
    </row>
    <row r="3" spans="1:16" ht="15.75" thickBot="1" x14ac:dyDescent="0.3">
      <c r="A3" t="s">
        <v>0</v>
      </c>
      <c r="B3" t="s">
        <v>274</v>
      </c>
      <c r="C3" t="s">
        <v>3</v>
      </c>
      <c r="D3">
        <v>2</v>
      </c>
      <c r="E3" t="s">
        <v>22</v>
      </c>
      <c r="F3">
        <v>2019</v>
      </c>
      <c r="G3" s="135" t="s">
        <v>201</v>
      </c>
      <c r="H3" t="s">
        <v>233</v>
      </c>
      <c r="I3" t="s">
        <v>48</v>
      </c>
      <c r="J3" s="3" t="s">
        <v>79</v>
      </c>
      <c r="K3">
        <v>2</v>
      </c>
      <c r="L3" t="s">
        <v>48</v>
      </c>
      <c r="M3">
        <v>1</v>
      </c>
      <c r="N3" s="149" t="s">
        <v>132</v>
      </c>
      <c r="O3">
        <v>0.33</v>
      </c>
      <c r="P3">
        <v>30</v>
      </c>
    </row>
    <row r="4" spans="1:16" ht="15.75" thickBot="1" x14ac:dyDescent="0.3">
      <c r="A4" t="s">
        <v>217</v>
      </c>
      <c r="B4" t="s">
        <v>269</v>
      </c>
      <c r="D4">
        <v>3</v>
      </c>
      <c r="E4" t="s">
        <v>23</v>
      </c>
      <c r="G4" s="135" t="s">
        <v>212</v>
      </c>
      <c r="H4" t="s">
        <v>234</v>
      </c>
      <c r="K4">
        <v>3</v>
      </c>
      <c r="L4" t="s">
        <v>61</v>
      </c>
      <c r="M4">
        <v>2</v>
      </c>
      <c r="N4" s="149" t="s">
        <v>133</v>
      </c>
      <c r="O4">
        <v>0.34</v>
      </c>
      <c r="P4">
        <v>50</v>
      </c>
    </row>
    <row r="5" spans="1:16" ht="15.75" thickBot="1" x14ac:dyDescent="0.3">
      <c r="A5" t="s">
        <v>218</v>
      </c>
      <c r="B5" t="s">
        <v>275</v>
      </c>
      <c r="D5">
        <v>4</v>
      </c>
      <c r="E5" t="s">
        <v>24</v>
      </c>
      <c r="G5" s="135" t="s">
        <v>195</v>
      </c>
      <c r="H5" t="s">
        <v>235</v>
      </c>
      <c r="K5">
        <v>4</v>
      </c>
      <c r="L5" t="s">
        <v>167</v>
      </c>
      <c r="M5">
        <v>3</v>
      </c>
      <c r="N5" s="149" t="s">
        <v>134</v>
      </c>
      <c r="O5">
        <v>0.35</v>
      </c>
    </row>
    <row r="6" spans="1:16" ht="15.75" thickBot="1" x14ac:dyDescent="0.3">
      <c r="A6" t="s">
        <v>219</v>
      </c>
      <c r="B6" t="s">
        <v>276</v>
      </c>
      <c r="D6">
        <v>5</v>
      </c>
      <c r="E6" t="s">
        <v>25</v>
      </c>
      <c r="G6" s="135" t="s">
        <v>190</v>
      </c>
      <c r="H6" t="s">
        <v>236</v>
      </c>
      <c r="K6">
        <v>5</v>
      </c>
      <c r="L6" t="s">
        <v>89</v>
      </c>
      <c r="M6">
        <v>4</v>
      </c>
      <c r="N6" s="147" t="s">
        <v>221</v>
      </c>
    </row>
    <row r="7" spans="1:16" ht="15.75" thickBot="1" x14ac:dyDescent="0.3">
      <c r="A7" t="s">
        <v>220</v>
      </c>
      <c r="B7" t="s">
        <v>277</v>
      </c>
      <c r="D7">
        <v>6</v>
      </c>
      <c r="E7" t="s">
        <v>26</v>
      </c>
      <c r="G7" s="135" t="s">
        <v>197</v>
      </c>
      <c r="H7" t="s">
        <v>237</v>
      </c>
      <c r="L7" t="s">
        <v>168</v>
      </c>
      <c r="M7">
        <v>5</v>
      </c>
      <c r="N7" s="147" t="s">
        <v>223</v>
      </c>
    </row>
    <row r="8" spans="1:16" ht="15.75" thickBot="1" x14ac:dyDescent="0.3">
      <c r="B8" t="s">
        <v>4</v>
      </c>
      <c r="D8">
        <v>7</v>
      </c>
      <c r="E8" t="s">
        <v>31</v>
      </c>
      <c r="G8" s="135" t="s">
        <v>209</v>
      </c>
      <c r="H8" t="s">
        <v>238</v>
      </c>
      <c r="M8">
        <v>6</v>
      </c>
      <c r="N8" s="149" t="s">
        <v>135</v>
      </c>
    </row>
    <row r="9" spans="1:16" ht="15.75" thickBot="1" x14ac:dyDescent="0.3">
      <c r="B9" t="s">
        <v>5</v>
      </c>
      <c r="D9">
        <v>8</v>
      </c>
      <c r="E9" t="s">
        <v>27</v>
      </c>
      <c r="G9" s="135" t="s">
        <v>191</v>
      </c>
      <c r="H9" t="s">
        <v>239</v>
      </c>
      <c r="M9">
        <v>7</v>
      </c>
      <c r="N9" s="149" t="s">
        <v>136</v>
      </c>
    </row>
    <row r="10" spans="1:16" ht="15.75" thickBot="1" x14ac:dyDescent="0.3">
      <c r="B10" t="s">
        <v>6</v>
      </c>
      <c r="D10">
        <v>9</v>
      </c>
      <c r="E10" t="s">
        <v>30</v>
      </c>
      <c r="G10" s="135" t="s">
        <v>200</v>
      </c>
      <c r="H10" t="s">
        <v>240</v>
      </c>
      <c r="M10">
        <v>8</v>
      </c>
      <c r="N10" s="149" t="s">
        <v>137</v>
      </c>
    </row>
    <row r="11" spans="1:16" ht="15.75" thickBot="1" x14ac:dyDescent="0.3">
      <c r="B11" t="s">
        <v>7</v>
      </c>
      <c r="D11">
        <v>10</v>
      </c>
      <c r="E11" t="s">
        <v>29</v>
      </c>
      <c r="G11" s="135" t="s">
        <v>214</v>
      </c>
      <c r="H11" t="s">
        <v>241</v>
      </c>
      <c r="M11">
        <v>9</v>
      </c>
      <c r="N11" s="149" t="s">
        <v>138</v>
      </c>
    </row>
    <row r="12" spans="1:16" ht="15.75" thickBot="1" x14ac:dyDescent="0.3">
      <c r="B12" t="s">
        <v>8</v>
      </c>
      <c r="D12">
        <v>11</v>
      </c>
      <c r="E12" t="s">
        <v>28</v>
      </c>
      <c r="G12" s="135" t="s">
        <v>192</v>
      </c>
      <c r="H12" t="s">
        <v>242</v>
      </c>
      <c r="M12">
        <v>10</v>
      </c>
      <c r="N12" s="149" t="s">
        <v>139</v>
      </c>
    </row>
    <row r="13" spans="1:16" ht="15.75" thickBot="1" x14ac:dyDescent="0.3">
      <c r="B13" t="s">
        <v>9</v>
      </c>
      <c r="D13">
        <v>12</v>
      </c>
      <c r="E13" t="s">
        <v>32</v>
      </c>
      <c r="G13" s="135" t="s">
        <v>189</v>
      </c>
      <c r="H13" t="s">
        <v>243</v>
      </c>
      <c r="M13">
        <v>11</v>
      </c>
      <c r="N13" s="149" t="s">
        <v>140</v>
      </c>
    </row>
    <row r="14" spans="1:16" ht="15.75" thickBot="1" x14ac:dyDescent="0.3">
      <c r="B14" t="s">
        <v>10</v>
      </c>
      <c r="D14">
        <v>13</v>
      </c>
      <c r="G14" s="135" t="s">
        <v>211</v>
      </c>
      <c r="H14" t="s">
        <v>244</v>
      </c>
      <c r="M14">
        <v>12</v>
      </c>
      <c r="N14" s="149" t="s">
        <v>141</v>
      </c>
    </row>
    <row r="15" spans="1:16" ht="15.75" thickBot="1" x14ac:dyDescent="0.3">
      <c r="B15" t="s">
        <v>11</v>
      </c>
      <c r="D15">
        <v>14</v>
      </c>
      <c r="G15" s="135" t="s">
        <v>207</v>
      </c>
      <c r="H15" t="s">
        <v>247</v>
      </c>
      <c r="M15">
        <v>13</v>
      </c>
      <c r="N15" s="149" t="s">
        <v>142</v>
      </c>
    </row>
    <row r="16" spans="1:16" ht="15.75" thickBot="1" x14ac:dyDescent="0.3">
      <c r="D16">
        <v>15</v>
      </c>
      <c r="G16" s="135" t="s">
        <v>194</v>
      </c>
      <c r="H16" t="s">
        <v>248</v>
      </c>
      <c r="M16">
        <v>14</v>
      </c>
      <c r="N16" s="149" t="s">
        <v>143</v>
      </c>
    </row>
    <row r="17" spans="4:14" ht="15.75" thickBot="1" x14ac:dyDescent="0.3">
      <c r="D17">
        <v>16</v>
      </c>
      <c r="G17" s="135" t="s">
        <v>216</v>
      </c>
      <c r="H17" t="s">
        <v>245</v>
      </c>
      <c r="M17">
        <v>15</v>
      </c>
      <c r="N17" s="149" t="s">
        <v>144</v>
      </c>
    </row>
    <row r="18" spans="4:14" ht="15.75" thickBot="1" x14ac:dyDescent="0.3">
      <c r="D18">
        <v>17</v>
      </c>
      <c r="G18" s="136" t="s">
        <v>204</v>
      </c>
      <c r="H18" t="s">
        <v>249</v>
      </c>
      <c r="M18">
        <v>16</v>
      </c>
      <c r="N18" s="147" t="s">
        <v>226</v>
      </c>
    </row>
    <row r="19" spans="4:14" ht="15.75" thickBot="1" x14ac:dyDescent="0.3">
      <c r="D19">
        <v>18</v>
      </c>
      <c r="G19" s="136" t="s">
        <v>199</v>
      </c>
      <c r="H19" t="s">
        <v>246</v>
      </c>
      <c r="M19">
        <v>17</v>
      </c>
      <c r="N19" s="149" t="s">
        <v>145</v>
      </c>
    </row>
    <row r="20" spans="4:14" ht="15.75" thickBot="1" x14ac:dyDescent="0.3">
      <c r="D20">
        <v>19</v>
      </c>
      <c r="G20" s="136" t="s">
        <v>193</v>
      </c>
      <c r="H20" t="s">
        <v>250</v>
      </c>
      <c r="M20">
        <v>18</v>
      </c>
      <c r="N20" s="150" t="s">
        <v>146</v>
      </c>
    </row>
    <row r="21" spans="4:14" ht="15.75" thickBot="1" x14ac:dyDescent="0.3">
      <c r="D21">
        <v>20</v>
      </c>
      <c r="G21" s="136" t="s">
        <v>202</v>
      </c>
      <c r="H21" t="s">
        <v>251</v>
      </c>
      <c r="M21">
        <v>19</v>
      </c>
      <c r="N21" s="147" t="s">
        <v>225</v>
      </c>
    </row>
    <row r="22" spans="4:14" ht="15.75" thickBot="1" x14ac:dyDescent="0.3">
      <c r="D22">
        <v>21</v>
      </c>
      <c r="G22" s="136" t="s">
        <v>196</v>
      </c>
      <c r="M22">
        <v>20</v>
      </c>
      <c r="N22" s="147" t="s">
        <v>224</v>
      </c>
    </row>
    <row r="23" spans="4:14" ht="15.75" thickBot="1" x14ac:dyDescent="0.3">
      <c r="D23">
        <v>22</v>
      </c>
      <c r="G23" s="136" t="s">
        <v>205</v>
      </c>
      <c r="M23">
        <v>21</v>
      </c>
      <c r="N23" s="149" t="s">
        <v>147</v>
      </c>
    </row>
    <row r="24" spans="4:14" ht="15.75" thickBot="1" x14ac:dyDescent="0.3">
      <c r="D24">
        <v>23</v>
      </c>
      <c r="G24" s="136" t="s">
        <v>210</v>
      </c>
      <c r="M24">
        <v>22</v>
      </c>
      <c r="N24" s="149" t="s">
        <v>148</v>
      </c>
    </row>
    <row r="25" spans="4:14" ht="15.75" thickBot="1" x14ac:dyDescent="0.3">
      <c r="D25">
        <v>24</v>
      </c>
      <c r="G25" s="136" t="s">
        <v>208</v>
      </c>
      <c r="M25">
        <v>23</v>
      </c>
      <c r="N25" s="149" t="s">
        <v>149</v>
      </c>
    </row>
    <row r="26" spans="4:14" ht="15.75" thickBot="1" x14ac:dyDescent="0.3">
      <c r="D26">
        <v>25</v>
      </c>
      <c r="G26" s="136" t="s">
        <v>33</v>
      </c>
      <c r="M26">
        <v>24</v>
      </c>
      <c r="N26" s="149" t="s">
        <v>150</v>
      </c>
    </row>
    <row r="27" spans="4:14" ht="15.75" thickBot="1" x14ac:dyDescent="0.3">
      <c r="D27">
        <v>26</v>
      </c>
      <c r="G27" s="136" t="s">
        <v>206</v>
      </c>
      <c r="M27">
        <v>25</v>
      </c>
      <c r="N27" s="149" t="s">
        <v>151</v>
      </c>
    </row>
    <row r="28" spans="4:14" ht="15.75" thickBot="1" x14ac:dyDescent="0.3">
      <c r="D28">
        <v>27</v>
      </c>
      <c r="G28" s="136" t="s">
        <v>213</v>
      </c>
      <c r="M28">
        <v>26</v>
      </c>
      <c r="N28" s="147" t="s">
        <v>222</v>
      </c>
    </row>
    <row r="29" spans="4:14" ht="15.75" thickBot="1" x14ac:dyDescent="0.3">
      <c r="D29">
        <v>28</v>
      </c>
      <c r="G29" s="136" t="s">
        <v>215</v>
      </c>
      <c r="M29">
        <v>27</v>
      </c>
      <c r="N29" s="149" t="s">
        <v>152</v>
      </c>
    </row>
    <row r="30" spans="4:14" ht="15.75" thickBot="1" x14ac:dyDescent="0.3">
      <c r="D30">
        <v>29</v>
      </c>
      <c r="G30" s="136" t="s">
        <v>203</v>
      </c>
      <c r="M30">
        <v>28</v>
      </c>
      <c r="N30" s="147" t="s">
        <v>228</v>
      </c>
    </row>
    <row r="31" spans="4:14" ht="15.75" thickBot="1" x14ac:dyDescent="0.3">
      <c r="D31">
        <v>30</v>
      </c>
      <c r="M31">
        <v>29</v>
      </c>
      <c r="N31" s="149" t="s">
        <v>153</v>
      </c>
    </row>
    <row r="32" spans="4:14" ht="15.75" thickBot="1" x14ac:dyDescent="0.3">
      <c r="D32">
        <v>31</v>
      </c>
      <c r="M32">
        <v>30</v>
      </c>
      <c r="N32" s="149" t="s">
        <v>154</v>
      </c>
    </row>
    <row r="33" spans="13:14" ht="15.75" thickBot="1" x14ac:dyDescent="0.3">
      <c r="M33">
        <v>31</v>
      </c>
      <c r="N33" s="149" t="s">
        <v>155</v>
      </c>
    </row>
    <row r="34" spans="13:14" ht="15.75" thickBot="1" x14ac:dyDescent="0.3">
      <c r="M34">
        <v>32</v>
      </c>
      <c r="N34" s="149" t="s">
        <v>156</v>
      </c>
    </row>
    <row r="35" spans="13:14" x14ac:dyDescent="0.25">
      <c r="M35">
        <v>33</v>
      </c>
      <c r="N35" s="148" t="s">
        <v>227</v>
      </c>
    </row>
    <row r="36" spans="13:14" x14ac:dyDescent="0.25">
      <c r="M36">
        <v>34</v>
      </c>
      <c r="N36" s="151" t="s">
        <v>165</v>
      </c>
    </row>
    <row r="37" spans="13:14" x14ac:dyDescent="0.25">
      <c r="M37">
        <v>35</v>
      </c>
      <c r="N37" s="152" t="s">
        <v>157</v>
      </c>
    </row>
    <row r="38" spans="13:14" x14ac:dyDescent="0.25">
      <c r="M38">
        <v>36</v>
      </c>
      <c r="N38" s="152" t="s">
        <v>158</v>
      </c>
    </row>
    <row r="39" spans="13:14" x14ac:dyDescent="0.25">
      <c r="M39">
        <v>37</v>
      </c>
      <c r="N39" s="152" t="s">
        <v>159</v>
      </c>
    </row>
    <row r="40" spans="13:14" x14ac:dyDescent="0.25">
      <c r="M40">
        <v>38</v>
      </c>
      <c r="N40" s="152" t="s">
        <v>160</v>
      </c>
    </row>
    <row r="41" spans="13:14" x14ac:dyDescent="0.25">
      <c r="M41">
        <v>39</v>
      </c>
      <c r="N41" s="152" t="s">
        <v>161</v>
      </c>
    </row>
    <row r="42" spans="13:14" x14ac:dyDescent="0.25">
      <c r="M42">
        <v>40</v>
      </c>
      <c r="N42" s="152" t="s">
        <v>162</v>
      </c>
    </row>
    <row r="43" spans="13:14" x14ac:dyDescent="0.25">
      <c r="N43" s="152" t="s">
        <v>163</v>
      </c>
    </row>
    <row r="44" spans="13:14" x14ac:dyDescent="0.25">
      <c r="N44" s="152" t="s">
        <v>164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2"/>
  <sheetViews>
    <sheetView showGridLines="0" zoomScaleNormal="100" workbookViewId="0">
      <selection activeCell="E27" sqref="E27"/>
    </sheetView>
  </sheetViews>
  <sheetFormatPr baseColWidth="10" defaultRowHeight="15" x14ac:dyDescent="0.25"/>
  <cols>
    <col min="1" max="4" width="11.42578125" style="206"/>
    <col min="5" max="5" width="13" style="206" customWidth="1"/>
    <col min="6" max="6" width="12.28515625" style="206" customWidth="1"/>
    <col min="7" max="7" width="12.85546875" style="206" customWidth="1"/>
    <col min="8" max="8" width="13" style="206" customWidth="1"/>
    <col min="9" max="16384" width="11.42578125" style="206"/>
  </cols>
  <sheetData>
    <row r="1" spans="1:8" ht="21.75" thickBot="1" x14ac:dyDescent="0.4">
      <c r="A1" s="299" t="s">
        <v>49</v>
      </c>
      <c r="B1" s="300"/>
      <c r="C1" s="300"/>
      <c r="D1" s="300"/>
      <c r="E1" s="300"/>
      <c r="F1" s="300"/>
      <c r="G1" s="300"/>
      <c r="H1" s="301"/>
    </row>
    <row r="2" spans="1:8" ht="21" x14ac:dyDescent="0.35">
      <c r="A2" s="207"/>
      <c r="B2" s="207"/>
      <c r="C2" s="207"/>
      <c r="D2" s="207"/>
      <c r="E2" s="207"/>
      <c r="F2" s="207"/>
      <c r="G2" s="207"/>
      <c r="H2" s="207"/>
    </row>
    <row r="3" spans="1:8" ht="21" x14ac:dyDescent="0.35">
      <c r="A3" s="208"/>
      <c r="B3" s="302" t="s">
        <v>50</v>
      </c>
      <c r="C3" s="302"/>
      <c r="D3" s="312" t="s">
        <v>84</v>
      </c>
      <c r="E3" s="312"/>
      <c r="F3" s="311" t="s">
        <v>51</v>
      </c>
      <c r="G3" s="311"/>
      <c r="H3" s="208"/>
    </row>
    <row r="5" spans="1:8" ht="18" x14ac:dyDescent="0.25">
      <c r="B5" s="310" t="s">
        <v>45</v>
      </c>
      <c r="C5" s="310"/>
      <c r="D5" s="209"/>
      <c r="F5" s="310" t="s">
        <v>129</v>
      </c>
      <c r="G5" s="310"/>
      <c r="H5" s="209"/>
    </row>
    <row r="6" spans="1:8" ht="18.75" x14ac:dyDescent="0.3">
      <c r="A6" s="210" t="s">
        <v>46</v>
      </c>
      <c r="B6" s="314" t="s">
        <v>47</v>
      </c>
      <c r="C6" s="315"/>
      <c r="D6" s="211" t="s">
        <v>37</v>
      </c>
      <c r="E6" s="212"/>
      <c r="F6" s="316" t="str">
        <f>IF(A="A","B",IF(A="B","A",IF(A="","")))</f>
        <v>B</v>
      </c>
      <c r="G6" s="317"/>
      <c r="H6" s="213" t="s">
        <v>35</v>
      </c>
    </row>
    <row r="7" spans="1:8" ht="18.75" x14ac:dyDescent="0.3">
      <c r="A7" s="210" t="s">
        <v>43</v>
      </c>
      <c r="B7" s="302" t="s">
        <v>212</v>
      </c>
      <c r="C7" s="302"/>
      <c r="D7" s="214"/>
      <c r="E7" s="210" t="s">
        <v>34</v>
      </c>
      <c r="F7" s="302"/>
      <c r="G7" s="302"/>
      <c r="H7" s="214"/>
    </row>
    <row r="8" spans="1:8" x14ac:dyDescent="0.25">
      <c r="A8" s="215"/>
      <c r="B8" s="212"/>
      <c r="C8" s="212"/>
      <c r="D8" s="212"/>
      <c r="E8" s="212"/>
      <c r="F8" s="212"/>
      <c r="G8" s="212"/>
    </row>
    <row r="9" spans="1:8" x14ac:dyDescent="0.25">
      <c r="A9" s="210" t="s">
        <v>17</v>
      </c>
      <c r="B9" s="216"/>
      <c r="C9" s="210" t="s">
        <v>15</v>
      </c>
      <c r="D9" s="309"/>
      <c r="E9" s="309"/>
      <c r="F9" s="309"/>
      <c r="G9" s="309"/>
    </row>
    <row r="10" spans="1:8" x14ac:dyDescent="0.25">
      <c r="A10" s="210" t="s">
        <v>1</v>
      </c>
      <c r="B10" s="216"/>
      <c r="C10" s="210" t="s">
        <v>16</v>
      </c>
      <c r="D10" s="309"/>
      <c r="E10" s="309"/>
      <c r="F10" s="309"/>
      <c r="G10" s="309"/>
    </row>
    <row r="11" spans="1:8" x14ac:dyDescent="0.25">
      <c r="A11" s="210" t="s">
        <v>44</v>
      </c>
      <c r="B11" s="216"/>
      <c r="C11" s="210" t="s">
        <v>55</v>
      </c>
      <c r="D11" s="228"/>
      <c r="E11" s="217" t="s">
        <v>13</v>
      </c>
      <c r="F11" s="229"/>
      <c r="G11" s="212"/>
    </row>
    <row r="12" spans="1:8" x14ac:dyDescent="0.25">
      <c r="A12" s="218"/>
      <c r="B12" s="212"/>
      <c r="C12" s="212"/>
      <c r="D12" s="212"/>
      <c r="E12" s="210" t="s">
        <v>14</v>
      </c>
      <c r="F12" s="230">
        <v>0</v>
      </c>
      <c r="G12" s="219"/>
    </row>
    <row r="13" spans="1:8" x14ac:dyDescent="0.25">
      <c r="A13" s="218"/>
      <c r="B13" s="212"/>
      <c r="C13" s="212"/>
      <c r="D13" s="212"/>
      <c r="E13" s="209"/>
      <c r="F13" s="220"/>
      <c r="G13" s="219"/>
    </row>
    <row r="14" spans="1:8" x14ac:dyDescent="0.25">
      <c r="A14" s="218"/>
      <c r="B14" s="212"/>
      <c r="C14" s="212"/>
      <c r="D14" s="212"/>
      <c r="E14" s="209"/>
      <c r="F14" s="220"/>
      <c r="G14" s="219"/>
    </row>
    <row r="15" spans="1:8" x14ac:dyDescent="0.25">
      <c r="A15" s="212"/>
      <c r="B15" s="212"/>
      <c r="C15" s="304" t="s">
        <v>39</v>
      </c>
      <c r="D15" s="304"/>
      <c r="E15" s="304"/>
      <c r="F15" s="211" t="s">
        <v>40</v>
      </c>
      <c r="G15" s="212"/>
    </row>
    <row r="16" spans="1:8" x14ac:dyDescent="0.25">
      <c r="A16" s="303" t="s">
        <v>38</v>
      </c>
      <c r="B16" s="303"/>
      <c r="C16" s="313"/>
      <c r="D16" s="313"/>
      <c r="E16" s="313"/>
      <c r="F16" s="228"/>
      <c r="G16" s="212"/>
    </row>
    <row r="17" spans="1:7" x14ac:dyDescent="0.25">
      <c r="A17" s="308" t="s">
        <v>41</v>
      </c>
      <c r="B17" s="308"/>
      <c r="C17" s="313"/>
      <c r="D17" s="313"/>
      <c r="E17" s="313"/>
      <c r="F17" s="228"/>
      <c r="G17" s="212"/>
    </row>
    <row r="18" spans="1:7" x14ac:dyDescent="0.25">
      <c r="A18" s="308" t="s">
        <v>42</v>
      </c>
      <c r="B18" s="308"/>
      <c r="C18" s="307"/>
      <c r="D18" s="307"/>
      <c r="E18" s="307"/>
      <c r="F18" s="228"/>
      <c r="G18" s="212"/>
    </row>
    <row r="19" spans="1:7" x14ac:dyDescent="0.25">
      <c r="A19" s="212"/>
      <c r="B19" s="212"/>
      <c r="C19" s="212"/>
      <c r="D19" s="212"/>
      <c r="E19" s="212"/>
      <c r="F19" s="212"/>
      <c r="G19" s="212"/>
    </row>
    <row r="20" spans="1:7" x14ac:dyDescent="0.25">
      <c r="A20" s="212"/>
      <c r="B20" s="212"/>
      <c r="C20" s="304" t="s">
        <v>39</v>
      </c>
      <c r="D20" s="304"/>
      <c r="E20" s="304"/>
      <c r="F20" s="211" t="s">
        <v>54</v>
      </c>
      <c r="G20" s="212"/>
    </row>
    <row r="21" spans="1:7" x14ac:dyDescent="0.25">
      <c r="A21" s="305" t="s">
        <v>52</v>
      </c>
      <c r="B21" s="306"/>
      <c r="C21" s="296"/>
      <c r="D21" s="297"/>
      <c r="E21" s="298"/>
      <c r="F21" s="228"/>
      <c r="G21" s="212"/>
    </row>
    <row r="22" spans="1:7" x14ac:dyDescent="0.25">
      <c r="A22" s="305" t="s">
        <v>53</v>
      </c>
      <c r="B22" s="306"/>
      <c r="C22" s="296"/>
      <c r="D22" s="297"/>
      <c r="E22" s="298"/>
      <c r="F22" s="228"/>
      <c r="G22" s="212"/>
    </row>
  </sheetData>
  <mergeCells count="24">
    <mergeCell ref="D3:E3"/>
    <mergeCell ref="C16:E16"/>
    <mergeCell ref="C17:E17"/>
    <mergeCell ref="F5:G5"/>
    <mergeCell ref="B6:C6"/>
    <mergeCell ref="F6:G6"/>
    <mergeCell ref="B7:C7"/>
    <mergeCell ref="F7:G7"/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5"/>
  <sheetViews>
    <sheetView showGridLines="0" workbookViewId="0">
      <selection activeCell="K32" sqref="K32"/>
    </sheetView>
  </sheetViews>
  <sheetFormatPr baseColWidth="10" defaultRowHeight="15" x14ac:dyDescent="0.25"/>
  <cols>
    <col min="4" max="4" width="12.28515625" bestFit="1" customWidth="1"/>
    <col min="9" max="9" width="12.28515625" bestFit="1" customWidth="1"/>
  </cols>
  <sheetData>
    <row r="1" spans="1:9" ht="21.75" thickBot="1" x14ac:dyDescent="0.4">
      <c r="A1" s="363" t="s">
        <v>56</v>
      </c>
      <c r="B1" s="364"/>
      <c r="C1" s="364"/>
      <c r="D1" s="364"/>
      <c r="E1" s="364"/>
      <c r="F1" s="364"/>
      <c r="G1" s="364"/>
      <c r="H1" s="364"/>
      <c r="I1" s="365"/>
    </row>
    <row r="2" spans="1:9" ht="15.75" thickBot="1" x14ac:dyDescent="0.3">
      <c r="D2" s="27" t="s">
        <v>230</v>
      </c>
      <c r="I2" s="27" t="s">
        <v>230</v>
      </c>
    </row>
    <row r="3" spans="1:9" ht="19.5" thickBot="1" x14ac:dyDescent="0.35">
      <c r="A3" s="366" t="str">
        <f>'Données du match'!B7 &amp; " " &amp;'Données du match'!D7</f>
        <v xml:space="preserve">Axis Guibertin </v>
      </c>
      <c r="B3" s="367"/>
      <c r="C3" s="368"/>
      <c r="D3" s="167" t="str">
        <f>IF('Données du match'!B6="A","A",IF('Données du match'!B6="B","B",""))</f>
        <v>A</v>
      </c>
      <c r="E3" s="6"/>
      <c r="F3" s="366" t="str">
        <f>'Données du match'!F7&amp;" " &amp;'Données du match'!H7</f>
        <v xml:space="preserve"> </v>
      </c>
      <c r="G3" s="367"/>
      <c r="H3" s="368"/>
      <c r="I3" s="17" t="str">
        <f>'Données du match'!F6</f>
        <v>B</v>
      </c>
    </row>
    <row r="4" spans="1:9" ht="16.5" x14ac:dyDescent="0.3">
      <c r="A4" s="88" t="s">
        <v>57</v>
      </c>
      <c r="B4" s="89" t="s">
        <v>40</v>
      </c>
      <c r="C4" s="361" t="s">
        <v>67</v>
      </c>
      <c r="D4" s="362"/>
      <c r="E4" s="6"/>
      <c r="F4" s="88" t="s">
        <v>57</v>
      </c>
      <c r="G4" s="176" t="s">
        <v>40</v>
      </c>
      <c r="H4" s="361" t="s">
        <v>67</v>
      </c>
      <c r="I4" s="362"/>
    </row>
    <row r="5" spans="1:9" x14ac:dyDescent="0.25">
      <c r="A5" s="139"/>
      <c r="B5" s="138" t="str">
        <f>IFERROR(VLOOKUP(A5,Equipes!$A$2:$C$28,3,FALSE),"")</f>
        <v/>
      </c>
      <c r="C5" s="204" t="str">
        <f>IFERROR(VLOOKUP(A5,Equipes!$A$2:$C$28,2,FALSE),"")</f>
        <v/>
      </c>
      <c r="D5" s="205"/>
      <c r="E5" s="10"/>
      <c r="F5" s="222"/>
      <c r="G5" s="163"/>
      <c r="H5" s="338"/>
      <c r="I5" s="339"/>
    </row>
    <row r="6" spans="1:9" x14ac:dyDescent="0.25">
      <c r="A6" s="139"/>
      <c r="B6" s="249" t="str">
        <f>IFERROR(VLOOKUP(A6,Equipes!$A$2:$C$28,3,FALSE),"")</f>
        <v/>
      </c>
      <c r="C6" s="204" t="str">
        <f>IFERROR(VLOOKUP(A6,Equipes!$A$2:$C$28,2,FALSE),"")</f>
        <v/>
      </c>
      <c r="D6" s="205"/>
      <c r="E6" s="10"/>
      <c r="F6" s="222"/>
      <c r="G6" s="163"/>
      <c r="H6" s="338"/>
      <c r="I6" s="339"/>
    </row>
    <row r="7" spans="1:9" x14ac:dyDescent="0.25">
      <c r="A7" s="139"/>
      <c r="B7" s="249" t="str">
        <f>IFERROR(VLOOKUP(A7,Equipes!$A$2:$C$28,3,FALSE),"")</f>
        <v/>
      </c>
      <c r="C7" s="204" t="str">
        <f>IFERROR(VLOOKUP(A7,Equipes!$A$2:$C$28,2,FALSE),"")</f>
        <v/>
      </c>
      <c r="D7" s="205"/>
      <c r="E7" s="10"/>
      <c r="F7" s="222"/>
      <c r="G7" s="163"/>
      <c r="H7" s="338"/>
      <c r="I7" s="339"/>
    </row>
    <row r="8" spans="1:9" x14ac:dyDescent="0.25">
      <c r="A8" s="139"/>
      <c r="B8" s="249" t="str">
        <f>IFERROR(VLOOKUP(A8,Equipes!$A$2:$C$28,3,FALSE),"")</f>
        <v/>
      </c>
      <c r="C8" s="204" t="str">
        <f>IFERROR(VLOOKUP(A8,Equipes!$A$2:$C$28,2,FALSE),"")</f>
        <v/>
      </c>
      <c r="D8" s="205"/>
      <c r="E8" s="10"/>
      <c r="F8" s="222"/>
      <c r="G8" s="163"/>
      <c r="H8" s="338"/>
      <c r="I8" s="339"/>
    </row>
    <row r="9" spans="1:9" x14ac:dyDescent="0.25">
      <c r="A9" s="139"/>
      <c r="B9" s="249" t="str">
        <f>IFERROR(VLOOKUP(A9,Equipes!$A$2:$C$28,3,FALSE),"")</f>
        <v/>
      </c>
      <c r="C9" s="204" t="str">
        <f>IFERROR(VLOOKUP(A9,Equipes!$A$2:$C$28,2,FALSE),"")</f>
        <v/>
      </c>
      <c r="D9" s="205"/>
      <c r="E9" s="10"/>
      <c r="F9" s="222"/>
      <c r="G9" s="163"/>
      <c r="H9" s="338"/>
      <c r="I9" s="339"/>
    </row>
    <row r="10" spans="1:9" x14ac:dyDescent="0.25">
      <c r="A10" s="139"/>
      <c r="B10" s="249" t="str">
        <f>IFERROR(VLOOKUP(A10,Equipes!$A$2:$C$28,3,FALSE),"")</f>
        <v/>
      </c>
      <c r="C10" s="204" t="str">
        <f>IFERROR(VLOOKUP(A10,Equipes!$A$2:$C$28,2,FALSE),"")</f>
        <v/>
      </c>
      <c r="D10" s="205"/>
      <c r="E10" s="10"/>
      <c r="F10" s="222"/>
      <c r="G10" s="163"/>
      <c r="H10" s="338"/>
      <c r="I10" s="339"/>
    </row>
    <row r="11" spans="1:9" x14ac:dyDescent="0.25">
      <c r="A11" s="139"/>
      <c r="B11" s="249" t="str">
        <f>IFERROR(VLOOKUP(A11,Equipes!$A$2:$C$28,3,FALSE),"")</f>
        <v/>
      </c>
      <c r="C11" s="204" t="str">
        <f>IFERROR(VLOOKUP(A11,Equipes!$A$2:$C$28,2,FALSE),"")</f>
        <v/>
      </c>
      <c r="D11" s="205"/>
      <c r="E11" s="10"/>
      <c r="F11" s="222"/>
      <c r="G11" s="163"/>
      <c r="H11" s="338"/>
      <c r="I11" s="339"/>
    </row>
    <row r="12" spans="1:9" x14ac:dyDescent="0.25">
      <c r="A12" s="139"/>
      <c r="B12" s="249" t="str">
        <f>IFERROR(VLOOKUP(A12,Equipes!$A$2:$C$28,3,FALSE),"")</f>
        <v/>
      </c>
      <c r="C12" s="204" t="str">
        <f>IFERROR(VLOOKUP(A12,Equipes!$A$2:$C$28,2,FALSE),"")</f>
        <v/>
      </c>
      <c r="D12" s="205"/>
      <c r="E12" s="10"/>
      <c r="F12" s="222"/>
      <c r="G12" s="163"/>
      <c r="H12" s="338"/>
      <c r="I12" s="339"/>
    </row>
    <row r="13" spans="1:9" x14ac:dyDescent="0.25">
      <c r="A13" s="139"/>
      <c r="B13" s="249" t="str">
        <f>IFERROR(VLOOKUP(A13,Equipes!$A$2:$C$28,3,FALSE),"")</f>
        <v/>
      </c>
      <c r="C13" s="204" t="str">
        <f>IFERROR(VLOOKUP(A13,Equipes!$A$2:$C$28,2,FALSE),"")</f>
        <v/>
      </c>
      <c r="D13" s="205"/>
      <c r="E13" s="10"/>
      <c r="F13" s="222"/>
      <c r="G13" s="163"/>
      <c r="H13" s="338"/>
      <c r="I13" s="339"/>
    </row>
    <row r="14" spans="1:9" x14ac:dyDescent="0.25">
      <c r="A14" s="139"/>
      <c r="B14" s="249" t="str">
        <f>IFERROR(VLOOKUP(A14,Equipes!$A$2:$C$28,3,FALSE),"")</f>
        <v/>
      </c>
      <c r="C14" s="204" t="str">
        <f>IFERROR(VLOOKUP(A14,Equipes!$A$2:$C$28,2,FALSE),"")</f>
        <v/>
      </c>
      <c r="D14" s="205"/>
      <c r="E14" s="10"/>
      <c r="F14" s="222"/>
      <c r="G14" s="163"/>
      <c r="H14" s="338"/>
      <c r="I14" s="339"/>
    </row>
    <row r="15" spans="1:9" x14ac:dyDescent="0.25">
      <c r="A15" s="139"/>
      <c r="B15" s="249" t="str">
        <f>IFERROR(VLOOKUP(A15,Equipes!$A$2:$C$28,3,FALSE),"")</f>
        <v/>
      </c>
      <c r="C15" s="204" t="str">
        <f>IFERROR(VLOOKUP(A15,Equipes!$A$2:$C$28,2,FALSE),"")</f>
        <v/>
      </c>
      <c r="D15" s="205"/>
      <c r="E15" s="10"/>
      <c r="F15" s="222"/>
      <c r="G15" s="163"/>
      <c r="H15" s="338"/>
      <c r="I15" s="339"/>
    </row>
    <row r="16" spans="1:9" ht="15.75" thickBot="1" x14ac:dyDescent="0.3">
      <c r="A16" s="139"/>
      <c r="B16" s="249" t="str">
        <f>IFERROR(VLOOKUP(A16,Equipes!$A$2:$C$28,3,FALSE),"")</f>
        <v/>
      </c>
      <c r="C16" s="204" t="str">
        <f>IFERROR(VLOOKUP(A16,Equipes!$A$2:$C$28,2,FALSE),"")</f>
        <v/>
      </c>
      <c r="D16" s="205"/>
      <c r="E16" s="10"/>
      <c r="F16" s="223"/>
      <c r="G16" s="227"/>
      <c r="H16" s="340"/>
      <c r="I16" s="341"/>
    </row>
    <row r="17" spans="1:13" ht="17.25" thickBot="1" x14ac:dyDescent="0.35">
      <c r="A17" s="329" t="s">
        <v>58</v>
      </c>
      <c r="B17" s="330"/>
      <c r="C17" s="330"/>
      <c r="D17" s="330"/>
      <c r="E17" s="330"/>
      <c r="F17" s="357"/>
      <c r="G17" s="357"/>
      <c r="H17" s="357"/>
      <c r="I17" s="358"/>
    </row>
    <row r="18" spans="1:13" ht="16.5" x14ac:dyDescent="0.3">
      <c r="A18" s="139"/>
      <c r="B18" s="138" t="str">
        <f>IFERROR(VLOOKUP(A18,Equipes!$A$2:$C$28,3,FALSE),"")</f>
        <v/>
      </c>
      <c r="C18" s="204" t="str">
        <f>IFERROR(VLOOKUP(A18,Equipes!$A$2:$C$28,2,FALSE),"")</f>
        <v/>
      </c>
      <c r="D18" s="205"/>
      <c r="E18" s="12"/>
      <c r="F18" s="231"/>
      <c r="G18" s="232"/>
      <c r="H18" s="342"/>
      <c r="I18" s="343"/>
    </row>
    <row r="19" spans="1:13" ht="17.25" thickBot="1" x14ac:dyDescent="0.35">
      <c r="A19" s="139"/>
      <c r="B19" s="249" t="str">
        <f>IFERROR(VLOOKUP(A19,Equipes!$A$2:$C$28,3,FALSE),"")</f>
        <v/>
      </c>
      <c r="C19" s="204" t="str">
        <f>IFERROR(VLOOKUP(A19,Equipes!$A$2:$C$28,2,FALSE),"")</f>
        <v/>
      </c>
      <c r="D19" s="205"/>
      <c r="E19" s="12"/>
      <c r="F19" s="233"/>
      <c r="G19" s="234"/>
      <c r="H19" s="344"/>
      <c r="I19" s="345"/>
    </row>
    <row r="20" spans="1:13" ht="17.25" thickBot="1" x14ac:dyDescent="0.35">
      <c r="A20" s="329" t="s">
        <v>59</v>
      </c>
      <c r="B20" s="330"/>
      <c r="C20" s="330"/>
      <c r="D20" s="330"/>
      <c r="E20" s="330"/>
      <c r="F20" s="330"/>
      <c r="G20" s="330"/>
      <c r="H20" s="330"/>
      <c r="I20" s="331"/>
      <c r="J20" s="11"/>
      <c r="M20" s="3"/>
    </row>
    <row r="21" spans="1:13" ht="17.25" thickBot="1" x14ac:dyDescent="0.35">
      <c r="A21" s="137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 x14ac:dyDescent="0.3">
      <c r="A22" s="224"/>
      <c r="B22" s="347"/>
      <c r="C22" s="348"/>
      <c r="D22" s="349"/>
      <c r="E22" s="87" t="s">
        <v>61</v>
      </c>
      <c r="F22" s="221"/>
      <c r="G22" s="359"/>
      <c r="H22" s="359"/>
      <c r="I22" s="360"/>
    </row>
    <row r="23" spans="1:13" ht="16.5" x14ac:dyDescent="0.3">
      <c r="A23" s="225"/>
      <c r="B23" s="350"/>
      <c r="C23" s="351"/>
      <c r="D23" s="352"/>
      <c r="E23" s="87" t="s">
        <v>62</v>
      </c>
      <c r="F23" s="222"/>
      <c r="G23" s="325"/>
      <c r="H23" s="325"/>
      <c r="I23" s="326"/>
    </row>
    <row r="24" spans="1:13" ht="16.5" x14ac:dyDescent="0.3">
      <c r="A24" s="225"/>
      <c r="B24" s="350"/>
      <c r="C24" s="351"/>
      <c r="D24" s="352"/>
      <c r="E24" s="87" t="s">
        <v>63</v>
      </c>
      <c r="F24" s="222"/>
      <c r="G24" s="325"/>
      <c r="H24" s="325"/>
      <c r="I24" s="326"/>
    </row>
    <row r="25" spans="1:13" ht="17.25" thickBot="1" x14ac:dyDescent="0.35">
      <c r="A25" s="226"/>
      <c r="B25" s="353"/>
      <c r="C25" s="354"/>
      <c r="D25" s="355"/>
      <c r="E25" s="87" t="s">
        <v>64</v>
      </c>
      <c r="F25" s="223"/>
      <c r="G25" s="327"/>
      <c r="H25" s="327"/>
      <c r="I25" s="328"/>
    </row>
    <row r="26" spans="1:13" ht="17.25" thickBot="1" x14ac:dyDescent="0.35">
      <c r="A26" s="356" t="s">
        <v>65</v>
      </c>
      <c r="B26" s="357"/>
      <c r="C26" s="357"/>
      <c r="D26" s="357"/>
      <c r="E26" s="330"/>
      <c r="F26" s="357"/>
      <c r="G26" s="357"/>
      <c r="H26" s="357"/>
      <c r="I26" s="358"/>
    </row>
    <row r="27" spans="1:13" ht="17.25" thickBot="1" x14ac:dyDescent="0.35">
      <c r="A27" s="334"/>
      <c r="B27" s="335"/>
      <c r="C27" s="335" t="s">
        <v>66</v>
      </c>
      <c r="D27" s="346"/>
      <c r="E27" s="5"/>
      <c r="F27" s="334"/>
      <c r="G27" s="335"/>
      <c r="H27" s="335" t="s">
        <v>66</v>
      </c>
      <c r="I27" s="346"/>
    </row>
    <row r="28" spans="1:13" ht="33.75" customHeight="1" thickBot="1" x14ac:dyDescent="0.35">
      <c r="A28" s="188" t="s">
        <v>271</v>
      </c>
      <c r="B28" s="190"/>
      <c r="C28" s="332"/>
      <c r="D28" s="333"/>
      <c r="E28" s="5"/>
      <c r="F28" s="188" t="s">
        <v>271</v>
      </c>
      <c r="G28" s="190"/>
      <c r="H28" s="332"/>
      <c r="I28" s="333"/>
    </row>
    <row r="29" spans="1:13" ht="34.5" customHeight="1" thickBot="1" x14ac:dyDescent="0.35">
      <c r="A29" s="189" t="s">
        <v>270</v>
      </c>
      <c r="B29" s="187"/>
      <c r="C29" s="13"/>
      <c r="D29" s="14"/>
      <c r="E29" s="5"/>
      <c r="F29" s="189" t="s">
        <v>270</v>
      </c>
      <c r="G29" s="187"/>
      <c r="H29" s="13"/>
      <c r="I29" s="14"/>
    </row>
    <row r="30" spans="1:13" x14ac:dyDescent="0.25">
      <c r="B30" s="165"/>
      <c r="G30" s="165"/>
    </row>
    <row r="31" spans="1:13" x14ac:dyDescent="0.25">
      <c r="B31" s="165"/>
      <c r="G31" s="165"/>
    </row>
    <row r="32" spans="1:13" ht="15.75" x14ac:dyDescent="0.25">
      <c r="A32" s="336" t="s">
        <v>84</v>
      </c>
      <c r="B32" s="336"/>
      <c r="C32" s="336"/>
      <c r="D32" s="324" t="s">
        <v>50</v>
      </c>
      <c r="E32" s="324"/>
      <c r="F32" s="324"/>
      <c r="G32" s="337" t="s">
        <v>51</v>
      </c>
      <c r="H32" s="337"/>
    </row>
    <row r="34" spans="1:9" ht="16.5" x14ac:dyDescent="0.3">
      <c r="C34" s="318" t="s">
        <v>39</v>
      </c>
      <c r="D34" s="318"/>
      <c r="E34" s="318"/>
      <c r="F34" s="7" t="s">
        <v>40</v>
      </c>
      <c r="G34" s="322" t="s">
        <v>66</v>
      </c>
      <c r="H34" s="323"/>
      <c r="I34" s="323"/>
    </row>
    <row r="35" spans="1:9" ht="26.25" customHeight="1" x14ac:dyDescent="0.25">
      <c r="A35" s="319" t="s">
        <v>38</v>
      </c>
      <c r="B35" s="319"/>
      <c r="C35" s="320">
        <f>'Données du match'!C16</f>
        <v>0</v>
      </c>
      <c r="D35" s="320"/>
      <c r="E35" s="320"/>
      <c r="F35" s="114">
        <f>'Données du match'!F16</f>
        <v>0</v>
      </c>
      <c r="G35" s="321"/>
      <c r="H35" s="321"/>
      <c r="I35" s="321"/>
    </row>
  </sheetData>
  <mergeCells count="44">
    <mergeCell ref="C4:D4"/>
    <mergeCell ref="H4:I4"/>
    <mergeCell ref="A1:I1"/>
    <mergeCell ref="A3:C3"/>
    <mergeCell ref="F3:H3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H14:I14"/>
    <mergeCell ref="H15:I15"/>
    <mergeCell ref="H16:I16"/>
    <mergeCell ref="H6:I6"/>
    <mergeCell ref="H7:I7"/>
    <mergeCell ref="H8:I8"/>
    <mergeCell ref="H9:I9"/>
    <mergeCell ref="H10:I10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C34:E34"/>
    <mergeCell ref="A35:B35"/>
    <mergeCell ref="C35:E35"/>
    <mergeCell ref="G35:I35"/>
    <mergeCell ref="G34:I34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79998168889431442"/>
    <pageSetUpPr fitToPage="1"/>
  </sheetPr>
  <dimension ref="A1:AH52"/>
  <sheetViews>
    <sheetView showGridLines="0" zoomScaleNormal="100" workbookViewId="0">
      <selection activeCell="P6" sqref="P6:Y7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44"/>
      <c r="B1" s="408" t="s">
        <v>78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10"/>
      <c r="AH1" s="245">
        <v>3.4722222222222224E-4</v>
      </c>
    </row>
    <row r="2" spans="1:34" ht="21" customHeight="1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03">
        <v>3.4722222222222224E-4</v>
      </c>
      <c r="AF2" s="404"/>
      <c r="AH2" s="245">
        <v>6.9444444444444447E-4</v>
      </c>
    </row>
    <row r="3" spans="1:34" ht="21" customHeight="1" thickBot="1" x14ac:dyDescent="0.3">
      <c r="B3" s="21"/>
      <c r="C3" s="21"/>
      <c r="D3" s="21"/>
      <c r="E3" s="411" t="s">
        <v>51</v>
      </c>
      <c r="F3" s="411"/>
      <c r="G3" s="21"/>
      <c r="H3" s="397" t="s">
        <v>84</v>
      </c>
      <c r="I3" s="397"/>
      <c r="J3" s="397"/>
      <c r="K3" s="21"/>
      <c r="L3" s="21"/>
      <c r="M3" s="21"/>
      <c r="N3" s="21"/>
      <c r="O3" s="21"/>
      <c r="P3" s="21"/>
      <c r="Q3" s="21"/>
      <c r="R3" s="21"/>
      <c r="S3" s="411" t="s">
        <v>51</v>
      </c>
      <c r="T3" s="411"/>
      <c r="U3" s="21"/>
      <c r="V3" s="21"/>
      <c r="W3" s="246"/>
      <c r="X3" s="398"/>
      <c r="Y3" s="398"/>
      <c r="Z3" s="20"/>
      <c r="AA3" s="20"/>
      <c r="AB3" s="20"/>
      <c r="AC3" s="20"/>
      <c r="AE3" s="405"/>
      <c r="AF3" s="406"/>
      <c r="AH3" s="245"/>
    </row>
    <row r="4" spans="1:34" ht="21" customHeight="1" thickBot="1" x14ac:dyDescent="0.4">
      <c r="B4" s="399" t="s">
        <v>74</v>
      </c>
      <c r="C4" s="399"/>
      <c r="D4" s="400"/>
      <c r="E4" s="372">
        <v>0</v>
      </c>
      <c r="F4" s="373"/>
      <c r="G4" s="21"/>
      <c r="H4" s="401" t="s">
        <v>50</v>
      </c>
      <c r="I4" s="401"/>
      <c r="J4" s="401"/>
      <c r="K4" s="21"/>
      <c r="L4" s="21"/>
      <c r="M4" s="21"/>
      <c r="N4" s="21">
        <f>$N$8</f>
        <v>0</v>
      </c>
      <c r="O4" s="21"/>
      <c r="P4" s="399" t="s">
        <v>77</v>
      </c>
      <c r="Q4" s="399"/>
      <c r="R4" s="400"/>
      <c r="S4" s="372">
        <v>0</v>
      </c>
      <c r="T4" s="373"/>
      <c r="U4" s="21"/>
      <c r="V4" s="21"/>
      <c r="W4" s="246"/>
      <c r="X4" s="413"/>
      <c r="Y4" s="413"/>
      <c r="Z4" s="105"/>
      <c r="AA4" s="105"/>
      <c r="AB4" s="21">
        <f>$AB$8</f>
        <v>0</v>
      </c>
      <c r="AC4" s="20"/>
    </row>
    <row r="5" spans="1:34" ht="21" customHeight="1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378" t="s">
        <v>75</v>
      </c>
      <c r="M5" s="379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378" t="s">
        <v>75</v>
      </c>
      <c r="AA5" s="379"/>
      <c r="AB5" s="22"/>
      <c r="AC5" s="22"/>
      <c r="AE5" s="403">
        <v>6.9444444444444447E-4</v>
      </c>
      <c r="AF5" s="404"/>
    </row>
    <row r="6" spans="1:34" ht="18.75" customHeight="1" thickBot="1" x14ac:dyDescent="0.3">
      <c r="B6" s="385" t="str">
        <f>IF('Données du match'!B6="A",'Données du match'!B7,IF('Données du match'!B6="B",'Données du match'!F7,""))</f>
        <v>Axis Guibertin</v>
      </c>
      <c r="C6" s="384"/>
      <c r="D6" s="384"/>
      <c r="E6" s="384"/>
      <c r="F6" s="384"/>
      <c r="G6" s="384"/>
      <c r="H6" s="384"/>
      <c r="I6" s="384"/>
      <c r="J6" s="384"/>
      <c r="K6" s="384"/>
      <c r="L6" s="376" t="s">
        <v>79</v>
      </c>
      <c r="M6" s="377"/>
      <c r="N6" s="390" t="s">
        <v>76</v>
      </c>
      <c r="O6" s="391"/>
      <c r="P6" s="385">
        <f>IF('Données du match'!B6="A",'Données du match'!F7,IF('Données du match'!B6="B",'Données du match'!B7,""))</f>
        <v>0</v>
      </c>
      <c r="Q6" s="384"/>
      <c r="R6" s="384"/>
      <c r="S6" s="384"/>
      <c r="T6" s="384"/>
      <c r="U6" s="384"/>
      <c r="V6" s="384"/>
      <c r="W6" s="384"/>
      <c r="X6" s="384"/>
      <c r="Y6" s="384"/>
      <c r="Z6" s="376" t="str">
        <f>IF(L6="s","R","S")</f>
        <v>S</v>
      </c>
      <c r="AA6" s="377"/>
      <c r="AB6" s="390" t="s">
        <v>76</v>
      </c>
      <c r="AC6" s="391"/>
      <c r="AE6" s="405"/>
      <c r="AF6" s="406"/>
    </row>
    <row r="7" spans="1:34" ht="24" customHeight="1" thickBot="1" x14ac:dyDescent="0.3">
      <c r="B7" s="386"/>
      <c r="C7" s="387"/>
      <c r="D7" s="387"/>
      <c r="E7" s="387"/>
      <c r="F7" s="387"/>
      <c r="G7" s="387"/>
      <c r="H7" s="387"/>
      <c r="I7" s="387"/>
      <c r="J7" s="387"/>
      <c r="K7" s="387"/>
      <c r="L7" s="383" t="s">
        <v>63</v>
      </c>
      <c r="M7" s="384"/>
      <c r="N7" s="392"/>
      <c r="O7" s="393"/>
      <c r="P7" s="386"/>
      <c r="Q7" s="387"/>
      <c r="R7" s="387"/>
      <c r="S7" s="387"/>
      <c r="T7" s="387"/>
      <c r="U7" s="387"/>
      <c r="V7" s="387"/>
      <c r="W7" s="387"/>
      <c r="X7" s="387"/>
      <c r="Y7" s="387"/>
      <c r="Z7" s="418" t="s">
        <v>79</v>
      </c>
      <c r="AA7" s="384"/>
      <c r="AB7" s="392"/>
      <c r="AC7" s="393"/>
      <c r="AE7" s="146"/>
      <c r="AF7" s="146"/>
    </row>
    <row r="8" spans="1:34" ht="21" customHeight="1" thickBot="1" x14ac:dyDescent="0.3">
      <c r="B8" s="381" t="s">
        <v>68</v>
      </c>
      <c r="C8" s="382"/>
      <c r="D8" s="381" t="s">
        <v>69</v>
      </c>
      <c r="E8" s="382"/>
      <c r="F8" s="381" t="s">
        <v>70</v>
      </c>
      <c r="G8" s="382"/>
      <c r="H8" s="374" t="s">
        <v>71</v>
      </c>
      <c r="I8" s="375"/>
      <c r="J8" s="374" t="s">
        <v>72</v>
      </c>
      <c r="K8" s="375"/>
      <c r="L8" s="374" t="s">
        <v>73</v>
      </c>
      <c r="M8" s="375"/>
      <c r="N8" s="414">
        <v>0</v>
      </c>
      <c r="O8" s="415"/>
      <c r="P8" s="389" t="s">
        <v>68</v>
      </c>
      <c r="Q8" s="382"/>
      <c r="R8" s="381" t="s">
        <v>69</v>
      </c>
      <c r="S8" s="382"/>
      <c r="T8" s="389" t="s">
        <v>70</v>
      </c>
      <c r="U8" s="412"/>
      <c r="V8" s="388" t="s">
        <v>71</v>
      </c>
      <c r="W8" s="389"/>
      <c r="X8" s="388" t="s">
        <v>72</v>
      </c>
      <c r="Y8" s="389"/>
      <c r="Z8" s="388" t="s">
        <v>73</v>
      </c>
      <c r="AA8" s="419"/>
      <c r="AB8" s="414">
        <v>0</v>
      </c>
      <c r="AC8" s="415"/>
      <c r="AE8" s="146"/>
      <c r="AF8" s="146"/>
    </row>
    <row r="9" spans="1:34" ht="21" customHeight="1" thickBot="1" x14ac:dyDescent="0.3">
      <c r="A9" s="33" t="s">
        <v>80</v>
      </c>
      <c r="B9" s="267"/>
      <c r="C9" s="266"/>
      <c r="D9" s="267"/>
      <c r="E9" s="270"/>
      <c r="F9" s="267"/>
      <c r="G9" s="266"/>
      <c r="H9" s="267"/>
      <c r="I9" s="266"/>
      <c r="J9" s="267"/>
      <c r="K9" s="266"/>
      <c r="L9" s="267"/>
      <c r="M9" s="266"/>
      <c r="N9" s="416"/>
      <c r="O9" s="417"/>
      <c r="P9" s="267"/>
      <c r="Q9" s="270"/>
      <c r="R9" s="267"/>
      <c r="S9" s="270"/>
      <c r="T9" s="267"/>
      <c r="U9" s="270"/>
      <c r="V9" s="267"/>
      <c r="W9" s="270"/>
      <c r="X9" s="267"/>
      <c r="Y9" s="270"/>
      <c r="Z9" s="267"/>
      <c r="AA9" s="270"/>
      <c r="AB9" s="416"/>
      <c r="AC9" s="417"/>
      <c r="AE9" s="146"/>
      <c r="AF9" s="146"/>
    </row>
    <row r="10" spans="1:34" ht="21" customHeight="1" thickBot="1" x14ac:dyDescent="0.3">
      <c r="A10" s="33" t="s">
        <v>81</v>
      </c>
      <c r="B10" s="269"/>
      <c r="C10" s="268"/>
      <c r="D10" s="269"/>
      <c r="E10" s="271"/>
      <c r="F10" s="269"/>
      <c r="G10" s="271"/>
      <c r="H10" s="269"/>
      <c r="I10" s="271"/>
      <c r="J10" s="269"/>
      <c r="K10" s="271"/>
      <c r="L10" s="269"/>
      <c r="M10" s="271"/>
      <c r="N10" s="370"/>
      <c r="O10" s="371"/>
      <c r="P10" s="269"/>
      <c r="Q10" s="271"/>
      <c r="R10" s="269"/>
      <c r="S10" s="271"/>
      <c r="T10" s="269"/>
      <c r="U10" s="271"/>
      <c r="V10" s="269"/>
      <c r="W10" s="271"/>
      <c r="X10" s="269"/>
      <c r="Y10" s="271"/>
      <c r="Z10" s="269"/>
      <c r="AA10" s="271"/>
      <c r="AB10" s="370"/>
      <c r="AC10" s="407"/>
      <c r="AE10" s="146"/>
      <c r="AF10" s="146"/>
    </row>
    <row r="11" spans="1:34" ht="20.100000000000001" customHeight="1" x14ac:dyDescent="0.25">
      <c r="A11" s="380" t="s">
        <v>82</v>
      </c>
      <c r="B11" s="262"/>
      <c r="C11" s="274"/>
      <c r="D11" s="262"/>
      <c r="E11" s="124"/>
      <c r="F11" s="121"/>
      <c r="G11" s="124"/>
      <c r="H11" s="121"/>
      <c r="I11" s="124"/>
      <c r="J11" s="121"/>
      <c r="K11" s="124"/>
      <c r="L11" s="121"/>
      <c r="M11" s="124"/>
      <c r="N11" s="198">
        <f>IF(B11&gt;0,1)+IF(D11&gt;0,1)+IF(F11&gt;0,1)+IF(H11&gt;0,1)+IF(J11&gt;0,1)+IF(L11&gt;0,1)</f>
        <v>0</v>
      </c>
      <c r="O11" s="120"/>
      <c r="P11" s="121"/>
      <c r="Q11" s="123"/>
      <c r="R11" s="121"/>
      <c r="S11" s="124"/>
      <c r="T11" s="121"/>
      <c r="U11" s="124"/>
      <c r="V11" s="121"/>
      <c r="W11" s="124"/>
      <c r="X11" s="121"/>
      <c r="Y11" s="124"/>
      <c r="Z11" s="121"/>
      <c r="AA11" s="124"/>
      <c r="AB11" s="201">
        <f>IF(P11&gt;0,1)+IF(R11&gt;0,1)+IF(T11&gt;0,1)+IF(V11&gt;0,1)+IF(X11&gt;0,1)+IF(Z11&gt;0,1)</f>
        <v>0</v>
      </c>
      <c r="AC11" s="120"/>
      <c r="AE11" s="146"/>
      <c r="AF11" s="146"/>
    </row>
    <row r="12" spans="1:34" ht="20.100000000000001" customHeight="1" thickBot="1" x14ac:dyDescent="0.3">
      <c r="A12" s="380"/>
      <c r="B12" s="115"/>
      <c r="C12" s="275"/>
      <c r="D12" s="263"/>
      <c r="E12" s="116"/>
      <c r="F12" s="115"/>
      <c r="G12" s="116"/>
      <c r="H12" s="115"/>
      <c r="I12" s="116"/>
      <c r="J12" s="115"/>
      <c r="K12" s="116"/>
      <c r="L12" s="115"/>
      <c r="M12" s="116"/>
      <c r="N12" s="198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01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18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 x14ac:dyDescent="0.25">
      <c r="B15" s="18"/>
      <c r="C15" s="23"/>
      <c r="D15" s="18"/>
      <c r="E15" s="23"/>
      <c r="F15" s="111"/>
      <c r="G15" s="23"/>
      <c r="H15" s="111"/>
      <c r="I15" s="23"/>
      <c r="J15" s="17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69"/>
      <c r="Y15" s="23"/>
      <c r="Z15" s="18"/>
      <c r="AA15" s="23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02"/>
      <c r="C18" s="402"/>
      <c r="D18" s="34"/>
      <c r="E18" s="35"/>
      <c r="F18" s="20"/>
      <c r="G18" s="20"/>
      <c r="H18" s="369"/>
      <c r="I18" s="369"/>
      <c r="J18" s="34"/>
      <c r="K18" s="35"/>
      <c r="L18" s="20"/>
      <c r="M18" s="20"/>
      <c r="N18" s="20"/>
      <c r="O18" s="20"/>
      <c r="P18" s="402"/>
      <c r="Q18" s="402"/>
      <c r="R18" s="34"/>
      <c r="S18" s="35"/>
      <c r="T18" s="20"/>
      <c r="U18" s="20"/>
      <c r="V18" s="369"/>
      <c r="W18" s="369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60" t="s">
        <v>278</v>
      </c>
      <c r="C19" s="261">
        <f>IF(A="","",IF(A="A",'Composition équipes'!B28,'Composition équipes'!G28))</f>
        <v>0</v>
      </c>
      <c r="D19" s="141"/>
      <c r="E19" s="141"/>
      <c r="F19" s="20"/>
      <c r="G19" s="20"/>
      <c r="H19" s="140"/>
      <c r="I19" s="140"/>
      <c r="J19" s="141"/>
      <c r="K19" s="141"/>
      <c r="L19" s="20"/>
      <c r="M19" s="20"/>
      <c r="N19" s="20"/>
      <c r="O19" s="20"/>
      <c r="P19" s="240" t="s">
        <v>278</v>
      </c>
      <c r="Q19" s="241">
        <f>IF(A="","",IF(A="A",'Composition équipes'!G28,'Composition équipes'!B28))</f>
        <v>0</v>
      </c>
      <c r="R19" s="141"/>
      <c r="S19" s="141"/>
      <c r="T19" s="20"/>
      <c r="U19" s="20"/>
      <c r="V19" s="140"/>
      <c r="W19" s="140"/>
      <c r="X19" s="141"/>
      <c r="Y19" s="141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394"/>
      <c r="O20" s="394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394"/>
      <c r="AC20" s="394"/>
    </row>
    <row r="21" spans="2:29" ht="15.75" thickBot="1" x14ac:dyDescent="0.3">
      <c r="B21" s="20"/>
      <c r="C21" s="395" t="s">
        <v>115</v>
      </c>
      <c r="D21" s="395"/>
      <c r="E21" s="396"/>
      <c r="F21" s="113">
        <f>IF(D18&gt;=1,1,0)+IF(J18&gt;=1,1,0)</f>
        <v>0</v>
      </c>
      <c r="G21" s="20"/>
      <c r="H21" s="395" t="s">
        <v>117</v>
      </c>
      <c r="I21" s="395"/>
      <c r="J21" s="113">
        <f>N8</f>
        <v>0</v>
      </c>
      <c r="K21" s="20"/>
      <c r="L21" s="20"/>
      <c r="M21" s="20"/>
      <c r="N21" s="394"/>
      <c r="O21" s="394"/>
      <c r="P21" s="20"/>
      <c r="Q21" s="395" t="s">
        <v>115</v>
      </c>
      <c r="R21" s="395"/>
      <c r="S21" s="396"/>
      <c r="T21" s="113">
        <f>IF(R18&gt;=1,1,0)+IF(X18&gt;=1,1,0)</f>
        <v>0</v>
      </c>
      <c r="U21" s="20"/>
      <c r="V21" s="395" t="s">
        <v>117</v>
      </c>
      <c r="W21" s="395"/>
      <c r="X21" s="113">
        <f>AB8</f>
        <v>0</v>
      </c>
      <c r="Y21" s="20"/>
      <c r="Z21" s="20"/>
      <c r="AA21" s="20"/>
      <c r="AB21" s="394"/>
      <c r="AC21" s="394"/>
    </row>
    <row r="22" spans="2:29" ht="15.75" thickBot="1" x14ac:dyDescent="0.3">
      <c r="B22" s="20"/>
      <c r="C22" s="395" t="s">
        <v>116</v>
      </c>
      <c r="D22" s="395"/>
      <c r="E22" s="396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394"/>
      <c r="O22" s="394"/>
      <c r="P22" s="20"/>
      <c r="Q22" s="395" t="s">
        <v>116</v>
      </c>
      <c r="R22" s="395"/>
      <c r="S22" s="396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394"/>
      <c r="AC22" s="394"/>
    </row>
    <row r="29" spans="2:29" x14ac:dyDescent="0.25">
      <c r="N29">
        <v>7</v>
      </c>
    </row>
    <row r="50" spans="2:13" ht="16.5" customHeight="1" x14ac:dyDescent="0.25">
      <c r="B50" s="121">
        <f>$N$8</f>
        <v>0</v>
      </c>
      <c r="C50" s="123"/>
      <c r="D50" s="262">
        <f>$N$8</f>
        <v>0</v>
      </c>
      <c r="E50" s="264"/>
      <c r="F50" s="121">
        <f>$N$8</f>
        <v>0</v>
      </c>
      <c r="G50" s="124"/>
      <c r="H50" s="121">
        <f>$N$8</f>
        <v>0</v>
      </c>
      <c r="I50" s="124"/>
      <c r="J50" s="121">
        <f>$N$8</f>
        <v>0</v>
      </c>
      <c r="K50" s="124"/>
      <c r="L50" s="121">
        <f>$N$8</f>
        <v>0</v>
      </c>
      <c r="M50" s="124"/>
    </row>
    <row r="51" spans="2:13" ht="17.25" customHeight="1" thickBot="1" x14ac:dyDescent="0.3">
      <c r="B51" s="115"/>
      <c r="C51" s="117"/>
      <c r="D51" s="263"/>
      <c r="E51" s="265"/>
      <c r="F51" s="115"/>
      <c r="G51" s="116"/>
      <c r="H51" s="115"/>
      <c r="I51" s="116"/>
      <c r="J51" s="115"/>
      <c r="K51" s="116"/>
      <c r="L51" s="115"/>
      <c r="M51" s="116"/>
    </row>
    <row r="52" spans="2:13" ht="15.75" customHeight="1" x14ac:dyDescent="0.25"/>
  </sheetData>
  <mergeCells count="56">
    <mergeCell ref="AE5:AF6"/>
    <mergeCell ref="AE2:AF3"/>
    <mergeCell ref="R8:S8"/>
    <mergeCell ref="AB10:AC10"/>
    <mergeCell ref="B1:AC1"/>
    <mergeCell ref="S3:T3"/>
    <mergeCell ref="E3:F3"/>
    <mergeCell ref="T8:U8"/>
    <mergeCell ref="P8:Q8"/>
    <mergeCell ref="X4:Y4"/>
    <mergeCell ref="AB8:AC9"/>
    <mergeCell ref="N8:O9"/>
    <mergeCell ref="Z6:AA6"/>
    <mergeCell ref="AB6:AC7"/>
    <mergeCell ref="Z7:AA7"/>
    <mergeCell ref="Z8:AA8"/>
    <mergeCell ref="H3:J3"/>
    <mergeCell ref="X3:Y3"/>
    <mergeCell ref="P4:R4"/>
    <mergeCell ref="Z5:AA5"/>
    <mergeCell ref="C22:E22"/>
    <mergeCell ref="H21:I21"/>
    <mergeCell ref="H4:J4"/>
    <mergeCell ref="B4:D4"/>
    <mergeCell ref="B18:C18"/>
    <mergeCell ref="H18:I18"/>
    <mergeCell ref="C21:E21"/>
    <mergeCell ref="E4:F4"/>
    <mergeCell ref="N22:O22"/>
    <mergeCell ref="N20:O20"/>
    <mergeCell ref="N21:O21"/>
    <mergeCell ref="P18:Q18"/>
    <mergeCell ref="AB20:AC20"/>
    <mergeCell ref="AB21:AC21"/>
    <mergeCell ref="AB22:AC22"/>
    <mergeCell ref="Q21:S21"/>
    <mergeCell ref="V21:W21"/>
    <mergeCell ref="Q22:S22"/>
    <mergeCell ref="A11:A12"/>
    <mergeCell ref="B8:C8"/>
    <mergeCell ref="D8:E8"/>
    <mergeCell ref="L7:M7"/>
    <mergeCell ref="P6:Y7"/>
    <mergeCell ref="V8:W8"/>
    <mergeCell ref="X8:Y8"/>
    <mergeCell ref="F8:G8"/>
    <mergeCell ref="B6:K7"/>
    <mergeCell ref="N6:O7"/>
    <mergeCell ref="H8:I8"/>
    <mergeCell ref="J8:K8"/>
    <mergeCell ref="V18:W18"/>
    <mergeCell ref="N10:O10"/>
    <mergeCell ref="S4:T4"/>
    <mergeCell ref="L8:M8"/>
    <mergeCell ref="L6:M6"/>
    <mergeCell ref="L5:M5"/>
  </mergeCells>
  <conditionalFormatting sqref="B13">
    <cfRule type="expression" dxfId="86" priority="44">
      <formula>$L$6="R"</formula>
    </cfRule>
  </conditionalFormatting>
  <conditionalFormatting sqref="C11:M11">
    <cfRule type="expression" dxfId="85" priority="26">
      <formula>"si($B$11:$M$11&gt;0;$B$10:$M$10"</formula>
    </cfRule>
  </conditionalFormatting>
  <conditionalFormatting sqref="B10:C10">
    <cfRule type="expression" dxfId="84" priority="24">
      <formula>$B$12+$C$12&gt;0</formula>
    </cfRule>
  </conditionalFormatting>
  <conditionalFormatting sqref="D10:E10">
    <cfRule type="expression" dxfId="83" priority="23">
      <formula>$D$12+$E$12&gt;0</formula>
    </cfRule>
  </conditionalFormatting>
  <conditionalFormatting sqref="F10:G10">
    <cfRule type="expression" dxfId="82" priority="22">
      <formula>$F$12+$G$12&gt;0</formula>
    </cfRule>
  </conditionalFormatting>
  <conditionalFormatting sqref="H10:I10">
    <cfRule type="expression" dxfId="81" priority="21">
      <formula>$H$12+$I$12&gt;0</formula>
    </cfRule>
  </conditionalFormatting>
  <conditionalFormatting sqref="J10:K10">
    <cfRule type="expression" dxfId="80" priority="20">
      <formula>$J$12+$K$12&gt;0</formula>
    </cfRule>
  </conditionalFormatting>
  <conditionalFormatting sqref="L10:M10">
    <cfRule type="expression" dxfId="79" priority="19">
      <formula>$L$12+$M$12&gt;0</formula>
    </cfRule>
  </conditionalFormatting>
  <conditionalFormatting sqref="P10:Q10">
    <cfRule type="expression" dxfId="78" priority="11">
      <formula>$P$12+$Q$12&gt;0</formula>
    </cfRule>
  </conditionalFormatting>
  <conditionalFormatting sqref="R10:S10">
    <cfRule type="expression" dxfId="77" priority="10">
      <formula>$R$12+$S$12&gt;0</formula>
    </cfRule>
  </conditionalFormatting>
  <conditionalFormatting sqref="T10:U10">
    <cfRule type="expression" dxfId="76" priority="9">
      <formula>$T$12+$U$12&gt;0</formula>
    </cfRule>
  </conditionalFormatting>
  <conditionalFormatting sqref="V10:W10">
    <cfRule type="expression" dxfId="75" priority="8">
      <formula>$V$12+$W$12&gt;0</formula>
    </cfRule>
  </conditionalFormatting>
  <conditionalFormatting sqref="X10:Y10">
    <cfRule type="expression" dxfId="74" priority="7">
      <formula>$X$12+$Y$12&gt;0</formula>
    </cfRule>
  </conditionalFormatting>
  <conditionalFormatting sqref="Z10:AA10">
    <cfRule type="expression" dxfId="73" priority="6">
      <formula>$Z$12+$AA$12&gt;0</formula>
    </cfRule>
  </conditionalFormatting>
  <conditionalFormatting sqref="B11">
    <cfRule type="expression" dxfId="72" priority="5">
      <formula>"si($B$11:$M$11&gt;0;$B$10:$M$10"</formula>
    </cfRule>
  </conditionalFormatting>
  <conditionalFormatting sqref="C50:M50">
    <cfRule type="expression" dxfId="71" priority="4">
      <formula>"si($B$11:$M$11&gt;0;$B$10:$M$10"</formula>
    </cfRule>
  </conditionalFormatting>
  <conditionalFormatting sqref="B50">
    <cfRule type="expression" dxfId="70" priority="3">
      <formula>"si($B$11:$M$11&gt;0;$B$10:$M$10"</formula>
    </cfRule>
  </conditionalFormatting>
  <conditionalFormatting sqref="P13">
    <cfRule type="expression" dxfId="69" priority="1">
      <formula>$Z$6="R"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ME1A">
                <anchor moveWithCells="1" sizeWithCells="1">
                  <from>
                    <xdr:col>0</xdr:col>
                    <xdr:colOff>752475</xdr:colOff>
                    <xdr:row>16</xdr:row>
                    <xdr:rowOff>171450</xdr:rowOff>
                  </from>
                  <to>
                    <xdr:col>2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TME1B">
                <anchor moveWithCells="1" sizeWithCells="1">
                  <from>
                    <xdr:col>15</xdr:col>
                    <xdr:colOff>0</xdr:colOff>
                    <xdr:row>17</xdr:row>
                    <xdr:rowOff>0</xdr:rowOff>
                  </from>
                  <to>
                    <xdr:col>17</xdr:col>
                    <xdr:colOff>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Button 9">
              <controlPr defaultSize="0" print="0" autoFill="0" autoPict="0" macro="[0]!TMEq2A">
                <anchor moveWithCells="1" sizeWithCells="1">
                  <from>
                    <xdr:col>6</xdr:col>
                    <xdr:colOff>371475</xdr:colOff>
                    <xdr:row>17</xdr:row>
                    <xdr:rowOff>9525</xdr:rowOff>
                  </from>
                  <to>
                    <xdr:col>8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Button 10">
              <controlPr defaultSize="0" print="0" autoFill="0" autoPict="0" macro="[0]!TMEq2B">
                <anchor moveWithCells="1" sizeWithCells="1">
                  <from>
                    <xdr:col>20</xdr:col>
                    <xdr:colOff>371475</xdr:colOff>
                    <xdr:row>17</xdr:row>
                    <xdr:rowOff>19050</xdr:rowOff>
                  </from>
                  <to>
                    <xdr:col>22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8" name="Button 39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47625</xdr:rowOff>
                  </from>
                  <to>
                    <xdr:col>2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9" name="Button 40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47625</xdr:rowOff>
                  </from>
                  <to>
                    <xdr:col>2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" name="Button 41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47625</xdr:rowOff>
                  </from>
                  <to>
                    <xdr:col>4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1" name="Button 43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47625</xdr:rowOff>
                  </from>
                  <to>
                    <xdr:col>4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2" name="Button 44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47625</xdr:rowOff>
                  </from>
                  <to>
                    <xdr:col>6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3" name="Button 45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47625</xdr:rowOff>
                  </from>
                  <to>
                    <xdr:col>6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4" name="Button 47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47625</xdr:rowOff>
                  </from>
                  <to>
                    <xdr:col>8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5" name="Button 49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47625</xdr:rowOff>
                  </from>
                  <to>
                    <xdr:col>8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6" name="Button 51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47625</xdr:rowOff>
                  </from>
                  <to>
                    <xdr:col>10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7" name="Button 52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47625</xdr:rowOff>
                  </from>
                  <to>
                    <xdr:col>10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8" name="Button 53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47625</xdr:rowOff>
                  </from>
                  <to>
                    <xdr:col>12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9" name="Button 55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47625</xdr:rowOff>
                  </from>
                  <to>
                    <xdr:col>12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20" name="Button 57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47625</xdr:rowOff>
                  </from>
                  <to>
                    <xdr:col>16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21" name="Button 58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47625</xdr:rowOff>
                  </from>
                  <to>
                    <xdr:col>18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22" name="Button 59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47625</xdr:rowOff>
                  </from>
                  <to>
                    <xdr:col>20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23" name="Button 60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47625</xdr:rowOff>
                  </from>
                  <to>
                    <xdr:col>22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24" name="Button 61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47625</xdr:rowOff>
                  </from>
                  <to>
                    <xdr:col>24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25" name="Button 62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47625</xdr:rowOff>
                  </from>
                  <to>
                    <xdr:col>26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6" name="Button 63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47625</xdr:rowOff>
                  </from>
                  <to>
                    <xdr:col>16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27" name="Button 64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47625</xdr:rowOff>
                  </from>
                  <to>
                    <xdr:col>18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28" name="Button 65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47625</xdr:rowOff>
                  </from>
                  <to>
                    <xdr:col>20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29" name="Button 66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47625</xdr:rowOff>
                  </from>
                  <to>
                    <xdr:col>22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30" name="Button 67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47625</xdr:rowOff>
                  </from>
                  <to>
                    <xdr:col>24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31" name="Button 68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47625</xdr:rowOff>
                  </from>
                  <to>
                    <xdr:col>26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  <x14:dataValidation type="list" allowBlank="1" showInputMessage="1" showErrorMessage="1">
          <x14:formula1>
            <xm:f>'Données déroulantes'!$J$2:$J$3</xm:f>
          </x14:formula1>
          <xm:sqref>L6:M6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9" tint="0.59999389629810485"/>
    <pageSetUpPr fitToPage="1"/>
  </sheetPr>
  <dimension ref="A1:AH22"/>
  <sheetViews>
    <sheetView showGridLines="0" workbookViewId="0"/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44"/>
      <c r="B1" s="408" t="s">
        <v>85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10"/>
      <c r="AH1" s="245">
        <v>3.4722222222222224E-4</v>
      </c>
    </row>
    <row r="2" spans="1:34" ht="21" customHeight="1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03">
        <v>3.4722222222222224E-4</v>
      </c>
      <c r="AF2" s="404"/>
      <c r="AH2" s="245">
        <v>6.9444444444444447E-4</v>
      </c>
    </row>
    <row r="3" spans="1:34" ht="21" customHeight="1" thickBot="1" x14ac:dyDescent="0.3">
      <c r="B3" s="21"/>
      <c r="C3" s="21"/>
      <c r="D3" s="21"/>
      <c r="E3" s="411" t="s">
        <v>84</v>
      </c>
      <c r="F3" s="411"/>
      <c r="G3" s="21"/>
      <c r="H3" s="397" t="s">
        <v>84</v>
      </c>
      <c r="I3" s="397"/>
      <c r="J3" s="397"/>
      <c r="K3" s="21"/>
      <c r="L3" s="21"/>
      <c r="M3" s="21"/>
      <c r="N3" s="21"/>
      <c r="O3" s="21"/>
      <c r="P3" s="21"/>
      <c r="Q3" s="21"/>
      <c r="R3" s="21"/>
      <c r="S3" s="411" t="s">
        <v>51</v>
      </c>
      <c r="T3" s="411"/>
      <c r="U3" s="21"/>
      <c r="V3" s="21"/>
      <c r="W3" s="247"/>
      <c r="X3" s="398"/>
      <c r="Y3" s="398"/>
      <c r="Z3" s="20"/>
      <c r="AA3" s="20"/>
      <c r="AB3" s="20"/>
      <c r="AC3" s="20"/>
      <c r="AE3" s="405"/>
      <c r="AF3" s="406"/>
      <c r="AH3" s="245"/>
    </row>
    <row r="4" spans="1:34" ht="21.75" thickBot="1" x14ac:dyDescent="0.4">
      <c r="B4" s="399" t="s">
        <v>74</v>
      </c>
      <c r="C4" s="399"/>
      <c r="D4" s="400"/>
      <c r="E4" s="421">
        <f>'SET 1'!S4+IF('SET 1'!S4&gt;0,TIME(0,3,0))</f>
        <v>0</v>
      </c>
      <c r="F4" s="422"/>
      <c r="G4" s="21"/>
      <c r="H4" s="401" t="s">
        <v>50</v>
      </c>
      <c r="I4" s="401"/>
      <c r="J4" s="401"/>
      <c r="K4" s="21"/>
      <c r="L4" s="21"/>
      <c r="M4" s="21"/>
      <c r="N4" s="21">
        <f>$N$8</f>
        <v>0</v>
      </c>
      <c r="O4" s="21"/>
      <c r="P4" s="399" t="s">
        <v>77</v>
      </c>
      <c r="Q4" s="399"/>
      <c r="R4" s="400"/>
      <c r="S4" s="372">
        <v>0</v>
      </c>
      <c r="T4" s="373"/>
      <c r="U4" s="21"/>
      <c r="V4" s="21"/>
      <c r="W4" s="247"/>
      <c r="X4" s="438"/>
      <c r="Y4" s="438"/>
      <c r="Z4" s="105"/>
      <c r="AA4" s="105"/>
      <c r="AB4" s="21">
        <f>$AB$8</f>
        <v>0</v>
      </c>
      <c r="AC4" s="20"/>
    </row>
    <row r="5" spans="1:34" ht="21.75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439" t="s">
        <v>75</v>
      </c>
      <c r="M5" s="44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439" t="s">
        <v>75</v>
      </c>
      <c r="AA5" s="440"/>
      <c r="AB5" s="22"/>
      <c r="AC5" s="22"/>
      <c r="AE5" s="403">
        <v>8.1018518518518516E-5</v>
      </c>
      <c r="AF5" s="404"/>
    </row>
    <row r="6" spans="1:34" ht="18.75" customHeight="1" thickBot="1" x14ac:dyDescent="0.3">
      <c r="B6" s="385">
        <f>'SET 1'!P6</f>
        <v>0</v>
      </c>
      <c r="C6" s="384"/>
      <c r="D6" s="384"/>
      <c r="E6" s="384"/>
      <c r="F6" s="384"/>
      <c r="G6" s="384"/>
      <c r="H6" s="384"/>
      <c r="I6" s="384"/>
      <c r="J6" s="384"/>
      <c r="K6" s="429"/>
      <c r="L6" s="376" t="str">
        <f>IF('SET 1'!L6="R","S","S")</f>
        <v>S</v>
      </c>
      <c r="M6" s="377"/>
      <c r="N6" s="431" t="s">
        <v>76</v>
      </c>
      <c r="O6" s="432"/>
      <c r="P6" s="385" t="str">
        <f>'SET 1'!B6</f>
        <v>Axis Guibertin</v>
      </c>
      <c r="Q6" s="384"/>
      <c r="R6" s="384"/>
      <c r="S6" s="384"/>
      <c r="T6" s="384"/>
      <c r="U6" s="384"/>
      <c r="V6" s="384"/>
      <c r="W6" s="384"/>
      <c r="X6" s="384"/>
      <c r="Y6" s="429"/>
      <c r="Z6" s="376" t="str">
        <f>IF(L6="s","R","S")</f>
        <v>R</v>
      </c>
      <c r="AA6" s="377"/>
      <c r="AB6" s="431" t="s">
        <v>76</v>
      </c>
      <c r="AC6" s="432"/>
      <c r="AE6" s="405"/>
      <c r="AF6" s="406"/>
    </row>
    <row r="7" spans="1:34" ht="24" customHeight="1" thickBot="1" x14ac:dyDescent="0.3">
      <c r="B7" s="386"/>
      <c r="C7" s="387"/>
      <c r="D7" s="387"/>
      <c r="E7" s="387"/>
      <c r="F7" s="387"/>
      <c r="G7" s="387"/>
      <c r="H7" s="387"/>
      <c r="I7" s="387"/>
      <c r="J7" s="387"/>
      <c r="K7" s="430"/>
      <c r="L7" s="435" t="s">
        <v>63</v>
      </c>
      <c r="M7" s="436"/>
      <c r="N7" s="433"/>
      <c r="O7" s="434"/>
      <c r="P7" s="386"/>
      <c r="Q7" s="387"/>
      <c r="R7" s="387"/>
      <c r="S7" s="387"/>
      <c r="T7" s="387"/>
      <c r="U7" s="387"/>
      <c r="V7" s="387"/>
      <c r="W7" s="387"/>
      <c r="X7" s="387"/>
      <c r="Y7" s="430"/>
      <c r="Z7" s="437" t="s">
        <v>79</v>
      </c>
      <c r="AA7" s="436"/>
      <c r="AB7" s="433"/>
      <c r="AC7" s="434"/>
      <c r="AE7" s="146"/>
      <c r="AF7" s="146"/>
    </row>
    <row r="8" spans="1:34" ht="21" customHeight="1" thickBot="1" x14ac:dyDescent="0.3">
      <c r="B8" s="441" t="s">
        <v>68</v>
      </c>
      <c r="C8" s="426"/>
      <c r="D8" s="441" t="s">
        <v>69</v>
      </c>
      <c r="E8" s="426"/>
      <c r="F8" s="441" t="s">
        <v>70</v>
      </c>
      <c r="G8" s="426"/>
      <c r="H8" s="442" t="s">
        <v>71</v>
      </c>
      <c r="I8" s="443"/>
      <c r="J8" s="442" t="s">
        <v>72</v>
      </c>
      <c r="K8" s="443"/>
      <c r="L8" s="442" t="s">
        <v>73</v>
      </c>
      <c r="M8" s="443"/>
      <c r="N8" s="414">
        <v>0</v>
      </c>
      <c r="O8" s="415"/>
      <c r="P8" s="425" t="s">
        <v>68</v>
      </c>
      <c r="Q8" s="426"/>
      <c r="R8" s="441" t="s">
        <v>69</v>
      </c>
      <c r="S8" s="426"/>
      <c r="T8" s="425" t="s">
        <v>70</v>
      </c>
      <c r="U8" s="444"/>
      <c r="V8" s="423" t="s">
        <v>71</v>
      </c>
      <c r="W8" s="425"/>
      <c r="X8" s="423" t="s">
        <v>72</v>
      </c>
      <c r="Y8" s="425"/>
      <c r="Z8" s="423" t="s">
        <v>73</v>
      </c>
      <c r="AA8" s="424"/>
      <c r="AB8" s="414">
        <v>0</v>
      </c>
      <c r="AC8" s="415"/>
      <c r="AE8" s="146"/>
      <c r="AF8" s="146"/>
    </row>
    <row r="9" spans="1:34" ht="21" customHeight="1" thickBot="1" x14ac:dyDescent="0.3">
      <c r="A9" s="33" t="s">
        <v>80</v>
      </c>
      <c r="B9" s="267">
        <v>5</v>
      </c>
      <c r="C9" s="270"/>
      <c r="D9" s="267"/>
      <c r="E9" s="270"/>
      <c r="F9" s="267"/>
      <c r="G9" s="270"/>
      <c r="H9" s="267"/>
      <c r="I9" s="270"/>
      <c r="J9" s="267"/>
      <c r="K9" s="270"/>
      <c r="L9" s="267"/>
      <c r="M9" s="270"/>
      <c r="N9" s="416"/>
      <c r="O9" s="417"/>
      <c r="P9" s="267"/>
      <c r="Q9" s="270"/>
      <c r="R9" s="267"/>
      <c r="S9" s="270"/>
      <c r="T9" s="267"/>
      <c r="U9" s="270"/>
      <c r="V9" s="267"/>
      <c r="W9" s="270"/>
      <c r="X9" s="267"/>
      <c r="Y9" s="270"/>
      <c r="Z9" s="276"/>
      <c r="AA9" s="270"/>
      <c r="AB9" s="416"/>
      <c r="AC9" s="417"/>
      <c r="AE9" s="146"/>
      <c r="AF9" s="146"/>
    </row>
    <row r="10" spans="1:34" ht="21" customHeight="1" thickBot="1" x14ac:dyDescent="0.3">
      <c r="A10" s="33" t="s">
        <v>81</v>
      </c>
      <c r="B10" s="272"/>
      <c r="C10" s="273"/>
      <c r="D10" s="272"/>
      <c r="E10" s="273"/>
      <c r="F10" s="272"/>
      <c r="G10" s="273"/>
      <c r="H10" s="272"/>
      <c r="I10" s="273"/>
      <c r="J10" s="272"/>
      <c r="K10" s="273"/>
      <c r="L10" s="272"/>
      <c r="M10" s="273"/>
      <c r="N10" s="248">
        <v>5.7870370370370378E-4</v>
      </c>
      <c r="O10" s="120"/>
      <c r="P10" s="269"/>
      <c r="Q10" s="271"/>
      <c r="R10" s="269"/>
      <c r="S10" s="271"/>
      <c r="T10" s="269"/>
      <c r="U10" s="271"/>
      <c r="V10" s="269"/>
      <c r="W10" s="271"/>
      <c r="X10" s="269"/>
      <c r="Y10" s="271"/>
      <c r="Z10" s="269"/>
      <c r="AA10" s="271"/>
      <c r="AB10" s="119"/>
      <c r="AC10" s="120"/>
      <c r="AE10" s="146"/>
      <c r="AF10" s="146"/>
    </row>
    <row r="11" spans="1:34" ht="20.100000000000001" customHeight="1" x14ac:dyDescent="0.25">
      <c r="A11" s="380" t="s">
        <v>82</v>
      </c>
      <c r="B11" s="121"/>
      <c r="C11" s="123"/>
      <c r="D11" s="121"/>
      <c r="E11" s="124"/>
      <c r="F11" s="121"/>
      <c r="G11" s="124"/>
      <c r="H11" s="121"/>
      <c r="I11" s="124"/>
      <c r="J11" s="121"/>
      <c r="K11" s="124"/>
      <c r="L11" s="121"/>
      <c r="M11" s="124"/>
      <c r="N11" s="198">
        <f>IF(B11&gt;0,1)+IF(D11&gt;0,1)+IF(F11&gt;0,1)+IF(H11&gt;0,1)+IF(J11&gt;0,1)+IF(L11&gt;0,1)</f>
        <v>0</v>
      </c>
      <c r="O11" s="120"/>
      <c r="P11" s="121"/>
      <c r="Q11" s="123"/>
      <c r="R11" s="121"/>
      <c r="S11" s="124"/>
      <c r="T11" s="121"/>
      <c r="U11" s="124"/>
      <c r="V11" s="121"/>
      <c r="W11" s="124"/>
      <c r="X11" s="121"/>
      <c r="Y11" s="124"/>
      <c r="Z11" s="121"/>
      <c r="AA11" s="124"/>
      <c r="AB11" s="201">
        <f>IF(P11&gt;0,1)+IF(R11&gt;0,1)+IF(T11&gt;0,1)+IF(V11&gt;0,1)+IF(X11&gt;0,1)+IF(Z11&gt;0,1)</f>
        <v>0</v>
      </c>
      <c r="AC11" s="120"/>
      <c r="AE11" s="146"/>
      <c r="AF11" s="146"/>
    </row>
    <row r="12" spans="1:34" ht="20.100000000000001" customHeight="1" thickBot="1" x14ac:dyDescent="0.3">
      <c r="A12" s="380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198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01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 x14ac:dyDescent="0.25">
      <c r="B15" s="18"/>
      <c r="C15" s="23"/>
      <c r="D15" s="18"/>
      <c r="E15" s="23"/>
      <c r="F15" s="17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69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27"/>
      <c r="C18" s="427"/>
      <c r="D18" s="34"/>
      <c r="E18" s="35"/>
      <c r="F18" s="20"/>
      <c r="G18" s="20"/>
      <c r="H18" s="428"/>
      <c r="I18" s="428"/>
      <c r="J18" s="34"/>
      <c r="K18" s="35"/>
      <c r="L18" s="20"/>
      <c r="M18" s="20"/>
      <c r="N18" s="20"/>
      <c r="O18" s="20"/>
      <c r="P18" s="427"/>
      <c r="Q18" s="427"/>
      <c r="R18" s="34"/>
      <c r="S18" s="35"/>
      <c r="T18" s="20"/>
      <c r="U18" s="20"/>
      <c r="V18" s="428"/>
      <c r="W18" s="428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40" t="s">
        <v>278</v>
      </c>
      <c r="C19" s="241">
        <f>IF(A="","",IF(A="A",'Composition équipes'!G28,'Composition équipes'!B28))</f>
        <v>0</v>
      </c>
      <c r="D19" s="141"/>
      <c r="E19" s="141"/>
      <c r="F19" s="20"/>
      <c r="G19" s="20"/>
      <c r="H19" s="142"/>
      <c r="I19" s="142"/>
      <c r="J19" s="141"/>
      <c r="K19" s="141"/>
      <c r="L19" s="20"/>
      <c r="M19" s="20"/>
      <c r="N19" s="20"/>
      <c r="O19" s="20"/>
      <c r="P19" s="240" t="s">
        <v>278</v>
      </c>
      <c r="Q19" s="241">
        <f>IF(A="","",IF(A="A",'Composition équipes'!B28,'Composition équipes'!G28))</f>
        <v>0</v>
      </c>
      <c r="R19" s="141"/>
      <c r="S19" s="141"/>
      <c r="T19" s="20"/>
      <c r="U19" s="20"/>
      <c r="V19" s="142"/>
      <c r="W19" s="142"/>
      <c r="X19" s="141"/>
      <c r="Y19" s="141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394"/>
      <c r="O20" s="394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394"/>
      <c r="AC20" s="394"/>
    </row>
    <row r="21" spans="2:29" ht="15.75" thickBot="1" x14ac:dyDescent="0.3">
      <c r="B21" s="20"/>
      <c r="C21" s="395" t="s">
        <v>115</v>
      </c>
      <c r="D21" s="395"/>
      <c r="E21" s="396"/>
      <c r="F21" s="113">
        <f>IF(D18&gt;=1,1,0)+IF(J18&gt;=1,1,0)</f>
        <v>0</v>
      </c>
      <c r="G21" s="20"/>
      <c r="H21" s="395" t="s">
        <v>125</v>
      </c>
      <c r="I21" s="395"/>
      <c r="J21" s="113">
        <f>N8</f>
        <v>0</v>
      </c>
      <c r="K21" s="20"/>
      <c r="L21" s="20"/>
      <c r="M21" s="20"/>
      <c r="N21" s="394"/>
      <c r="O21" s="394"/>
      <c r="P21" s="20"/>
      <c r="Q21" s="395" t="s">
        <v>115</v>
      </c>
      <c r="R21" s="395"/>
      <c r="S21" s="396"/>
      <c r="T21" s="113">
        <f>IF(R18&gt;=1,1,0)+IF(X18&gt;=1,1,0)</f>
        <v>0</v>
      </c>
      <c r="U21" s="20"/>
      <c r="V21" s="395" t="s">
        <v>125</v>
      </c>
      <c r="W21" s="395"/>
      <c r="X21" s="113">
        <f>AB8</f>
        <v>0</v>
      </c>
      <c r="Y21" s="20"/>
      <c r="Z21" s="20"/>
      <c r="AA21" s="20"/>
      <c r="AB21" s="394"/>
      <c r="AC21" s="394"/>
    </row>
    <row r="22" spans="2:29" ht="15.75" thickBot="1" x14ac:dyDescent="0.3">
      <c r="B22" s="20"/>
      <c r="C22" s="395" t="s">
        <v>116</v>
      </c>
      <c r="D22" s="395"/>
      <c r="E22" s="396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394"/>
      <c r="O22" s="394"/>
      <c r="P22" s="20"/>
      <c r="Q22" s="395" t="s">
        <v>116</v>
      </c>
      <c r="R22" s="395"/>
      <c r="S22" s="420"/>
      <c r="T22" s="113">
        <f>AB11+AB12</f>
        <v>0</v>
      </c>
      <c r="U22" s="199"/>
      <c r="V22" s="20"/>
      <c r="W22" s="20"/>
      <c r="X22" s="20"/>
      <c r="Y22" s="20"/>
      <c r="Z22" s="20"/>
      <c r="AA22" s="20"/>
      <c r="AB22" s="394"/>
      <c r="AC22" s="394"/>
    </row>
  </sheetData>
  <mergeCells count="54">
    <mergeCell ref="X8:Y8"/>
    <mergeCell ref="F8:G8"/>
    <mergeCell ref="B8:C8"/>
    <mergeCell ref="D8:E8"/>
    <mergeCell ref="N8:O9"/>
    <mergeCell ref="V8:W8"/>
    <mergeCell ref="H8:I8"/>
    <mergeCell ref="J8:K8"/>
    <mergeCell ref="L8:M8"/>
    <mergeCell ref="R8:S8"/>
    <mergeCell ref="T8:U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L5:M5"/>
    <mergeCell ref="Z5:AA5"/>
    <mergeCell ref="X3:Y3"/>
    <mergeCell ref="A11:A12"/>
    <mergeCell ref="B18:C18"/>
    <mergeCell ref="H18:I18"/>
    <mergeCell ref="P18:Q18"/>
    <mergeCell ref="V18:W18"/>
    <mergeCell ref="N22:O22"/>
    <mergeCell ref="AB22:AC22"/>
    <mergeCell ref="V21:W21"/>
    <mergeCell ref="AB20:AC20"/>
    <mergeCell ref="N21:O21"/>
    <mergeCell ref="AB21:AC21"/>
    <mergeCell ref="AE2:AF3"/>
    <mergeCell ref="AE5:AF6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AB8:AC9"/>
    <mergeCell ref="Z8:AA8"/>
    <mergeCell ref="P8:Q8"/>
  </mergeCells>
  <conditionalFormatting sqref="B13">
    <cfRule type="expression" dxfId="68" priority="32">
      <formula>$L$7="R"</formula>
    </cfRule>
  </conditionalFormatting>
  <conditionalFormatting sqref="P13">
    <cfRule type="expression" dxfId="67" priority="31">
      <formula>$Z$7="R"</formula>
    </cfRule>
  </conditionalFormatting>
  <conditionalFormatting sqref="P10:Q10">
    <cfRule type="expression" dxfId="66" priority="12">
      <formula>$P$12+$Q$12&gt;0</formula>
    </cfRule>
  </conditionalFormatting>
  <conditionalFormatting sqref="R10:S10">
    <cfRule type="expression" dxfId="65" priority="11">
      <formula>$R$12+$S$12&gt;0</formula>
    </cfRule>
  </conditionalFormatting>
  <conditionalFormatting sqref="T10:U10">
    <cfRule type="expression" dxfId="64" priority="10">
      <formula>$T$12+$U$12&gt;0</formula>
    </cfRule>
  </conditionalFormatting>
  <conditionalFormatting sqref="V10:W10">
    <cfRule type="expression" dxfId="63" priority="9">
      <formula>$V$12+$W$12&gt;0</formula>
    </cfRule>
  </conditionalFormatting>
  <conditionalFormatting sqref="X10:Y10">
    <cfRule type="expression" dxfId="62" priority="8">
      <formula>$X$12+$Y$12&gt;0</formula>
    </cfRule>
  </conditionalFormatting>
  <conditionalFormatting sqref="Z10:AA10">
    <cfRule type="expression" dxfId="61" priority="7">
      <formula>$Z$12+$AA$12&gt;0</formula>
    </cfRule>
  </conditionalFormatting>
  <conditionalFormatting sqref="B10:C10">
    <cfRule type="expression" dxfId="60" priority="6">
      <formula>$B$12+$C$12&gt;0</formula>
    </cfRule>
  </conditionalFormatting>
  <conditionalFormatting sqref="D10:E10">
    <cfRule type="expression" dxfId="59" priority="5">
      <formula>$D$12+$E$12&gt;0</formula>
    </cfRule>
  </conditionalFormatting>
  <conditionalFormatting sqref="F10:G10">
    <cfRule type="expression" dxfId="58" priority="4">
      <formula>$F$12+$G$12&gt;0</formula>
    </cfRule>
  </conditionalFormatting>
  <conditionalFormatting sqref="H10:I10">
    <cfRule type="expression" dxfId="57" priority="3">
      <formula>$H$12+$I$12&gt;0</formula>
    </cfRule>
  </conditionalFormatting>
  <conditionalFormatting sqref="J10:K10">
    <cfRule type="expression" dxfId="56" priority="2">
      <formula>$J$12+$K$12&gt;0</formula>
    </cfRule>
  </conditionalFormatting>
  <conditionalFormatting sqref="L10:M10">
    <cfRule type="expression" dxfId="55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TME1A">
                <anchor moveWithCells="1" sizeWithCells="1"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TME1B">
                <anchor moveWithCells="1" sizeWithCells="1">
                  <from>
                    <xdr:col>14</xdr:col>
                    <xdr:colOff>228600</xdr:colOff>
                    <xdr:row>17</xdr:row>
                    <xdr:rowOff>0</xdr:rowOff>
                  </from>
                  <to>
                    <xdr:col>16</xdr:col>
                    <xdr:colOff>361950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TMEq2A">
                <anchor moveWithCells="1" sizeWithCells="1">
                  <from>
                    <xdr:col>6</xdr:col>
                    <xdr:colOff>371475</xdr:colOff>
                    <xdr:row>17</xdr:row>
                    <xdr:rowOff>0</xdr:rowOff>
                  </from>
                  <to>
                    <xdr:col>8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19050</xdr:rowOff>
                  </from>
                  <to>
                    <xdr:col>23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8" name="Button 36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9" name="Button 37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0" name="Button 38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1" name="Button 39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2" name="Button 40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3" name="Button 41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4" name="Button 42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15" name="Button 43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16" name="Button 44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17" name="Button 45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18" name="Button 46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19" name="Button 47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0" name="Button 49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1" name="Button 50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2" name="Button 51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3" name="Button 52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4" name="Button 53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57150</xdr:rowOff>
                  </from>
                  <to>
                    <xdr:col>24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5" name="Button 54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57150</xdr:rowOff>
                  </from>
                  <to>
                    <xdr:col>26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26" name="Button 61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27" name="Button 62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28" name="Button 63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29" name="Button 64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30" name="Button 65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31" name="Button 66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 tint="0.39997558519241921"/>
    <pageSetUpPr fitToPage="1"/>
  </sheetPr>
  <dimension ref="A1:AH22"/>
  <sheetViews>
    <sheetView showGridLines="0" workbookViewId="0">
      <selection activeCell="X4" sqref="X4:Y4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45"/>
      <c r="B1" s="408" t="s">
        <v>83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10"/>
      <c r="AH1" s="245">
        <v>3.4722222222222224E-4</v>
      </c>
    </row>
    <row r="2" spans="1:34" ht="21" customHeight="1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03">
        <v>3.4722222222222224E-4</v>
      </c>
      <c r="AF2" s="404"/>
      <c r="AH2" s="245">
        <v>6.9444444444444447E-4</v>
      </c>
    </row>
    <row r="3" spans="1:34" ht="21" customHeight="1" thickBot="1" x14ac:dyDescent="0.3">
      <c r="B3" s="21"/>
      <c r="C3" s="21"/>
      <c r="D3" s="21"/>
      <c r="E3" s="411" t="s">
        <v>84</v>
      </c>
      <c r="F3" s="411"/>
      <c r="G3" s="21"/>
      <c r="H3" s="397" t="s">
        <v>84</v>
      </c>
      <c r="I3" s="397"/>
      <c r="J3" s="397"/>
      <c r="K3" s="21"/>
      <c r="L3" s="21"/>
      <c r="M3" s="21"/>
      <c r="N3" s="21"/>
      <c r="O3" s="21"/>
      <c r="P3" s="21"/>
      <c r="Q3" s="21"/>
      <c r="R3" s="21"/>
      <c r="S3" s="411" t="s">
        <v>51</v>
      </c>
      <c r="T3" s="411"/>
      <c r="U3" s="21"/>
      <c r="V3" s="21"/>
      <c r="W3" s="247"/>
      <c r="X3" s="398"/>
      <c r="Y3" s="398"/>
      <c r="Z3" s="20"/>
      <c r="AA3" s="20"/>
      <c r="AB3" s="20"/>
      <c r="AC3" s="20"/>
      <c r="AE3" s="405"/>
      <c r="AF3" s="406"/>
      <c r="AH3" s="245"/>
    </row>
    <row r="4" spans="1:34" ht="21.75" thickBot="1" x14ac:dyDescent="0.4">
      <c r="B4" s="399" t="s">
        <v>74</v>
      </c>
      <c r="C4" s="399"/>
      <c r="D4" s="400"/>
      <c r="E4" s="421">
        <f>'SET 2'!S4+IF('SET 2'!S4&gt;0,TIME(0,3,0))</f>
        <v>0</v>
      </c>
      <c r="F4" s="422"/>
      <c r="G4" s="21"/>
      <c r="H4" s="401" t="s">
        <v>50</v>
      </c>
      <c r="I4" s="401"/>
      <c r="J4" s="401"/>
      <c r="K4" s="21"/>
      <c r="L4" s="21"/>
      <c r="M4" s="21"/>
      <c r="N4" s="21">
        <f>$N$8</f>
        <v>0</v>
      </c>
      <c r="O4" s="21"/>
      <c r="P4" s="399" t="s">
        <v>77</v>
      </c>
      <c r="Q4" s="399"/>
      <c r="R4" s="400"/>
      <c r="S4" s="372"/>
      <c r="T4" s="373"/>
      <c r="U4" s="21"/>
      <c r="V4" s="21"/>
      <c r="W4" s="247"/>
      <c r="X4" s="438"/>
      <c r="Y4" s="438"/>
      <c r="Z4" s="105"/>
      <c r="AA4" s="105"/>
      <c r="AB4" s="21">
        <f>$AB$8</f>
        <v>0</v>
      </c>
      <c r="AC4" s="20"/>
    </row>
    <row r="5" spans="1:34" ht="21.75" thickBot="1" x14ac:dyDescent="0.4">
      <c r="B5" s="20"/>
      <c r="C5" s="20"/>
      <c r="D5" s="20"/>
      <c r="E5" s="20"/>
      <c r="F5" s="20"/>
      <c r="G5" s="20"/>
      <c r="H5" s="20"/>
      <c r="I5" s="20"/>
      <c r="J5" s="20"/>
      <c r="K5" s="20"/>
      <c r="L5" s="439" t="s">
        <v>75</v>
      </c>
      <c r="M5" s="44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439" t="s">
        <v>75</v>
      </c>
      <c r="AA5" s="440"/>
      <c r="AB5" s="22"/>
      <c r="AC5" s="22"/>
      <c r="AD5" s="143"/>
      <c r="AE5" s="403">
        <v>5.9027777777777778E-4</v>
      </c>
      <c r="AF5" s="404"/>
    </row>
    <row r="6" spans="1:34" ht="18.75" customHeight="1" thickBot="1" x14ac:dyDescent="0.3">
      <c r="B6" s="385" t="str">
        <f>'SET 2'!P6</f>
        <v>Axis Guibertin</v>
      </c>
      <c r="C6" s="384"/>
      <c r="D6" s="384"/>
      <c r="E6" s="384"/>
      <c r="F6" s="384"/>
      <c r="G6" s="384"/>
      <c r="H6" s="384"/>
      <c r="I6" s="384"/>
      <c r="J6" s="384"/>
      <c r="K6" s="384"/>
      <c r="L6" s="376" t="str">
        <f>IF('SET 2'!L6="R","S","R")</f>
        <v>R</v>
      </c>
      <c r="M6" s="377"/>
      <c r="N6" s="431" t="s">
        <v>76</v>
      </c>
      <c r="O6" s="432"/>
      <c r="P6" s="385">
        <f>'SET 2'!B6</f>
        <v>0</v>
      </c>
      <c r="Q6" s="384"/>
      <c r="R6" s="384"/>
      <c r="S6" s="384"/>
      <c r="T6" s="384"/>
      <c r="U6" s="384"/>
      <c r="V6" s="384"/>
      <c r="W6" s="384"/>
      <c r="X6" s="384"/>
      <c r="Y6" s="429"/>
      <c r="Z6" s="376" t="str">
        <f>IF(L6="s","R","S")</f>
        <v>S</v>
      </c>
      <c r="AA6" s="377"/>
      <c r="AB6" s="431" t="s">
        <v>76</v>
      </c>
      <c r="AC6" s="432"/>
      <c r="AE6" s="405"/>
      <c r="AF6" s="406"/>
    </row>
    <row r="7" spans="1:34" ht="24" customHeight="1" thickBot="1" x14ac:dyDescent="0.3">
      <c r="B7" s="386"/>
      <c r="C7" s="387"/>
      <c r="D7" s="387"/>
      <c r="E7" s="387"/>
      <c r="F7" s="387"/>
      <c r="G7" s="387"/>
      <c r="H7" s="387"/>
      <c r="I7" s="387"/>
      <c r="J7" s="387"/>
      <c r="K7" s="387"/>
      <c r="L7" s="435" t="s">
        <v>63</v>
      </c>
      <c r="M7" s="436"/>
      <c r="N7" s="433"/>
      <c r="O7" s="434"/>
      <c r="P7" s="386"/>
      <c r="Q7" s="387"/>
      <c r="R7" s="387"/>
      <c r="S7" s="387"/>
      <c r="T7" s="387"/>
      <c r="U7" s="387"/>
      <c r="V7" s="387"/>
      <c r="W7" s="387"/>
      <c r="X7" s="387"/>
      <c r="Y7" s="430"/>
      <c r="Z7" s="437" t="s">
        <v>79</v>
      </c>
      <c r="AA7" s="436"/>
      <c r="AB7" s="433"/>
      <c r="AC7" s="434"/>
      <c r="AE7" s="146"/>
      <c r="AF7" s="146"/>
    </row>
    <row r="8" spans="1:34" ht="21" customHeight="1" thickBot="1" x14ac:dyDescent="0.3">
      <c r="B8" s="441" t="s">
        <v>68</v>
      </c>
      <c r="C8" s="426"/>
      <c r="D8" s="441" t="s">
        <v>69</v>
      </c>
      <c r="E8" s="426"/>
      <c r="F8" s="441" t="s">
        <v>70</v>
      </c>
      <c r="G8" s="426"/>
      <c r="H8" s="442" t="s">
        <v>71</v>
      </c>
      <c r="I8" s="443"/>
      <c r="J8" s="442" t="s">
        <v>72</v>
      </c>
      <c r="K8" s="443"/>
      <c r="L8" s="442" t="s">
        <v>73</v>
      </c>
      <c r="M8" s="443"/>
      <c r="N8" s="414">
        <v>0</v>
      </c>
      <c r="O8" s="415"/>
      <c r="P8" s="446" t="s">
        <v>68</v>
      </c>
      <c r="Q8" s="448"/>
      <c r="R8" s="449" t="s">
        <v>69</v>
      </c>
      <c r="S8" s="448"/>
      <c r="T8" s="446" t="s">
        <v>70</v>
      </c>
      <c r="U8" s="450"/>
      <c r="V8" s="445" t="s">
        <v>71</v>
      </c>
      <c r="W8" s="446"/>
      <c r="X8" s="445" t="s">
        <v>72</v>
      </c>
      <c r="Y8" s="446"/>
      <c r="Z8" s="445" t="s">
        <v>73</v>
      </c>
      <c r="AA8" s="447"/>
      <c r="AB8" s="414">
        <v>0</v>
      </c>
      <c r="AC8" s="415"/>
      <c r="AE8" s="146"/>
      <c r="AF8" s="146"/>
    </row>
    <row r="9" spans="1:34" ht="21" customHeight="1" thickBot="1" x14ac:dyDescent="0.3">
      <c r="A9" s="33" t="s">
        <v>80</v>
      </c>
      <c r="B9" s="267"/>
      <c r="C9" s="270"/>
      <c r="D9" s="267"/>
      <c r="E9" s="270"/>
      <c r="F9" s="267"/>
      <c r="G9" s="270"/>
      <c r="H9" s="267"/>
      <c r="I9" s="270"/>
      <c r="J9" s="267"/>
      <c r="K9" s="270"/>
      <c r="L9" s="267"/>
      <c r="M9" s="270"/>
      <c r="N9" s="416"/>
      <c r="O9" s="451"/>
      <c r="P9" s="267"/>
      <c r="Q9" s="270"/>
      <c r="R9" s="267"/>
      <c r="S9" s="270"/>
      <c r="T9" s="267"/>
      <c r="U9" s="270"/>
      <c r="V9" s="267"/>
      <c r="W9" s="270"/>
      <c r="X9" s="267"/>
      <c r="Y9" s="270"/>
      <c r="Z9" s="267"/>
      <c r="AA9" s="270"/>
      <c r="AB9" s="451"/>
      <c r="AC9" s="417"/>
      <c r="AE9" s="146"/>
      <c r="AF9" s="146"/>
    </row>
    <row r="10" spans="1:34" ht="21" customHeight="1" thickBot="1" x14ac:dyDescent="0.3">
      <c r="A10" s="33" t="s">
        <v>81</v>
      </c>
      <c r="B10" s="269"/>
      <c r="C10" s="271"/>
      <c r="D10" s="269"/>
      <c r="E10" s="271"/>
      <c r="F10" s="269"/>
      <c r="G10" s="271"/>
      <c r="H10" s="269"/>
      <c r="I10" s="271"/>
      <c r="J10" s="269"/>
      <c r="K10" s="271"/>
      <c r="L10" s="269"/>
      <c r="M10" s="271"/>
      <c r="N10" s="119"/>
      <c r="O10" s="120"/>
      <c r="P10" s="269"/>
      <c r="Q10" s="271"/>
      <c r="R10" s="269"/>
      <c r="S10" s="271"/>
      <c r="T10" s="269"/>
      <c r="U10" s="271"/>
      <c r="V10" s="269"/>
      <c r="W10" s="271"/>
      <c r="X10" s="269"/>
      <c r="Y10" s="271"/>
      <c r="Z10" s="269"/>
      <c r="AA10" s="271"/>
      <c r="AB10" s="119"/>
      <c r="AC10" s="120"/>
      <c r="AE10" s="146"/>
      <c r="AF10" s="146"/>
    </row>
    <row r="11" spans="1:34" ht="20.100000000000001" customHeight="1" x14ac:dyDescent="0.25">
      <c r="A11" s="380" t="s">
        <v>82</v>
      </c>
      <c r="B11" s="121"/>
      <c r="C11" s="123"/>
      <c r="D11" s="121"/>
      <c r="E11" s="124"/>
      <c r="F11" s="121"/>
      <c r="G11" s="124"/>
      <c r="H11" s="121"/>
      <c r="I11" s="124"/>
      <c r="J11" s="121"/>
      <c r="K11" s="124"/>
      <c r="L11" s="121"/>
      <c r="M11" s="124"/>
      <c r="N11" s="198">
        <f>IF(B11&gt;0,1)+IF(D11&gt;0,1)+IF(F11&gt;0,1)+IF(H11&gt;0,1)+IF(J11&gt;0,1)+IF(L11&gt;0,1)</f>
        <v>0</v>
      </c>
      <c r="O11" s="120"/>
      <c r="P11" s="182"/>
      <c r="Q11" s="196"/>
      <c r="R11" s="182"/>
      <c r="S11" s="197"/>
      <c r="T11" s="182"/>
      <c r="U11" s="197"/>
      <c r="V11" s="182"/>
      <c r="W11" s="197"/>
      <c r="X11" s="182"/>
      <c r="Y11" s="197"/>
      <c r="Z11" s="182"/>
      <c r="AA11" s="197"/>
      <c r="AB11" s="201">
        <f>IF(P11&gt;0,1)+IF(R11&gt;0,1)+IF(T11&gt;0,1)+IF(V11&gt;0,1)+IF(X11&gt;0,1)+IF(Z11&gt;0,1)</f>
        <v>0</v>
      </c>
      <c r="AC11" s="120"/>
      <c r="AE11" s="146"/>
      <c r="AF11" s="146"/>
    </row>
    <row r="12" spans="1:34" ht="20.100000000000001" customHeight="1" thickBot="1" x14ac:dyDescent="0.3">
      <c r="A12" s="380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198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01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 x14ac:dyDescent="0.25">
      <c r="B15" s="18"/>
      <c r="C15" s="23"/>
      <c r="D15" s="18"/>
      <c r="E15" s="23"/>
      <c r="F15" s="111"/>
      <c r="G15" s="23"/>
      <c r="H15" s="17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27"/>
      <c r="C18" s="427"/>
      <c r="D18" s="34"/>
      <c r="E18" s="35"/>
      <c r="F18" s="20"/>
      <c r="G18" s="20"/>
      <c r="H18" s="428"/>
      <c r="I18" s="428"/>
      <c r="J18" s="34"/>
      <c r="K18" s="35"/>
      <c r="L18" s="20"/>
      <c r="M18" s="20"/>
      <c r="N18" s="122"/>
      <c r="O18" s="20"/>
      <c r="P18" s="427"/>
      <c r="Q18" s="427"/>
      <c r="R18" s="34"/>
      <c r="S18" s="35"/>
      <c r="T18" s="20"/>
      <c r="U18" s="20"/>
      <c r="V18" s="428"/>
      <c r="W18" s="428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40" t="s">
        <v>278</v>
      </c>
      <c r="C19" s="241">
        <f>IF(A="","",IF(A="A",'Composition équipes'!B28,'Composition équipes'!G28))</f>
        <v>0</v>
      </c>
      <c r="D19" s="141"/>
      <c r="E19" s="141"/>
      <c r="F19" s="20"/>
      <c r="G19" s="20"/>
      <c r="H19" s="142"/>
      <c r="I19" s="142"/>
      <c r="J19" s="141"/>
      <c r="K19" s="141"/>
      <c r="L19" s="20"/>
      <c r="M19" s="20"/>
      <c r="N19" s="20"/>
      <c r="O19" s="20"/>
      <c r="P19" s="240" t="s">
        <v>278</v>
      </c>
      <c r="Q19" s="241">
        <f>IF(A="","",IF(A="A",'Composition équipes'!G28,'Composition équipes'!B28))</f>
        <v>0</v>
      </c>
      <c r="R19" s="141"/>
      <c r="S19" s="141"/>
      <c r="T19" s="20"/>
      <c r="U19" s="20"/>
      <c r="V19" s="142"/>
      <c r="W19" s="142"/>
      <c r="X19" s="141"/>
      <c r="Y19" s="141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394"/>
      <c r="O20" s="394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394"/>
      <c r="AC20" s="394"/>
    </row>
    <row r="21" spans="2:29" ht="15.75" thickBot="1" x14ac:dyDescent="0.3">
      <c r="B21" s="20"/>
      <c r="C21" s="395" t="s">
        <v>115</v>
      </c>
      <c r="D21" s="395"/>
      <c r="E21" s="396"/>
      <c r="F21" s="113">
        <f>IF(D18&gt;=1,1,0)+IF(J18&gt;=1,1,0)</f>
        <v>0</v>
      </c>
      <c r="G21" s="20"/>
      <c r="H21" s="395" t="s">
        <v>126</v>
      </c>
      <c r="I21" s="395"/>
      <c r="J21" s="113">
        <f>N8</f>
        <v>0</v>
      </c>
      <c r="K21" s="20"/>
      <c r="L21" s="20"/>
      <c r="M21" s="20"/>
      <c r="N21" s="394"/>
      <c r="O21" s="394"/>
      <c r="P21" s="20"/>
      <c r="Q21" s="395" t="s">
        <v>115</v>
      </c>
      <c r="R21" s="395"/>
      <c r="S21" s="396"/>
      <c r="T21" s="113">
        <f>IF(R18&gt;=1,1,0)+IF(X18&gt;=1,1,0)</f>
        <v>0</v>
      </c>
      <c r="U21" s="20"/>
      <c r="V21" s="395" t="s">
        <v>126</v>
      </c>
      <c r="W21" s="395"/>
      <c r="X21" s="113">
        <f>AB8</f>
        <v>0</v>
      </c>
      <c r="Y21" s="20"/>
      <c r="Z21" s="20"/>
      <c r="AA21" s="20"/>
      <c r="AB21" s="394"/>
      <c r="AC21" s="394"/>
    </row>
    <row r="22" spans="2:29" ht="15.75" thickBot="1" x14ac:dyDescent="0.3">
      <c r="B22" s="20"/>
      <c r="C22" s="395" t="s">
        <v>116</v>
      </c>
      <c r="D22" s="395"/>
      <c r="E22" s="396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394"/>
      <c r="O22" s="394"/>
      <c r="P22" s="20"/>
      <c r="Q22" s="395" t="s">
        <v>116</v>
      </c>
      <c r="R22" s="395"/>
      <c r="S22" s="420"/>
      <c r="T22" s="200">
        <f>AB11+AB12</f>
        <v>0</v>
      </c>
      <c r="U22" s="199"/>
      <c r="V22" s="20"/>
      <c r="W22" s="20"/>
      <c r="X22" s="20"/>
      <c r="Y22" s="20"/>
      <c r="Z22" s="20"/>
      <c r="AA22" s="20"/>
      <c r="AB22" s="394"/>
      <c r="AC22" s="394"/>
    </row>
  </sheetData>
  <mergeCells count="54">
    <mergeCell ref="X3:Y3"/>
    <mergeCell ref="X4:Y4"/>
    <mergeCell ref="AB8:AC9"/>
    <mergeCell ref="N8:O9"/>
    <mergeCell ref="V8:W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  <mergeCell ref="H4:J4"/>
    <mergeCell ref="H3:J3"/>
    <mergeCell ref="L5:M5"/>
    <mergeCell ref="Z5:AA5"/>
    <mergeCell ref="L8:M8"/>
    <mergeCell ref="B8:C8"/>
    <mergeCell ref="D8:E8"/>
    <mergeCell ref="F8:G8"/>
    <mergeCell ref="H8:I8"/>
    <mergeCell ref="J8:K8"/>
    <mergeCell ref="N22:O22"/>
    <mergeCell ref="AB22:AC22"/>
    <mergeCell ref="A11:A12"/>
    <mergeCell ref="V21:W21"/>
    <mergeCell ref="C22:E22"/>
    <mergeCell ref="Q22:S22"/>
    <mergeCell ref="B18:C18"/>
    <mergeCell ref="H18:I18"/>
    <mergeCell ref="P18:Q18"/>
    <mergeCell ref="V18:W18"/>
    <mergeCell ref="N20:O20"/>
    <mergeCell ref="AE2:AF3"/>
    <mergeCell ref="AE5:AF6"/>
    <mergeCell ref="C21:E21"/>
    <mergeCell ref="H21:I21"/>
    <mergeCell ref="Q21:S21"/>
    <mergeCell ref="AB20:AC20"/>
    <mergeCell ref="N21:O21"/>
    <mergeCell ref="AB21:AC21"/>
    <mergeCell ref="X8:Y8"/>
    <mergeCell ref="Z8:AA8"/>
    <mergeCell ref="P8:Q8"/>
    <mergeCell ref="R8:S8"/>
    <mergeCell ref="T8:U8"/>
    <mergeCell ref="E3:F3"/>
    <mergeCell ref="S3:T3"/>
    <mergeCell ref="S4:T4"/>
  </mergeCells>
  <conditionalFormatting sqref="B13">
    <cfRule type="expression" dxfId="54" priority="33">
      <formula>$L$7="R"</formula>
    </cfRule>
  </conditionalFormatting>
  <conditionalFormatting sqref="P13">
    <cfRule type="expression" dxfId="53" priority="32">
      <formula>$Z$7="R"</formula>
    </cfRule>
  </conditionalFormatting>
  <conditionalFormatting sqref="B10:C10">
    <cfRule type="expression" dxfId="52" priority="19">
      <formula>$B$12+$C$12&gt;0</formula>
    </cfRule>
  </conditionalFormatting>
  <conditionalFormatting sqref="D10:E10">
    <cfRule type="expression" dxfId="51" priority="18">
      <formula>$D$12+$E$12&gt;0</formula>
    </cfRule>
  </conditionalFormatting>
  <conditionalFormatting sqref="F10:G10">
    <cfRule type="expression" dxfId="50" priority="17">
      <formula>$F$12+$G$12&gt;0</formula>
    </cfRule>
  </conditionalFormatting>
  <conditionalFormatting sqref="H10:I10">
    <cfRule type="expression" dxfId="49" priority="16">
      <formula>$H$12+$I$12&gt;0</formula>
    </cfRule>
  </conditionalFormatting>
  <conditionalFormatting sqref="J10:K10">
    <cfRule type="expression" dxfId="48" priority="15">
      <formula>$J$12+$K$12&gt;0</formula>
    </cfRule>
  </conditionalFormatting>
  <conditionalFormatting sqref="L10:M10">
    <cfRule type="expression" dxfId="47" priority="13">
      <formula>$L$12+$M$12&gt;0</formula>
    </cfRule>
    <cfRule type="expression" dxfId="46" priority="14">
      <formula>"="</formula>
    </cfRule>
  </conditionalFormatting>
  <conditionalFormatting sqref="P10:Q10">
    <cfRule type="expression" dxfId="45" priority="6">
      <formula>$P$12+$Q$12&gt;0</formula>
    </cfRule>
  </conditionalFormatting>
  <conditionalFormatting sqref="R10:S10">
    <cfRule type="expression" dxfId="44" priority="5">
      <formula>$R$12+$S$12&gt;0</formula>
    </cfRule>
  </conditionalFormatting>
  <conditionalFormatting sqref="T10:U10">
    <cfRule type="expression" dxfId="43" priority="4">
      <formula>$T$12+$U$12&gt;0</formula>
    </cfRule>
  </conditionalFormatting>
  <conditionalFormatting sqref="V10:W10">
    <cfRule type="expression" dxfId="42" priority="3">
      <formula>$V$12+$W$12&gt;0</formula>
    </cfRule>
  </conditionalFormatting>
  <conditionalFormatting sqref="X10:Y10">
    <cfRule type="expression" dxfId="41" priority="2">
      <formula>$X$12+$Y$12&gt;0</formula>
    </cfRule>
  </conditionalFormatting>
  <conditionalFormatting sqref="Z10:AA10">
    <cfRule type="expression" dxfId="40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TME1A">
                <anchor moveWithCells="1" sizeWithCells="1"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TME1B">
                <anchor moveWithCells="1" sizeWithCells="1">
                  <from>
                    <xdr:col>14</xdr:col>
                    <xdr:colOff>238125</xdr:colOff>
                    <xdr:row>17</xdr:row>
                    <xdr:rowOff>0</xdr:rowOff>
                  </from>
                  <to>
                    <xdr:col>16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defaultSize="0" print="0" autoFill="0" autoPict="0" macro="[0]!TMEq2A">
                <anchor moveWithCells="1" sizeWithCells="1">
                  <from>
                    <xdr:col>6</xdr:col>
                    <xdr:colOff>371475</xdr:colOff>
                    <xdr:row>17</xdr:row>
                    <xdr:rowOff>0</xdr:rowOff>
                  </from>
                  <to>
                    <xdr:col>8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Button 8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Button 10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Button 11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0" name="Button 12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1" name="Button 13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2" name="Button 14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3" name="Button 15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4" name="Button 16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5" name="Button 17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16" name="Button 18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7" name="Button 19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8" name="Button 20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9" name="Button 21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20" name="Button 29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21" name="Button 30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22" name="Button 31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23" name="Button 32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24" name="Button 33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57150</xdr:rowOff>
                  </from>
                  <to>
                    <xdr:col>24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25" name="Button 34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57150</xdr:rowOff>
                  </from>
                  <to>
                    <xdr:col>26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26" name="Button 41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27" name="Button 42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28" name="Button 43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29" name="Button 44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30" name="Button 45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31" name="Button 46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32" name="Button 55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33" name="Button 56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34" name="Button 57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35" name="Button 58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36" name="Button 59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37" name="Button 60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B9:B10 D9:M10 C10 P10:AA10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92D050"/>
    <pageSetUpPr fitToPage="1"/>
  </sheetPr>
  <dimension ref="A1:AH22"/>
  <sheetViews>
    <sheetView showGridLines="0" workbookViewId="0">
      <selection activeCell="V4" sqref="V4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44"/>
      <c r="B1" s="408" t="s">
        <v>110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10"/>
      <c r="AH1" s="245">
        <v>3.4722222222222224E-4</v>
      </c>
    </row>
    <row r="2" spans="1:34" ht="21" customHeight="1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03">
        <v>3.4722222222222224E-4</v>
      </c>
      <c r="AF2" s="404"/>
      <c r="AH2" s="245">
        <v>6.9444444444444447E-4</v>
      </c>
    </row>
    <row r="3" spans="1:34" ht="21" customHeight="1" thickBot="1" x14ac:dyDescent="0.3">
      <c r="B3" s="21"/>
      <c r="C3" s="21"/>
      <c r="D3" s="21"/>
      <c r="E3" s="411" t="s">
        <v>84</v>
      </c>
      <c r="F3" s="411"/>
      <c r="G3" s="21"/>
      <c r="H3" s="397" t="s">
        <v>84</v>
      </c>
      <c r="I3" s="397"/>
      <c r="J3" s="397"/>
      <c r="K3" s="21"/>
      <c r="L3" s="21"/>
      <c r="M3" s="21"/>
      <c r="N3" s="21"/>
      <c r="O3" s="21"/>
      <c r="P3" s="21"/>
      <c r="Q3" s="21"/>
      <c r="R3" s="21"/>
      <c r="S3" s="411" t="s">
        <v>51</v>
      </c>
      <c r="T3" s="411"/>
      <c r="U3" s="21"/>
      <c r="V3" s="21"/>
      <c r="W3" s="247"/>
      <c r="X3" s="398"/>
      <c r="Y3" s="398"/>
      <c r="Z3" s="20"/>
      <c r="AA3" s="20"/>
      <c r="AB3" s="20"/>
      <c r="AC3" s="20"/>
      <c r="AE3" s="405"/>
      <c r="AF3" s="406"/>
      <c r="AH3" s="245"/>
    </row>
    <row r="4" spans="1:34" ht="21.75" thickBot="1" x14ac:dyDescent="0.4">
      <c r="B4" s="399" t="s">
        <v>74</v>
      </c>
      <c r="C4" s="399"/>
      <c r="D4" s="400"/>
      <c r="E4" s="421">
        <f>'SET 3'!S4+IF('SET 3'!S4&gt;0,TIME(0,3,0))</f>
        <v>0</v>
      </c>
      <c r="F4" s="422"/>
      <c r="G4" s="21"/>
      <c r="H4" s="401" t="s">
        <v>50</v>
      </c>
      <c r="I4" s="401"/>
      <c r="J4" s="401"/>
      <c r="K4" s="21"/>
      <c r="L4" s="21"/>
      <c r="M4" s="21"/>
      <c r="N4" s="21">
        <f>$N$8</f>
        <v>0</v>
      </c>
      <c r="O4" s="21"/>
      <c r="P4" s="399" t="s">
        <v>77</v>
      </c>
      <c r="Q4" s="399"/>
      <c r="R4" s="400"/>
      <c r="S4" s="372"/>
      <c r="T4" s="373"/>
      <c r="U4" s="21"/>
      <c r="V4" s="21"/>
      <c r="W4" s="247"/>
      <c r="X4" s="438"/>
      <c r="Y4" s="438"/>
      <c r="Z4" s="105"/>
      <c r="AA4" s="105"/>
      <c r="AB4" s="21">
        <f>$AB$8</f>
        <v>0</v>
      </c>
      <c r="AC4" s="20"/>
    </row>
    <row r="5" spans="1:34" ht="21.75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439" t="s">
        <v>75</v>
      </c>
      <c r="M5" s="44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439" t="s">
        <v>75</v>
      </c>
      <c r="AA5" s="440"/>
      <c r="AB5" s="22"/>
      <c r="AC5" s="22"/>
      <c r="AE5" s="403">
        <v>4.1666666666666669E-4</v>
      </c>
      <c r="AF5" s="404"/>
    </row>
    <row r="6" spans="1:34" ht="18.75" customHeight="1" thickBot="1" x14ac:dyDescent="0.3">
      <c r="B6" s="385">
        <f>'SET 3'!P6</f>
        <v>0</v>
      </c>
      <c r="C6" s="384"/>
      <c r="D6" s="384"/>
      <c r="E6" s="384"/>
      <c r="F6" s="384"/>
      <c r="G6" s="384"/>
      <c r="H6" s="384"/>
      <c r="I6" s="384"/>
      <c r="J6" s="384"/>
      <c r="K6" s="384"/>
      <c r="L6" s="376" t="str">
        <f>IF('SET 3'!L6="R","S","R")</f>
        <v>S</v>
      </c>
      <c r="M6" s="377"/>
      <c r="N6" s="431" t="s">
        <v>76</v>
      </c>
      <c r="O6" s="432"/>
      <c r="P6" s="385" t="str">
        <f>'SET 3'!B6</f>
        <v>Axis Guibertin</v>
      </c>
      <c r="Q6" s="384"/>
      <c r="R6" s="384"/>
      <c r="S6" s="384"/>
      <c r="T6" s="384"/>
      <c r="U6" s="384"/>
      <c r="V6" s="384"/>
      <c r="W6" s="384"/>
      <c r="X6" s="384"/>
      <c r="Y6" s="429"/>
      <c r="Z6" s="376" t="str">
        <f>IF(L6="s","R","S")</f>
        <v>R</v>
      </c>
      <c r="AA6" s="377"/>
      <c r="AB6" s="431" t="s">
        <v>76</v>
      </c>
      <c r="AC6" s="432"/>
      <c r="AE6" s="405"/>
      <c r="AF6" s="406"/>
    </row>
    <row r="7" spans="1:34" ht="24" customHeight="1" thickBot="1" x14ac:dyDescent="0.3">
      <c r="B7" s="386"/>
      <c r="C7" s="387"/>
      <c r="D7" s="387"/>
      <c r="E7" s="387"/>
      <c r="F7" s="387"/>
      <c r="G7" s="387"/>
      <c r="H7" s="387"/>
      <c r="I7" s="387"/>
      <c r="J7" s="387"/>
      <c r="K7" s="387"/>
      <c r="L7" s="435" t="s">
        <v>63</v>
      </c>
      <c r="M7" s="436"/>
      <c r="N7" s="433"/>
      <c r="O7" s="434"/>
      <c r="P7" s="386"/>
      <c r="Q7" s="387"/>
      <c r="R7" s="387"/>
      <c r="S7" s="387"/>
      <c r="T7" s="387"/>
      <c r="U7" s="387"/>
      <c r="V7" s="387"/>
      <c r="W7" s="387"/>
      <c r="X7" s="387"/>
      <c r="Y7" s="430"/>
      <c r="Z7" s="437" t="s">
        <v>79</v>
      </c>
      <c r="AA7" s="436"/>
      <c r="AB7" s="433"/>
      <c r="AC7" s="434"/>
      <c r="AE7" s="146"/>
      <c r="AF7" s="146"/>
    </row>
    <row r="8" spans="1:34" ht="21" customHeight="1" thickBot="1" x14ac:dyDescent="0.3">
      <c r="B8" s="441" t="s">
        <v>68</v>
      </c>
      <c r="C8" s="426"/>
      <c r="D8" s="441" t="s">
        <v>69</v>
      </c>
      <c r="E8" s="426"/>
      <c r="F8" s="441" t="s">
        <v>70</v>
      </c>
      <c r="G8" s="426"/>
      <c r="H8" s="442" t="s">
        <v>71</v>
      </c>
      <c r="I8" s="443"/>
      <c r="J8" s="442" t="s">
        <v>72</v>
      </c>
      <c r="K8" s="443"/>
      <c r="L8" s="442" t="s">
        <v>73</v>
      </c>
      <c r="M8" s="443"/>
      <c r="N8" s="414">
        <v>0</v>
      </c>
      <c r="O8" s="415"/>
      <c r="P8" s="446" t="s">
        <v>68</v>
      </c>
      <c r="Q8" s="448"/>
      <c r="R8" s="449" t="s">
        <v>69</v>
      </c>
      <c r="S8" s="448"/>
      <c r="T8" s="446" t="s">
        <v>70</v>
      </c>
      <c r="U8" s="450"/>
      <c r="V8" s="445" t="s">
        <v>71</v>
      </c>
      <c r="W8" s="446"/>
      <c r="X8" s="445" t="s">
        <v>72</v>
      </c>
      <c r="Y8" s="446"/>
      <c r="Z8" s="445" t="s">
        <v>73</v>
      </c>
      <c r="AA8" s="447"/>
      <c r="AB8" s="414">
        <v>0</v>
      </c>
      <c r="AC8" s="415"/>
      <c r="AE8" s="146"/>
      <c r="AF8" s="146"/>
    </row>
    <row r="9" spans="1:34" ht="21" customHeight="1" thickBot="1" x14ac:dyDescent="0.3">
      <c r="A9" s="33" t="s">
        <v>80</v>
      </c>
      <c r="B9" s="267"/>
      <c r="C9" s="270"/>
      <c r="D9" s="267"/>
      <c r="E9" s="270"/>
      <c r="F9" s="267"/>
      <c r="G9" s="270"/>
      <c r="H9" s="267"/>
      <c r="I9" s="270"/>
      <c r="J9" s="267"/>
      <c r="K9" s="270"/>
      <c r="L9" s="267"/>
      <c r="M9" s="270"/>
      <c r="N9" s="416"/>
      <c r="O9" s="451"/>
      <c r="P9" s="267"/>
      <c r="Q9" s="270"/>
      <c r="R9" s="267"/>
      <c r="S9" s="270"/>
      <c r="T9" s="267"/>
      <c r="U9" s="270"/>
      <c r="V9" s="267"/>
      <c r="W9" s="270"/>
      <c r="X9" s="267"/>
      <c r="Y9" s="270"/>
      <c r="Z9" s="267"/>
      <c r="AA9" s="270"/>
      <c r="AB9" s="451"/>
      <c r="AC9" s="417"/>
      <c r="AE9" s="146"/>
      <c r="AF9" s="146"/>
    </row>
    <row r="10" spans="1:34" ht="21" customHeight="1" thickBot="1" x14ac:dyDescent="0.3">
      <c r="A10" s="33" t="s">
        <v>81</v>
      </c>
      <c r="B10" s="272"/>
      <c r="C10" s="273"/>
      <c r="D10" s="272"/>
      <c r="E10" s="273"/>
      <c r="F10" s="272"/>
      <c r="G10" s="273"/>
      <c r="H10" s="272"/>
      <c r="I10" s="273"/>
      <c r="J10" s="272"/>
      <c r="K10" s="273"/>
      <c r="L10" s="272"/>
      <c r="M10" s="273"/>
      <c r="N10" s="119"/>
      <c r="O10" s="120"/>
      <c r="P10" s="269"/>
      <c r="Q10" s="271"/>
      <c r="R10" s="269"/>
      <c r="S10" s="271"/>
      <c r="T10" s="269"/>
      <c r="U10" s="271"/>
      <c r="V10" s="269"/>
      <c r="W10" s="271"/>
      <c r="X10" s="269"/>
      <c r="Y10" s="271"/>
      <c r="Z10" s="269"/>
      <c r="AA10" s="271"/>
      <c r="AB10" s="119"/>
      <c r="AC10" s="120"/>
      <c r="AE10" s="146"/>
      <c r="AF10" s="146"/>
    </row>
    <row r="11" spans="1:34" ht="20.100000000000001" customHeight="1" x14ac:dyDescent="0.25">
      <c r="A11" s="380" t="s">
        <v>82</v>
      </c>
      <c r="B11" s="121"/>
      <c r="C11" s="123"/>
      <c r="D11" s="121"/>
      <c r="E11" s="124"/>
      <c r="F11" s="121"/>
      <c r="G11" s="124"/>
      <c r="H11" s="121"/>
      <c r="I11" s="124"/>
      <c r="J11" s="121"/>
      <c r="K11" s="124"/>
      <c r="L11" s="121"/>
      <c r="M11" s="124"/>
      <c r="N11" s="198">
        <f>IF(B11&gt;0,1)+IF(D11&gt;0,1)+IF(F11&gt;0,1)+IF(H11&gt;0,1)+IF(J11&gt;0,1)+IF(L11&gt;0,1)</f>
        <v>0</v>
      </c>
      <c r="O11" s="120"/>
      <c r="P11" s="182"/>
      <c r="Q11" s="196"/>
      <c r="R11" s="182"/>
      <c r="S11" s="197"/>
      <c r="T11" s="182"/>
      <c r="U11" s="197"/>
      <c r="V11" s="182"/>
      <c r="W11" s="197"/>
      <c r="X11" s="182"/>
      <c r="Y11" s="197"/>
      <c r="Z11" s="182"/>
      <c r="AA11" s="197"/>
      <c r="AB11" s="201">
        <f>IF(P11&gt;0,1)+IF(R11&gt;0,1)+IF(T11&gt;0,1)+IF(V11&gt;0,1)+IF(X11&gt;0,1)+IF(Z11&gt;0,1)</f>
        <v>0</v>
      </c>
      <c r="AC11" s="120"/>
      <c r="AE11" s="146"/>
      <c r="AF11" s="146"/>
    </row>
    <row r="12" spans="1:34" ht="20.100000000000001" customHeight="1" thickBot="1" x14ac:dyDescent="0.3">
      <c r="A12" s="380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198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01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 x14ac:dyDescent="0.25">
      <c r="B15" s="169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27"/>
      <c r="C18" s="427"/>
      <c r="D18" s="34"/>
      <c r="E18" s="35"/>
      <c r="F18" s="20"/>
      <c r="G18" s="20"/>
      <c r="H18" s="428"/>
      <c r="I18" s="428"/>
      <c r="J18" s="34"/>
      <c r="K18" s="35"/>
      <c r="L18" s="20"/>
      <c r="M18" s="20"/>
      <c r="N18" s="20"/>
      <c r="O18" s="20"/>
      <c r="P18" s="427"/>
      <c r="Q18" s="427"/>
      <c r="R18" s="34"/>
      <c r="S18" s="35"/>
      <c r="T18" s="20"/>
      <c r="U18" s="20"/>
      <c r="V18" s="428"/>
      <c r="W18" s="428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40" t="s">
        <v>278</v>
      </c>
      <c r="C19" s="241">
        <f>IF(A="","",IF(A="A",'Composition équipes'!G28,'Composition équipes'!B28))</f>
        <v>0</v>
      </c>
      <c r="D19" s="141"/>
      <c r="E19" s="141"/>
      <c r="F19" s="20"/>
      <c r="G19" s="20"/>
      <c r="H19" s="142"/>
      <c r="I19" s="142"/>
      <c r="J19" s="141"/>
      <c r="K19" s="141"/>
      <c r="L19" s="20"/>
      <c r="M19" s="20"/>
      <c r="N19" s="20"/>
      <c r="O19" s="20"/>
      <c r="P19" s="240" t="s">
        <v>278</v>
      </c>
      <c r="Q19" s="241">
        <f>IF(A="","",IF(A="A",'Composition équipes'!B28,'Composition équipes'!G28))</f>
        <v>0</v>
      </c>
      <c r="R19" s="141"/>
      <c r="S19" s="141"/>
      <c r="T19" s="20"/>
      <c r="U19" s="20"/>
      <c r="V19" s="142"/>
      <c r="W19" s="142"/>
      <c r="X19" s="141"/>
      <c r="Y19" s="141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394"/>
      <c r="O20" s="394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394"/>
      <c r="AC20" s="394"/>
    </row>
    <row r="21" spans="2:29" ht="15.75" thickBot="1" x14ac:dyDescent="0.3">
      <c r="B21" s="20"/>
      <c r="C21" s="395" t="s">
        <v>115</v>
      </c>
      <c r="D21" s="395"/>
      <c r="E21" s="396"/>
      <c r="F21" s="113">
        <f>IF(D18&gt;=1,1,0)+IF(J18&gt;=1,1,0)</f>
        <v>0</v>
      </c>
      <c r="G21" s="20"/>
      <c r="H21" s="395" t="s">
        <v>127</v>
      </c>
      <c r="I21" s="395"/>
      <c r="J21" s="113">
        <f>N8</f>
        <v>0</v>
      </c>
      <c r="K21" s="20"/>
      <c r="L21" s="20"/>
      <c r="M21" s="20"/>
      <c r="N21" s="394"/>
      <c r="O21" s="394"/>
      <c r="P21" s="20"/>
      <c r="Q21" s="395" t="s">
        <v>115</v>
      </c>
      <c r="R21" s="395"/>
      <c r="S21" s="396"/>
      <c r="T21" s="113">
        <f>IF(R18&gt;=1,1,0)+IF(X18&gt;=1,1,0)</f>
        <v>0</v>
      </c>
      <c r="U21" s="20"/>
      <c r="V21" s="395" t="s">
        <v>127</v>
      </c>
      <c r="W21" s="395"/>
      <c r="X21" s="113">
        <f>AB8</f>
        <v>0</v>
      </c>
      <c r="Y21" s="20"/>
      <c r="Z21" s="20"/>
      <c r="AA21" s="20"/>
      <c r="AB21" s="394"/>
      <c r="AC21" s="394"/>
    </row>
    <row r="22" spans="2:29" ht="15.75" thickBot="1" x14ac:dyDescent="0.3">
      <c r="B22" s="20"/>
      <c r="C22" s="395" t="s">
        <v>116</v>
      </c>
      <c r="D22" s="395"/>
      <c r="E22" s="396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394"/>
      <c r="O22" s="394"/>
      <c r="P22" s="20"/>
      <c r="Q22" s="395" t="s">
        <v>116</v>
      </c>
      <c r="R22" s="395"/>
      <c r="S22" s="420"/>
      <c r="T22" s="200">
        <f>AB11+AB12</f>
        <v>0</v>
      </c>
      <c r="U22" s="199"/>
      <c r="V22" s="20"/>
      <c r="W22" s="20"/>
      <c r="X22" s="20"/>
      <c r="Y22" s="20"/>
      <c r="Z22" s="20"/>
      <c r="AA22" s="20"/>
      <c r="AB22" s="394"/>
      <c r="AC22" s="394"/>
    </row>
  </sheetData>
  <mergeCells count="54">
    <mergeCell ref="L5:M5"/>
    <mergeCell ref="Z5:AA5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A11:A12"/>
    <mergeCell ref="P6:Y7"/>
    <mergeCell ref="Z6:AA6"/>
    <mergeCell ref="L7:M7"/>
    <mergeCell ref="Z7:AA7"/>
    <mergeCell ref="B8:C8"/>
    <mergeCell ref="D8:E8"/>
    <mergeCell ref="F8:G8"/>
    <mergeCell ref="H8:I8"/>
    <mergeCell ref="J8:K8"/>
    <mergeCell ref="T8:U8"/>
    <mergeCell ref="V8:W8"/>
    <mergeCell ref="B6:K7"/>
    <mergeCell ref="L6:M6"/>
    <mergeCell ref="N6:O7"/>
    <mergeCell ref="L8:M8"/>
    <mergeCell ref="B18:C18"/>
    <mergeCell ref="H18:I18"/>
    <mergeCell ref="P18:Q18"/>
    <mergeCell ref="V18:W18"/>
    <mergeCell ref="N22:O22"/>
    <mergeCell ref="AB22:AC22"/>
    <mergeCell ref="N20:O20"/>
    <mergeCell ref="C21:E21"/>
    <mergeCell ref="H21:I21"/>
    <mergeCell ref="Q21:S21"/>
    <mergeCell ref="V21:W21"/>
    <mergeCell ref="C22:E22"/>
    <mergeCell ref="Q22:S22"/>
    <mergeCell ref="AE2:AF3"/>
    <mergeCell ref="AE5:AF6"/>
    <mergeCell ref="AB20:AC20"/>
    <mergeCell ref="N21:O21"/>
    <mergeCell ref="AB21:AC21"/>
    <mergeCell ref="AB8:AC9"/>
    <mergeCell ref="N8:O9"/>
    <mergeCell ref="AB6:AC7"/>
    <mergeCell ref="Z8:AA8"/>
    <mergeCell ref="X8:Y8"/>
    <mergeCell ref="P8:Q8"/>
    <mergeCell ref="R8:S8"/>
  </mergeCells>
  <conditionalFormatting sqref="B13">
    <cfRule type="expression" dxfId="39" priority="32">
      <formula>$L$7="R"</formula>
    </cfRule>
  </conditionalFormatting>
  <conditionalFormatting sqref="P13">
    <cfRule type="expression" dxfId="38" priority="31">
      <formula>$Z$7="R"</formula>
    </cfRule>
  </conditionalFormatting>
  <conditionalFormatting sqref="P10:Q10">
    <cfRule type="expression" dxfId="37" priority="12">
      <formula>$P$12+$Q$12&gt;0</formula>
    </cfRule>
  </conditionalFormatting>
  <conditionalFormatting sqref="R10:S10">
    <cfRule type="expression" dxfId="36" priority="11">
      <formula>$R$12+$S$12&gt;0</formula>
    </cfRule>
  </conditionalFormatting>
  <conditionalFormatting sqref="T10:U10">
    <cfRule type="expression" dxfId="35" priority="10">
      <formula>$T$12+$U$12&gt;0</formula>
    </cfRule>
  </conditionalFormatting>
  <conditionalFormatting sqref="V10:W10">
    <cfRule type="expression" dxfId="34" priority="9">
      <formula>$V$12+$W$12&gt;0</formula>
    </cfRule>
  </conditionalFormatting>
  <conditionalFormatting sqref="X10:Y10">
    <cfRule type="expression" dxfId="33" priority="8">
      <formula>$X$12+$Y$12&gt;0</formula>
    </cfRule>
  </conditionalFormatting>
  <conditionalFormatting sqref="Z10:AA10">
    <cfRule type="expression" dxfId="32" priority="7">
      <formula>$Z$12+$AA$12&gt;0</formula>
    </cfRule>
  </conditionalFormatting>
  <conditionalFormatting sqref="B10:C10">
    <cfRule type="expression" dxfId="31" priority="6">
      <formula>$B$12+$C$12&gt;0</formula>
    </cfRule>
  </conditionalFormatting>
  <conditionalFormatting sqref="D10:E10">
    <cfRule type="expression" dxfId="30" priority="5">
      <formula>$D$12+$E$12&gt;0</formula>
    </cfRule>
  </conditionalFormatting>
  <conditionalFormatting sqref="F10:G10">
    <cfRule type="expression" dxfId="29" priority="4">
      <formula>$F$12+$G$12&gt;0</formula>
    </cfRule>
  </conditionalFormatting>
  <conditionalFormatting sqref="H10:I10">
    <cfRule type="expression" dxfId="28" priority="3">
      <formula>$H$12+$I$12&gt;0</formula>
    </cfRule>
  </conditionalFormatting>
  <conditionalFormatting sqref="J10:K10">
    <cfRule type="expression" dxfId="27" priority="2">
      <formula>$J$12+$K$12&gt;0</formula>
    </cfRule>
  </conditionalFormatting>
  <conditionalFormatting sqref="L10:M10">
    <cfRule type="expression" dxfId="26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ME1A">
                <anchor moveWithCells="1" sizeWithCells="1">
                  <from>
                    <xdr:col>0</xdr:col>
                    <xdr:colOff>752475</xdr:colOff>
                    <xdr:row>17</xdr:row>
                    <xdr:rowOff>0</xdr:rowOff>
                  </from>
                  <to>
                    <xdr:col>2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TME1B">
                <anchor moveWithCells="1" sizeWithCells="1">
                  <from>
                    <xdr:col>14</xdr:col>
                    <xdr:colOff>238125</xdr:colOff>
                    <xdr:row>17</xdr:row>
                    <xdr:rowOff>0</xdr:rowOff>
                  </from>
                  <to>
                    <xdr:col>16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TMEq2A">
                <anchor moveWithCells="1" siz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7" name="Button 7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8" name="Button 15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9" name="Button 16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0" name="Button 17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1" name="Button 18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12" name="Button 19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13" name="Button 20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4" name="Button 27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15" name="Button 28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6" name="Button 29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17" name="Button 30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18" name="Button 31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19" name="Button 32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20" name="Button 40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21" name="Button 41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2" name="Button 42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3" name="Button 43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24" name="Button 44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57150</xdr:rowOff>
                  </from>
                  <to>
                    <xdr:col>24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25" name="Button 45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57150</xdr:rowOff>
                  </from>
                  <to>
                    <xdr:col>26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26" name="Button 52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27" name="Button 53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28" name="Button 54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29" name="Button 55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30" name="Button 56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31" name="Button 57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7" tint="0.39997558519241921"/>
  </sheetPr>
  <dimension ref="A1:BB270"/>
  <sheetViews>
    <sheetView tabSelected="1" workbookViewId="0">
      <selection activeCell="L6" sqref="L6:M6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6" width="5.7109375" customWidth="1"/>
    <col min="37" max="41" width="5.7109375" style="279" customWidth="1"/>
    <col min="42" max="43" width="3.7109375" style="279" customWidth="1"/>
    <col min="44" max="49" width="11.42578125" style="279"/>
  </cols>
  <sheetData>
    <row r="1" spans="1:43" ht="27" thickBot="1" x14ac:dyDescent="0.45">
      <c r="A1" s="278"/>
      <c r="B1" s="408" t="s">
        <v>229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10"/>
      <c r="AD1" s="279"/>
      <c r="AE1" s="279"/>
      <c r="AF1" s="279"/>
      <c r="AG1" s="279"/>
      <c r="AH1" s="280"/>
      <c r="AI1" s="279"/>
      <c r="AJ1" s="279"/>
    </row>
    <row r="2" spans="1:43" ht="21" customHeight="1" x14ac:dyDescent="0.25">
      <c r="A2" s="279"/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79"/>
      <c r="AE2" s="403">
        <v>3.4722222222222224E-4</v>
      </c>
      <c r="AF2" s="404"/>
      <c r="AG2" s="279"/>
      <c r="AH2" s="280"/>
      <c r="AI2" s="279"/>
      <c r="AJ2" s="279"/>
    </row>
    <row r="3" spans="1:43" ht="21" customHeight="1" thickBot="1" x14ac:dyDescent="0.3">
      <c r="A3" s="279"/>
      <c r="B3" s="282"/>
      <c r="C3" s="282"/>
      <c r="D3" s="282"/>
      <c r="E3" s="457" t="s">
        <v>84</v>
      </c>
      <c r="F3" s="457"/>
      <c r="G3" s="282"/>
      <c r="H3" s="397" t="s">
        <v>84</v>
      </c>
      <c r="I3" s="397"/>
      <c r="J3" s="397"/>
      <c r="K3" s="282"/>
      <c r="L3" s="282"/>
      <c r="M3" s="282"/>
      <c r="N3" s="282"/>
      <c r="O3" s="282"/>
      <c r="P3" s="282"/>
      <c r="Q3" s="282"/>
      <c r="R3" s="282"/>
      <c r="S3" s="411" t="s">
        <v>51</v>
      </c>
      <c r="T3" s="411"/>
      <c r="U3" s="282"/>
      <c r="V3" s="282"/>
      <c r="W3" s="283"/>
      <c r="X3" s="458"/>
      <c r="Y3" s="458"/>
      <c r="Z3" s="281"/>
      <c r="AA3" s="281"/>
      <c r="AB3" s="281"/>
      <c r="AC3" s="281"/>
      <c r="AD3" s="279"/>
      <c r="AE3" s="405"/>
      <c r="AF3" s="406"/>
      <c r="AG3" s="279"/>
      <c r="AH3" s="280"/>
      <c r="AI3" s="279"/>
      <c r="AJ3" s="279"/>
    </row>
    <row r="4" spans="1:43" ht="21.75" thickBot="1" x14ac:dyDescent="0.4">
      <c r="A4" s="279"/>
      <c r="B4" s="399" t="s">
        <v>74</v>
      </c>
      <c r="C4" s="399"/>
      <c r="D4" s="400"/>
      <c r="E4" s="421">
        <f>'SET 4'!S4+IF('SET 4'!S4&gt;0,TIME(0,3,0))</f>
        <v>0</v>
      </c>
      <c r="F4" s="422"/>
      <c r="G4" s="21"/>
      <c r="H4" s="401" t="s">
        <v>50</v>
      </c>
      <c r="I4" s="401"/>
      <c r="J4" s="401"/>
      <c r="K4" s="282"/>
      <c r="L4" s="282"/>
      <c r="M4" s="282"/>
      <c r="N4" s="282">
        <f>$N$8</f>
        <v>10</v>
      </c>
      <c r="O4" s="282"/>
      <c r="P4" s="459" t="s">
        <v>77</v>
      </c>
      <c r="Q4" s="459"/>
      <c r="R4" s="460"/>
      <c r="S4" s="372">
        <v>0</v>
      </c>
      <c r="T4" s="373"/>
      <c r="U4" s="282"/>
      <c r="V4" s="282"/>
      <c r="W4" s="283"/>
      <c r="X4" s="456"/>
      <c r="Y4" s="456"/>
      <c r="Z4" s="284"/>
      <c r="AA4" s="284"/>
      <c r="AB4" s="282">
        <f>$AB$8</f>
        <v>2</v>
      </c>
      <c r="AC4" s="281"/>
      <c r="AD4" s="279"/>
      <c r="AE4" s="279"/>
      <c r="AF4" s="279"/>
      <c r="AG4" s="279"/>
      <c r="AH4" s="279"/>
      <c r="AI4" s="279"/>
      <c r="AJ4" s="279"/>
      <c r="AP4" s="279">
        <f>$AP$8</f>
        <v>10</v>
      </c>
    </row>
    <row r="5" spans="1:43" ht="21.75" customHeight="1" thickBot="1" x14ac:dyDescent="0.3">
      <c r="A5" s="289" t="s">
        <v>284</v>
      </c>
      <c r="B5" s="548" t="s">
        <v>47</v>
      </c>
      <c r="C5" s="548"/>
      <c r="D5" s="281"/>
      <c r="E5" s="281"/>
      <c r="F5" s="281"/>
      <c r="G5" s="281"/>
      <c r="H5" s="281"/>
      <c r="I5" s="281"/>
      <c r="J5" s="281"/>
      <c r="K5" s="281"/>
      <c r="L5" s="439" t="s">
        <v>75</v>
      </c>
      <c r="M5" s="440"/>
      <c r="N5" s="285"/>
      <c r="O5" s="285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439" t="s">
        <v>75</v>
      </c>
      <c r="AA5" s="440"/>
      <c r="AB5" s="285"/>
      <c r="AC5" s="285"/>
      <c r="AD5" s="281"/>
      <c r="AE5" s="281"/>
      <c r="AF5" s="281"/>
      <c r="AG5" s="281"/>
      <c r="AH5" s="281"/>
      <c r="AI5" s="281"/>
      <c r="AJ5" s="281"/>
      <c r="AK5" s="281"/>
      <c r="AL5" s="281"/>
      <c r="AM5" s="281"/>
      <c r="AN5" s="439" t="s">
        <v>75</v>
      </c>
      <c r="AO5" s="440"/>
    </row>
    <row r="6" spans="1:43" ht="18.75" customHeight="1" thickBot="1" x14ac:dyDescent="0.3">
      <c r="A6" s="279"/>
      <c r="B6" s="385" t="str">
        <f>IF(B5="A",'SET 1'!B6,'SET 1'!P6)</f>
        <v>Axis Guibertin</v>
      </c>
      <c r="C6" s="384"/>
      <c r="D6" s="384"/>
      <c r="E6" s="384"/>
      <c r="F6" s="384"/>
      <c r="G6" s="384"/>
      <c r="H6" s="384"/>
      <c r="I6" s="384"/>
      <c r="J6" s="384"/>
      <c r="K6" s="384"/>
      <c r="L6" s="376" t="s">
        <v>63</v>
      </c>
      <c r="M6" s="377"/>
      <c r="N6" s="431" t="s">
        <v>76</v>
      </c>
      <c r="O6" s="432"/>
      <c r="P6" s="385">
        <f>IF(B5="A",'SET 1'!P6,'SET 1'!B6)</f>
        <v>0</v>
      </c>
      <c r="Q6" s="384"/>
      <c r="R6" s="384"/>
      <c r="S6" s="384"/>
      <c r="T6" s="384"/>
      <c r="U6" s="384"/>
      <c r="V6" s="384"/>
      <c r="W6" s="384"/>
      <c r="X6" s="384"/>
      <c r="Y6" s="429"/>
      <c r="Z6" s="376" t="str">
        <f>IF(L6="R","S","R")</f>
        <v>R</v>
      </c>
      <c r="AA6" s="377"/>
      <c r="AB6" s="431" t="s">
        <v>76</v>
      </c>
      <c r="AC6" s="432"/>
      <c r="AD6" s="385" t="str">
        <f t="shared" ref="AD6:AM7" si="0">$B$6</f>
        <v>Axis Guibertin</v>
      </c>
      <c r="AE6" s="384"/>
      <c r="AF6" s="384"/>
      <c r="AG6" s="384"/>
      <c r="AH6" s="384"/>
      <c r="AI6" s="384"/>
      <c r="AJ6" s="384"/>
      <c r="AK6" s="384"/>
      <c r="AL6" s="384"/>
      <c r="AM6" s="384"/>
      <c r="AN6" s="376" t="s">
        <v>63</v>
      </c>
      <c r="AO6" s="377"/>
      <c r="AP6" s="431" t="s">
        <v>76</v>
      </c>
      <c r="AQ6" s="432"/>
    </row>
    <row r="7" spans="1:43" ht="24" customHeight="1" thickBot="1" x14ac:dyDescent="0.3">
      <c r="A7" s="279"/>
      <c r="B7" s="386"/>
      <c r="C7" s="387"/>
      <c r="D7" s="387"/>
      <c r="E7" s="387"/>
      <c r="F7" s="387"/>
      <c r="G7" s="387"/>
      <c r="H7" s="387"/>
      <c r="I7" s="387"/>
      <c r="J7" s="387"/>
      <c r="K7" s="387"/>
      <c r="L7" s="435" t="s">
        <v>63</v>
      </c>
      <c r="M7" s="436"/>
      <c r="N7" s="433"/>
      <c r="O7" s="434"/>
      <c r="P7" s="386"/>
      <c r="Q7" s="387"/>
      <c r="R7" s="387"/>
      <c r="S7" s="387"/>
      <c r="T7" s="387"/>
      <c r="U7" s="387"/>
      <c r="V7" s="387"/>
      <c r="W7" s="387"/>
      <c r="X7" s="387"/>
      <c r="Y7" s="430"/>
      <c r="Z7" s="437" t="s">
        <v>79</v>
      </c>
      <c r="AA7" s="436"/>
      <c r="AB7" s="433"/>
      <c r="AC7" s="434"/>
      <c r="AD7" s="386"/>
      <c r="AE7" s="387"/>
      <c r="AF7" s="387"/>
      <c r="AG7" s="387"/>
      <c r="AH7" s="387"/>
      <c r="AI7" s="387"/>
      <c r="AJ7" s="387"/>
      <c r="AK7" s="387"/>
      <c r="AL7" s="387"/>
      <c r="AM7" s="387"/>
      <c r="AN7" s="435" t="s">
        <v>63</v>
      </c>
      <c r="AO7" s="436"/>
      <c r="AP7" s="433"/>
      <c r="AQ7" s="434"/>
    </row>
    <row r="8" spans="1:43" ht="21" customHeight="1" thickBot="1" x14ac:dyDescent="0.3">
      <c r="A8" s="279"/>
      <c r="B8" s="441" t="s">
        <v>68</v>
      </c>
      <c r="C8" s="426"/>
      <c r="D8" s="441" t="s">
        <v>69</v>
      </c>
      <c r="E8" s="426"/>
      <c r="F8" s="441" t="s">
        <v>70</v>
      </c>
      <c r="G8" s="426"/>
      <c r="H8" s="442" t="s">
        <v>71</v>
      </c>
      <c r="I8" s="443"/>
      <c r="J8" s="442" t="s">
        <v>72</v>
      </c>
      <c r="K8" s="443"/>
      <c r="L8" s="442" t="s">
        <v>73</v>
      </c>
      <c r="M8" s="443"/>
      <c r="N8" s="414">
        <v>10</v>
      </c>
      <c r="O8" s="415"/>
      <c r="P8" s="446" t="s">
        <v>68</v>
      </c>
      <c r="Q8" s="448"/>
      <c r="R8" s="449" t="s">
        <v>69</v>
      </c>
      <c r="S8" s="448"/>
      <c r="T8" s="446" t="s">
        <v>70</v>
      </c>
      <c r="U8" s="450"/>
      <c r="V8" s="445" t="s">
        <v>71</v>
      </c>
      <c r="W8" s="446"/>
      <c r="X8" s="445" t="s">
        <v>72</v>
      </c>
      <c r="Y8" s="446"/>
      <c r="Z8" s="445" t="s">
        <v>73</v>
      </c>
      <c r="AA8" s="447"/>
      <c r="AB8" s="414">
        <v>2</v>
      </c>
      <c r="AC8" s="415"/>
      <c r="AD8" s="441" t="s">
        <v>68</v>
      </c>
      <c r="AE8" s="426"/>
      <c r="AF8" s="441" t="s">
        <v>69</v>
      </c>
      <c r="AG8" s="426"/>
      <c r="AH8" s="441" t="s">
        <v>70</v>
      </c>
      <c r="AI8" s="426"/>
      <c r="AJ8" s="442" t="s">
        <v>71</v>
      </c>
      <c r="AK8" s="443"/>
      <c r="AL8" s="442" t="s">
        <v>72</v>
      </c>
      <c r="AM8" s="443"/>
      <c r="AN8" s="442" t="s">
        <v>73</v>
      </c>
      <c r="AO8" s="443"/>
      <c r="AP8" s="414">
        <f t="shared" ref="AP8:AQ9" si="1">$N$8</f>
        <v>10</v>
      </c>
      <c r="AQ8" s="415"/>
    </row>
    <row r="9" spans="1:43" ht="21" customHeight="1" thickBot="1" x14ac:dyDescent="0.3">
      <c r="A9" s="277" t="s">
        <v>80</v>
      </c>
      <c r="B9" s="267">
        <v>1</v>
      </c>
      <c r="C9" s="270"/>
      <c r="D9" s="267">
        <v>2</v>
      </c>
      <c r="E9" s="270"/>
      <c r="F9" s="267">
        <v>3</v>
      </c>
      <c r="G9" s="270"/>
      <c r="H9" s="267">
        <v>4</v>
      </c>
      <c r="I9" s="270"/>
      <c r="J9" s="267"/>
      <c r="K9" s="270"/>
      <c r="L9" s="267"/>
      <c r="M9" s="270"/>
      <c r="N9" s="416"/>
      <c r="O9" s="417"/>
      <c r="P9" s="267"/>
      <c r="Q9" s="270"/>
      <c r="R9" s="267"/>
      <c r="S9" s="270"/>
      <c r="T9" s="267"/>
      <c r="U9" s="270"/>
      <c r="V9" s="267"/>
      <c r="W9" s="270"/>
      <c r="X9" s="267"/>
      <c r="Y9" s="270"/>
      <c r="Z9" s="267"/>
      <c r="AA9" s="270"/>
      <c r="AB9" s="451"/>
      <c r="AC9" s="417"/>
      <c r="AD9" s="267">
        <f t="shared" ref="AD9:AO16" si="2">B9</f>
        <v>1</v>
      </c>
      <c r="AE9" s="270">
        <f t="shared" si="2"/>
        <v>0</v>
      </c>
      <c r="AF9" s="267">
        <f t="shared" si="2"/>
        <v>2</v>
      </c>
      <c r="AG9" s="270">
        <f t="shared" si="2"/>
        <v>0</v>
      </c>
      <c r="AH9" s="267">
        <f t="shared" si="2"/>
        <v>3</v>
      </c>
      <c r="AI9" s="270">
        <f t="shared" si="2"/>
        <v>0</v>
      </c>
      <c r="AJ9" s="267">
        <f t="shared" si="2"/>
        <v>4</v>
      </c>
      <c r="AK9" s="270">
        <f t="shared" si="2"/>
        <v>0</v>
      </c>
      <c r="AL9" s="267">
        <f t="shared" si="2"/>
        <v>0</v>
      </c>
      <c r="AM9" s="270">
        <f t="shared" si="2"/>
        <v>0</v>
      </c>
      <c r="AN9" s="267">
        <f t="shared" si="2"/>
        <v>0</v>
      </c>
      <c r="AO9" s="270">
        <f t="shared" si="2"/>
        <v>0</v>
      </c>
      <c r="AP9" s="416"/>
      <c r="AQ9" s="417"/>
    </row>
    <row r="10" spans="1:43" ht="21" customHeight="1" thickBot="1" x14ac:dyDescent="0.3">
      <c r="A10" s="277" t="s">
        <v>81</v>
      </c>
      <c r="B10" s="272">
        <v>6</v>
      </c>
      <c r="C10" s="273"/>
      <c r="D10" s="272"/>
      <c r="E10" s="273"/>
      <c r="F10" s="272"/>
      <c r="G10" s="273"/>
      <c r="H10" s="272"/>
      <c r="I10" s="273"/>
      <c r="J10" s="272"/>
      <c r="K10" s="273"/>
      <c r="L10" s="272"/>
      <c r="M10" s="273"/>
      <c r="N10" s="286"/>
      <c r="O10" s="286"/>
      <c r="P10" s="269"/>
      <c r="Q10" s="271"/>
      <c r="R10" s="269"/>
      <c r="S10" s="271"/>
      <c r="T10" s="269"/>
      <c r="U10" s="271"/>
      <c r="V10" s="269"/>
      <c r="W10" s="271"/>
      <c r="X10" s="269"/>
      <c r="Y10" s="271"/>
      <c r="Z10" s="269"/>
      <c r="AA10" s="271"/>
      <c r="AB10" s="286"/>
      <c r="AC10" s="286"/>
      <c r="AD10" s="272">
        <f t="shared" si="2"/>
        <v>6</v>
      </c>
      <c r="AE10" s="273">
        <f t="shared" si="2"/>
        <v>0</v>
      </c>
      <c r="AF10" s="272">
        <f t="shared" si="2"/>
        <v>0</v>
      </c>
      <c r="AG10" s="273">
        <f t="shared" si="2"/>
        <v>0</v>
      </c>
      <c r="AH10" s="272">
        <f t="shared" si="2"/>
        <v>0</v>
      </c>
      <c r="AI10" s="273">
        <f t="shared" si="2"/>
        <v>0</v>
      </c>
      <c r="AJ10" s="272">
        <f t="shared" si="2"/>
        <v>0</v>
      </c>
      <c r="AK10" s="273">
        <f t="shared" si="2"/>
        <v>0</v>
      </c>
      <c r="AL10" s="272">
        <f t="shared" si="2"/>
        <v>0</v>
      </c>
      <c r="AM10" s="273">
        <f t="shared" si="2"/>
        <v>0</v>
      </c>
      <c r="AN10" s="272">
        <f t="shared" si="2"/>
        <v>0</v>
      </c>
      <c r="AO10" s="273">
        <f t="shared" si="2"/>
        <v>0</v>
      </c>
    </row>
    <row r="11" spans="1:43" ht="20.100000000000001" customHeight="1" x14ac:dyDescent="0.25">
      <c r="A11" s="380" t="s">
        <v>82</v>
      </c>
      <c r="B11" s="121"/>
      <c r="C11" s="123"/>
      <c r="D11" s="121"/>
      <c r="E11" s="124"/>
      <c r="F11" s="121"/>
      <c r="G11" s="124"/>
      <c r="H11" s="121"/>
      <c r="I11" s="124"/>
      <c r="J11" s="121"/>
      <c r="K11" s="124"/>
      <c r="L11" s="121"/>
      <c r="M11" s="124"/>
      <c r="N11" s="198">
        <f>IF(B11&gt;0,1)+IF(D11&gt;0,1)+IF(F11&gt;0,1)+IF(H11&gt;0,1)+IF(J11&gt;0,1)+IF(L11&gt;0,1)</f>
        <v>0</v>
      </c>
      <c r="O11" s="286"/>
      <c r="P11" s="182"/>
      <c r="Q11" s="196"/>
      <c r="R11" s="182"/>
      <c r="S11" s="197"/>
      <c r="T11" s="182"/>
      <c r="U11" s="197"/>
      <c r="V11" s="182"/>
      <c r="W11" s="197"/>
      <c r="X11" s="182"/>
      <c r="Y11" s="197"/>
      <c r="Z11" s="182"/>
      <c r="AA11" s="197"/>
      <c r="AB11" s="198">
        <f>IF(P11&gt;0,1)+IF(R11&gt;0,1)+IF(T11&gt;0,1)+IF(V11&gt;0,1)+IF(X11&gt;0,1)+IF(Z11&gt;0,1)</f>
        <v>0</v>
      </c>
      <c r="AC11" s="286"/>
      <c r="AD11" s="121">
        <f t="shared" si="2"/>
        <v>0</v>
      </c>
      <c r="AE11" s="123">
        <f t="shared" si="2"/>
        <v>0</v>
      </c>
      <c r="AF11" s="121">
        <f t="shared" si="2"/>
        <v>0</v>
      </c>
      <c r="AG11" s="124">
        <f t="shared" si="2"/>
        <v>0</v>
      </c>
      <c r="AH11" s="121">
        <f t="shared" si="2"/>
        <v>0</v>
      </c>
      <c r="AI11" s="124">
        <f t="shared" si="2"/>
        <v>0</v>
      </c>
      <c r="AJ11" s="121">
        <f t="shared" si="2"/>
        <v>0</v>
      </c>
      <c r="AK11" s="124">
        <f t="shared" si="2"/>
        <v>0</v>
      </c>
      <c r="AL11" s="121">
        <f t="shared" si="2"/>
        <v>0</v>
      </c>
      <c r="AM11" s="124">
        <f t="shared" si="2"/>
        <v>0</v>
      </c>
      <c r="AN11" s="121">
        <f t="shared" si="2"/>
        <v>0</v>
      </c>
      <c r="AO11" s="124">
        <f t="shared" si="2"/>
        <v>0</v>
      </c>
    </row>
    <row r="12" spans="1:43" ht="20.100000000000001" customHeight="1" thickBot="1" x14ac:dyDescent="0.3">
      <c r="A12" s="380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198">
        <f>IF(B12&gt;0,1)+IF(D12&gt;0,1)+IF(F12&gt;0,1)+IF(H12&gt;0,1)+IF(J12&gt;0,1)+IF(L12&gt;0,1)</f>
        <v>0</v>
      </c>
      <c r="O12" s="286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198">
        <f>IF(P12&gt;0,1)+IF(R12&gt;0,1)+IF(T12&gt;0,1)+IF(V12&gt;0,1)+IF(X12&gt;0,1)+IF(Z12&gt;0,1)</f>
        <v>0</v>
      </c>
      <c r="AC12" s="286"/>
      <c r="AD12" s="115">
        <f t="shared" si="2"/>
        <v>0</v>
      </c>
      <c r="AE12" s="117">
        <f t="shared" si="2"/>
        <v>0</v>
      </c>
      <c r="AF12" s="115">
        <f t="shared" si="2"/>
        <v>0</v>
      </c>
      <c r="AG12" s="116">
        <f t="shared" si="2"/>
        <v>0</v>
      </c>
      <c r="AH12" s="115">
        <f t="shared" si="2"/>
        <v>0</v>
      </c>
      <c r="AI12" s="116">
        <f t="shared" si="2"/>
        <v>0</v>
      </c>
      <c r="AJ12" s="115">
        <f t="shared" si="2"/>
        <v>0</v>
      </c>
      <c r="AK12" s="116">
        <f t="shared" si="2"/>
        <v>0</v>
      </c>
      <c r="AL12" s="115">
        <f t="shared" si="2"/>
        <v>0</v>
      </c>
      <c r="AM12" s="116">
        <f t="shared" si="2"/>
        <v>0</v>
      </c>
      <c r="AN12" s="115">
        <f t="shared" si="2"/>
        <v>0</v>
      </c>
      <c r="AO12" s="116">
        <f t="shared" si="2"/>
        <v>0</v>
      </c>
    </row>
    <row r="13" spans="1:43" ht="20.100000000000001" customHeight="1" x14ac:dyDescent="0.25">
      <c r="A13" s="279"/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286"/>
      <c r="O13" s="286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286"/>
      <c r="AC13" s="286"/>
      <c r="AD13" s="30">
        <f t="shared" si="2"/>
        <v>0</v>
      </c>
      <c r="AE13" s="31">
        <f t="shared" si="2"/>
        <v>0</v>
      </c>
      <c r="AF13" s="30">
        <f t="shared" si="2"/>
        <v>0</v>
      </c>
      <c r="AG13" s="31">
        <f t="shared" si="2"/>
        <v>0</v>
      </c>
      <c r="AH13" s="110">
        <f t="shared" si="2"/>
        <v>0</v>
      </c>
      <c r="AI13" s="31">
        <f t="shared" si="2"/>
        <v>0</v>
      </c>
      <c r="AJ13" s="110">
        <f t="shared" si="2"/>
        <v>0</v>
      </c>
      <c r="AK13" s="31">
        <f t="shared" si="2"/>
        <v>0</v>
      </c>
      <c r="AL13" s="110">
        <f t="shared" si="2"/>
        <v>0</v>
      </c>
      <c r="AM13" s="31">
        <f t="shared" si="2"/>
        <v>0</v>
      </c>
      <c r="AN13" s="110">
        <f t="shared" si="2"/>
        <v>0</v>
      </c>
      <c r="AO13" s="31">
        <f t="shared" si="2"/>
        <v>0</v>
      </c>
    </row>
    <row r="14" spans="1:43" ht="20.100000000000001" customHeight="1" x14ac:dyDescent="0.25">
      <c r="A14" s="279"/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286"/>
      <c r="O14" s="286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286"/>
      <c r="AC14" s="286"/>
      <c r="AD14" s="18">
        <f t="shared" si="2"/>
        <v>0</v>
      </c>
      <c r="AE14" s="23">
        <f t="shared" si="2"/>
        <v>0</v>
      </c>
      <c r="AF14" s="18">
        <f t="shared" si="2"/>
        <v>0</v>
      </c>
      <c r="AG14" s="23">
        <f t="shared" si="2"/>
        <v>0</v>
      </c>
      <c r="AH14" s="111">
        <f t="shared" si="2"/>
        <v>0</v>
      </c>
      <c r="AI14" s="23">
        <f t="shared" si="2"/>
        <v>0</v>
      </c>
      <c r="AJ14" s="111">
        <f t="shared" si="2"/>
        <v>0</v>
      </c>
      <c r="AK14" s="23">
        <f t="shared" si="2"/>
        <v>0</v>
      </c>
      <c r="AL14" s="111">
        <f t="shared" si="2"/>
        <v>0</v>
      </c>
      <c r="AM14" s="23">
        <f t="shared" si="2"/>
        <v>0</v>
      </c>
      <c r="AN14" s="111">
        <f t="shared" si="2"/>
        <v>0</v>
      </c>
      <c r="AO14" s="23">
        <f t="shared" si="2"/>
        <v>0</v>
      </c>
    </row>
    <row r="15" spans="1:43" ht="20.100000000000001" customHeight="1" x14ac:dyDescent="0.25">
      <c r="A15" s="279"/>
      <c r="B15" s="169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286"/>
      <c r="O15" s="286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286"/>
      <c r="AC15" s="286"/>
      <c r="AD15" s="169">
        <f t="shared" si="2"/>
        <v>0</v>
      </c>
      <c r="AE15" s="23">
        <f t="shared" si="2"/>
        <v>0</v>
      </c>
      <c r="AF15" s="18">
        <f t="shared" si="2"/>
        <v>0</v>
      </c>
      <c r="AG15" s="23">
        <f t="shared" si="2"/>
        <v>0</v>
      </c>
      <c r="AH15" s="111">
        <f t="shared" si="2"/>
        <v>0</v>
      </c>
      <c r="AI15" s="23">
        <f t="shared" si="2"/>
        <v>0</v>
      </c>
      <c r="AJ15" s="111">
        <f t="shared" si="2"/>
        <v>0</v>
      </c>
      <c r="AK15" s="23">
        <f t="shared" si="2"/>
        <v>0</v>
      </c>
      <c r="AL15" s="111">
        <f t="shared" si="2"/>
        <v>0</v>
      </c>
      <c r="AM15" s="23">
        <f t="shared" si="2"/>
        <v>0</v>
      </c>
      <c r="AN15" s="111">
        <f t="shared" si="2"/>
        <v>0</v>
      </c>
      <c r="AO15" s="23">
        <f t="shared" si="2"/>
        <v>0</v>
      </c>
    </row>
    <row r="16" spans="1:43" ht="20.100000000000001" customHeight="1" thickBot="1" x14ac:dyDescent="0.3">
      <c r="A16" s="279"/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286"/>
      <c r="O16" s="286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286"/>
      <c r="AC16" s="286"/>
      <c r="AD16" s="19">
        <f t="shared" si="2"/>
        <v>0</v>
      </c>
      <c r="AE16" s="25">
        <f t="shared" si="2"/>
        <v>0</v>
      </c>
      <c r="AF16" s="19">
        <f t="shared" si="2"/>
        <v>0</v>
      </c>
      <c r="AG16" s="25">
        <f t="shared" si="2"/>
        <v>0</v>
      </c>
      <c r="AH16" s="112">
        <f t="shared" si="2"/>
        <v>0</v>
      </c>
      <c r="AI16" s="25">
        <f t="shared" si="2"/>
        <v>0</v>
      </c>
      <c r="AJ16" s="112">
        <f t="shared" si="2"/>
        <v>0</v>
      </c>
      <c r="AK16" s="25">
        <f t="shared" si="2"/>
        <v>0</v>
      </c>
      <c r="AL16" s="112">
        <f t="shared" si="2"/>
        <v>0</v>
      </c>
      <c r="AM16" s="25">
        <f t="shared" si="2"/>
        <v>0</v>
      </c>
      <c r="AN16" s="112">
        <f t="shared" si="2"/>
        <v>0</v>
      </c>
      <c r="AO16" s="25">
        <f t="shared" si="2"/>
        <v>0</v>
      </c>
    </row>
    <row r="17" spans="1:54" x14ac:dyDescent="0.25">
      <c r="A17" s="279"/>
      <c r="B17" s="281"/>
      <c r="C17" s="281"/>
      <c r="D17" s="281"/>
      <c r="E17" s="281"/>
      <c r="F17" s="281"/>
      <c r="G17" s="281"/>
      <c r="H17" s="281"/>
      <c r="I17" s="281"/>
      <c r="J17" s="281"/>
      <c r="K17" s="281"/>
      <c r="L17" s="281"/>
      <c r="M17" s="281"/>
      <c r="N17" s="286"/>
      <c r="O17" s="286"/>
      <c r="P17" s="281"/>
      <c r="Q17" s="281"/>
      <c r="R17" s="281"/>
      <c r="S17" s="281"/>
      <c r="T17" s="281"/>
      <c r="U17" s="281"/>
      <c r="V17" s="281"/>
      <c r="W17" s="281"/>
      <c r="X17" s="281"/>
      <c r="Y17" s="281"/>
      <c r="Z17" s="281"/>
      <c r="AA17" s="281"/>
      <c r="AB17" s="286"/>
      <c r="AC17" s="286"/>
      <c r="AD17" s="281"/>
      <c r="AE17" s="281"/>
      <c r="AF17" s="281"/>
      <c r="AG17" s="281"/>
      <c r="AH17" s="281"/>
      <c r="AI17" s="281"/>
      <c r="AJ17" s="281"/>
      <c r="AK17" s="281"/>
      <c r="AL17" s="281"/>
      <c r="AM17" s="281"/>
      <c r="AN17" s="281"/>
      <c r="AO17" s="281"/>
    </row>
    <row r="18" spans="1:54" ht="19.5" thickBot="1" x14ac:dyDescent="0.3">
      <c r="A18" s="279"/>
      <c r="B18" s="427"/>
      <c r="C18" s="427"/>
      <c r="D18" s="34">
        <v>0</v>
      </c>
      <c r="E18" s="35">
        <v>1</v>
      </c>
      <c r="F18" s="281"/>
      <c r="G18" s="281"/>
      <c r="H18" s="428"/>
      <c r="I18" s="428"/>
      <c r="J18" s="34"/>
      <c r="K18" s="35"/>
      <c r="L18" s="20"/>
      <c r="M18" s="20"/>
      <c r="N18" s="281"/>
      <c r="O18" s="281"/>
      <c r="P18" s="427"/>
      <c r="Q18" s="427"/>
      <c r="R18" s="34">
        <v>1</v>
      </c>
      <c r="S18" s="35">
        <v>3</v>
      </c>
      <c r="T18" s="281"/>
      <c r="U18" s="281"/>
      <c r="V18" s="428"/>
      <c r="W18" s="428"/>
      <c r="X18" s="34"/>
      <c r="Y18" s="35"/>
      <c r="Z18" s="20"/>
      <c r="AA18" s="20"/>
      <c r="AB18" s="281"/>
      <c r="AC18" s="281"/>
      <c r="AD18" s="427">
        <f t="shared" ref="AC18:AM22" si="3">B18</f>
        <v>0</v>
      </c>
      <c r="AE18" s="427"/>
      <c r="AF18" s="34">
        <f t="shared" si="3"/>
        <v>0</v>
      </c>
      <c r="AG18" s="35">
        <f t="shared" si="3"/>
        <v>1</v>
      </c>
      <c r="AH18" s="281"/>
      <c r="AI18" s="281"/>
      <c r="AJ18" s="428">
        <f t="shared" si="3"/>
        <v>0</v>
      </c>
      <c r="AK18" s="428"/>
      <c r="AL18" s="34">
        <f t="shared" ref="AL18:AM18" si="4">J18</f>
        <v>0</v>
      </c>
      <c r="AM18" s="35">
        <f t="shared" si="4"/>
        <v>0</v>
      </c>
      <c r="AN18" s="20"/>
      <c r="AO18" s="20"/>
    </row>
    <row r="19" spans="1:54" ht="19.5" thickBot="1" x14ac:dyDescent="0.3">
      <c r="A19" s="279"/>
      <c r="B19" s="240" t="s">
        <v>278</v>
      </c>
      <c r="C19" s="241">
        <f>IF(A="","",IF(A="A",'Composition équipes'!G28,'Composition équipes'!B28))</f>
        <v>0</v>
      </c>
      <c r="D19" s="287"/>
      <c r="E19" s="287"/>
      <c r="F19" s="281"/>
      <c r="G19" s="281"/>
      <c r="H19" s="288"/>
      <c r="I19" s="288"/>
      <c r="J19" s="287"/>
      <c r="K19" s="287"/>
      <c r="L19" s="281"/>
      <c r="M19" s="20"/>
      <c r="N19" s="281"/>
      <c r="O19" s="281"/>
      <c r="P19" s="240" t="s">
        <v>278</v>
      </c>
      <c r="Q19" s="241">
        <f>IF(A="","",IF(A="A",'Composition équipes'!B28,'Composition équipes'!G28))</f>
        <v>0</v>
      </c>
      <c r="R19" s="287"/>
      <c r="S19" s="287"/>
      <c r="T19" s="281"/>
      <c r="U19" s="281"/>
      <c r="V19" s="288"/>
      <c r="W19" s="288"/>
      <c r="X19" s="287"/>
      <c r="Y19" s="287"/>
      <c r="Z19" s="281"/>
      <c r="AA19" s="281"/>
      <c r="AB19" s="281"/>
      <c r="AC19" s="281"/>
      <c r="AD19" s="240" t="str">
        <f t="shared" si="3"/>
        <v>Cap.</v>
      </c>
      <c r="AE19" s="241">
        <f t="shared" si="3"/>
        <v>0</v>
      </c>
      <c r="AF19" s="287"/>
      <c r="AG19" s="287"/>
      <c r="AH19" s="281"/>
      <c r="AI19" s="281"/>
      <c r="AJ19" s="288"/>
      <c r="AK19" s="288"/>
      <c r="AL19" s="287"/>
      <c r="AM19" s="287"/>
      <c r="AN19" s="281"/>
      <c r="AO19" s="20"/>
    </row>
    <row r="20" spans="1:54" ht="15.75" thickBot="1" x14ac:dyDescent="0.3">
      <c r="A20" s="279"/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  <c r="N20" s="454"/>
      <c r="O20" s="454"/>
      <c r="P20" s="281"/>
      <c r="Q20" s="281"/>
      <c r="R20" s="281"/>
      <c r="S20" s="281"/>
      <c r="T20" s="281"/>
      <c r="U20" s="281"/>
      <c r="V20" s="281"/>
      <c r="W20" s="281"/>
      <c r="X20" s="281"/>
      <c r="Y20" s="281"/>
      <c r="Z20" s="281"/>
      <c r="AA20" s="281"/>
      <c r="AB20" s="454"/>
      <c r="AC20" s="454"/>
      <c r="AD20" s="281"/>
      <c r="AE20" s="281"/>
      <c r="AF20" s="281"/>
      <c r="AG20" s="281"/>
      <c r="AH20" s="281"/>
      <c r="AI20" s="281"/>
      <c r="AJ20" s="281"/>
      <c r="AK20" s="281"/>
      <c r="AL20" s="281"/>
      <c r="AM20" s="281"/>
      <c r="AN20" s="281"/>
      <c r="AO20" s="281"/>
    </row>
    <row r="21" spans="1:54" ht="15.75" thickBot="1" x14ac:dyDescent="0.3">
      <c r="A21" s="279"/>
      <c r="B21" s="281"/>
      <c r="C21" s="452" t="s">
        <v>115</v>
      </c>
      <c r="D21" s="452"/>
      <c r="E21" s="453"/>
      <c r="F21" s="113">
        <f>IF(D18+E18&gt;=1,1,0)+IF(J18+K18&gt;=1,1,0)</f>
        <v>1</v>
      </c>
      <c r="G21" s="281"/>
      <c r="H21" s="452" t="s">
        <v>166</v>
      </c>
      <c r="I21" s="452"/>
      <c r="J21" s="113">
        <f>N8</f>
        <v>10</v>
      </c>
      <c r="K21" s="281"/>
      <c r="L21" s="281"/>
      <c r="M21" s="281"/>
      <c r="N21" s="454"/>
      <c r="O21" s="454"/>
      <c r="P21" s="281"/>
      <c r="Q21" s="452" t="s">
        <v>115</v>
      </c>
      <c r="R21" s="452"/>
      <c r="S21" s="453"/>
      <c r="T21" s="113">
        <f>IF(R18+S18&gt;=1,1,0)+IF(X18+Y18&gt;=1,1,0)</f>
        <v>1</v>
      </c>
      <c r="U21" s="281"/>
      <c r="V21" s="452" t="s">
        <v>166</v>
      </c>
      <c r="W21" s="452"/>
      <c r="X21" s="113">
        <f>AB8</f>
        <v>2</v>
      </c>
      <c r="Y21" s="281"/>
      <c r="Z21" s="281"/>
      <c r="AA21" s="281"/>
      <c r="AB21" s="454"/>
      <c r="AC21" s="454"/>
      <c r="AD21" s="281"/>
      <c r="AE21" s="452" t="str">
        <f t="shared" si="3"/>
        <v>Total TM</v>
      </c>
      <c r="AF21" s="452"/>
      <c r="AG21" s="453"/>
      <c r="AH21" s="113">
        <f t="shared" si="3"/>
        <v>1</v>
      </c>
      <c r="AI21" s="281"/>
      <c r="AJ21" s="452" t="str">
        <f t="shared" si="3"/>
        <v>Pts set 5</v>
      </c>
      <c r="AK21" s="452"/>
      <c r="AL21" s="113">
        <f t="shared" si="3"/>
        <v>10</v>
      </c>
      <c r="AM21" s="281"/>
      <c r="AN21" s="281"/>
      <c r="AO21" s="281"/>
    </row>
    <row r="22" spans="1:54" ht="15.75" thickBot="1" x14ac:dyDescent="0.3">
      <c r="A22" s="279"/>
      <c r="B22" s="281"/>
      <c r="C22" s="452" t="s">
        <v>116</v>
      </c>
      <c r="D22" s="452"/>
      <c r="E22" s="453"/>
      <c r="F22" s="113">
        <f>N11+N12</f>
        <v>0</v>
      </c>
      <c r="G22" s="281"/>
      <c r="H22" s="281"/>
      <c r="I22" s="281"/>
      <c r="J22" s="281"/>
      <c r="K22" s="281"/>
      <c r="L22" s="281"/>
      <c r="M22" s="281"/>
      <c r="N22" s="454"/>
      <c r="O22" s="454"/>
      <c r="P22" s="281"/>
      <c r="Q22" s="452" t="s">
        <v>116</v>
      </c>
      <c r="R22" s="452"/>
      <c r="S22" s="455"/>
      <c r="T22" s="200">
        <f>AB11+AB12</f>
        <v>0</v>
      </c>
      <c r="U22" s="281"/>
      <c r="V22" s="281"/>
      <c r="W22" s="281"/>
      <c r="X22" s="281"/>
      <c r="Y22" s="281"/>
      <c r="Z22" s="281"/>
      <c r="AA22" s="281"/>
      <c r="AB22" s="454"/>
      <c r="AC22" s="454"/>
      <c r="AD22" s="281"/>
      <c r="AE22" s="452" t="str">
        <f t="shared" si="3"/>
        <v>Total Rempl</v>
      </c>
      <c r="AF22" s="452"/>
      <c r="AG22" s="453"/>
      <c r="AH22" s="113">
        <f t="shared" si="3"/>
        <v>0</v>
      </c>
      <c r="AI22" s="281"/>
      <c r="AJ22" s="281"/>
      <c r="AK22" s="281"/>
      <c r="AL22" s="281"/>
      <c r="AM22" s="281"/>
      <c r="AN22" s="281"/>
      <c r="AO22" s="281"/>
    </row>
    <row r="23" spans="1:54" x14ac:dyDescent="0.25">
      <c r="A23" s="279"/>
      <c r="B23" s="279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</row>
    <row r="24" spans="1:54" x14ac:dyDescent="0.25">
      <c r="A24" s="279"/>
      <c r="B24" s="279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</row>
    <row r="25" spans="1:54" x14ac:dyDescent="0.25">
      <c r="A25" s="279"/>
      <c r="B25" s="279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</row>
    <row r="26" spans="1:54" x14ac:dyDescent="0.25">
      <c r="A26" s="279"/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</row>
    <row r="27" spans="1:54" x14ac:dyDescent="0.25">
      <c r="A27" s="279"/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</row>
    <row r="28" spans="1:54" x14ac:dyDescent="0.25">
      <c r="A28" s="279"/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</row>
    <row r="29" spans="1:54" x14ac:dyDescent="0.25">
      <c r="A29" s="279"/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</row>
    <row r="30" spans="1:54" x14ac:dyDescent="0.25">
      <c r="A30" s="279"/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</row>
    <row r="31" spans="1:54" x14ac:dyDescent="0.25">
      <c r="A31" s="279"/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</row>
    <row r="32" spans="1:54" x14ac:dyDescent="0.25">
      <c r="A32" s="279"/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X32" s="279"/>
      <c r="AY32" s="279"/>
      <c r="AZ32" s="279"/>
      <c r="BA32" s="279"/>
      <c r="BB32" s="279"/>
    </row>
    <row r="33" spans="1:54" x14ac:dyDescent="0.25">
      <c r="A33" s="279"/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X33" s="279"/>
      <c r="AY33" s="279"/>
      <c r="AZ33" s="279"/>
      <c r="BA33" s="279"/>
      <c r="BB33" s="279"/>
    </row>
    <row r="34" spans="1:54" x14ac:dyDescent="0.25">
      <c r="A34" s="279"/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X34" s="279"/>
      <c r="AY34" s="279"/>
      <c r="AZ34" s="279"/>
      <c r="BA34" s="279"/>
      <c r="BB34" s="279"/>
    </row>
    <row r="35" spans="1:54" x14ac:dyDescent="0.25">
      <c r="A35" s="279"/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X35" s="279"/>
      <c r="AY35" s="279"/>
      <c r="AZ35" s="279"/>
      <c r="BA35" s="279"/>
      <c r="BB35" s="279"/>
    </row>
    <row r="36" spans="1:54" x14ac:dyDescent="0.25">
      <c r="A36" s="279"/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X36" s="279"/>
      <c r="AY36" s="279"/>
      <c r="AZ36" s="279"/>
      <c r="BA36" s="279"/>
      <c r="BB36" s="279"/>
    </row>
    <row r="37" spans="1:54" x14ac:dyDescent="0.25">
      <c r="A37" s="279"/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X37" s="279"/>
      <c r="AY37" s="279"/>
      <c r="AZ37" s="279"/>
      <c r="BA37" s="279"/>
      <c r="BB37" s="279"/>
    </row>
    <row r="38" spans="1:54" x14ac:dyDescent="0.25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X38" s="279"/>
      <c r="AY38" s="279"/>
      <c r="AZ38" s="279"/>
      <c r="BA38" s="279"/>
      <c r="BB38" s="279"/>
    </row>
    <row r="39" spans="1:54" x14ac:dyDescent="0.25">
      <c r="A39" s="279"/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X39" s="279"/>
      <c r="AY39" s="279"/>
      <c r="AZ39" s="279"/>
      <c r="BA39" s="279"/>
      <c r="BB39" s="279"/>
    </row>
    <row r="40" spans="1:54" x14ac:dyDescent="0.25">
      <c r="A40" s="279"/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X40" s="279"/>
      <c r="AY40" s="279"/>
      <c r="AZ40" s="279"/>
      <c r="BA40" s="279"/>
      <c r="BB40" s="279"/>
    </row>
    <row r="41" spans="1:54" x14ac:dyDescent="0.25">
      <c r="A41" s="279"/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X41" s="279"/>
      <c r="AY41" s="279"/>
      <c r="AZ41" s="279"/>
      <c r="BA41" s="279"/>
      <c r="BB41" s="279"/>
    </row>
    <row r="42" spans="1:54" x14ac:dyDescent="0.25">
      <c r="A42" s="279"/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X42" s="279"/>
      <c r="AY42" s="279"/>
      <c r="AZ42" s="279"/>
      <c r="BA42" s="279"/>
      <c r="BB42" s="279"/>
    </row>
    <row r="43" spans="1:54" x14ac:dyDescent="0.25">
      <c r="A43" s="279"/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X43" s="279"/>
      <c r="AY43" s="279"/>
      <c r="AZ43" s="279"/>
      <c r="BA43" s="279"/>
      <c r="BB43" s="279"/>
    </row>
    <row r="44" spans="1:54" x14ac:dyDescent="0.25">
      <c r="A44" s="279"/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X44" s="279"/>
      <c r="AY44" s="279"/>
      <c r="AZ44" s="279"/>
      <c r="BA44" s="279"/>
      <c r="BB44" s="279"/>
    </row>
    <row r="45" spans="1:54" x14ac:dyDescent="0.25">
      <c r="A45" s="279"/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X45" s="279"/>
      <c r="AY45" s="279"/>
      <c r="AZ45" s="279"/>
      <c r="BA45" s="279"/>
      <c r="BB45" s="279"/>
    </row>
    <row r="46" spans="1:54" x14ac:dyDescent="0.25">
      <c r="A46" s="279"/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79"/>
      <c r="AX46" s="279"/>
      <c r="AY46" s="279"/>
      <c r="AZ46" s="279"/>
      <c r="BA46" s="279"/>
      <c r="BB46" s="279"/>
    </row>
    <row r="47" spans="1:54" x14ac:dyDescent="0.25">
      <c r="A47" s="279"/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279"/>
      <c r="AE47" s="279"/>
      <c r="AF47" s="279"/>
      <c r="AG47" s="279"/>
      <c r="AH47" s="279"/>
      <c r="AI47" s="279"/>
      <c r="AJ47" s="279"/>
      <c r="AX47" s="279"/>
      <c r="AY47" s="279"/>
      <c r="AZ47" s="279"/>
      <c r="BA47" s="279"/>
      <c r="BB47" s="279"/>
    </row>
    <row r="48" spans="1:54" x14ac:dyDescent="0.25">
      <c r="A48" s="279"/>
      <c r="B48" s="279"/>
      <c r="C48" s="279"/>
      <c r="D48" s="279"/>
      <c r="E48" s="279"/>
      <c r="F48" s="279"/>
      <c r="G48" s="279"/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279"/>
      <c r="AE48" s="279"/>
      <c r="AF48" s="279"/>
      <c r="AG48" s="279"/>
      <c r="AH48" s="279"/>
      <c r="AI48" s="279"/>
      <c r="AJ48" s="279"/>
      <c r="AX48" s="279"/>
      <c r="AY48" s="279"/>
      <c r="AZ48" s="279"/>
      <c r="BA48" s="279"/>
      <c r="BB48" s="279"/>
    </row>
    <row r="49" spans="1:54" x14ac:dyDescent="0.25">
      <c r="A49" s="279"/>
      <c r="B49" s="279"/>
      <c r="C49" s="279"/>
      <c r="D49" s="279"/>
      <c r="E49" s="279"/>
      <c r="F49" s="279"/>
      <c r="G49" s="279"/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  <c r="AA49" s="279"/>
      <c r="AB49" s="279"/>
      <c r="AC49" s="279"/>
      <c r="AD49" s="279"/>
      <c r="AE49" s="279"/>
      <c r="AF49" s="279"/>
      <c r="AG49" s="279"/>
      <c r="AH49" s="279"/>
      <c r="AI49" s="279"/>
      <c r="AJ49" s="279"/>
      <c r="AX49" s="279"/>
      <c r="AY49" s="279"/>
      <c r="AZ49" s="279"/>
      <c r="BA49" s="279"/>
      <c r="BB49" s="279"/>
    </row>
    <row r="50" spans="1:54" x14ac:dyDescent="0.25">
      <c r="A50" s="279"/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279"/>
      <c r="AE50" s="279"/>
      <c r="AF50" s="279"/>
      <c r="AG50" s="279"/>
      <c r="AH50" s="279"/>
      <c r="AI50" s="279"/>
      <c r="AJ50" s="279"/>
      <c r="AX50" s="279"/>
      <c r="AY50" s="279"/>
      <c r="AZ50" s="279"/>
      <c r="BA50" s="279"/>
      <c r="BB50" s="279"/>
    </row>
    <row r="51" spans="1:54" x14ac:dyDescent="0.25">
      <c r="A51" s="279"/>
      <c r="B51" s="279"/>
      <c r="C51" s="279"/>
      <c r="D51" s="279"/>
      <c r="E51" s="279"/>
      <c r="F51" s="279"/>
      <c r="G51" s="279"/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279"/>
      <c r="AE51" s="279"/>
      <c r="AF51" s="279"/>
      <c r="AG51" s="279"/>
      <c r="AH51" s="279"/>
      <c r="AI51" s="279"/>
      <c r="AJ51" s="279"/>
      <c r="AX51" s="279"/>
      <c r="AY51" s="279"/>
      <c r="AZ51" s="279"/>
      <c r="BA51" s="279"/>
      <c r="BB51" s="279"/>
    </row>
    <row r="52" spans="1:54" x14ac:dyDescent="0.25">
      <c r="A52" s="279"/>
      <c r="B52" s="279"/>
      <c r="C52" s="279"/>
      <c r="D52" s="279"/>
      <c r="E52" s="279"/>
      <c r="F52" s="279"/>
      <c r="G52" s="279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279"/>
      <c r="AE52" s="279"/>
      <c r="AF52" s="279"/>
      <c r="AG52" s="279"/>
      <c r="AH52" s="279"/>
      <c r="AI52" s="279"/>
      <c r="AJ52" s="279"/>
      <c r="AX52" s="279"/>
      <c r="AY52" s="279"/>
      <c r="AZ52" s="279"/>
      <c r="BA52" s="279"/>
      <c r="BB52" s="279"/>
    </row>
    <row r="53" spans="1:54" x14ac:dyDescent="0.25">
      <c r="A53" s="279"/>
      <c r="B53" s="279"/>
      <c r="C53" s="279"/>
      <c r="D53" s="279"/>
      <c r="E53" s="279"/>
      <c r="F53" s="279"/>
      <c r="G53" s="279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79"/>
      <c r="AE53" s="279"/>
      <c r="AF53" s="279"/>
      <c r="AG53" s="279"/>
      <c r="AH53" s="279"/>
      <c r="AI53" s="279"/>
      <c r="AJ53" s="279"/>
      <c r="AX53" s="279"/>
      <c r="AY53" s="279"/>
      <c r="AZ53" s="279"/>
      <c r="BA53" s="279"/>
      <c r="BB53" s="279"/>
    </row>
    <row r="54" spans="1:54" x14ac:dyDescent="0.25">
      <c r="A54" s="279"/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79"/>
      <c r="AE54" s="279"/>
      <c r="AF54" s="279"/>
      <c r="AG54" s="279"/>
      <c r="AH54" s="279"/>
      <c r="AI54" s="279"/>
      <c r="AJ54" s="279"/>
      <c r="AX54" s="279"/>
      <c r="AY54" s="279"/>
      <c r="AZ54" s="279"/>
      <c r="BA54" s="279"/>
      <c r="BB54" s="279"/>
    </row>
    <row r="55" spans="1:54" x14ac:dyDescent="0.25">
      <c r="A55" s="279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79"/>
      <c r="AE55" s="279"/>
      <c r="AF55" s="279"/>
      <c r="AG55" s="279"/>
      <c r="AH55" s="279"/>
      <c r="AI55" s="279"/>
      <c r="AJ55" s="279"/>
      <c r="AX55" s="279"/>
      <c r="AY55" s="279"/>
      <c r="AZ55" s="279"/>
      <c r="BA55" s="279"/>
      <c r="BB55" s="279"/>
    </row>
    <row r="56" spans="1:54" x14ac:dyDescent="0.25">
      <c r="A56" s="279"/>
      <c r="B56" s="279"/>
      <c r="C56" s="279"/>
      <c r="D56" s="279"/>
      <c r="E56" s="279"/>
      <c r="F56" s="279"/>
      <c r="G56" s="279"/>
      <c r="H56" s="279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79"/>
      <c r="T56" s="279"/>
      <c r="U56" s="279"/>
      <c r="V56" s="279"/>
      <c r="W56" s="279"/>
      <c r="X56" s="279"/>
      <c r="Y56" s="279"/>
      <c r="Z56" s="279"/>
      <c r="AA56" s="279"/>
      <c r="AB56" s="279"/>
      <c r="AC56" s="279"/>
      <c r="AD56" s="279"/>
      <c r="AE56" s="279"/>
      <c r="AF56" s="279"/>
      <c r="AG56" s="279"/>
      <c r="AH56" s="279"/>
      <c r="AI56" s="279"/>
      <c r="AJ56" s="279"/>
      <c r="AX56" s="279"/>
      <c r="AY56" s="279"/>
      <c r="AZ56" s="279"/>
      <c r="BA56" s="279"/>
      <c r="BB56" s="279"/>
    </row>
    <row r="57" spans="1:54" x14ac:dyDescent="0.25">
      <c r="A57" s="279"/>
      <c r="B57" s="279"/>
      <c r="C57" s="279"/>
      <c r="D57" s="279"/>
      <c r="E57" s="279"/>
      <c r="F57" s="279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79"/>
      <c r="AE57" s="279"/>
      <c r="AF57" s="279"/>
      <c r="AG57" s="279"/>
      <c r="AH57" s="279"/>
      <c r="AI57" s="279"/>
      <c r="AJ57" s="279"/>
      <c r="AX57" s="279"/>
      <c r="AY57" s="279"/>
      <c r="AZ57" s="279"/>
      <c r="BA57" s="279"/>
      <c r="BB57" s="279"/>
    </row>
    <row r="58" spans="1:54" x14ac:dyDescent="0.25">
      <c r="A58" s="279"/>
      <c r="B58" s="279"/>
      <c r="C58" s="279"/>
      <c r="D58" s="279"/>
      <c r="E58" s="279"/>
      <c r="F58" s="279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  <c r="AA58" s="279"/>
      <c r="AB58" s="279"/>
      <c r="AC58" s="279"/>
      <c r="AD58" s="279"/>
      <c r="AE58" s="279"/>
      <c r="AF58" s="279"/>
      <c r="AG58" s="279"/>
      <c r="AH58" s="279"/>
      <c r="AI58" s="279"/>
      <c r="AJ58" s="279"/>
      <c r="AX58" s="279"/>
      <c r="AY58" s="279"/>
      <c r="AZ58" s="279"/>
      <c r="BA58" s="279"/>
      <c r="BB58" s="279"/>
    </row>
    <row r="59" spans="1:54" x14ac:dyDescent="0.25">
      <c r="A59" s="279"/>
      <c r="B59" s="279"/>
      <c r="C59" s="279"/>
      <c r="D59" s="279"/>
      <c r="E59" s="279"/>
      <c r="F59" s="279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  <c r="AA59" s="279"/>
      <c r="AB59" s="279"/>
      <c r="AC59" s="279"/>
      <c r="AD59" s="279"/>
      <c r="AE59" s="279"/>
      <c r="AF59" s="279"/>
      <c r="AG59" s="279"/>
      <c r="AH59" s="279"/>
      <c r="AI59" s="279"/>
      <c r="AJ59" s="279"/>
      <c r="AX59" s="279"/>
      <c r="AY59" s="279"/>
      <c r="AZ59" s="279"/>
      <c r="BA59" s="279"/>
      <c r="BB59" s="279"/>
    </row>
    <row r="60" spans="1:54" x14ac:dyDescent="0.25">
      <c r="A60" s="279"/>
      <c r="B60" s="279"/>
      <c r="C60" s="279"/>
      <c r="D60" s="279"/>
      <c r="E60" s="279"/>
      <c r="F60" s="279"/>
      <c r="G60" s="279"/>
      <c r="H60" s="279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  <c r="AA60" s="279"/>
      <c r="AB60" s="279"/>
      <c r="AC60" s="279"/>
      <c r="AD60" s="279"/>
      <c r="AE60" s="279"/>
      <c r="AF60" s="279"/>
      <c r="AG60" s="279"/>
      <c r="AH60" s="279"/>
      <c r="AI60" s="279"/>
      <c r="AJ60" s="279"/>
      <c r="AX60" s="279"/>
      <c r="AY60" s="279"/>
      <c r="AZ60" s="279"/>
      <c r="BA60" s="279"/>
      <c r="BB60" s="279"/>
    </row>
    <row r="61" spans="1:54" x14ac:dyDescent="0.25">
      <c r="A61" s="279"/>
      <c r="B61" s="279"/>
      <c r="C61" s="279"/>
      <c r="D61" s="279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79"/>
      <c r="AE61" s="279"/>
      <c r="AF61" s="279"/>
      <c r="AG61" s="279"/>
      <c r="AH61" s="279"/>
      <c r="AI61" s="279"/>
      <c r="AJ61" s="279"/>
      <c r="AX61" s="279"/>
      <c r="AY61" s="279"/>
      <c r="AZ61" s="279"/>
      <c r="BA61" s="279"/>
      <c r="BB61" s="279"/>
    </row>
    <row r="62" spans="1:54" x14ac:dyDescent="0.25">
      <c r="A62" s="279"/>
      <c r="B62" s="279"/>
      <c r="C62" s="279"/>
      <c r="D62" s="279"/>
      <c r="E62" s="279"/>
      <c r="F62" s="279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79"/>
      <c r="AE62" s="279"/>
      <c r="AF62" s="279"/>
      <c r="AG62" s="279"/>
      <c r="AH62" s="279"/>
      <c r="AI62" s="279"/>
      <c r="AJ62" s="279"/>
      <c r="AX62" s="279"/>
      <c r="AY62" s="279"/>
      <c r="AZ62" s="279"/>
      <c r="BA62" s="279"/>
      <c r="BB62" s="279"/>
    </row>
    <row r="63" spans="1:54" x14ac:dyDescent="0.25">
      <c r="A63" s="279"/>
      <c r="B63" s="279"/>
      <c r="C63" s="279"/>
      <c r="D63" s="279"/>
      <c r="E63" s="279"/>
      <c r="F63" s="279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79"/>
      <c r="AE63" s="279"/>
      <c r="AF63" s="279"/>
      <c r="AG63" s="279"/>
      <c r="AH63" s="279"/>
      <c r="AI63" s="279"/>
      <c r="AJ63" s="279"/>
      <c r="AX63" s="279"/>
      <c r="AY63" s="279"/>
      <c r="AZ63" s="279"/>
      <c r="BA63" s="279"/>
      <c r="BB63" s="279"/>
    </row>
    <row r="64" spans="1:54" x14ac:dyDescent="0.25">
      <c r="A64" s="279"/>
      <c r="B64" s="279"/>
      <c r="C64" s="279"/>
      <c r="D64" s="279"/>
      <c r="E64" s="279"/>
      <c r="F64" s="279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79"/>
      <c r="AE64" s="279"/>
      <c r="AF64" s="279"/>
      <c r="AG64" s="279"/>
      <c r="AH64" s="279"/>
      <c r="AI64" s="279"/>
      <c r="AJ64" s="279"/>
      <c r="AX64" s="279"/>
      <c r="AY64" s="279"/>
      <c r="AZ64" s="279"/>
      <c r="BA64" s="279"/>
      <c r="BB64" s="279"/>
    </row>
    <row r="65" spans="1:54" x14ac:dyDescent="0.25">
      <c r="A65" s="279"/>
      <c r="B65" s="279"/>
      <c r="C65" s="279"/>
      <c r="D65" s="279"/>
      <c r="E65" s="279"/>
      <c r="F65" s="279"/>
      <c r="G65" s="279"/>
      <c r="H65" s="279"/>
      <c r="I65" s="279"/>
      <c r="J65" s="279"/>
      <c r="K65" s="279"/>
      <c r="L65" s="279"/>
      <c r="M65" s="279"/>
      <c r="N65" s="279"/>
      <c r="O65" s="279"/>
      <c r="P65" s="279"/>
      <c r="Q65" s="279"/>
      <c r="R65" s="279"/>
      <c r="S65" s="279"/>
      <c r="T65" s="279"/>
      <c r="U65" s="279"/>
      <c r="V65" s="279"/>
      <c r="W65" s="279"/>
      <c r="X65" s="279"/>
      <c r="Y65" s="279"/>
      <c r="Z65" s="279"/>
      <c r="AA65" s="279"/>
      <c r="AB65" s="279"/>
      <c r="AC65" s="279"/>
      <c r="AD65" s="279"/>
      <c r="AE65" s="279"/>
      <c r="AF65" s="279"/>
      <c r="AG65" s="279"/>
      <c r="AH65" s="279"/>
      <c r="AI65" s="279"/>
      <c r="AJ65" s="279"/>
      <c r="AX65" s="279"/>
      <c r="AY65" s="279"/>
      <c r="AZ65" s="279"/>
      <c r="BA65" s="279"/>
      <c r="BB65" s="279"/>
    </row>
    <row r="66" spans="1:54" x14ac:dyDescent="0.25">
      <c r="A66" s="279"/>
      <c r="B66" s="279"/>
      <c r="C66" s="279"/>
      <c r="D66" s="279"/>
      <c r="E66" s="279"/>
      <c r="F66" s="279"/>
      <c r="G66" s="279"/>
      <c r="H66" s="279"/>
      <c r="I66" s="279"/>
      <c r="J66" s="279"/>
      <c r="K66" s="279"/>
      <c r="L66" s="279"/>
      <c r="M66" s="279"/>
      <c r="N66" s="279"/>
      <c r="O66" s="279"/>
      <c r="P66" s="279"/>
      <c r="Q66" s="279"/>
      <c r="R66" s="279"/>
      <c r="S66" s="279"/>
      <c r="T66" s="279"/>
      <c r="U66" s="279"/>
      <c r="V66" s="279"/>
      <c r="W66" s="279"/>
      <c r="X66" s="279"/>
      <c r="Y66" s="279"/>
      <c r="Z66" s="279"/>
      <c r="AA66" s="279"/>
      <c r="AB66" s="279"/>
      <c r="AC66" s="279"/>
      <c r="AD66" s="279"/>
      <c r="AE66" s="279"/>
      <c r="AF66" s="279"/>
      <c r="AG66" s="279"/>
      <c r="AH66" s="279"/>
      <c r="AI66" s="279"/>
      <c r="AJ66" s="279"/>
      <c r="AX66" s="279"/>
      <c r="AY66" s="279"/>
      <c r="AZ66" s="279"/>
      <c r="BA66" s="279"/>
      <c r="BB66" s="279"/>
    </row>
    <row r="67" spans="1:54" x14ac:dyDescent="0.25">
      <c r="A67" s="279"/>
      <c r="B67" s="279"/>
      <c r="C67" s="279"/>
      <c r="D67" s="279"/>
      <c r="E67" s="279"/>
      <c r="F67" s="279"/>
      <c r="G67" s="279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79"/>
      <c r="S67" s="279"/>
      <c r="T67" s="279"/>
      <c r="U67" s="279"/>
      <c r="V67" s="279"/>
      <c r="W67" s="279"/>
      <c r="X67" s="279"/>
      <c r="Y67" s="279"/>
      <c r="Z67" s="279"/>
      <c r="AA67" s="279"/>
      <c r="AB67" s="279"/>
      <c r="AC67" s="279"/>
      <c r="AD67" s="279"/>
      <c r="AE67" s="279"/>
      <c r="AF67" s="279"/>
      <c r="AG67" s="279"/>
      <c r="AH67" s="279"/>
      <c r="AI67" s="279"/>
      <c r="AJ67" s="279"/>
      <c r="AX67" s="279"/>
      <c r="AY67" s="279"/>
      <c r="AZ67" s="279"/>
      <c r="BA67" s="279"/>
      <c r="BB67" s="279"/>
    </row>
    <row r="68" spans="1:54" x14ac:dyDescent="0.25">
      <c r="A68" s="279"/>
      <c r="B68" s="279"/>
      <c r="C68" s="279"/>
      <c r="D68" s="279"/>
      <c r="E68" s="279"/>
      <c r="F68" s="279"/>
      <c r="G68" s="279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79"/>
      <c r="S68" s="279"/>
      <c r="T68" s="279"/>
      <c r="U68" s="279"/>
      <c r="V68" s="279"/>
      <c r="W68" s="279"/>
      <c r="X68" s="279"/>
      <c r="Y68" s="279"/>
      <c r="Z68" s="279"/>
      <c r="AA68" s="279"/>
      <c r="AB68" s="279"/>
      <c r="AC68" s="279"/>
      <c r="AD68" s="279"/>
      <c r="AE68" s="279"/>
      <c r="AF68" s="279"/>
      <c r="AG68" s="279"/>
      <c r="AH68" s="279"/>
      <c r="AI68" s="279"/>
      <c r="AJ68" s="279"/>
      <c r="AX68" s="279"/>
      <c r="AY68" s="279"/>
      <c r="AZ68" s="279"/>
      <c r="BA68" s="279"/>
      <c r="BB68" s="279"/>
    </row>
    <row r="69" spans="1:54" x14ac:dyDescent="0.25">
      <c r="A69" s="279"/>
      <c r="B69" s="279"/>
      <c r="C69" s="279"/>
      <c r="D69" s="279"/>
      <c r="E69" s="279"/>
      <c r="F69" s="279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79"/>
      <c r="AE69" s="279"/>
      <c r="AF69" s="279"/>
      <c r="AG69" s="279"/>
      <c r="AH69" s="279"/>
      <c r="AI69" s="279"/>
      <c r="AJ69" s="279"/>
      <c r="AX69" s="279"/>
      <c r="AY69" s="279"/>
      <c r="AZ69" s="279"/>
      <c r="BA69" s="279"/>
      <c r="BB69" s="279"/>
    </row>
    <row r="70" spans="1:54" x14ac:dyDescent="0.25">
      <c r="A70" s="279"/>
      <c r="B70" s="279"/>
      <c r="C70" s="279"/>
      <c r="D70" s="279"/>
      <c r="E70" s="279"/>
      <c r="F70" s="279"/>
      <c r="G70" s="279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79"/>
      <c r="S70" s="279"/>
      <c r="T70" s="279"/>
      <c r="U70" s="279"/>
      <c r="V70" s="279"/>
      <c r="W70" s="279"/>
      <c r="X70" s="279"/>
      <c r="Y70" s="279"/>
      <c r="Z70" s="279"/>
      <c r="AA70" s="279"/>
      <c r="AB70" s="279"/>
      <c r="AC70" s="279"/>
      <c r="AD70" s="279"/>
      <c r="AE70" s="279"/>
      <c r="AF70" s="279"/>
      <c r="AG70" s="279"/>
      <c r="AH70" s="279"/>
      <c r="AI70" s="279"/>
      <c r="AJ70" s="279"/>
      <c r="AX70" s="279"/>
      <c r="AY70" s="279"/>
      <c r="AZ70" s="279"/>
      <c r="BA70" s="279"/>
      <c r="BB70" s="279"/>
    </row>
    <row r="71" spans="1:54" x14ac:dyDescent="0.25">
      <c r="A71" s="279"/>
      <c r="B71" s="279"/>
      <c r="C71" s="279"/>
      <c r="D71" s="279"/>
      <c r="E71" s="279"/>
      <c r="F71" s="279"/>
      <c r="G71" s="279"/>
      <c r="H71" s="279"/>
      <c r="I71" s="279"/>
      <c r="J71" s="279"/>
      <c r="K71" s="279"/>
      <c r="L71" s="279"/>
      <c r="M71" s="279"/>
      <c r="N71" s="279"/>
      <c r="O71" s="279"/>
      <c r="P71" s="279"/>
      <c r="Q71" s="279"/>
      <c r="R71" s="279"/>
      <c r="S71" s="279"/>
      <c r="T71" s="279"/>
      <c r="U71" s="279"/>
      <c r="V71" s="279"/>
      <c r="W71" s="279"/>
      <c r="X71" s="279"/>
      <c r="Y71" s="279"/>
      <c r="Z71" s="279"/>
      <c r="AA71" s="279"/>
      <c r="AB71" s="279"/>
      <c r="AC71" s="279"/>
      <c r="AD71" s="279"/>
      <c r="AE71" s="279"/>
      <c r="AF71" s="279"/>
      <c r="AG71" s="279"/>
      <c r="AH71" s="279"/>
      <c r="AI71" s="279"/>
      <c r="AJ71" s="279"/>
      <c r="AX71" s="279"/>
      <c r="AY71" s="279"/>
      <c r="AZ71" s="279"/>
      <c r="BA71" s="279"/>
      <c r="BB71" s="279"/>
    </row>
    <row r="72" spans="1:54" x14ac:dyDescent="0.25">
      <c r="A72" s="279"/>
      <c r="B72" s="279"/>
      <c r="C72" s="279"/>
      <c r="D72" s="279"/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79"/>
      <c r="P72" s="279"/>
      <c r="Q72" s="279"/>
      <c r="R72" s="279"/>
      <c r="S72" s="279"/>
      <c r="T72" s="279"/>
      <c r="U72" s="279"/>
      <c r="V72" s="279"/>
      <c r="W72" s="279"/>
      <c r="X72" s="279"/>
      <c r="Y72" s="279"/>
      <c r="Z72" s="279"/>
      <c r="AA72" s="279"/>
      <c r="AB72" s="279"/>
      <c r="AC72" s="279"/>
      <c r="AD72" s="279"/>
      <c r="AE72" s="279"/>
      <c r="AF72" s="279"/>
      <c r="AG72" s="279"/>
      <c r="AH72" s="279"/>
      <c r="AI72" s="279"/>
      <c r="AJ72" s="279"/>
      <c r="AX72" s="279"/>
      <c r="AY72" s="279"/>
      <c r="AZ72" s="279"/>
      <c r="BA72" s="279"/>
      <c r="BB72" s="279"/>
    </row>
    <row r="73" spans="1:54" x14ac:dyDescent="0.25">
      <c r="A73" s="279"/>
      <c r="B73" s="279"/>
      <c r="C73" s="279"/>
      <c r="D73" s="279"/>
      <c r="E73" s="279"/>
      <c r="F73" s="279"/>
      <c r="G73" s="279"/>
      <c r="H73" s="279"/>
      <c r="I73" s="279"/>
      <c r="J73" s="279"/>
      <c r="K73" s="279"/>
      <c r="L73" s="279"/>
      <c r="M73" s="279"/>
      <c r="N73" s="279"/>
      <c r="O73" s="279"/>
      <c r="P73" s="279"/>
      <c r="Q73" s="279"/>
      <c r="R73" s="279"/>
      <c r="S73" s="279"/>
      <c r="T73" s="279"/>
      <c r="U73" s="279"/>
      <c r="V73" s="279"/>
      <c r="W73" s="279"/>
      <c r="X73" s="279"/>
      <c r="Y73" s="279"/>
      <c r="Z73" s="279"/>
      <c r="AA73" s="279"/>
      <c r="AB73" s="279"/>
      <c r="AC73" s="279"/>
      <c r="AD73" s="279"/>
      <c r="AE73" s="279"/>
      <c r="AF73" s="279"/>
      <c r="AG73" s="279"/>
      <c r="AH73" s="279"/>
      <c r="AI73" s="279"/>
      <c r="AJ73" s="279"/>
      <c r="AX73" s="279"/>
      <c r="AY73" s="279"/>
      <c r="AZ73" s="279"/>
      <c r="BA73" s="279"/>
      <c r="BB73" s="279"/>
    </row>
    <row r="74" spans="1:54" x14ac:dyDescent="0.25">
      <c r="A74" s="279"/>
      <c r="B74" s="279"/>
      <c r="C74" s="279"/>
      <c r="D74" s="279"/>
      <c r="E74" s="279"/>
      <c r="F74" s="279"/>
      <c r="G74" s="279"/>
      <c r="H74" s="279"/>
      <c r="I74" s="279"/>
      <c r="J74" s="279"/>
      <c r="K74" s="279"/>
      <c r="L74" s="279"/>
      <c r="M74" s="279"/>
      <c r="N74" s="279"/>
      <c r="O74" s="279"/>
      <c r="P74" s="279"/>
      <c r="Q74" s="279"/>
      <c r="R74" s="279"/>
      <c r="S74" s="279"/>
      <c r="T74" s="279"/>
      <c r="U74" s="279"/>
      <c r="V74" s="279"/>
      <c r="W74" s="279"/>
      <c r="X74" s="279"/>
      <c r="Y74" s="279"/>
      <c r="Z74" s="279"/>
      <c r="AA74" s="279"/>
      <c r="AB74" s="279"/>
      <c r="AC74" s="279"/>
      <c r="AD74" s="279"/>
      <c r="AE74" s="279"/>
      <c r="AF74" s="279"/>
      <c r="AG74" s="279"/>
      <c r="AH74" s="279"/>
      <c r="AI74" s="279"/>
      <c r="AJ74" s="279"/>
      <c r="AX74" s="279"/>
      <c r="AY74" s="279"/>
      <c r="AZ74" s="279"/>
      <c r="BA74" s="279"/>
      <c r="BB74" s="279"/>
    </row>
    <row r="75" spans="1:54" x14ac:dyDescent="0.25">
      <c r="A75" s="279"/>
      <c r="B75" s="279"/>
      <c r="C75" s="279"/>
      <c r="D75" s="279"/>
      <c r="E75" s="279"/>
      <c r="F75" s="279"/>
      <c r="G75" s="279"/>
      <c r="H75" s="279"/>
      <c r="I75" s="279"/>
      <c r="J75" s="279"/>
      <c r="K75" s="279"/>
      <c r="L75" s="279"/>
      <c r="M75" s="279"/>
      <c r="N75" s="279"/>
      <c r="O75" s="279"/>
      <c r="P75" s="279"/>
      <c r="Q75" s="279"/>
      <c r="R75" s="279"/>
      <c r="S75" s="279"/>
      <c r="T75" s="279"/>
      <c r="U75" s="279"/>
      <c r="V75" s="279"/>
      <c r="W75" s="279"/>
      <c r="X75" s="279"/>
      <c r="Y75" s="279"/>
      <c r="Z75" s="279"/>
      <c r="AA75" s="279"/>
      <c r="AB75" s="279"/>
      <c r="AC75" s="279"/>
      <c r="AD75" s="279"/>
      <c r="AE75" s="279"/>
      <c r="AF75" s="279"/>
      <c r="AG75" s="279"/>
      <c r="AH75" s="279"/>
      <c r="AI75" s="279"/>
      <c r="AJ75" s="279"/>
      <c r="AX75" s="279"/>
      <c r="AY75" s="279"/>
      <c r="AZ75" s="279"/>
      <c r="BA75" s="279"/>
      <c r="BB75" s="279"/>
    </row>
    <row r="76" spans="1:54" x14ac:dyDescent="0.25">
      <c r="A76" s="279"/>
      <c r="B76" s="279"/>
      <c r="C76" s="279"/>
      <c r="D76" s="279"/>
      <c r="E76" s="279"/>
      <c r="F76" s="279"/>
      <c r="G76" s="279"/>
      <c r="H76" s="279"/>
      <c r="I76" s="279"/>
      <c r="J76" s="279"/>
      <c r="K76" s="279"/>
      <c r="L76" s="279"/>
      <c r="M76" s="279"/>
      <c r="N76" s="279"/>
      <c r="O76" s="279"/>
      <c r="P76" s="279"/>
      <c r="Q76" s="279"/>
      <c r="R76" s="279"/>
      <c r="S76" s="279"/>
      <c r="T76" s="279"/>
      <c r="U76" s="279"/>
      <c r="V76" s="279"/>
      <c r="W76" s="279"/>
      <c r="X76" s="279"/>
      <c r="Y76" s="279"/>
      <c r="Z76" s="279"/>
      <c r="AA76" s="279"/>
      <c r="AB76" s="279"/>
      <c r="AC76" s="279"/>
      <c r="AD76" s="279"/>
      <c r="AE76" s="279"/>
      <c r="AF76" s="279"/>
      <c r="AG76" s="279"/>
      <c r="AH76" s="279"/>
      <c r="AI76" s="279"/>
      <c r="AJ76" s="279"/>
      <c r="AX76" s="279"/>
      <c r="AY76" s="279"/>
      <c r="AZ76" s="279"/>
      <c r="BA76" s="279"/>
      <c r="BB76" s="279"/>
    </row>
    <row r="77" spans="1:54" x14ac:dyDescent="0.25">
      <c r="A77" s="279"/>
      <c r="B77" s="279"/>
      <c r="C77" s="279"/>
      <c r="D77" s="279"/>
      <c r="E77" s="279"/>
      <c r="F77" s="279"/>
      <c r="G77" s="279"/>
      <c r="H77" s="279"/>
      <c r="I77" s="279"/>
      <c r="J77" s="279"/>
      <c r="K77" s="279"/>
      <c r="L77" s="279"/>
      <c r="M77" s="279"/>
      <c r="N77" s="279"/>
      <c r="O77" s="279"/>
      <c r="P77" s="279"/>
      <c r="Q77" s="279"/>
      <c r="R77" s="279"/>
      <c r="S77" s="279"/>
      <c r="T77" s="279"/>
      <c r="U77" s="279"/>
      <c r="V77" s="279"/>
      <c r="W77" s="279"/>
      <c r="X77" s="279"/>
      <c r="Y77" s="279"/>
      <c r="Z77" s="279"/>
      <c r="AA77" s="279"/>
      <c r="AB77" s="279"/>
      <c r="AC77" s="279"/>
      <c r="AD77" s="279"/>
      <c r="AE77" s="279"/>
      <c r="AF77" s="279"/>
      <c r="AG77" s="279"/>
      <c r="AH77" s="279"/>
      <c r="AI77" s="279"/>
      <c r="AJ77" s="279"/>
      <c r="AX77" s="279"/>
      <c r="AY77" s="279"/>
      <c r="AZ77" s="279"/>
      <c r="BA77" s="279"/>
      <c r="BB77" s="279"/>
    </row>
    <row r="78" spans="1:54" x14ac:dyDescent="0.25">
      <c r="A78" s="279"/>
      <c r="B78" s="279"/>
      <c r="C78" s="279"/>
      <c r="D78" s="279"/>
      <c r="E78" s="279"/>
      <c r="F78" s="279"/>
      <c r="G78" s="279"/>
      <c r="H78" s="279"/>
      <c r="I78" s="279"/>
      <c r="J78" s="279"/>
      <c r="K78" s="279"/>
      <c r="L78" s="279"/>
      <c r="M78" s="279"/>
      <c r="N78" s="279"/>
      <c r="O78" s="279"/>
      <c r="P78" s="279"/>
      <c r="Q78" s="279"/>
      <c r="R78" s="279"/>
      <c r="S78" s="279"/>
      <c r="T78" s="279"/>
      <c r="U78" s="279"/>
      <c r="V78" s="279"/>
      <c r="W78" s="279"/>
      <c r="X78" s="279"/>
      <c r="Y78" s="279"/>
      <c r="Z78" s="279"/>
      <c r="AA78" s="279"/>
      <c r="AB78" s="279"/>
      <c r="AC78" s="279"/>
      <c r="AD78" s="279"/>
      <c r="AE78" s="279"/>
      <c r="AF78" s="279"/>
      <c r="AG78" s="279"/>
      <c r="AH78" s="279"/>
      <c r="AI78" s="279"/>
      <c r="AJ78" s="279"/>
      <c r="AX78" s="279"/>
      <c r="AY78" s="279"/>
      <c r="AZ78" s="279"/>
      <c r="BA78" s="279"/>
      <c r="BB78" s="279"/>
    </row>
    <row r="79" spans="1:54" x14ac:dyDescent="0.25">
      <c r="A79" s="279"/>
      <c r="B79" s="279"/>
      <c r="C79" s="279"/>
      <c r="D79" s="279"/>
      <c r="E79" s="279"/>
      <c r="F79" s="279"/>
      <c r="G79" s="279"/>
      <c r="H79" s="279"/>
      <c r="I79" s="279"/>
      <c r="J79" s="279"/>
      <c r="K79" s="279"/>
      <c r="L79" s="279"/>
      <c r="M79" s="279"/>
      <c r="N79" s="279"/>
      <c r="O79" s="279"/>
      <c r="P79" s="279"/>
      <c r="Q79" s="279"/>
      <c r="R79" s="279"/>
      <c r="S79" s="279"/>
      <c r="T79" s="279"/>
      <c r="U79" s="279"/>
      <c r="V79" s="279"/>
      <c r="W79" s="279"/>
      <c r="X79" s="279"/>
      <c r="Y79" s="279"/>
      <c r="Z79" s="279"/>
      <c r="AA79" s="279"/>
      <c r="AB79" s="279"/>
      <c r="AC79" s="279"/>
      <c r="AD79" s="279"/>
      <c r="AE79" s="279"/>
      <c r="AF79" s="279"/>
      <c r="AG79" s="279"/>
      <c r="AH79" s="279"/>
      <c r="AI79" s="279"/>
      <c r="AJ79" s="279"/>
      <c r="AX79" s="279"/>
      <c r="AY79" s="279"/>
      <c r="AZ79" s="279"/>
      <c r="BA79" s="279"/>
      <c r="BB79" s="279"/>
    </row>
    <row r="80" spans="1:54" x14ac:dyDescent="0.25">
      <c r="A80" s="279"/>
      <c r="B80" s="279"/>
      <c r="C80" s="279"/>
      <c r="D80" s="279"/>
      <c r="E80" s="279"/>
      <c r="F80" s="279"/>
      <c r="G80" s="279"/>
      <c r="H80" s="279"/>
      <c r="I80" s="279"/>
      <c r="J80" s="279"/>
      <c r="K80" s="279"/>
      <c r="L80" s="279"/>
      <c r="M80" s="279"/>
      <c r="N80" s="279"/>
      <c r="O80" s="279"/>
      <c r="P80" s="279"/>
      <c r="Q80" s="279"/>
      <c r="R80" s="279"/>
      <c r="S80" s="279"/>
      <c r="T80" s="279"/>
      <c r="U80" s="279"/>
      <c r="V80" s="279"/>
      <c r="W80" s="279"/>
      <c r="X80" s="279"/>
      <c r="Y80" s="279"/>
      <c r="Z80" s="279"/>
      <c r="AA80" s="279"/>
      <c r="AB80" s="279"/>
      <c r="AC80" s="279"/>
      <c r="AD80" s="279"/>
      <c r="AE80" s="279"/>
      <c r="AF80" s="279"/>
      <c r="AG80" s="279"/>
      <c r="AH80" s="279"/>
      <c r="AI80" s="279"/>
      <c r="AJ80" s="279"/>
      <c r="AX80" s="279"/>
      <c r="AY80" s="279"/>
      <c r="AZ80" s="279"/>
      <c r="BA80" s="279"/>
      <c r="BB80" s="279"/>
    </row>
    <row r="81" spans="1:54" x14ac:dyDescent="0.25">
      <c r="A81" s="279"/>
      <c r="B81" s="279"/>
      <c r="C81" s="279"/>
      <c r="D81" s="279"/>
      <c r="E81" s="279"/>
      <c r="F81" s="279"/>
      <c r="G81" s="279"/>
      <c r="H81" s="279"/>
      <c r="I81" s="279"/>
      <c r="J81" s="279"/>
      <c r="K81" s="279"/>
      <c r="L81" s="279"/>
      <c r="M81" s="279"/>
      <c r="N81" s="279"/>
      <c r="O81" s="279"/>
      <c r="P81" s="279"/>
      <c r="Q81" s="279"/>
      <c r="R81" s="279"/>
      <c r="S81" s="279"/>
      <c r="T81" s="279"/>
      <c r="U81" s="279"/>
      <c r="V81" s="279"/>
      <c r="W81" s="279"/>
      <c r="X81" s="279"/>
      <c r="Y81" s="279"/>
      <c r="Z81" s="279"/>
      <c r="AA81" s="279"/>
      <c r="AB81" s="279"/>
      <c r="AC81" s="279"/>
      <c r="AD81" s="279"/>
      <c r="AE81" s="279"/>
      <c r="AF81" s="279"/>
      <c r="AG81" s="279"/>
      <c r="AH81" s="279"/>
      <c r="AI81" s="279"/>
      <c r="AJ81" s="279"/>
      <c r="AX81" s="279"/>
      <c r="AY81" s="279"/>
      <c r="AZ81" s="279"/>
      <c r="BA81" s="279"/>
      <c r="BB81" s="279"/>
    </row>
    <row r="82" spans="1:54" x14ac:dyDescent="0.25">
      <c r="A82" s="279"/>
      <c r="B82" s="279"/>
      <c r="C82" s="279"/>
      <c r="D82" s="279"/>
      <c r="E82" s="279"/>
      <c r="F82" s="279"/>
      <c r="G82" s="279"/>
      <c r="H82" s="279"/>
      <c r="I82" s="279"/>
      <c r="J82" s="279"/>
      <c r="K82" s="279"/>
      <c r="L82" s="279"/>
      <c r="M82" s="279"/>
      <c r="N82" s="279"/>
      <c r="O82" s="279"/>
      <c r="P82" s="279"/>
      <c r="Q82" s="279"/>
      <c r="R82" s="279"/>
      <c r="S82" s="279"/>
      <c r="T82" s="279"/>
      <c r="U82" s="279"/>
      <c r="V82" s="279"/>
      <c r="W82" s="279"/>
      <c r="X82" s="279"/>
      <c r="Y82" s="279"/>
      <c r="Z82" s="279"/>
      <c r="AA82" s="279"/>
      <c r="AB82" s="279"/>
      <c r="AC82" s="279"/>
      <c r="AD82" s="279"/>
      <c r="AE82" s="279"/>
      <c r="AF82" s="279"/>
      <c r="AG82" s="279"/>
      <c r="AH82" s="279"/>
      <c r="AI82" s="279"/>
      <c r="AJ82" s="279"/>
      <c r="AX82" s="279"/>
      <c r="AY82" s="279"/>
      <c r="AZ82" s="279"/>
      <c r="BA82" s="279"/>
      <c r="BB82" s="279"/>
    </row>
    <row r="83" spans="1:54" x14ac:dyDescent="0.25">
      <c r="A83" s="279"/>
      <c r="B83" s="279"/>
      <c r="C83" s="279"/>
      <c r="D83" s="279"/>
      <c r="E83" s="279"/>
      <c r="F83" s="279"/>
      <c r="G83" s="279"/>
      <c r="H83" s="279"/>
      <c r="I83" s="279"/>
      <c r="J83" s="279"/>
      <c r="K83" s="279"/>
      <c r="L83" s="279"/>
      <c r="M83" s="279"/>
      <c r="N83" s="279"/>
      <c r="O83" s="279"/>
      <c r="P83" s="279"/>
      <c r="Q83" s="279"/>
      <c r="R83" s="279"/>
      <c r="S83" s="279"/>
      <c r="T83" s="279"/>
      <c r="U83" s="279"/>
      <c r="V83" s="279"/>
      <c r="W83" s="279"/>
      <c r="X83" s="279"/>
      <c r="Y83" s="279"/>
      <c r="Z83" s="279"/>
      <c r="AA83" s="279"/>
      <c r="AB83" s="279"/>
      <c r="AC83" s="279"/>
      <c r="AD83" s="279"/>
      <c r="AE83" s="279"/>
      <c r="AF83" s="279"/>
      <c r="AG83" s="279"/>
      <c r="AH83" s="279"/>
      <c r="AI83" s="279"/>
      <c r="AJ83" s="279"/>
      <c r="AX83" s="279"/>
      <c r="AY83" s="279"/>
      <c r="AZ83" s="279"/>
      <c r="BA83" s="279"/>
      <c r="BB83" s="279"/>
    </row>
    <row r="84" spans="1:54" x14ac:dyDescent="0.25">
      <c r="A84" s="279"/>
      <c r="B84" s="279"/>
      <c r="C84" s="279"/>
      <c r="D84" s="279"/>
      <c r="E84" s="279"/>
      <c r="F84" s="279"/>
      <c r="G84" s="279"/>
      <c r="H84" s="279"/>
      <c r="I84" s="279"/>
      <c r="J84" s="279"/>
      <c r="K84" s="279"/>
      <c r="L84" s="279"/>
      <c r="M84" s="279"/>
      <c r="N84" s="279"/>
      <c r="O84" s="279"/>
      <c r="P84" s="279"/>
      <c r="Q84" s="279"/>
      <c r="R84" s="279"/>
      <c r="S84" s="279"/>
      <c r="T84" s="279"/>
      <c r="U84" s="279"/>
      <c r="V84" s="279"/>
      <c r="W84" s="279"/>
      <c r="X84" s="279"/>
      <c r="Y84" s="279"/>
      <c r="Z84" s="279"/>
      <c r="AA84" s="279"/>
      <c r="AB84" s="279"/>
      <c r="AC84" s="279"/>
      <c r="AD84" s="279"/>
      <c r="AE84" s="279"/>
      <c r="AF84" s="279"/>
      <c r="AG84" s="279"/>
      <c r="AH84" s="279"/>
      <c r="AI84" s="279"/>
      <c r="AJ84" s="279"/>
      <c r="AX84" s="279"/>
      <c r="AY84" s="279"/>
      <c r="AZ84" s="279"/>
      <c r="BA84" s="279"/>
      <c r="BB84" s="279"/>
    </row>
    <row r="85" spans="1:54" x14ac:dyDescent="0.25">
      <c r="A85" s="279"/>
      <c r="B85" s="279"/>
      <c r="C85" s="279"/>
      <c r="D85" s="279"/>
      <c r="E85" s="279"/>
      <c r="F85" s="279"/>
      <c r="G85" s="279"/>
      <c r="H85" s="279"/>
      <c r="I85" s="279"/>
      <c r="J85" s="279"/>
      <c r="K85" s="279"/>
      <c r="L85" s="279"/>
      <c r="M85" s="279"/>
      <c r="N85" s="279"/>
      <c r="O85" s="279"/>
      <c r="P85" s="279"/>
      <c r="Q85" s="279"/>
      <c r="R85" s="279"/>
      <c r="S85" s="279"/>
      <c r="T85" s="279"/>
      <c r="U85" s="279"/>
      <c r="V85" s="279"/>
      <c r="W85" s="279"/>
      <c r="X85" s="279"/>
      <c r="Y85" s="279"/>
      <c r="Z85" s="279"/>
      <c r="AA85" s="279"/>
      <c r="AB85" s="279"/>
      <c r="AC85" s="279"/>
      <c r="AD85" s="279"/>
      <c r="AE85" s="279"/>
      <c r="AF85" s="279"/>
      <c r="AG85" s="279"/>
      <c r="AH85" s="279"/>
      <c r="AI85" s="279"/>
      <c r="AJ85" s="279"/>
      <c r="AX85" s="279"/>
      <c r="AY85" s="279"/>
      <c r="AZ85" s="279"/>
      <c r="BA85" s="279"/>
      <c r="BB85" s="279"/>
    </row>
    <row r="86" spans="1:54" x14ac:dyDescent="0.25">
      <c r="A86" s="279"/>
      <c r="B86" s="279"/>
      <c r="C86" s="279"/>
      <c r="D86" s="279"/>
      <c r="E86" s="279"/>
      <c r="F86" s="279"/>
      <c r="G86" s="279"/>
      <c r="H86" s="279"/>
      <c r="I86" s="279"/>
      <c r="J86" s="279"/>
      <c r="K86" s="279"/>
      <c r="L86" s="279"/>
      <c r="M86" s="279"/>
      <c r="N86" s="279"/>
      <c r="O86" s="279"/>
      <c r="P86" s="279"/>
      <c r="Q86" s="279"/>
      <c r="R86" s="279"/>
      <c r="S86" s="279"/>
      <c r="T86" s="279"/>
      <c r="U86" s="279"/>
      <c r="V86" s="279"/>
      <c r="W86" s="279"/>
      <c r="X86" s="279"/>
      <c r="Y86" s="279"/>
      <c r="Z86" s="279"/>
      <c r="AA86" s="279"/>
      <c r="AB86" s="279"/>
      <c r="AC86" s="279"/>
      <c r="AD86" s="279"/>
      <c r="AE86" s="279"/>
      <c r="AF86" s="279"/>
      <c r="AG86" s="279"/>
      <c r="AH86" s="279"/>
      <c r="AI86" s="279"/>
      <c r="AJ86" s="279"/>
      <c r="AX86" s="279"/>
      <c r="AY86" s="279"/>
      <c r="AZ86" s="279"/>
      <c r="BA86" s="279"/>
      <c r="BB86" s="279"/>
    </row>
    <row r="87" spans="1:54" x14ac:dyDescent="0.25">
      <c r="A87" s="279"/>
      <c r="B87" s="279"/>
      <c r="C87" s="279"/>
      <c r="D87" s="279"/>
      <c r="E87" s="279"/>
      <c r="F87" s="279"/>
      <c r="G87" s="279"/>
      <c r="H87" s="279"/>
      <c r="I87" s="279"/>
      <c r="J87" s="279"/>
      <c r="K87" s="279"/>
      <c r="L87" s="279"/>
      <c r="M87" s="279"/>
      <c r="N87" s="279"/>
      <c r="O87" s="279"/>
      <c r="P87" s="279"/>
      <c r="Q87" s="279"/>
      <c r="R87" s="279"/>
      <c r="S87" s="279"/>
      <c r="T87" s="279"/>
      <c r="U87" s="279"/>
      <c r="V87" s="279"/>
      <c r="W87" s="279"/>
      <c r="X87" s="279"/>
      <c r="Y87" s="279"/>
      <c r="Z87" s="279"/>
      <c r="AA87" s="279"/>
      <c r="AB87" s="279"/>
      <c r="AC87" s="279"/>
      <c r="AD87" s="279"/>
      <c r="AE87" s="279"/>
      <c r="AF87" s="279"/>
      <c r="AG87" s="279"/>
      <c r="AH87" s="279"/>
      <c r="AI87" s="279"/>
      <c r="AJ87" s="279"/>
      <c r="AX87" s="279"/>
      <c r="AY87" s="279"/>
      <c r="AZ87" s="279"/>
      <c r="BA87" s="279"/>
      <c r="BB87" s="279"/>
    </row>
    <row r="88" spans="1:54" x14ac:dyDescent="0.25">
      <c r="A88" s="279"/>
      <c r="B88" s="279"/>
      <c r="C88" s="279"/>
      <c r="D88" s="279"/>
      <c r="E88" s="279"/>
      <c r="F88" s="279"/>
      <c r="G88" s="279"/>
      <c r="H88" s="279"/>
      <c r="I88" s="279"/>
      <c r="J88" s="279"/>
      <c r="K88" s="279"/>
      <c r="L88" s="279"/>
      <c r="M88" s="279"/>
      <c r="N88" s="279"/>
      <c r="O88" s="279"/>
      <c r="P88" s="279"/>
      <c r="Q88" s="279"/>
      <c r="R88" s="279"/>
      <c r="S88" s="279"/>
      <c r="T88" s="279"/>
      <c r="U88" s="279"/>
      <c r="V88" s="279"/>
      <c r="W88" s="279"/>
      <c r="X88" s="279"/>
      <c r="Y88" s="279"/>
      <c r="Z88" s="279"/>
      <c r="AA88" s="279"/>
      <c r="AB88" s="279"/>
      <c r="AC88" s="279"/>
      <c r="AD88" s="279"/>
      <c r="AE88" s="279"/>
      <c r="AF88" s="279"/>
      <c r="AG88" s="279"/>
      <c r="AH88" s="279"/>
      <c r="AI88" s="279"/>
      <c r="AJ88" s="279"/>
      <c r="AX88" s="279"/>
      <c r="AY88" s="279"/>
      <c r="AZ88" s="279"/>
      <c r="BA88" s="279"/>
      <c r="BB88" s="279"/>
    </row>
    <row r="89" spans="1:54" x14ac:dyDescent="0.25">
      <c r="A89" s="279"/>
      <c r="B89" s="279"/>
      <c r="C89" s="279"/>
      <c r="D89" s="279"/>
      <c r="E89" s="279"/>
      <c r="F89" s="279"/>
      <c r="G89" s="279"/>
      <c r="H89" s="279"/>
      <c r="I89" s="279"/>
      <c r="J89" s="279"/>
      <c r="K89" s="279"/>
      <c r="L89" s="279"/>
      <c r="M89" s="279"/>
      <c r="N89" s="279"/>
      <c r="O89" s="279"/>
      <c r="P89" s="279"/>
      <c r="Q89" s="279"/>
      <c r="R89" s="279"/>
      <c r="S89" s="279"/>
      <c r="T89" s="279"/>
      <c r="U89" s="279"/>
      <c r="V89" s="279"/>
      <c r="W89" s="279"/>
      <c r="X89" s="279"/>
      <c r="Y89" s="279"/>
      <c r="Z89" s="279"/>
      <c r="AA89" s="279"/>
      <c r="AB89" s="279"/>
      <c r="AC89" s="279"/>
      <c r="AD89" s="279"/>
      <c r="AE89" s="279"/>
      <c r="AF89" s="279"/>
      <c r="AG89" s="279"/>
      <c r="AH89" s="279"/>
      <c r="AI89" s="279"/>
      <c r="AJ89" s="279"/>
      <c r="AX89" s="279"/>
      <c r="AY89" s="279"/>
      <c r="AZ89" s="279"/>
      <c r="BA89" s="279"/>
      <c r="BB89" s="279"/>
    </row>
    <row r="90" spans="1:54" x14ac:dyDescent="0.25">
      <c r="A90" s="279"/>
      <c r="B90" s="279"/>
      <c r="C90" s="279"/>
      <c r="D90" s="279"/>
      <c r="E90" s="279"/>
      <c r="F90" s="279"/>
      <c r="G90" s="279"/>
      <c r="H90" s="279"/>
      <c r="I90" s="279"/>
      <c r="J90" s="279"/>
      <c r="K90" s="279"/>
      <c r="L90" s="279"/>
      <c r="M90" s="279"/>
      <c r="N90" s="279"/>
      <c r="O90" s="279"/>
      <c r="P90" s="279"/>
      <c r="Q90" s="279"/>
      <c r="R90" s="279"/>
      <c r="S90" s="279"/>
      <c r="T90" s="279"/>
      <c r="U90" s="279"/>
      <c r="V90" s="279"/>
      <c r="W90" s="279"/>
      <c r="X90" s="279"/>
      <c r="Y90" s="279"/>
      <c r="Z90" s="279"/>
      <c r="AA90" s="279"/>
      <c r="AB90" s="279"/>
      <c r="AC90" s="279"/>
      <c r="AD90" s="279"/>
      <c r="AE90" s="279"/>
      <c r="AF90" s="279"/>
      <c r="AG90" s="279"/>
      <c r="AH90" s="279"/>
      <c r="AI90" s="279"/>
      <c r="AJ90" s="279"/>
      <c r="AX90" s="279"/>
      <c r="AY90" s="279"/>
      <c r="AZ90" s="279"/>
      <c r="BA90" s="279"/>
      <c r="BB90" s="279"/>
    </row>
    <row r="91" spans="1:54" x14ac:dyDescent="0.25">
      <c r="A91" s="279"/>
      <c r="B91" s="279"/>
      <c r="C91" s="279"/>
      <c r="D91" s="279"/>
      <c r="E91" s="279"/>
      <c r="F91" s="279"/>
      <c r="G91" s="279"/>
      <c r="H91" s="279"/>
      <c r="I91" s="279"/>
      <c r="J91" s="279"/>
      <c r="K91" s="279"/>
      <c r="L91" s="279"/>
      <c r="M91" s="279"/>
      <c r="N91" s="279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279"/>
      <c r="AE91" s="279"/>
      <c r="AF91" s="279"/>
      <c r="AG91" s="279"/>
      <c r="AH91" s="279"/>
      <c r="AI91" s="279"/>
      <c r="AJ91" s="279"/>
      <c r="AX91" s="279"/>
      <c r="AY91" s="279"/>
      <c r="AZ91" s="279"/>
      <c r="BA91" s="279"/>
      <c r="BB91" s="279"/>
    </row>
    <row r="92" spans="1:54" x14ac:dyDescent="0.25">
      <c r="A92" s="279"/>
      <c r="B92" s="279"/>
      <c r="C92" s="279"/>
      <c r="D92" s="279"/>
      <c r="E92" s="279"/>
      <c r="F92" s="279"/>
      <c r="G92" s="279"/>
      <c r="H92" s="279"/>
      <c r="I92" s="279"/>
      <c r="J92" s="279"/>
      <c r="K92" s="279"/>
      <c r="L92" s="279"/>
      <c r="M92" s="279"/>
      <c r="N92" s="279"/>
      <c r="O92" s="279"/>
      <c r="P92" s="279"/>
      <c r="Q92" s="279"/>
      <c r="R92" s="279"/>
      <c r="S92" s="279"/>
      <c r="T92" s="279"/>
      <c r="U92" s="279"/>
      <c r="V92" s="279"/>
      <c r="W92" s="279"/>
      <c r="X92" s="279"/>
      <c r="Y92" s="279"/>
      <c r="Z92" s="279"/>
      <c r="AA92" s="279"/>
      <c r="AB92" s="279"/>
      <c r="AC92" s="279"/>
      <c r="AD92" s="279"/>
      <c r="AE92" s="279"/>
      <c r="AF92" s="279"/>
      <c r="AG92" s="279"/>
      <c r="AH92" s="279"/>
      <c r="AI92" s="279"/>
      <c r="AJ92" s="279"/>
      <c r="AX92" s="279"/>
      <c r="AY92" s="279"/>
      <c r="AZ92" s="279"/>
      <c r="BA92" s="279"/>
      <c r="BB92" s="279"/>
    </row>
    <row r="93" spans="1:54" x14ac:dyDescent="0.25">
      <c r="A93" s="279"/>
      <c r="B93" s="279"/>
      <c r="C93" s="279"/>
      <c r="D93" s="279"/>
      <c r="E93" s="279"/>
      <c r="F93" s="279"/>
      <c r="G93" s="279"/>
      <c r="H93" s="279"/>
      <c r="I93" s="279"/>
      <c r="J93" s="279"/>
      <c r="K93" s="279"/>
      <c r="L93" s="279"/>
      <c r="M93" s="279"/>
      <c r="N93" s="279"/>
      <c r="O93" s="279"/>
      <c r="P93" s="279"/>
      <c r="Q93" s="279"/>
      <c r="R93" s="279"/>
      <c r="S93" s="279"/>
      <c r="T93" s="279"/>
      <c r="U93" s="279"/>
      <c r="V93" s="279"/>
      <c r="W93" s="279"/>
      <c r="X93" s="279"/>
      <c r="Y93" s="279"/>
      <c r="Z93" s="279"/>
      <c r="AA93" s="279"/>
      <c r="AB93" s="279"/>
      <c r="AC93" s="279"/>
      <c r="AD93" s="279"/>
      <c r="AE93" s="279"/>
      <c r="AF93" s="279"/>
      <c r="AG93" s="279"/>
      <c r="AH93" s="279"/>
      <c r="AI93" s="279"/>
      <c r="AJ93" s="279"/>
      <c r="AX93" s="279"/>
      <c r="AY93" s="279"/>
      <c r="AZ93" s="279"/>
      <c r="BA93" s="279"/>
      <c r="BB93" s="279"/>
    </row>
    <row r="94" spans="1:54" x14ac:dyDescent="0.25">
      <c r="A94" s="279"/>
      <c r="B94" s="279"/>
      <c r="C94" s="279"/>
      <c r="D94" s="279"/>
      <c r="E94" s="279"/>
      <c r="F94" s="279"/>
      <c r="G94" s="279"/>
      <c r="H94" s="279"/>
      <c r="I94" s="279"/>
      <c r="J94" s="279"/>
      <c r="K94" s="279"/>
      <c r="L94" s="279"/>
      <c r="M94" s="279"/>
      <c r="N94" s="279"/>
      <c r="O94" s="279"/>
      <c r="P94" s="279"/>
      <c r="Q94" s="279"/>
      <c r="R94" s="279"/>
      <c r="S94" s="279"/>
      <c r="T94" s="279"/>
      <c r="U94" s="279"/>
      <c r="V94" s="279"/>
      <c r="W94" s="279"/>
      <c r="X94" s="279"/>
      <c r="Y94" s="279"/>
      <c r="Z94" s="279"/>
      <c r="AA94" s="279"/>
      <c r="AB94" s="279"/>
      <c r="AC94" s="279"/>
      <c r="AD94" s="279"/>
      <c r="AE94" s="279"/>
      <c r="AF94" s="279"/>
      <c r="AG94" s="279"/>
      <c r="AH94" s="279"/>
      <c r="AI94" s="279"/>
      <c r="AJ94" s="279"/>
      <c r="AX94" s="279"/>
      <c r="AY94" s="279"/>
      <c r="AZ94" s="279"/>
      <c r="BA94" s="279"/>
      <c r="BB94" s="279"/>
    </row>
    <row r="95" spans="1:54" x14ac:dyDescent="0.25">
      <c r="A95" s="279"/>
      <c r="B95" s="279"/>
      <c r="C95" s="279"/>
      <c r="D95" s="279"/>
      <c r="E95" s="279"/>
      <c r="F95" s="279"/>
      <c r="G95" s="279"/>
      <c r="H95" s="279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  <c r="T95" s="279"/>
      <c r="U95" s="279"/>
      <c r="V95" s="279"/>
      <c r="W95" s="279"/>
      <c r="X95" s="279"/>
      <c r="Y95" s="279"/>
      <c r="Z95" s="279"/>
      <c r="AA95" s="279"/>
      <c r="AB95" s="279"/>
      <c r="AC95" s="279"/>
      <c r="AD95" s="279"/>
      <c r="AE95" s="279"/>
      <c r="AF95" s="279"/>
      <c r="AG95" s="279"/>
      <c r="AH95" s="279"/>
      <c r="AI95" s="279"/>
      <c r="AJ95" s="279"/>
      <c r="AX95" s="279"/>
      <c r="AY95" s="279"/>
      <c r="AZ95" s="279"/>
      <c r="BA95" s="279"/>
      <c r="BB95" s="279"/>
    </row>
    <row r="96" spans="1:54" x14ac:dyDescent="0.25">
      <c r="A96" s="279"/>
      <c r="B96" s="279"/>
      <c r="C96" s="279"/>
      <c r="D96" s="279"/>
      <c r="E96" s="279"/>
      <c r="F96" s="279"/>
      <c r="G96" s="279"/>
      <c r="H96" s="279"/>
      <c r="I96" s="279"/>
      <c r="J96" s="279"/>
      <c r="K96" s="279"/>
      <c r="L96" s="279"/>
      <c r="M96" s="279"/>
      <c r="N96" s="279"/>
      <c r="O96" s="279"/>
      <c r="P96" s="279"/>
      <c r="Q96" s="279"/>
      <c r="R96" s="279"/>
      <c r="S96" s="279"/>
      <c r="T96" s="279"/>
      <c r="U96" s="279"/>
      <c r="V96" s="279"/>
      <c r="W96" s="279"/>
      <c r="X96" s="279"/>
      <c r="Y96" s="279"/>
      <c r="Z96" s="279"/>
      <c r="AA96" s="279"/>
      <c r="AB96" s="279"/>
      <c r="AC96" s="279"/>
      <c r="AD96" s="279"/>
      <c r="AE96" s="279"/>
      <c r="AF96" s="279"/>
      <c r="AG96" s="279"/>
      <c r="AH96" s="279"/>
      <c r="AI96" s="279"/>
      <c r="AJ96" s="279"/>
      <c r="AX96" s="279"/>
      <c r="AY96" s="279"/>
      <c r="AZ96" s="279"/>
      <c r="BA96" s="279"/>
      <c r="BB96" s="279"/>
    </row>
    <row r="97" spans="1:54" x14ac:dyDescent="0.25">
      <c r="A97" s="279"/>
      <c r="B97" s="279"/>
      <c r="C97" s="279"/>
      <c r="D97" s="279"/>
      <c r="E97" s="279"/>
      <c r="F97" s="279"/>
      <c r="G97" s="279"/>
      <c r="H97" s="279"/>
      <c r="I97" s="279"/>
      <c r="J97" s="279"/>
      <c r="K97" s="279"/>
      <c r="L97" s="279"/>
      <c r="M97" s="279"/>
      <c r="N97" s="279"/>
      <c r="O97" s="279"/>
      <c r="P97" s="279"/>
      <c r="Q97" s="279"/>
      <c r="R97" s="279"/>
      <c r="S97" s="279"/>
      <c r="T97" s="279"/>
      <c r="U97" s="279"/>
      <c r="V97" s="279"/>
      <c r="W97" s="279"/>
      <c r="X97" s="279"/>
      <c r="Y97" s="279"/>
      <c r="Z97" s="279"/>
      <c r="AA97" s="279"/>
      <c r="AB97" s="279"/>
      <c r="AC97" s="279"/>
      <c r="AD97" s="279"/>
      <c r="AE97" s="279"/>
      <c r="AF97" s="279"/>
      <c r="AG97" s="279"/>
      <c r="AH97" s="279"/>
      <c r="AI97" s="279"/>
      <c r="AJ97" s="279"/>
      <c r="AX97" s="279"/>
      <c r="AY97" s="279"/>
      <c r="AZ97" s="279"/>
      <c r="BA97" s="279"/>
      <c r="BB97" s="279"/>
    </row>
    <row r="98" spans="1:54" x14ac:dyDescent="0.25">
      <c r="A98" s="279"/>
      <c r="B98" s="279"/>
      <c r="C98" s="279"/>
      <c r="D98" s="279"/>
      <c r="E98" s="279"/>
      <c r="F98" s="279"/>
      <c r="G98" s="279"/>
      <c r="H98" s="279"/>
      <c r="I98" s="279"/>
      <c r="J98" s="279"/>
      <c r="K98" s="279"/>
      <c r="L98" s="279"/>
      <c r="M98" s="279"/>
      <c r="N98" s="279"/>
      <c r="O98" s="279"/>
      <c r="P98" s="279"/>
      <c r="Q98" s="279"/>
      <c r="R98" s="279"/>
      <c r="S98" s="279"/>
      <c r="T98" s="279"/>
      <c r="U98" s="279"/>
      <c r="V98" s="279"/>
      <c r="W98" s="279"/>
      <c r="X98" s="279"/>
      <c r="Y98" s="279"/>
      <c r="Z98" s="279"/>
      <c r="AA98" s="279"/>
      <c r="AB98" s="279"/>
      <c r="AC98" s="279"/>
      <c r="AD98" s="279"/>
      <c r="AE98" s="279"/>
      <c r="AF98" s="279"/>
      <c r="AG98" s="279"/>
      <c r="AH98" s="279"/>
      <c r="AI98" s="279"/>
      <c r="AJ98" s="279"/>
      <c r="AX98" s="279"/>
      <c r="AY98" s="279"/>
      <c r="AZ98" s="279"/>
      <c r="BA98" s="279"/>
      <c r="BB98" s="279"/>
    </row>
    <row r="99" spans="1:54" x14ac:dyDescent="0.25">
      <c r="A99" s="279"/>
      <c r="B99" s="279"/>
      <c r="C99" s="279"/>
      <c r="D99" s="279"/>
      <c r="E99" s="279"/>
      <c r="F99" s="279"/>
      <c r="G99" s="279"/>
      <c r="H99" s="279"/>
      <c r="I99" s="279"/>
      <c r="J99" s="279"/>
      <c r="K99" s="279"/>
      <c r="L99" s="279"/>
      <c r="M99" s="279"/>
      <c r="N99" s="279"/>
      <c r="O99" s="279"/>
      <c r="P99" s="279"/>
      <c r="Q99" s="279"/>
      <c r="R99" s="279"/>
      <c r="S99" s="279"/>
      <c r="T99" s="279"/>
      <c r="U99" s="279"/>
      <c r="V99" s="279"/>
      <c r="W99" s="279"/>
      <c r="X99" s="279"/>
      <c r="Y99" s="279"/>
      <c r="Z99" s="279"/>
      <c r="AA99" s="279"/>
      <c r="AB99" s="279"/>
      <c r="AC99" s="279"/>
      <c r="AD99" s="279"/>
      <c r="AE99" s="279"/>
      <c r="AF99" s="279"/>
      <c r="AG99" s="279"/>
      <c r="AH99" s="279"/>
      <c r="AI99" s="279"/>
      <c r="AJ99" s="279"/>
      <c r="AX99" s="279"/>
      <c r="AY99" s="279"/>
      <c r="AZ99" s="279"/>
      <c r="BA99" s="279"/>
      <c r="BB99" s="279"/>
    </row>
    <row r="100" spans="1:54" x14ac:dyDescent="0.25">
      <c r="A100" s="279"/>
      <c r="B100" s="279"/>
      <c r="C100" s="279"/>
      <c r="D100" s="279"/>
      <c r="E100" s="279"/>
      <c r="F100" s="279"/>
      <c r="G100" s="279"/>
      <c r="H100" s="279"/>
      <c r="I100" s="279"/>
      <c r="J100" s="279"/>
      <c r="K100" s="279"/>
      <c r="L100" s="279"/>
      <c r="M100" s="279"/>
      <c r="N100" s="279"/>
      <c r="O100" s="279"/>
      <c r="P100" s="279"/>
      <c r="Q100" s="279"/>
      <c r="R100" s="279"/>
      <c r="S100" s="279"/>
      <c r="T100" s="279"/>
      <c r="U100" s="279"/>
      <c r="V100" s="279"/>
      <c r="W100" s="279"/>
      <c r="X100" s="279"/>
      <c r="Y100" s="279"/>
      <c r="Z100" s="279"/>
      <c r="AA100" s="279"/>
      <c r="AB100" s="279"/>
      <c r="AC100" s="279"/>
      <c r="AD100" s="279"/>
      <c r="AE100" s="279"/>
      <c r="AF100" s="279"/>
      <c r="AG100" s="279"/>
      <c r="AH100" s="279"/>
      <c r="AI100" s="279"/>
      <c r="AJ100" s="279"/>
      <c r="AX100" s="279"/>
      <c r="AY100" s="279"/>
      <c r="AZ100" s="279"/>
      <c r="BA100" s="279"/>
      <c r="BB100" s="279"/>
    </row>
    <row r="101" spans="1:54" x14ac:dyDescent="0.25">
      <c r="A101" s="279"/>
      <c r="B101" s="279"/>
      <c r="C101" s="279"/>
      <c r="D101" s="279"/>
      <c r="E101" s="279"/>
      <c r="F101" s="279"/>
      <c r="G101" s="279"/>
      <c r="H101" s="279"/>
      <c r="I101" s="279"/>
      <c r="J101" s="279"/>
      <c r="K101" s="279"/>
      <c r="L101" s="279"/>
      <c r="M101" s="279"/>
      <c r="N101" s="279"/>
      <c r="O101" s="279"/>
      <c r="P101" s="279"/>
      <c r="Q101" s="279"/>
      <c r="R101" s="279"/>
      <c r="S101" s="279"/>
      <c r="T101" s="279"/>
      <c r="U101" s="279"/>
      <c r="V101" s="279"/>
      <c r="W101" s="279"/>
      <c r="X101" s="279"/>
      <c r="Y101" s="279"/>
      <c r="Z101" s="279"/>
      <c r="AA101" s="279"/>
      <c r="AB101" s="279"/>
      <c r="AC101" s="279"/>
      <c r="AD101" s="279"/>
      <c r="AE101" s="279"/>
      <c r="AF101" s="279"/>
      <c r="AG101" s="279"/>
      <c r="AH101" s="279"/>
      <c r="AI101" s="279"/>
      <c r="AJ101" s="279"/>
      <c r="AX101" s="279"/>
      <c r="AY101" s="279"/>
      <c r="AZ101" s="279"/>
      <c r="BA101" s="279"/>
      <c r="BB101" s="279"/>
    </row>
    <row r="102" spans="1:54" x14ac:dyDescent="0.25">
      <c r="A102" s="279"/>
      <c r="B102" s="279"/>
      <c r="C102" s="279"/>
      <c r="D102" s="279"/>
      <c r="E102" s="279"/>
      <c r="F102" s="279"/>
      <c r="G102" s="279"/>
      <c r="H102" s="279"/>
      <c r="I102" s="279"/>
      <c r="J102" s="279"/>
      <c r="K102" s="279"/>
      <c r="L102" s="279"/>
      <c r="M102" s="279"/>
      <c r="N102" s="279"/>
      <c r="O102" s="279"/>
      <c r="P102" s="279"/>
      <c r="Q102" s="279"/>
      <c r="R102" s="279"/>
      <c r="S102" s="279"/>
      <c r="T102" s="279"/>
      <c r="U102" s="279"/>
      <c r="V102" s="279"/>
      <c r="W102" s="279"/>
      <c r="X102" s="279"/>
      <c r="Y102" s="279"/>
      <c r="Z102" s="279"/>
      <c r="AA102" s="279"/>
      <c r="AB102" s="279"/>
      <c r="AC102" s="279"/>
      <c r="AD102" s="279"/>
      <c r="AE102" s="279"/>
      <c r="AF102" s="279"/>
      <c r="AG102" s="279"/>
      <c r="AH102" s="279"/>
      <c r="AI102" s="279"/>
      <c r="AJ102" s="279"/>
      <c r="AX102" s="279"/>
      <c r="AY102" s="279"/>
      <c r="AZ102" s="279"/>
      <c r="BA102" s="279"/>
      <c r="BB102" s="279"/>
    </row>
    <row r="103" spans="1:54" x14ac:dyDescent="0.25">
      <c r="A103" s="279"/>
      <c r="B103" s="279"/>
      <c r="C103" s="279"/>
      <c r="D103" s="279"/>
      <c r="E103" s="279"/>
      <c r="F103" s="279"/>
      <c r="G103" s="279"/>
      <c r="H103" s="279"/>
      <c r="I103" s="279"/>
      <c r="J103" s="279"/>
      <c r="K103" s="279"/>
      <c r="L103" s="279"/>
      <c r="M103" s="279"/>
      <c r="N103" s="279"/>
      <c r="O103" s="279"/>
      <c r="P103" s="279"/>
      <c r="Q103" s="279"/>
      <c r="R103" s="279"/>
      <c r="S103" s="279"/>
      <c r="T103" s="279"/>
      <c r="U103" s="279"/>
      <c r="V103" s="279"/>
      <c r="W103" s="279"/>
      <c r="X103" s="279"/>
      <c r="Y103" s="279"/>
      <c r="Z103" s="279"/>
      <c r="AA103" s="279"/>
      <c r="AB103" s="279"/>
      <c r="AC103" s="279"/>
      <c r="AD103" s="279"/>
      <c r="AE103" s="279"/>
      <c r="AF103" s="279"/>
      <c r="AG103" s="279"/>
      <c r="AH103" s="279"/>
      <c r="AI103" s="279"/>
      <c r="AJ103" s="279"/>
      <c r="AX103" s="279"/>
      <c r="AY103" s="279"/>
      <c r="AZ103" s="279"/>
      <c r="BA103" s="279"/>
      <c r="BB103" s="279"/>
    </row>
    <row r="104" spans="1:54" x14ac:dyDescent="0.25">
      <c r="A104" s="279"/>
      <c r="B104" s="279"/>
      <c r="C104" s="279"/>
      <c r="D104" s="279"/>
      <c r="E104" s="279"/>
      <c r="F104" s="279"/>
      <c r="G104" s="279"/>
      <c r="H104" s="279"/>
      <c r="I104" s="279"/>
      <c r="J104" s="279"/>
      <c r="K104" s="279"/>
      <c r="L104" s="279"/>
      <c r="M104" s="279"/>
      <c r="N104" s="279"/>
      <c r="O104" s="279"/>
      <c r="P104" s="279"/>
      <c r="Q104" s="279"/>
      <c r="R104" s="279"/>
      <c r="S104" s="279"/>
      <c r="T104" s="279"/>
      <c r="U104" s="279"/>
      <c r="V104" s="279"/>
      <c r="W104" s="279"/>
      <c r="X104" s="279"/>
      <c r="Y104" s="279"/>
      <c r="Z104" s="279"/>
      <c r="AA104" s="279"/>
      <c r="AB104" s="279"/>
      <c r="AC104" s="279"/>
      <c r="AD104" s="279"/>
      <c r="AE104" s="279"/>
      <c r="AF104" s="279"/>
      <c r="AG104" s="279"/>
      <c r="AH104" s="279"/>
      <c r="AI104" s="279"/>
      <c r="AJ104" s="279"/>
      <c r="AX104" s="279"/>
      <c r="AY104" s="279"/>
      <c r="AZ104" s="279"/>
      <c r="BA104" s="279"/>
      <c r="BB104" s="279"/>
    </row>
    <row r="105" spans="1:54" x14ac:dyDescent="0.25">
      <c r="A105" s="279"/>
      <c r="B105" s="279"/>
      <c r="C105" s="279"/>
      <c r="D105" s="279"/>
      <c r="E105" s="279"/>
      <c r="F105" s="279"/>
      <c r="G105" s="279"/>
      <c r="H105" s="279"/>
      <c r="I105" s="279"/>
      <c r="J105" s="279"/>
      <c r="K105" s="279"/>
      <c r="L105" s="279"/>
      <c r="M105" s="279"/>
      <c r="N105" s="279"/>
      <c r="O105" s="279"/>
      <c r="P105" s="279"/>
      <c r="Q105" s="279"/>
      <c r="R105" s="279"/>
      <c r="S105" s="279"/>
      <c r="T105" s="279"/>
      <c r="U105" s="279"/>
      <c r="V105" s="279"/>
      <c r="W105" s="279"/>
      <c r="X105" s="279"/>
      <c r="Y105" s="279"/>
      <c r="Z105" s="279"/>
      <c r="AA105" s="279"/>
      <c r="AB105" s="279"/>
      <c r="AC105" s="279"/>
      <c r="AD105" s="279"/>
      <c r="AE105" s="279"/>
      <c r="AF105" s="279"/>
      <c r="AG105" s="279"/>
      <c r="AH105" s="279"/>
      <c r="AI105" s="279"/>
      <c r="AJ105" s="279"/>
      <c r="AX105" s="279"/>
      <c r="AY105" s="279"/>
      <c r="AZ105" s="279"/>
      <c r="BA105" s="279"/>
      <c r="BB105" s="279"/>
    </row>
    <row r="106" spans="1:54" x14ac:dyDescent="0.25">
      <c r="A106" s="279"/>
      <c r="B106" s="279"/>
      <c r="C106" s="279"/>
      <c r="D106" s="279"/>
      <c r="E106" s="279"/>
      <c r="F106" s="279"/>
      <c r="G106" s="279"/>
      <c r="H106" s="279"/>
      <c r="I106" s="279"/>
      <c r="J106" s="279"/>
      <c r="K106" s="279"/>
      <c r="L106" s="279"/>
      <c r="M106" s="279"/>
      <c r="N106" s="279"/>
      <c r="O106" s="279"/>
      <c r="P106" s="279"/>
      <c r="Q106" s="279"/>
      <c r="R106" s="279"/>
      <c r="S106" s="279"/>
      <c r="T106" s="279"/>
      <c r="U106" s="279"/>
      <c r="V106" s="279"/>
      <c r="W106" s="279"/>
      <c r="X106" s="279"/>
      <c r="Y106" s="279"/>
      <c r="Z106" s="279"/>
      <c r="AA106" s="279"/>
      <c r="AB106" s="279"/>
      <c r="AC106" s="279"/>
      <c r="AD106" s="279"/>
      <c r="AE106" s="279"/>
      <c r="AF106" s="279"/>
      <c r="AG106" s="279"/>
      <c r="AH106" s="279"/>
      <c r="AI106" s="279"/>
      <c r="AJ106" s="279"/>
      <c r="AX106" s="279"/>
      <c r="AY106" s="279"/>
      <c r="AZ106" s="279"/>
      <c r="BA106" s="279"/>
      <c r="BB106" s="279"/>
    </row>
    <row r="107" spans="1:54" x14ac:dyDescent="0.25">
      <c r="A107" s="279"/>
      <c r="B107" s="279"/>
      <c r="C107" s="279"/>
      <c r="D107" s="279"/>
      <c r="E107" s="279"/>
      <c r="F107" s="279"/>
      <c r="G107" s="279"/>
      <c r="H107" s="279"/>
      <c r="I107" s="279"/>
      <c r="J107" s="279"/>
      <c r="K107" s="279"/>
      <c r="L107" s="279"/>
      <c r="M107" s="279"/>
      <c r="N107" s="279"/>
      <c r="O107" s="279"/>
      <c r="P107" s="279"/>
      <c r="Q107" s="279"/>
      <c r="R107" s="279"/>
      <c r="S107" s="279"/>
      <c r="T107" s="279"/>
      <c r="U107" s="279"/>
      <c r="V107" s="279"/>
      <c r="W107" s="279"/>
      <c r="X107" s="279"/>
      <c r="Y107" s="279"/>
      <c r="Z107" s="279"/>
      <c r="AA107" s="279"/>
      <c r="AB107" s="279"/>
      <c r="AC107" s="279"/>
      <c r="AD107" s="279"/>
      <c r="AE107" s="279"/>
      <c r="AF107" s="279"/>
      <c r="AG107" s="279"/>
      <c r="AH107" s="279"/>
      <c r="AI107" s="279"/>
      <c r="AJ107" s="279"/>
      <c r="AX107" s="279"/>
      <c r="AY107" s="279"/>
      <c r="AZ107" s="279"/>
      <c r="BA107" s="279"/>
      <c r="BB107" s="279"/>
    </row>
    <row r="108" spans="1:54" x14ac:dyDescent="0.25">
      <c r="A108" s="279"/>
      <c r="B108" s="279"/>
      <c r="C108" s="279"/>
      <c r="D108" s="279"/>
      <c r="E108" s="279"/>
      <c r="F108" s="279"/>
      <c r="G108" s="279"/>
      <c r="H108" s="279"/>
      <c r="I108" s="279"/>
      <c r="J108" s="279"/>
      <c r="K108" s="279"/>
      <c r="L108" s="279"/>
      <c r="M108" s="279"/>
      <c r="N108" s="279"/>
      <c r="O108" s="279"/>
      <c r="P108" s="279"/>
      <c r="Q108" s="279"/>
      <c r="R108" s="279"/>
      <c r="S108" s="279"/>
      <c r="T108" s="279"/>
      <c r="U108" s="279"/>
      <c r="V108" s="279"/>
      <c r="W108" s="279"/>
      <c r="X108" s="279"/>
      <c r="Y108" s="279"/>
      <c r="Z108" s="279"/>
      <c r="AA108" s="279"/>
      <c r="AB108" s="279"/>
      <c r="AC108" s="279"/>
      <c r="AD108" s="279"/>
      <c r="AE108" s="279"/>
      <c r="AF108" s="279"/>
      <c r="AG108" s="279"/>
      <c r="AH108" s="279"/>
      <c r="AI108" s="279"/>
      <c r="AJ108" s="279"/>
      <c r="AX108" s="279"/>
      <c r="AY108" s="279"/>
      <c r="AZ108" s="279"/>
      <c r="BA108" s="279"/>
      <c r="BB108" s="279"/>
    </row>
    <row r="109" spans="1:54" x14ac:dyDescent="0.25">
      <c r="A109" s="279"/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79"/>
      <c r="P109" s="279"/>
      <c r="Q109" s="279"/>
      <c r="R109" s="279"/>
      <c r="S109" s="279"/>
      <c r="T109" s="279"/>
      <c r="U109" s="279"/>
      <c r="V109" s="279"/>
      <c r="W109" s="279"/>
      <c r="X109" s="279"/>
      <c r="Y109" s="279"/>
      <c r="Z109" s="279"/>
      <c r="AA109" s="279"/>
      <c r="AB109" s="279"/>
      <c r="AC109" s="279"/>
      <c r="AD109" s="279"/>
      <c r="AE109" s="279"/>
      <c r="AF109" s="279"/>
      <c r="AG109" s="279"/>
      <c r="AH109" s="279"/>
      <c r="AI109" s="279"/>
      <c r="AJ109" s="279"/>
      <c r="AX109" s="279"/>
      <c r="AY109" s="279"/>
      <c r="AZ109" s="279"/>
      <c r="BA109" s="279"/>
      <c r="BB109" s="279"/>
    </row>
    <row r="110" spans="1:54" x14ac:dyDescent="0.25">
      <c r="A110" s="279"/>
      <c r="B110" s="279"/>
      <c r="C110" s="279"/>
      <c r="D110" s="279"/>
      <c r="E110" s="279"/>
      <c r="F110" s="279"/>
      <c r="G110" s="279"/>
      <c r="H110" s="279"/>
      <c r="I110" s="279"/>
      <c r="J110" s="279"/>
      <c r="K110" s="279"/>
      <c r="L110" s="279"/>
      <c r="M110" s="279"/>
      <c r="N110" s="279"/>
      <c r="O110" s="279"/>
      <c r="P110" s="279"/>
      <c r="Q110" s="279"/>
      <c r="R110" s="279"/>
      <c r="S110" s="279"/>
      <c r="T110" s="279"/>
      <c r="U110" s="279"/>
      <c r="V110" s="279"/>
      <c r="W110" s="279"/>
      <c r="X110" s="279"/>
      <c r="Y110" s="279"/>
      <c r="Z110" s="279"/>
      <c r="AA110" s="279"/>
      <c r="AB110" s="279"/>
      <c r="AC110" s="279"/>
      <c r="AD110" s="279"/>
      <c r="AE110" s="279"/>
      <c r="AF110" s="279"/>
      <c r="AG110" s="279"/>
      <c r="AH110" s="279"/>
      <c r="AI110" s="279"/>
      <c r="AJ110" s="279"/>
      <c r="AX110" s="279"/>
      <c r="AY110" s="279"/>
      <c r="AZ110" s="279"/>
      <c r="BA110" s="279"/>
      <c r="BB110" s="279"/>
    </row>
    <row r="111" spans="1:54" x14ac:dyDescent="0.25">
      <c r="A111" s="279"/>
      <c r="B111" s="279"/>
      <c r="C111" s="279"/>
      <c r="D111" s="279"/>
      <c r="E111" s="279"/>
      <c r="F111" s="279"/>
      <c r="G111" s="279"/>
      <c r="H111" s="279"/>
      <c r="I111" s="279"/>
      <c r="J111" s="279"/>
      <c r="K111" s="279"/>
      <c r="L111" s="279"/>
      <c r="M111" s="279"/>
      <c r="N111" s="279"/>
      <c r="O111" s="279"/>
      <c r="P111" s="279"/>
      <c r="Q111" s="279"/>
      <c r="R111" s="279"/>
      <c r="S111" s="279"/>
      <c r="T111" s="279"/>
      <c r="U111" s="279"/>
      <c r="V111" s="279"/>
      <c r="W111" s="279"/>
      <c r="X111" s="279"/>
      <c r="Y111" s="279"/>
      <c r="Z111" s="279"/>
      <c r="AA111" s="279"/>
      <c r="AB111" s="279"/>
      <c r="AC111" s="279"/>
      <c r="AD111" s="279"/>
      <c r="AE111" s="279"/>
      <c r="AF111" s="279"/>
      <c r="AG111" s="279"/>
      <c r="AH111" s="279"/>
      <c r="AI111" s="279"/>
      <c r="AJ111" s="279"/>
      <c r="AX111" s="279"/>
      <c r="AY111" s="279"/>
      <c r="AZ111" s="279"/>
      <c r="BA111" s="279"/>
      <c r="BB111" s="279"/>
    </row>
    <row r="112" spans="1:54" x14ac:dyDescent="0.25">
      <c r="A112" s="279"/>
      <c r="B112" s="279"/>
      <c r="C112" s="279"/>
      <c r="D112" s="279"/>
      <c r="E112" s="279"/>
      <c r="F112" s="279"/>
      <c r="G112" s="279"/>
      <c r="H112" s="279"/>
      <c r="I112" s="279"/>
      <c r="J112" s="279"/>
      <c r="K112" s="279"/>
      <c r="L112" s="279"/>
      <c r="M112" s="279"/>
      <c r="N112" s="279"/>
      <c r="O112" s="279"/>
      <c r="P112" s="279"/>
      <c r="Q112" s="279"/>
      <c r="R112" s="279"/>
      <c r="S112" s="279"/>
      <c r="T112" s="279"/>
      <c r="U112" s="279"/>
      <c r="V112" s="279"/>
      <c r="W112" s="279"/>
      <c r="X112" s="279"/>
      <c r="Y112" s="279"/>
      <c r="Z112" s="279"/>
      <c r="AA112" s="279"/>
      <c r="AB112" s="279"/>
      <c r="AC112" s="279"/>
      <c r="AD112" s="279"/>
      <c r="AE112" s="279"/>
      <c r="AF112" s="279"/>
      <c r="AG112" s="279"/>
      <c r="AH112" s="279"/>
      <c r="AI112" s="279"/>
      <c r="AJ112" s="279"/>
      <c r="AX112" s="279"/>
      <c r="AY112" s="279"/>
      <c r="AZ112" s="279"/>
      <c r="BA112" s="279"/>
      <c r="BB112" s="279"/>
    </row>
    <row r="113" spans="1:54" x14ac:dyDescent="0.25">
      <c r="A113" s="279"/>
      <c r="B113" s="279"/>
      <c r="C113" s="279"/>
      <c r="D113" s="279"/>
      <c r="E113" s="279"/>
      <c r="F113" s="279"/>
      <c r="G113" s="279"/>
      <c r="H113" s="279"/>
      <c r="I113" s="279"/>
      <c r="J113" s="279"/>
      <c r="K113" s="279"/>
      <c r="L113" s="279"/>
      <c r="M113" s="279"/>
      <c r="N113" s="279"/>
      <c r="O113" s="279"/>
      <c r="P113" s="279"/>
      <c r="Q113" s="279"/>
      <c r="R113" s="279"/>
      <c r="S113" s="279"/>
      <c r="T113" s="279"/>
      <c r="U113" s="279"/>
      <c r="V113" s="279"/>
      <c r="W113" s="279"/>
      <c r="X113" s="279"/>
      <c r="Y113" s="279"/>
      <c r="Z113" s="279"/>
      <c r="AA113" s="279"/>
      <c r="AB113" s="279"/>
      <c r="AC113" s="279"/>
      <c r="AD113" s="279"/>
      <c r="AE113" s="279"/>
      <c r="AF113" s="279"/>
      <c r="AG113" s="279"/>
      <c r="AH113" s="279"/>
      <c r="AI113" s="279"/>
      <c r="AJ113" s="279"/>
      <c r="AX113" s="279"/>
      <c r="AY113" s="279"/>
      <c r="AZ113" s="279"/>
      <c r="BA113" s="279"/>
      <c r="BB113" s="279"/>
    </row>
    <row r="114" spans="1:54" x14ac:dyDescent="0.25">
      <c r="A114" s="279"/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279"/>
      <c r="N114" s="279"/>
      <c r="O114" s="279"/>
      <c r="P114" s="279"/>
      <c r="Q114" s="279"/>
      <c r="R114" s="279"/>
      <c r="S114" s="279"/>
      <c r="T114" s="279"/>
      <c r="U114" s="279"/>
      <c r="V114" s="279"/>
      <c r="W114" s="279"/>
      <c r="X114" s="279"/>
      <c r="Y114" s="279"/>
      <c r="Z114" s="279"/>
      <c r="AA114" s="279"/>
      <c r="AB114" s="279"/>
      <c r="AC114" s="279"/>
      <c r="AD114" s="279"/>
      <c r="AE114" s="279"/>
      <c r="AF114" s="279"/>
      <c r="AG114" s="279"/>
      <c r="AH114" s="279"/>
      <c r="AI114" s="279"/>
      <c r="AJ114" s="279"/>
      <c r="AX114" s="279"/>
      <c r="AY114" s="279"/>
      <c r="AZ114" s="279"/>
      <c r="BA114" s="279"/>
      <c r="BB114" s="279"/>
    </row>
    <row r="115" spans="1:54" x14ac:dyDescent="0.25">
      <c r="A115" s="279"/>
      <c r="B115" s="279"/>
      <c r="C115" s="279"/>
      <c r="D115" s="279"/>
      <c r="E115" s="279"/>
      <c r="F115" s="279"/>
      <c r="G115" s="279"/>
      <c r="H115" s="279"/>
      <c r="I115" s="279"/>
      <c r="J115" s="279"/>
      <c r="K115" s="279"/>
      <c r="L115" s="279"/>
      <c r="M115" s="279"/>
      <c r="N115" s="279"/>
      <c r="O115" s="279"/>
      <c r="P115" s="279"/>
      <c r="Q115" s="279"/>
      <c r="R115" s="279"/>
      <c r="S115" s="279"/>
      <c r="T115" s="279"/>
      <c r="U115" s="279"/>
      <c r="V115" s="279"/>
      <c r="W115" s="279"/>
      <c r="X115" s="279"/>
      <c r="Y115" s="279"/>
      <c r="Z115" s="279"/>
      <c r="AA115" s="279"/>
      <c r="AB115" s="279"/>
      <c r="AC115" s="279"/>
      <c r="AD115" s="279"/>
      <c r="AE115" s="279"/>
      <c r="AF115" s="279"/>
      <c r="AG115" s="279"/>
      <c r="AH115" s="279"/>
      <c r="AI115" s="279"/>
      <c r="AJ115" s="279"/>
      <c r="AX115" s="279"/>
      <c r="AY115" s="279"/>
      <c r="AZ115" s="279"/>
      <c r="BA115" s="279"/>
      <c r="BB115" s="279"/>
    </row>
    <row r="116" spans="1:54" x14ac:dyDescent="0.25">
      <c r="A116" s="279"/>
      <c r="B116" s="279"/>
      <c r="C116" s="279"/>
      <c r="D116" s="279"/>
      <c r="E116" s="279"/>
      <c r="F116" s="279"/>
      <c r="G116" s="279"/>
      <c r="H116" s="279"/>
      <c r="I116" s="279"/>
      <c r="J116" s="279"/>
      <c r="K116" s="279"/>
      <c r="L116" s="279"/>
      <c r="M116" s="279"/>
      <c r="N116" s="279"/>
      <c r="O116" s="279"/>
      <c r="P116" s="279"/>
      <c r="Q116" s="279"/>
      <c r="R116" s="279"/>
      <c r="S116" s="279"/>
      <c r="T116" s="279"/>
      <c r="U116" s="279"/>
      <c r="V116" s="279"/>
      <c r="W116" s="279"/>
      <c r="X116" s="279"/>
      <c r="Y116" s="279"/>
      <c r="Z116" s="279"/>
      <c r="AA116" s="279"/>
      <c r="AB116" s="279"/>
      <c r="AC116" s="279"/>
      <c r="AD116" s="279"/>
      <c r="AE116" s="279"/>
      <c r="AF116" s="279"/>
      <c r="AG116" s="279"/>
      <c r="AH116" s="279"/>
      <c r="AI116" s="279"/>
      <c r="AJ116" s="279"/>
      <c r="AX116" s="279"/>
      <c r="AY116" s="279"/>
      <c r="AZ116" s="279"/>
      <c r="BA116" s="279"/>
      <c r="BB116" s="279"/>
    </row>
    <row r="117" spans="1:54" x14ac:dyDescent="0.25">
      <c r="A117" s="279"/>
      <c r="B117" s="279"/>
      <c r="C117" s="279"/>
      <c r="D117" s="279"/>
      <c r="E117" s="279"/>
      <c r="F117" s="279"/>
      <c r="G117" s="279"/>
      <c r="H117" s="279"/>
      <c r="I117" s="279"/>
      <c r="J117" s="279"/>
      <c r="K117" s="279"/>
      <c r="L117" s="279"/>
      <c r="M117" s="279"/>
      <c r="N117" s="279"/>
      <c r="O117" s="279"/>
      <c r="P117" s="279"/>
      <c r="Q117" s="279"/>
      <c r="R117" s="279"/>
      <c r="S117" s="279"/>
      <c r="T117" s="279"/>
      <c r="U117" s="279"/>
      <c r="V117" s="279"/>
      <c r="W117" s="279"/>
      <c r="X117" s="279"/>
      <c r="Y117" s="279"/>
      <c r="Z117" s="279"/>
      <c r="AA117" s="279"/>
      <c r="AB117" s="279"/>
      <c r="AC117" s="279"/>
      <c r="AD117" s="279"/>
      <c r="AE117" s="279"/>
      <c r="AF117" s="279"/>
      <c r="AG117" s="279"/>
      <c r="AH117" s="279"/>
      <c r="AI117" s="279"/>
      <c r="AJ117" s="279"/>
      <c r="AX117" s="279"/>
      <c r="AY117" s="279"/>
      <c r="AZ117" s="279"/>
      <c r="BA117" s="279"/>
      <c r="BB117" s="279"/>
    </row>
    <row r="118" spans="1:54" x14ac:dyDescent="0.25">
      <c r="A118" s="279"/>
      <c r="B118" s="279"/>
      <c r="C118" s="279"/>
      <c r="D118" s="279"/>
      <c r="E118" s="279"/>
      <c r="F118" s="279"/>
      <c r="G118" s="279"/>
      <c r="H118" s="279"/>
      <c r="I118" s="279"/>
      <c r="J118" s="279"/>
      <c r="K118" s="279"/>
      <c r="L118" s="279"/>
      <c r="M118" s="279"/>
      <c r="N118" s="279"/>
      <c r="O118" s="279"/>
      <c r="P118" s="279"/>
      <c r="Q118" s="279"/>
      <c r="R118" s="279"/>
      <c r="S118" s="279"/>
      <c r="T118" s="279"/>
      <c r="U118" s="279"/>
      <c r="V118" s="279"/>
      <c r="W118" s="279"/>
      <c r="X118" s="279"/>
      <c r="Y118" s="279"/>
      <c r="Z118" s="279"/>
      <c r="AA118" s="279"/>
      <c r="AB118" s="279"/>
      <c r="AC118" s="279"/>
      <c r="AD118" s="279"/>
      <c r="AE118" s="279"/>
      <c r="AF118" s="279"/>
      <c r="AG118" s="279"/>
      <c r="AH118" s="279"/>
      <c r="AI118" s="279"/>
      <c r="AJ118" s="279"/>
      <c r="AX118" s="279"/>
      <c r="AY118" s="279"/>
      <c r="AZ118" s="279"/>
      <c r="BA118" s="279"/>
      <c r="BB118" s="279"/>
    </row>
    <row r="119" spans="1:54" x14ac:dyDescent="0.25">
      <c r="A119" s="279"/>
      <c r="B119" s="279"/>
      <c r="C119" s="279"/>
      <c r="D119" s="279"/>
      <c r="E119" s="279"/>
      <c r="F119" s="279"/>
      <c r="G119" s="279"/>
      <c r="H119" s="279"/>
      <c r="I119" s="279"/>
      <c r="J119" s="279"/>
      <c r="K119" s="279"/>
      <c r="L119" s="279"/>
      <c r="M119" s="279"/>
      <c r="N119" s="279"/>
      <c r="O119" s="279"/>
      <c r="P119" s="279"/>
      <c r="Q119" s="279"/>
      <c r="R119" s="279"/>
      <c r="S119" s="279"/>
      <c r="T119" s="279"/>
      <c r="U119" s="279"/>
      <c r="V119" s="279"/>
      <c r="W119" s="279"/>
      <c r="X119" s="279"/>
      <c r="Y119" s="279"/>
      <c r="Z119" s="279"/>
      <c r="AA119" s="279"/>
      <c r="AB119" s="279"/>
      <c r="AC119" s="279"/>
      <c r="AD119" s="279"/>
      <c r="AE119" s="279"/>
      <c r="AF119" s="279"/>
      <c r="AG119" s="279"/>
      <c r="AH119" s="279"/>
      <c r="AI119" s="279"/>
      <c r="AJ119" s="279"/>
      <c r="AX119" s="279"/>
      <c r="AY119" s="279"/>
      <c r="AZ119" s="279"/>
      <c r="BA119" s="279"/>
      <c r="BB119" s="279"/>
    </row>
    <row r="120" spans="1:54" x14ac:dyDescent="0.25">
      <c r="A120" s="279"/>
      <c r="B120" s="279"/>
      <c r="C120" s="279"/>
      <c r="D120" s="279"/>
      <c r="E120" s="279"/>
      <c r="F120" s="279"/>
      <c r="G120" s="279"/>
      <c r="H120" s="279"/>
      <c r="I120" s="279"/>
      <c r="J120" s="279"/>
      <c r="K120" s="279"/>
      <c r="L120" s="279"/>
      <c r="M120" s="279"/>
      <c r="N120" s="279"/>
      <c r="O120" s="279"/>
      <c r="P120" s="279"/>
      <c r="Q120" s="279"/>
      <c r="R120" s="279"/>
      <c r="S120" s="279"/>
      <c r="T120" s="279"/>
      <c r="U120" s="279"/>
      <c r="V120" s="279"/>
      <c r="W120" s="279"/>
      <c r="X120" s="279"/>
      <c r="Y120" s="279"/>
      <c r="Z120" s="279"/>
      <c r="AA120" s="279"/>
      <c r="AB120" s="279"/>
      <c r="AC120" s="279"/>
      <c r="AD120" s="279"/>
      <c r="AE120" s="279"/>
      <c r="AF120" s="279"/>
      <c r="AG120" s="279"/>
      <c r="AH120" s="279"/>
      <c r="AI120" s="279"/>
      <c r="AJ120" s="279"/>
      <c r="AX120" s="279"/>
      <c r="AY120" s="279"/>
      <c r="AZ120" s="279"/>
      <c r="BA120" s="279"/>
      <c r="BB120" s="279"/>
    </row>
    <row r="121" spans="1:54" x14ac:dyDescent="0.25">
      <c r="A121" s="279"/>
      <c r="B121" s="279"/>
      <c r="C121" s="279"/>
      <c r="D121" s="279"/>
      <c r="E121" s="279"/>
      <c r="F121" s="279"/>
      <c r="G121" s="279"/>
      <c r="H121" s="279"/>
      <c r="I121" s="279"/>
      <c r="J121" s="279"/>
      <c r="K121" s="279"/>
      <c r="L121" s="279"/>
      <c r="M121" s="279"/>
      <c r="N121" s="279"/>
      <c r="O121" s="279"/>
      <c r="P121" s="279"/>
      <c r="Q121" s="279"/>
      <c r="R121" s="279"/>
      <c r="S121" s="279"/>
      <c r="T121" s="279"/>
      <c r="U121" s="279"/>
      <c r="V121" s="279"/>
      <c r="W121" s="279"/>
      <c r="X121" s="279"/>
      <c r="Y121" s="279"/>
      <c r="Z121" s="279"/>
      <c r="AA121" s="279"/>
      <c r="AB121" s="279"/>
      <c r="AC121" s="279"/>
      <c r="AD121" s="279"/>
      <c r="AE121" s="279"/>
      <c r="AF121" s="279"/>
      <c r="AG121" s="279"/>
      <c r="AH121" s="279"/>
      <c r="AI121" s="279"/>
      <c r="AJ121" s="279"/>
      <c r="AX121" s="279"/>
      <c r="AY121" s="279"/>
      <c r="AZ121" s="279"/>
      <c r="BA121" s="279"/>
      <c r="BB121" s="279"/>
    </row>
    <row r="122" spans="1:54" x14ac:dyDescent="0.25">
      <c r="A122" s="279"/>
      <c r="B122" s="279"/>
      <c r="C122" s="279"/>
      <c r="D122" s="279"/>
      <c r="E122" s="279"/>
      <c r="F122" s="279"/>
      <c r="G122" s="279"/>
      <c r="H122" s="279"/>
      <c r="I122" s="279"/>
      <c r="J122" s="279"/>
      <c r="K122" s="279"/>
      <c r="L122" s="279"/>
      <c r="M122" s="279"/>
      <c r="N122" s="279"/>
      <c r="O122" s="279"/>
      <c r="P122" s="279"/>
      <c r="Q122" s="279"/>
      <c r="R122" s="279"/>
      <c r="S122" s="279"/>
      <c r="T122" s="279"/>
      <c r="U122" s="279"/>
      <c r="V122" s="279"/>
      <c r="W122" s="279"/>
      <c r="X122" s="279"/>
      <c r="Y122" s="279"/>
      <c r="Z122" s="279"/>
      <c r="AA122" s="279"/>
      <c r="AB122" s="279"/>
      <c r="AC122" s="279"/>
      <c r="AD122" s="279"/>
      <c r="AE122" s="279"/>
      <c r="AF122" s="279"/>
      <c r="AG122" s="279"/>
      <c r="AH122" s="279"/>
      <c r="AI122" s="279"/>
      <c r="AJ122" s="279"/>
      <c r="AX122" s="279"/>
      <c r="AY122" s="279"/>
      <c r="AZ122" s="279"/>
      <c r="BA122" s="279"/>
      <c r="BB122" s="279"/>
    </row>
    <row r="123" spans="1:54" x14ac:dyDescent="0.25">
      <c r="A123" s="279"/>
      <c r="B123" s="279"/>
      <c r="C123" s="279"/>
      <c r="D123" s="279"/>
      <c r="E123" s="279"/>
      <c r="F123" s="279"/>
      <c r="G123" s="279"/>
      <c r="H123" s="279"/>
      <c r="I123" s="279"/>
      <c r="J123" s="279"/>
      <c r="K123" s="279"/>
      <c r="L123" s="279"/>
      <c r="M123" s="279"/>
      <c r="N123" s="279"/>
      <c r="O123" s="279"/>
      <c r="P123" s="279"/>
      <c r="Q123" s="279"/>
      <c r="R123" s="279"/>
      <c r="S123" s="279"/>
      <c r="T123" s="279"/>
      <c r="U123" s="279"/>
      <c r="V123" s="279"/>
      <c r="W123" s="279"/>
      <c r="X123" s="279"/>
      <c r="Y123" s="279"/>
      <c r="Z123" s="279"/>
      <c r="AA123" s="279"/>
      <c r="AB123" s="279"/>
      <c r="AC123" s="279"/>
      <c r="AD123" s="279"/>
      <c r="AE123" s="279"/>
      <c r="AF123" s="279"/>
      <c r="AG123" s="279"/>
      <c r="AH123" s="279"/>
      <c r="AI123" s="279"/>
      <c r="AJ123" s="279"/>
      <c r="AX123" s="279"/>
      <c r="AY123" s="279"/>
      <c r="AZ123" s="279"/>
      <c r="BA123" s="279"/>
      <c r="BB123" s="279"/>
    </row>
    <row r="124" spans="1:54" x14ac:dyDescent="0.25">
      <c r="A124" s="279"/>
      <c r="B124" s="279"/>
      <c r="C124" s="279"/>
      <c r="D124" s="279"/>
      <c r="E124" s="279"/>
      <c r="F124" s="279"/>
      <c r="G124" s="279"/>
      <c r="H124" s="279"/>
      <c r="I124" s="279"/>
      <c r="J124" s="279"/>
      <c r="K124" s="279"/>
      <c r="L124" s="279"/>
      <c r="M124" s="279"/>
      <c r="N124" s="279"/>
      <c r="O124" s="279"/>
      <c r="P124" s="279"/>
      <c r="Q124" s="279"/>
      <c r="R124" s="279"/>
      <c r="S124" s="279"/>
      <c r="T124" s="279"/>
      <c r="U124" s="279"/>
      <c r="V124" s="279"/>
      <c r="W124" s="279"/>
      <c r="X124" s="279"/>
      <c r="Y124" s="279"/>
      <c r="Z124" s="279"/>
      <c r="AA124" s="279"/>
      <c r="AB124" s="279"/>
      <c r="AC124" s="279"/>
      <c r="AD124" s="279"/>
      <c r="AE124" s="279"/>
      <c r="AF124" s="279"/>
      <c r="AG124" s="279"/>
      <c r="AH124" s="279"/>
      <c r="AI124" s="279"/>
      <c r="AJ124" s="279"/>
      <c r="AX124" s="279"/>
      <c r="AY124" s="279"/>
      <c r="AZ124" s="279"/>
      <c r="BA124" s="279"/>
      <c r="BB124" s="279"/>
    </row>
    <row r="125" spans="1:54" x14ac:dyDescent="0.25">
      <c r="A125" s="279"/>
      <c r="B125" s="279"/>
      <c r="C125" s="279"/>
      <c r="D125" s="279"/>
      <c r="E125" s="279"/>
      <c r="F125" s="279"/>
      <c r="G125" s="279"/>
      <c r="H125" s="279"/>
      <c r="I125" s="279"/>
      <c r="J125" s="279"/>
      <c r="K125" s="279"/>
      <c r="L125" s="279"/>
      <c r="M125" s="279"/>
      <c r="N125" s="279"/>
      <c r="O125" s="279"/>
      <c r="P125" s="279"/>
      <c r="Q125" s="279"/>
      <c r="R125" s="279"/>
      <c r="S125" s="279"/>
      <c r="T125" s="279"/>
      <c r="U125" s="279"/>
      <c r="V125" s="279"/>
      <c r="W125" s="279"/>
      <c r="X125" s="279"/>
      <c r="Y125" s="279"/>
      <c r="Z125" s="279"/>
      <c r="AA125" s="279"/>
      <c r="AB125" s="279"/>
      <c r="AC125" s="279"/>
      <c r="AD125" s="279"/>
      <c r="AE125" s="279"/>
      <c r="AF125" s="279"/>
      <c r="AG125" s="279"/>
      <c r="AH125" s="279"/>
      <c r="AI125" s="279"/>
      <c r="AJ125" s="279"/>
      <c r="AX125" s="279"/>
      <c r="AY125" s="279"/>
      <c r="AZ125" s="279"/>
      <c r="BA125" s="279"/>
      <c r="BB125" s="279"/>
    </row>
    <row r="126" spans="1:54" x14ac:dyDescent="0.25">
      <c r="A126" s="279"/>
      <c r="B126" s="279"/>
      <c r="C126" s="279"/>
      <c r="D126" s="279"/>
      <c r="E126" s="279"/>
      <c r="F126" s="279"/>
      <c r="G126" s="279"/>
      <c r="H126" s="279"/>
      <c r="I126" s="279"/>
      <c r="J126" s="279"/>
      <c r="K126" s="279"/>
      <c r="L126" s="279"/>
      <c r="M126" s="279"/>
      <c r="N126" s="279"/>
      <c r="O126" s="279"/>
      <c r="P126" s="279"/>
      <c r="Q126" s="279"/>
      <c r="R126" s="279"/>
      <c r="S126" s="279"/>
      <c r="T126" s="279"/>
      <c r="U126" s="279"/>
      <c r="V126" s="279"/>
      <c r="W126" s="279"/>
      <c r="X126" s="279"/>
      <c r="Y126" s="279"/>
      <c r="Z126" s="279"/>
      <c r="AA126" s="279"/>
      <c r="AB126" s="279"/>
      <c r="AC126" s="279"/>
      <c r="AD126" s="279"/>
      <c r="AE126" s="279"/>
      <c r="AF126" s="279"/>
      <c r="AG126" s="279"/>
      <c r="AH126" s="279"/>
      <c r="AI126" s="279"/>
      <c r="AJ126" s="279"/>
      <c r="AX126" s="279"/>
      <c r="AY126" s="279"/>
      <c r="AZ126" s="279"/>
      <c r="BA126" s="279"/>
      <c r="BB126" s="279"/>
    </row>
    <row r="127" spans="1:54" x14ac:dyDescent="0.25">
      <c r="A127" s="279"/>
      <c r="B127" s="279"/>
      <c r="C127" s="279"/>
      <c r="D127" s="279"/>
      <c r="E127" s="279"/>
      <c r="F127" s="279"/>
      <c r="G127" s="279"/>
      <c r="H127" s="279"/>
      <c r="I127" s="279"/>
      <c r="J127" s="279"/>
      <c r="K127" s="279"/>
      <c r="L127" s="279"/>
      <c r="M127" s="279"/>
      <c r="N127" s="279"/>
      <c r="O127" s="279"/>
      <c r="P127" s="279"/>
      <c r="Q127" s="279"/>
      <c r="R127" s="279"/>
      <c r="S127" s="279"/>
      <c r="T127" s="279"/>
      <c r="U127" s="279"/>
      <c r="V127" s="279"/>
      <c r="W127" s="279"/>
      <c r="X127" s="279"/>
      <c r="Y127" s="279"/>
      <c r="Z127" s="279"/>
      <c r="AA127" s="279"/>
      <c r="AB127" s="279"/>
      <c r="AC127" s="279"/>
      <c r="AD127" s="279"/>
      <c r="AE127" s="279"/>
      <c r="AF127" s="279"/>
      <c r="AG127" s="279"/>
      <c r="AH127" s="279"/>
      <c r="AI127" s="279"/>
      <c r="AJ127" s="279"/>
      <c r="AX127" s="279"/>
      <c r="AY127" s="279"/>
      <c r="AZ127" s="279"/>
      <c r="BA127" s="279"/>
      <c r="BB127" s="279"/>
    </row>
    <row r="128" spans="1:54" x14ac:dyDescent="0.25">
      <c r="A128" s="279"/>
      <c r="B128" s="279"/>
      <c r="C128" s="279"/>
      <c r="D128" s="279"/>
      <c r="E128" s="279"/>
      <c r="F128" s="279"/>
      <c r="G128" s="279"/>
      <c r="H128" s="279"/>
      <c r="I128" s="279"/>
      <c r="J128" s="279"/>
      <c r="K128" s="279"/>
      <c r="L128" s="279"/>
      <c r="M128" s="279"/>
      <c r="N128" s="279"/>
      <c r="O128" s="279"/>
      <c r="P128" s="279"/>
      <c r="Q128" s="279"/>
      <c r="R128" s="279"/>
      <c r="S128" s="279"/>
      <c r="T128" s="279"/>
      <c r="U128" s="279"/>
      <c r="V128" s="279"/>
      <c r="W128" s="279"/>
      <c r="X128" s="279"/>
      <c r="Y128" s="279"/>
      <c r="Z128" s="279"/>
      <c r="AA128" s="279"/>
      <c r="AB128" s="279"/>
      <c r="AC128" s="279"/>
      <c r="AD128" s="279"/>
      <c r="AE128" s="279"/>
      <c r="AF128" s="279"/>
      <c r="AG128" s="279"/>
      <c r="AH128" s="279"/>
      <c r="AI128" s="279"/>
      <c r="AJ128" s="279"/>
      <c r="AX128" s="279"/>
      <c r="AY128" s="279"/>
      <c r="AZ128" s="279"/>
      <c r="BA128" s="279"/>
      <c r="BB128" s="279"/>
    </row>
    <row r="129" spans="1:54" x14ac:dyDescent="0.25">
      <c r="A129" s="279"/>
      <c r="B129" s="279"/>
      <c r="C129" s="279"/>
      <c r="D129" s="279"/>
      <c r="E129" s="279"/>
      <c r="F129" s="279"/>
      <c r="G129" s="279"/>
      <c r="H129" s="279"/>
      <c r="I129" s="279"/>
      <c r="J129" s="279"/>
      <c r="K129" s="279"/>
      <c r="L129" s="279"/>
      <c r="M129" s="279"/>
      <c r="N129" s="279"/>
      <c r="O129" s="279"/>
      <c r="P129" s="279"/>
      <c r="Q129" s="279"/>
      <c r="R129" s="279"/>
      <c r="S129" s="279"/>
      <c r="T129" s="279"/>
      <c r="U129" s="279"/>
      <c r="V129" s="279"/>
      <c r="W129" s="279"/>
      <c r="X129" s="279"/>
      <c r="Y129" s="279"/>
      <c r="Z129" s="279"/>
      <c r="AA129" s="279"/>
      <c r="AB129" s="279"/>
      <c r="AC129" s="279"/>
      <c r="AD129" s="279"/>
      <c r="AE129" s="279"/>
      <c r="AF129" s="279"/>
      <c r="AG129" s="279"/>
      <c r="AH129" s="279"/>
      <c r="AI129" s="279"/>
      <c r="AJ129" s="279"/>
      <c r="AX129" s="279"/>
      <c r="AY129" s="279"/>
      <c r="AZ129" s="279"/>
      <c r="BA129" s="279"/>
      <c r="BB129" s="279"/>
    </row>
    <row r="130" spans="1:54" x14ac:dyDescent="0.25">
      <c r="A130" s="279"/>
      <c r="B130" s="279"/>
      <c r="C130" s="279"/>
      <c r="D130" s="279"/>
      <c r="E130" s="279"/>
      <c r="F130" s="279"/>
      <c r="G130" s="279"/>
      <c r="H130" s="279"/>
      <c r="I130" s="279"/>
      <c r="J130" s="279"/>
      <c r="K130" s="279"/>
      <c r="L130" s="279"/>
      <c r="M130" s="279"/>
      <c r="N130" s="279"/>
      <c r="O130" s="279"/>
      <c r="P130" s="279"/>
      <c r="Q130" s="279"/>
      <c r="R130" s="279"/>
      <c r="S130" s="279"/>
      <c r="T130" s="279"/>
      <c r="U130" s="279"/>
      <c r="V130" s="279"/>
      <c r="W130" s="279"/>
      <c r="X130" s="279"/>
      <c r="Y130" s="279"/>
      <c r="Z130" s="279"/>
      <c r="AA130" s="279"/>
      <c r="AB130" s="279"/>
      <c r="AC130" s="279"/>
      <c r="AD130" s="279"/>
      <c r="AE130" s="279"/>
      <c r="AF130" s="279"/>
      <c r="AG130" s="279"/>
      <c r="AH130" s="279"/>
      <c r="AI130" s="279"/>
      <c r="AJ130" s="279"/>
      <c r="AX130" s="279"/>
      <c r="AY130" s="279"/>
      <c r="AZ130" s="279"/>
      <c r="BA130" s="279"/>
      <c r="BB130" s="279"/>
    </row>
    <row r="131" spans="1:54" x14ac:dyDescent="0.25">
      <c r="A131" s="279"/>
      <c r="B131" s="279"/>
      <c r="C131" s="279"/>
      <c r="D131" s="279"/>
      <c r="E131" s="279"/>
      <c r="F131" s="279"/>
      <c r="G131" s="279"/>
      <c r="H131" s="279"/>
      <c r="I131" s="279"/>
      <c r="J131" s="279"/>
      <c r="K131" s="279"/>
      <c r="L131" s="279"/>
      <c r="M131" s="279"/>
      <c r="N131" s="279"/>
      <c r="O131" s="279"/>
      <c r="P131" s="279"/>
      <c r="Q131" s="279"/>
      <c r="R131" s="279"/>
      <c r="S131" s="279"/>
      <c r="T131" s="279"/>
      <c r="U131" s="279"/>
      <c r="V131" s="279"/>
      <c r="W131" s="279"/>
      <c r="X131" s="279"/>
      <c r="Y131" s="279"/>
      <c r="Z131" s="279"/>
      <c r="AA131" s="279"/>
      <c r="AB131" s="279"/>
      <c r="AC131" s="279"/>
      <c r="AD131" s="279"/>
      <c r="AE131" s="279"/>
      <c r="AF131" s="279"/>
      <c r="AG131" s="279"/>
      <c r="AH131" s="279"/>
      <c r="AI131" s="279"/>
      <c r="AJ131" s="279"/>
      <c r="AX131" s="279"/>
      <c r="AY131" s="279"/>
      <c r="AZ131" s="279"/>
      <c r="BA131" s="279"/>
      <c r="BB131" s="279"/>
    </row>
    <row r="132" spans="1:54" x14ac:dyDescent="0.25">
      <c r="A132" s="279"/>
      <c r="B132" s="279"/>
      <c r="C132" s="279"/>
      <c r="D132" s="279"/>
      <c r="E132" s="279"/>
      <c r="F132" s="279"/>
      <c r="G132" s="279"/>
      <c r="H132" s="279"/>
      <c r="I132" s="279"/>
      <c r="J132" s="279"/>
      <c r="K132" s="279"/>
      <c r="L132" s="279"/>
      <c r="M132" s="279"/>
      <c r="N132" s="279"/>
      <c r="O132" s="279"/>
      <c r="P132" s="279"/>
      <c r="Q132" s="279"/>
      <c r="R132" s="279"/>
      <c r="S132" s="279"/>
      <c r="T132" s="279"/>
      <c r="U132" s="279"/>
      <c r="V132" s="279"/>
      <c r="W132" s="279"/>
      <c r="X132" s="279"/>
      <c r="Y132" s="279"/>
      <c r="Z132" s="279"/>
      <c r="AA132" s="279"/>
      <c r="AB132" s="279"/>
      <c r="AC132" s="279"/>
      <c r="AD132" s="279"/>
      <c r="AE132" s="279"/>
      <c r="AF132" s="279"/>
      <c r="AG132" s="279"/>
      <c r="AH132" s="279"/>
      <c r="AI132" s="279"/>
      <c r="AJ132" s="279"/>
      <c r="AX132" s="279"/>
      <c r="AY132" s="279"/>
      <c r="AZ132" s="279"/>
      <c r="BA132" s="279"/>
      <c r="BB132" s="279"/>
    </row>
    <row r="133" spans="1:54" x14ac:dyDescent="0.25">
      <c r="A133" s="279"/>
      <c r="B133" s="279"/>
      <c r="C133" s="279"/>
      <c r="D133" s="279"/>
      <c r="E133" s="279"/>
      <c r="F133" s="279"/>
      <c r="G133" s="279"/>
      <c r="H133" s="279"/>
      <c r="I133" s="279"/>
      <c r="J133" s="279"/>
      <c r="K133" s="279"/>
      <c r="L133" s="279"/>
      <c r="M133" s="279"/>
      <c r="N133" s="279"/>
      <c r="O133" s="279"/>
      <c r="P133" s="279"/>
      <c r="Q133" s="279"/>
      <c r="R133" s="279"/>
      <c r="S133" s="279"/>
      <c r="T133" s="279"/>
      <c r="U133" s="279"/>
      <c r="V133" s="279"/>
      <c r="W133" s="279"/>
      <c r="X133" s="279"/>
      <c r="Y133" s="279"/>
      <c r="Z133" s="279"/>
      <c r="AA133" s="279"/>
      <c r="AB133" s="279"/>
      <c r="AC133" s="279"/>
      <c r="AD133" s="279"/>
      <c r="AE133" s="279"/>
      <c r="AF133" s="279"/>
      <c r="AG133" s="279"/>
      <c r="AH133" s="279"/>
      <c r="AI133" s="279"/>
      <c r="AJ133" s="279"/>
      <c r="AX133" s="279"/>
      <c r="AY133" s="279"/>
      <c r="AZ133" s="279"/>
      <c r="BA133" s="279"/>
      <c r="BB133" s="279"/>
    </row>
    <row r="134" spans="1:54" x14ac:dyDescent="0.25">
      <c r="A134" s="279"/>
      <c r="B134" s="279"/>
      <c r="C134" s="279"/>
      <c r="D134" s="279"/>
      <c r="E134" s="279"/>
      <c r="F134" s="279"/>
      <c r="G134" s="279"/>
      <c r="H134" s="279"/>
      <c r="I134" s="279"/>
      <c r="J134" s="279"/>
      <c r="K134" s="279"/>
      <c r="L134" s="279"/>
      <c r="M134" s="279"/>
      <c r="N134" s="279"/>
      <c r="O134" s="279"/>
      <c r="P134" s="279"/>
      <c r="Q134" s="279"/>
      <c r="R134" s="279"/>
      <c r="S134" s="279"/>
      <c r="T134" s="279"/>
      <c r="U134" s="279"/>
      <c r="V134" s="279"/>
      <c r="W134" s="279"/>
      <c r="X134" s="279"/>
      <c r="Y134" s="279"/>
      <c r="Z134" s="279"/>
      <c r="AA134" s="279"/>
      <c r="AB134" s="279"/>
      <c r="AC134" s="279"/>
      <c r="AD134" s="279"/>
      <c r="AE134" s="279"/>
      <c r="AF134" s="279"/>
      <c r="AG134" s="279"/>
      <c r="AH134" s="279"/>
      <c r="AI134" s="279"/>
      <c r="AJ134" s="279"/>
      <c r="AX134" s="279"/>
      <c r="AY134" s="279"/>
      <c r="AZ134" s="279"/>
      <c r="BA134" s="279"/>
      <c r="BB134" s="279"/>
    </row>
    <row r="135" spans="1:54" x14ac:dyDescent="0.25">
      <c r="A135" s="279"/>
      <c r="B135" s="279"/>
      <c r="C135" s="279"/>
      <c r="D135" s="279"/>
      <c r="E135" s="279"/>
      <c r="F135" s="279"/>
      <c r="G135" s="279"/>
      <c r="H135" s="279"/>
      <c r="I135" s="279"/>
      <c r="J135" s="279"/>
      <c r="K135" s="279"/>
      <c r="L135" s="279"/>
      <c r="M135" s="279"/>
      <c r="N135" s="279"/>
      <c r="O135" s="279"/>
      <c r="P135" s="279"/>
      <c r="Q135" s="279"/>
      <c r="R135" s="279"/>
      <c r="S135" s="279"/>
      <c r="T135" s="279"/>
      <c r="U135" s="279"/>
      <c r="V135" s="279"/>
      <c r="W135" s="279"/>
      <c r="X135" s="279"/>
      <c r="Y135" s="279"/>
      <c r="Z135" s="279"/>
      <c r="AA135" s="279"/>
      <c r="AB135" s="279"/>
      <c r="AC135" s="279"/>
      <c r="AD135" s="279"/>
      <c r="AE135" s="279"/>
      <c r="AF135" s="279"/>
      <c r="AG135" s="279"/>
      <c r="AH135" s="279"/>
      <c r="AI135" s="279"/>
      <c r="AJ135" s="279"/>
      <c r="AX135" s="279"/>
      <c r="AY135" s="279"/>
      <c r="AZ135" s="279"/>
      <c r="BA135" s="279"/>
      <c r="BB135" s="279"/>
    </row>
    <row r="136" spans="1:54" x14ac:dyDescent="0.25">
      <c r="A136" s="279"/>
      <c r="B136" s="279"/>
      <c r="C136" s="279"/>
      <c r="D136" s="279"/>
      <c r="E136" s="279"/>
      <c r="F136" s="279"/>
      <c r="G136" s="279"/>
      <c r="H136" s="279"/>
      <c r="I136" s="279"/>
      <c r="J136" s="279"/>
      <c r="K136" s="279"/>
      <c r="L136" s="279"/>
      <c r="M136" s="279"/>
      <c r="N136" s="279"/>
      <c r="O136" s="279"/>
      <c r="P136" s="279"/>
      <c r="Q136" s="279"/>
      <c r="R136" s="279"/>
      <c r="S136" s="279"/>
      <c r="T136" s="279"/>
      <c r="U136" s="279"/>
      <c r="V136" s="279"/>
      <c r="W136" s="279"/>
      <c r="X136" s="279"/>
      <c r="Y136" s="279"/>
      <c r="Z136" s="279"/>
      <c r="AA136" s="279"/>
      <c r="AB136" s="279"/>
      <c r="AC136" s="279"/>
      <c r="AD136" s="279"/>
      <c r="AE136" s="279"/>
      <c r="AF136" s="279"/>
      <c r="AG136" s="279"/>
      <c r="AH136" s="279"/>
      <c r="AI136" s="279"/>
      <c r="AJ136" s="279"/>
      <c r="AX136" s="279"/>
      <c r="AY136" s="279"/>
      <c r="AZ136" s="279"/>
      <c r="BA136" s="279"/>
      <c r="BB136" s="279"/>
    </row>
    <row r="137" spans="1:54" x14ac:dyDescent="0.25">
      <c r="A137" s="279"/>
      <c r="B137" s="279"/>
      <c r="C137" s="279"/>
      <c r="D137" s="279"/>
      <c r="E137" s="279"/>
      <c r="F137" s="279"/>
      <c r="G137" s="279"/>
      <c r="H137" s="279"/>
      <c r="I137" s="279"/>
      <c r="J137" s="279"/>
      <c r="K137" s="279"/>
      <c r="L137" s="279"/>
      <c r="M137" s="279"/>
      <c r="N137" s="279"/>
      <c r="O137" s="279"/>
      <c r="P137" s="279"/>
      <c r="Q137" s="279"/>
      <c r="R137" s="279"/>
      <c r="S137" s="279"/>
      <c r="T137" s="279"/>
      <c r="U137" s="279"/>
      <c r="V137" s="279"/>
      <c r="W137" s="279"/>
      <c r="X137" s="279"/>
      <c r="Y137" s="279"/>
      <c r="Z137" s="279"/>
      <c r="AA137" s="279"/>
      <c r="AB137" s="279"/>
      <c r="AC137" s="279"/>
      <c r="AD137" s="279"/>
      <c r="AE137" s="279"/>
      <c r="AF137" s="279"/>
      <c r="AG137" s="279"/>
      <c r="AH137" s="279"/>
      <c r="AI137" s="279"/>
      <c r="AJ137" s="279"/>
      <c r="AX137" s="279"/>
      <c r="AY137" s="279"/>
      <c r="AZ137" s="279"/>
      <c r="BA137" s="279"/>
      <c r="BB137" s="279"/>
    </row>
    <row r="138" spans="1:54" x14ac:dyDescent="0.25">
      <c r="A138" s="279"/>
      <c r="B138" s="279"/>
      <c r="C138" s="279"/>
      <c r="D138" s="279"/>
      <c r="E138" s="279"/>
      <c r="F138" s="279"/>
      <c r="G138" s="279"/>
      <c r="H138" s="279"/>
      <c r="I138" s="279"/>
      <c r="J138" s="279"/>
      <c r="K138" s="279"/>
      <c r="L138" s="279"/>
      <c r="M138" s="279"/>
      <c r="N138" s="279"/>
      <c r="O138" s="279"/>
      <c r="P138" s="279"/>
      <c r="Q138" s="279"/>
      <c r="R138" s="279"/>
      <c r="S138" s="279"/>
      <c r="T138" s="279"/>
      <c r="U138" s="279"/>
      <c r="V138" s="279"/>
      <c r="W138" s="279"/>
      <c r="X138" s="279"/>
      <c r="Y138" s="279"/>
      <c r="Z138" s="279"/>
      <c r="AA138" s="279"/>
      <c r="AB138" s="279"/>
      <c r="AC138" s="279"/>
      <c r="AD138" s="279"/>
      <c r="AE138" s="279"/>
      <c r="AF138" s="279"/>
      <c r="AG138" s="279"/>
      <c r="AH138" s="279"/>
      <c r="AI138" s="279"/>
      <c r="AJ138" s="279"/>
      <c r="AX138" s="279"/>
      <c r="AY138" s="279"/>
      <c r="AZ138" s="279"/>
      <c r="BA138" s="279"/>
      <c r="BB138" s="279"/>
    </row>
    <row r="139" spans="1:54" x14ac:dyDescent="0.25">
      <c r="A139" s="279"/>
      <c r="B139" s="279"/>
      <c r="C139" s="279"/>
      <c r="D139" s="279"/>
      <c r="E139" s="279"/>
      <c r="F139" s="279"/>
      <c r="G139" s="279"/>
      <c r="H139" s="279"/>
      <c r="I139" s="279"/>
      <c r="J139" s="279"/>
      <c r="K139" s="279"/>
      <c r="L139" s="279"/>
      <c r="M139" s="279"/>
      <c r="N139" s="279"/>
      <c r="O139" s="279"/>
      <c r="P139" s="279"/>
      <c r="Q139" s="279"/>
      <c r="R139" s="279"/>
      <c r="S139" s="279"/>
      <c r="T139" s="279"/>
      <c r="U139" s="279"/>
      <c r="V139" s="279"/>
      <c r="W139" s="279"/>
      <c r="X139" s="279"/>
      <c r="Y139" s="279"/>
      <c r="Z139" s="279"/>
      <c r="AA139" s="279"/>
      <c r="AB139" s="279"/>
      <c r="AC139" s="279"/>
      <c r="AD139" s="279"/>
      <c r="AE139" s="279"/>
      <c r="AF139" s="279"/>
      <c r="AG139" s="279"/>
      <c r="AH139" s="279"/>
      <c r="AI139" s="279"/>
      <c r="AJ139" s="279"/>
      <c r="AX139" s="279"/>
      <c r="AY139" s="279"/>
      <c r="AZ139" s="279"/>
      <c r="BA139" s="279"/>
      <c r="BB139" s="279"/>
    </row>
    <row r="140" spans="1:54" x14ac:dyDescent="0.25">
      <c r="A140" s="279"/>
      <c r="B140" s="279"/>
      <c r="C140" s="279"/>
      <c r="D140" s="279"/>
      <c r="E140" s="279"/>
      <c r="F140" s="279"/>
      <c r="G140" s="279"/>
      <c r="H140" s="279"/>
      <c r="I140" s="279"/>
      <c r="J140" s="279"/>
      <c r="K140" s="279"/>
      <c r="L140" s="279"/>
      <c r="M140" s="279"/>
      <c r="N140" s="279"/>
      <c r="O140" s="279"/>
      <c r="P140" s="279"/>
      <c r="Q140" s="279"/>
      <c r="R140" s="279"/>
      <c r="S140" s="279"/>
      <c r="T140" s="279"/>
      <c r="U140" s="279"/>
      <c r="V140" s="279"/>
      <c r="W140" s="279"/>
      <c r="X140" s="279"/>
      <c r="Y140" s="279"/>
      <c r="Z140" s="279"/>
      <c r="AA140" s="279"/>
      <c r="AB140" s="279"/>
      <c r="AC140" s="279"/>
      <c r="AD140" s="279"/>
      <c r="AE140" s="279"/>
      <c r="AF140" s="279"/>
      <c r="AG140" s="279"/>
      <c r="AH140" s="279"/>
      <c r="AI140" s="279"/>
      <c r="AJ140" s="279"/>
      <c r="AX140" s="279"/>
      <c r="AY140" s="279"/>
      <c r="AZ140" s="279"/>
      <c r="BA140" s="279"/>
      <c r="BB140" s="279"/>
    </row>
    <row r="141" spans="1:54" x14ac:dyDescent="0.25">
      <c r="A141" s="279"/>
      <c r="B141" s="279"/>
      <c r="C141" s="279"/>
      <c r="D141" s="279"/>
      <c r="E141" s="279"/>
      <c r="F141" s="279"/>
      <c r="G141" s="279"/>
      <c r="H141" s="279"/>
      <c r="I141" s="279"/>
      <c r="J141" s="279"/>
      <c r="K141" s="279"/>
      <c r="L141" s="279"/>
      <c r="M141" s="279"/>
      <c r="N141" s="279"/>
      <c r="O141" s="279"/>
      <c r="P141" s="279"/>
      <c r="Q141" s="279"/>
      <c r="R141" s="279"/>
      <c r="S141" s="279"/>
      <c r="T141" s="279"/>
      <c r="U141" s="279"/>
      <c r="V141" s="279"/>
      <c r="W141" s="279"/>
      <c r="X141" s="279"/>
      <c r="Y141" s="279"/>
      <c r="Z141" s="279"/>
      <c r="AA141" s="279"/>
      <c r="AB141" s="279"/>
      <c r="AC141" s="279"/>
      <c r="AD141" s="279"/>
      <c r="AE141" s="279"/>
      <c r="AF141" s="279"/>
      <c r="AG141" s="279"/>
      <c r="AH141" s="279"/>
      <c r="AI141" s="279"/>
      <c r="AJ141" s="279"/>
      <c r="AX141" s="279"/>
      <c r="AY141" s="279"/>
      <c r="AZ141" s="279"/>
      <c r="BA141" s="279"/>
      <c r="BB141" s="279"/>
    </row>
    <row r="142" spans="1:54" x14ac:dyDescent="0.25">
      <c r="A142" s="279"/>
      <c r="B142" s="279"/>
      <c r="C142" s="279"/>
      <c r="D142" s="279"/>
      <c r="E142" s="279"/>
      <c r="F142" s="279"/>
      <c r="G142" s="279"/>
      <c r="H142" s="279"/>
      <c r="I142" s="279"/>
      <c r="J142" s="279"/>
      <c r="K142" s="279"/>
      <c r="L142" s="279"/>
      <c r="M142" s="279"/>
      <c r="N142" s="279"/>
      <c r="O142" s="279"/>
      <c r="P142" s="279"/>
      <c r="Q142" s="279"/>
      <c r="R142" s="279"/>
      <c r="S142" s="279"/>
      <c r="T142" s="279"/>
      <c r="U142" s="279"/>
      <c r="V142" s="279"/>
      <c r="W142" s="279"/>
      <c r="X142" s="279"/>
      <c r="Y142" s="279"/>
      <c r="Z142" s="279"/>
      <c r="AA142" s="279"/>
      <c r="AB142" s="279"/>
      <c r="AC142" s="279"/>
      <c r="AD142" s="279"/>
      <c r="AE142" s="279"/>
      <c r="AF142" s="279"/>
      <c r="AG142" s="279"/>
      <c r="AH142" s="279"/>
      <c r="AI142" s="279"/>
      <c r="AJ142" s="279"/>
      <c r="AX142" s="279"/>
      <c r="AY142" s="279"/>
      <c r="AZ142" s="279"/>
      <c r="BA142" s="279"/>
      <c r="BB142" s="279"/>
    </row>
    <row r="143" spans="1:54" x14ac:dyDescent="0.25">
      <c r="A143" s="279"/>
      <c r="B143" s="279"/>
      <c r="C143" s="279"/>
      <c r="D143" s="279"/>
      <c r="E143" s="279"/>
      <c r="F143" s="279"/>
      <c r="G143" s="279"/>
      <c r="H143" s="279"/>
      <c r="I143" s="279"/>
      <c r="J143" s="279"/>
      <c r="K143" s="279"/>
      <c r="L143" s="279"/>
      <c r="M143" s="279"/>
      <c r="N143" s="279"/>
      <c r="O143" s="279"/>
      <c r="P143" s="279"/>
      <c r="Q143" s="279"/>
      <c r="R143" s="279"/>
      <c r="S143" s="279"/>
      <c r="T143" s="279"/>
      <c r="U143" s="279"/>
      <c r="V143" s="279"/>
      <c r="W143" s="279"/>
      <c r="X143" s="279"/>
      <c r="Y143" s="279"/>
      <c r="Z143" s="279"/>
      <c r="AA143" s="279"/>
      <c r="AB143" s="279"/>
      <c r="AC143" s="279"/>
      <c r="AD143" s="279"/>
      <c r="AE143" s="279"/>
      <c r="AF143" s="279"/>
      <c r="AG143" s="279"/>
      <c r="AH143" s="279"/>
      <c r="AI143" s="279"/>
      <c r="AJ143" s="279"/>
      <c r="AX143" s="279"/>
      <c r="AY143" s="279"/>
      <c r="AZ143" s="279"/>
      <c r="BA143" s="279"/>
      <c r="BB143" s="279"/>
    </row>
    <row r="144" spans="1:54" x14ac:dyDescent="0.25">
      <c r="A144" s="279"/>
      <c r="B144" s="279"/>
      <c r="C144" s="279"/>
      <c r="D144" s="279"/>
      <c r="E144" s="279"/>
      <c r="F144" s="279"/>
      <c r="G144" s="279"/>
      <c r="H144" s="279"/>
      <c r="I144" s="279"/>
      <c r="J144" s="279"/>
      <c r="K144" s="279"/>
      <c r="L144" s="279"/>
      <c r="M144" s="279"/>
      <c r="N144" s="279"/>
      <c r="O144" s="279"/>
      <c r="P144" s="279"/>
      <c r="Q144" s="279"/>
      <c r="R144" s="279"/>
      <c r="S144" s="279"/>
      <c r="T144" s="279"/>
      <c r="U144" s="279"/>
      <c r="V144" s="279"/>
      <c r="W144" s="279"/>
      <c r="X144" s="279"/>
      <c r="Y144" s="279"/>
      <c r="Z144" s="279"/>
      <c r="AA144" s="279"/>
      <c r="AB144" s="279"/>
      <c r="AC144" s="279"/>
      <c r="AD144" s="279"/>
      <c r="AE144" s="279"/>
      <c r="AF144" s="279"/>
      <c r="AG144" s="279"/>
      <c r="AH144" s="279"/>
      <c r="AI144" s="279"/>
      <c r="AJ144" s="279"/>
      <c r="AX144" s="279"/>
      <c r="AY144" s="279"/>
      <c r="AZ144" s="279"/>
      <c r="BA144" s="279"/>
      <c r="BB144" s="279"/>
    </row>
    <row r="145" spans="1:54" x14ac:dyDescent="0.25">
      <c r="A145" s="279"/>
      <c r="B145" s="279"/>
      <c r="C145" s="279"/>
      <c r="D145" s="279"/>
      <c r="E145" s="279"/>
      <c r="F145" s="279"/>
      <c r="G145" s="279"/>
      <c r="H145" s="279"/>
      <c r="I145" s="279"/>
      <c r="J145" s="279"/>
      <c r="K145" s="279"/>
      <c r="L145" s="279"/>
      <c r="M145" s="279"/>
      <c r="N145" s="279"/>
      <c r="O145" s="279"/>
      <c r="P145" s="279"/>
      <c r="Q145" s="279"/>
      <c r="R145" s="279"/>
      <c r="S145" s="279"/>
      <c r="T145" s="279"/>
      <c r="U145" s="279"/>
      <c r="V145" s="279"/>
      <c r="W145" s="279"/>
      <c r="X145" s="279"/>
      <c r="Y145" s="279"/>
      <c r="Z145" s="279"/>
      <c r="AA145" s="279"/>
      <c r="AB145" s="279"/>
      <c r="AC145" s="279"/>
      <c r="AD145" s="279"/>
      <c r="AE145" s="279"/>
      <c r="AF145" s="279"/>
      <c r="AG145" s="279"/>
      <c r="AH145" s="279"/>
      <c r="AI145" s="279"/>
      <c r="AJ145" s="279"/>
      <c r="AX145" s="279"/>
      <c r="AY145" s="279"/>
      <c r="AZ145" s="279"/>
      <c r="BA145" s="279"/>
      <c r="BB145" s="279"/>
    </row>
    <row r="146" spans="1:54" x14ac:dyDescent="0.25">
      <c r="A146" s="279"/>
      <c r="B146" s="279"/>
      <c r="C146" s="279"/>
      <c r="D146" s="279"/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79"/>
      <c r="P146" s="279"/>
      <c r="Q146" s="279"/>
      <c r="R146" s="279"/>
      <c r="S146" s="279"/>
      <c r="T146" s="279"/>
      <c r="U146" s="279"/>
      <c r="V146" s="279"/>
      <c r="W146" s="279"/>
      <c r="X146" s="279"/>
      <c r="Y146" s="279"/>
      <c r="Z146" s="279"/>
      <c r="AA146" s="279"/>
      <c r="AB146" s="279"/>
      <c r="AC146" s="279"/>
      <c r="AD146" s="279"/>
      <c r="AE146" s="279"/>
      <c r="AF146" s="279"/>
      <c r="AG146" s="279"/>
      <c r="AH146" s="279"/>
      <c r="AI146" s="279"/>
      <c r="AJ146" s="279"/>
      <c r="AX146" s="279"/>
      <c r="AY146" s="279"/>
      <c r="AZ146" s="279"/>
      <c r="BA146" s="279"/>
      <c r="BB146" s="279"/>
    </row>
    <row r="147" spans="1:54" x14ac:dyDescent="0.25">
      <c r="A147" s="279"/>
      <c r="B147" s="279"/>
      <c r="C147" s="279"/>
      <c r="D147" s="279"/>
      <c r="E147" s="279"/>
      <c r="F147" s="279"/>
      <c r="G147" s="279"/>
      <c r="H147" s="279"/>
      <c r="I147" s="279"/>
      <c r="J147" s="279"/>
      <c r="K147" s="279"/>
      <c r="L147" s="279"/>
      <c r="M147" s="279"/>
      <c r="N147" s="279"/>
      <c r="O147" s="279"/>
      <c r="P147" s="279"/>
      <c r="Q147" s="279"/>
      <c r="R147" s="279"/>
      <c r="S147" s="279"/>
      <c r="T147" s="279"/>
      <c r="U147" s="279"/>
      <c r="V147" s="279"/>
      <c r="W147" s="279"/>
      <c r="X147" s="279"/>
      <c r="Y147" s="279"/>
      <c r="Z147" s="279"/>
      <c r="AA147" s="279"/>
      <c r="AB147" s="279"/>
      <c r="AC147" s="279"/>
      <c r="AD147" s="279"/>
      <c r="AE147" s="279"/>
      <c r="AF147" s="279"/>
      <c r="AG147" s="279"/>
      <c r="AH147" s="279"/>
      <c r="AI147" s="279"/>
      <c r="AJ147" s="279"/>
      <c r="AX147" s="279"/>
      <c r="AY147" s="279"/>
      <c r="AZ147" s="279"/>
      <c r="BA147" s="279"/>
      <c r="BB147" s="279"/>
    </row>
    <row r="148" spans="1:54" x14ac:dyDescent="0.25">
      <c r="A148" s="279"/>
      <c r="B148" s="279"/>
      <c r="C148" s="279"/>
      <c r="D148" s="279"/>
      <c r="E148" s="279"/>
      <c r="F148" s="279"/>
      <c r="G148" s="279"/>
      <c r="H148" s="279"/>
      <c r="I148" s="279"/>
      <c r="J148" s="279"/>
      <c r="K148" s="279"/>
      <c r="L148" s="279"/>
      <c r="M148" s="279"/>
      <c r="N148" s="279"/>
      <c r="O148" s="279"/>
      <c r="P148" s="279"/>
      <c r="Q148" s="279"/>
      <c r="R148" s="279"/>
      <c r="S148" s="279"/>
      <c r="T148" s="279"/>
      <c r="U148" s="279"/>
      <c r="V148" s="279"/>
      <c r="W148" s="279"/>
      <c r="X148" s="279"/>
      <c r="Y148" s="279"/>
      <c r="Z148" s="279"/>
      <c r="AA148" s="279"/>
      <c r="AB148" s="279"/>
      <c r="AC148" s="279"/>
      <c r="AD148" s="279"/>
      <c r="AE148" s="279"/>
      <c r="AF148" s="279"/>
      <c r="AG148" s="279"/>
      <c r="AH148" s="279"/>
      <c r="AI148" s="279"/>
      <c r="AJ148" s="279"/>
      <c r="AX148" s="279"/>
      <c r="AY148" s="279"/>
      <c r="AZ148" s="279"/>
      <c r="BA148" s="279"/>
      <c r="BB148" s="279"/>
    </row>
    <row r="149" spans="1:54" x14ac:dyDescent="0.25">
      <c r="A149" s="279"/>
      <c r="B149" s="279"/>
      <c r="C149" s="279"/>
      <c r="D149" s="279"/>
      <c r="E149" s="279"/>
      <c r="F149" s="279"/>
      <c r="G149" s="279"/>
      <c r="H149" s="279"/>
      <c r="I149" s="279"/>
      <c r="J149" s="279"/>
      <c r="K149" s="279"/>
      <c r="L149" s="279"/>
      <c r="M149" s="279"/>
      <c r="N149" s="279"/>
      <c r="O149" s="279"/>
      <c r="P149" s="279"/>
      <c r="Q149" s="279"/>
      <c r="R149" s="279"/>
      <c r="S149" s="279"/>
      <c r="T149" s="279"/>
      <c r="U149" s="279"/>
      <c r="V149" s="279"/>
      <c r="W149" s="279"/>
      <c r="X149" s="279"/>
      <c r="Y149" s="279"/>
      <c r="Z149" s="279"/>
      <c r="AA149" s="279"/>
      <c r="AB149" s="279"/>
      <c r="AC149" s="279"/>
      <c r="AD149" s="279"/>
      <c r="AE149" s="279"/>
      <c r="AF149" s="279"/>
      <c r="AG149" s="279"/>
      <c r="AH149" s="279"/>
      <c r="AI149" s="279"/>
      <c r="AJ149" s="279"/>
      <c r="AX149" s="279"/>
      <c r="AY149" s="279"/>
      <c r="AZ149" s="279"/>
      <c r="BA149" s="279"/>
      <c r="BB149" s="279"/>
    </row>
    <row r="150" spans="1:54" x14ac:dyDescent="0.25">
      <c r="A150" s="279"/>
      <c r="B150" s="279"/>
      <c r="C150" s="279"/>
      <c r="D150" s="279"/>
      <c r="E150" s="279"/>
      <c r="F150" s="279"/>
      <c r="G150" s="279"/>
      <c r="H150" s="279"/>
      <c r="I150" s="279"/>
      <c r="J150" s="279"/>
      <c r="K150" s="279"/>
      <c r="L150" s="279"/>
      <c r="M150" s="279"/>
      <c r="N150" s="279"/>
      <c r="O150" s="279"/>
      <c r="P150" s="279"/>
      <c r="Q150" s="279"/>
      <c r="R150" s="279"/>
      <c r="S150" s="279"/>
      <c r="T150" s="279"/>
      <c r="U150" s="279"/>
      <c r="V150" s="279"/>
      <c r="W150" s="279"/>
      <c r="X150" s="279"/>
      <c r="Y150" s="279"/>
      <c r="Z150" s="279"/>
      <c r="AA150" s="279"/>
      <c r="AB150" s="279"/>
      <c r="AC150" s="279"/>
      <c r="AD150" s="279"/>
      <c r="AE150" s="279"/>
      <c r="AF150" s="279"/>
      <c r="AG150" s="279"/>
      <c r="AH150" s="279"/>
      <c r="AI150" s="279"/>
      <c r="AJ150" s="279"/>
      <c r="AX150" s="279"/>
      <c r="AY150" s="279"/>
      <c r="AZ150" s="279"/>
      <c r="BA150" s="279"/>
      <c r="BB150" s="279"/>
    </row>
    <row r="151" spans="1:54" x14ac:dyDescent="0.25">
      <c r="A151" s="279"/>
      <c r="B151" s="279"/>
      <c r="C151" s="279"/>
      <c r="D151" s="279"/>
      <c r="E151" s="279"/>
      <c r="F151" s="279"/>
      <c r="G151" s="279"/>
      <c r="H151" s="279"/>
      <c r="I151" s="279"/>
      <c r="J151" s="279"/>
      <c r="K151" s="279"/>
      <c r="L151" s="279"/>
      <c r="M151" s="279"/>
      <c r="N151" s="279"/>
      <c r="O151" s="279"/>
      <c r="P151" s="279"/>
      <c r="Q151" s="279"/>
      <c r="R151" s="279"/>
      <c r="S151" s="279"/>
      <c r="T151" s="279"/>
      <c r="U151" s="279"/>
      <c r="V151" s="279"/>
      <c r="W151" s="279"/>
      <c r="X151" s="279"/>
      <c r="Y151" s="279"/>
      <c r="Z151" s="279"/>
      <c r="AA151" s="279"/>
      <c r="AB151" s="279"/>
      <c r="AC151" s="279"/>
      <c r="AD151" s="279"/>
      <c r="AE151" s="279"/>
      <c r="AF151" s="279"/>
      <c r="AG151" s="279"/>
      <c r="AH151" s="279"/>
      <c r="AI151" s="279"/>
      <c r="AJ151" s="279"/>
      <c r="AX151" s="279"/>
      <c r="AY151" s="279"/>
      <c r="AZ151" s="279"/>
      <c r="BA151" s="279"/>
      <c r="BB151" s="279"/>
    </row>
    <row r="152" spans="1:54" x14ac:dyDescent="0.25">
      <c r="A152" s="279"/>
      <c r="B152" s="279"/>
      <c r="C152" s="279"/>
      <c r="D152" s="279"/>
      <c r="E152" s="279"/>
      <c r="F152" s="279"/>
      <c r="G152" s="279"/>
      <c r="H152" s="279"/>
      <c r="I152" s="279"/>
      <c r="J152" s="279"/>
      <c r="K152" s="279"/>
      <c r="L152" s="279"/>
      <c r="M152" s="279"/>
      <c r="N152" s="279"/>
      <c r="O152" s="279"/>
      <c r="P152" s="279"/>
      <c r="Q152" s="279"/>
      <c r="R152" s="279"/>
      <c r="S152" s="279"/>
      <c r="T152" s="279"/>
      <c r="U152" s="279"/>
      <c r="V152" s="279"/>
      <c r="W152" s="279"/>
      <c r="X152" s="279"/>
      <c r="Y152" s="279"/>
      <c r="Z152" s="279"/>
      <c r="AA152" s="279"/>
      <c r="AB152" s="279"/>
      <c r="AC152" s="279"/>
      <c r="AD152" s="279"/>
      <c r="AE152" s="279"/>
      <c r="AF152" s="279"/>
      <c r="AG152" s="279"/>
      <c r="AH152" s="279"/>
      <c r="AI152" s="279"/>
      <c r="AJ152" s="279"/>
      <c r="AX152" s="279"/>
      <c r="AY152" s="279"/>
      <c r="AZ152" s="279"/>
      <c r="BA152" s="279"/>
      <c r="BB152" s="279"/>
    </row>
    <row r="153" spans="1:54" x14ac:dyDescent="0.25">
      <c r="A153" s="279"/>
      <c r="B153" s="279"/>
      <c r="C153" s="279"/>
      <c r="D153" s="279"/>
      <c r="E153" s="279"/>
      <c r="F153" s="279"/>
      <c r="G153" s="279"/>
      <c r="H153" s="279"/>
      <c r="I153" s="279"/>
      <c r="J153" s="279"/>
      <c r="K153" s="279"/>
      <c r="L153" s="279"/>
      <c r="M153" s="279"/>
      <c r="N153" s="279"/>
      <c r="O153" s="279"/>
      <c r="P153" s="279"/>
      <c r="Q153" s="279"/>
      <c r="R153" s="279"/>
      <c r="S153" s="279"/>
      <c r="T153" s="279"/>
      <c r="U153" s="279"/>
      <c r="V153" s="279"/>
      <c r="W153" s="279"/>
      <c r="X153" s="279"/>
      <c r="Y153" s="279"/>
      <c r="Z153" s="279"/>
      <c r="AA153" s="279"/>
      <c r="AB153" s="279"/>
      <c r="AC153" s="279"/>
      <c r="AD153" s="279"/>
      <c r="AE153" s="279"/>
      <c r="AF153" s="279"/>
      <c r="AG153" s="279"/>
      <c r="AH153" s="279"/>
      <c r="AI153" s="279"/>
      <c r="AJ153" s="279"/>
      <c r="AX153" s="279"/>
      <c r="AY153" s="279"/>
      <c r="AZ153" s="279"/>
      <c r="BA153" s="279"/>
      <c r="BB153" s="279"/>
    </row>
    <row r="154" spans="1:54" x14ac:dyDescent="0.25">
      <c r="A154" s="279"/>
      <c r="B154" s="279"/>
      <c r="C154" s="279"/>
      <c r="D154" s="279"/>
      <c r="E154" s="279"/>
      <c r="F154" s="279"/>
      <c r="G154" s="279"/>
      <c r="H154" s="279"/>
      <c r="I154" s="279"/>
      <c r="J154" s="279"/>
      <c r="K154" s="279"/>
      <c r="L154" s="279"/>
      <c r="M154" s="279"/>
      <c r="N154" s="279"/>
      <c r="O154" s="279"/>
      <c r="P154" s="279"/>
      <c r="Q154" s="279"/>
      <c r="R154" s="279"/>
      <c r="S154" s="279"/>
      <c r="T154" s="279"/>
      <c r="U154" s="279"/>
      <c r="V154" s="279"/>
      <c r="W154" s="279"/>
      <c r="X154" s="279"/>
      <c r="Y154" s="279"/>
      <c r="Z154" s="279"/>
      <c r="AA154" s="279"/>
      <c r="AB154" s="279"/>
      <c r="AC154" s="279"/>
      <c r="AD154" s="279"/>
      <c r="AE154" s="279"/>
      <c r="AF154" s="279"/>
      <c r="AG154" s="279"/>
      <c r="AH154" s="279"/>
      <c r="AI154" s="279"/>
      <c r="AJ154" s="279"/>
      <c r="AX154" s="279"/>
      <c r="AY154" s="279"/>
      <c r="AZ154" s="279"/>
      <c r="BA154" s="279"/>
      <c r="BB154" s="279"/>
    </row>
    <row r="155" spans="1:54" x14ac:dyDescent="0.25">
      <c r="A155" s="279"/>
      <c r="B155" s="279"/>
      <c r="C155" s="279"/>
      <c r="D155" s="279"/>
      <c r="E155" s="279"/>
      <c r="F155" s="279"/>
      <c r="G155" s="279"/>
      <c r="H155" s="279"/>
      <c r="I155" s="279"/>
      <c r="J155" s="279"/>
      <c r="K155" s="279"/>
      <c r="L155" s="279"/>
      <c r="M155" s="279"/>
      <c r="N155" s="279"/>
      <c r="O155" s="279"/>
      <c r="P155" s="279"/>
      <c r="Q155" s="279"/>
      <c r="R155" s="279"/>
      <c r="S155" s="279"/>
      <c r="T155" s="279"/>
      <c r="U155" s="279"/>
      <c r="V155" s="279"/>
      <c r="W155" s="279"/>
      <c r="X155" s="279"/>
      <c r="Y155" s="279"/>
      <c r="Z155" s="279"/>
      <c r="AA155" s="279"/>
      <c r="AB155" s="279"/>
      <c r="AC155" s="279"/>
      <c r="AD155" s="279"/>
      <c r="AE155" s="279"/>
      <c r="AF155" s="279"/>
      <c r="AG155" s="279"/>
      <c r="AH155" s="279"/>
      <c r="AI155" s="279"/>
      <c r="AJ155" s="279"/>
      <c r="AX155" s="279"/>
      <c r="AY155" s="279"/>
      <c r="AZ155" s="279"/>
      <c r="BA155" s="279"/>
      <c r="BB155" s="279"/>
    </row>
    <row r="156" spans="1:54" x14ac:dyDescent="0.25">
      <c r="A156" s="279"/>
      <c r="B156" s="279"/>
      <c r="C156" s="279"/>
      <c r="D156" s="279"/>
      <c r="E156" s="279"/>
      <c r="F156" s="279"/>
      <c r="G156" s="279"/>
      <c r="H156" s="279"/>
      <c r="I156" s="279"/>
      <c r="J156" s="279"/>
      <c r="K156" s="279"/>
      <c r="L156" s="279"/>
      <c r="M156" s="279"/>
      <c r="N156" s="279"/>
      <c r="O156" s="279"/>
      <c r="P156" s="279"/>
      <c r="Q156" s="279"/>
      <c r="R156" s="279"/>
      <c r="S156" s="279"/>
      <c r="T156" s="279"/>
      <c r="U156" s="279"/>
      <c r="V156" s="279"/>
      <c r="W156" s="279"/>
      <c r="X156" s="279"/>
      <c r="Y156" s="279"/>
      <c r="Z156" s="279"/>
      <c r="AA156" s="279"/>
      <c r="AB156" s="279"/>
      <c r="AC156" s="279"/>
      <c r="AD156" s="279"/>
      <c r="AE156" s="279"/>
      <c r="AF156" s="279"/>
      <c r="AG156" s="279"/>
      <c r="AH156" s="279"/>
      <c r="AI156" s="279"/>
      <c r="AJ156" s="279"/>
      <c r="AX156" s="279"/>
      <c r="AY156" s="279"/>
      <c r="AZ156" s="279"/>
      <c r="BA156" s="279"/>
      <c r="BB156" s="279"/>
    </row>
    <row r="157" spans="1:54" x14ac:dyDescent="0.25">
      <c r="A157" s="279"/>
      <c r="B157" s="279"/>
      <c r="C157" s="279"/>
      <c r="D157" s="279"/>
      <c r="E157" s="279"/>
      <c r="F157" s="279"/>
      <c r="G157" s="279"/>
      <c r="H157" s="279"/>
      <c r="I157" s="279"/>
      <c r="J157" s="279"/>
      <c r="K157" s="279"/>
      <c r="L157" s="279"/>
      <c r="M157" s="279"/>
      <c r="N157" s="279"/>
      <c r="O157" s="279"/>
      <c r="P157" s="279"/>
      <c r="Q157" s="279"/>
      <c r="R157" s="279"/>
      <c r="S157" s="279"/>
      <c r="T157" s="279"/>
      <c r="U157" s="279"/>
      <c r="V157" s="279"/>
      <c r="W157" s="279"/>
      <c r="X157" s="279"/>
      <c r="Y157" s="279"/>
      <c r="Z157" s="279"/>
      <c r="AA157" s="279"/>
      <c r="AB157" s="279"/>
      <c r="AC157" s="279"/>
      <c r="AD157" s="279"/>
      <c r="AE157" s="279"/>
      <c r="AF157" s="279"/>
      <c r="AG157" s="279"/>
      <c r="AH157" s="279"/>
      <c r="AI157" s="279"/>
      <c r="AJ157" s="279"/>
      <c r="AX157" s="279"/>
      <c r="AY157" s="279"/>
      <c r="AZ157" s="279"/>
      <c r="BA157" s="279"/>
      <c r="BB157" s="279"/>
    </row>
    <row r="158" spans="1:54" x14ac:dyDescent="0.25">
      <c r="A158" s="279"/>
      <c r="B158" s="279"/>
      <c r="C158" s="279"/>
      <c r="D158" s="279"/>
      <c r="E158" s="279"/>
      <c r="F158" s="279"/>
      <c r="G158" s="279"/>
      <c r="H158" s="279"/>
      <c r="I158" s="279"/>
      <c r="J158" s="279"/>
      <c r="K158" s="279"/>
      <c r="L158" s="279"/>
      <c r="M158" s="279"/>
      <c r="N158" s="279"/>
      <c r="O158" s="279"/>
      <c r="P158" s="279"/>
      <c r="Q158" s="279"/>
      <c r="R158" s="279"/>
      <c r="S158" s="279"/>
      <c r="T158" s="279"/>
      <c r="U158" s="279"/>
      <c r="V158" s="279"/>
      <c r="W158" s="279"/>
      <c r="X158" s="279"/>
      <c r="Y158" s="279"/>
      <c r="Z158" s="279"/>
      <c r="AA158" s="279"/>
      <c r="AB158" s="279"/>
      <c r="AC158" s="279"/>
      <c r="AD158" s="279"/>
      <c r="AE158" s="279"/>
      <c r="AF158" s="279"/>
      <c r="AG158" s="279"/>
      <c r="AH158" s="279"/>
      <c r="AI158" s="279"/>
      <c r="AJ158" s="279"/>
      <c r="AX158" s="279"/>
      <c r="AY158" s="279"/>
      <c r="AZ158" s="279"/>
      <c r="BA158" s="279"/>
      <c r="BB158" s="279"/>
    </row>
    <row r="159" spans="1:54" x14ac:dyDescent="0.25">
      <c r="A159" s="279"/>
      <c r="B159" s="279"/>
      <c r="C159" s="279"/>
      <c r="D159" s="279"/>
      <c r="E159" s="279"/>
      <c r="F159" s="279"/>
      <c r="G159" s="279"/>
      <c r="H159" s="279"/>
      <c r="I159" s="279"/>
      <c r="J159" s="279"/>
      <c r="K159" s="279"/>
      <c r="L159" s="279"/>
      <c r="M159" s="279"/>
      <c r="N159" s="279"/>
      <c r="O159" s="279"/>
      <c r="P159" s="279"/>
      <c r="Q159" s="279"/>
      <c r="R159" s="279"/>
      <c r="S159" s="279"/>
      <c r="T159" s="279"/>
      <c r="U159" s="279"/>
      <c r="V159" s="279"/>
      <c r="W159" s="279"/>
      <c r="X159" s="279"/>
      <c r="Y159" s="279"/>
      <c r="Z159" s="279"/>
      <c r="AA159" s="279"/>
      <c r="AB159" s="279"/>
      <c r="AC159" s="279"/>
      <c r="AD159" s="279"/>
      <c r="AE159" s="279"/>
      <c r="AF159" s="279"/>
      <c r="AG159" s="279"/>
      <c r="AH159" s="279"/>
      <c r="AI159" s="279"/>
      <c r="AJ159" s="279"/>
      <c r="AX159" s="279"/>
      <c r="AY159" s="279"/>
      <c r="AZ159" s="279"/>
      <c r="BA159" s="279"/>
      <c r="BB159" s="279"/>
    </row>
    <row r="160" spans="1:54" x14ac:dyDescent="0.25">
      <c r="A160" s="279"/>
      <c r="B160" s="279"/>
      <c r="C160" s="279"/>
      <c r="D160" s="279"/>
      <c r="E160" s="279"/>
      <c r="F160" s="279"/>
      <c r="G160" s="279"/>
      <c r="H160" s="279"/>
      <c r="I160" s="279"/>
      <c r="J160" s="279"/>
      <c r="K160" s="279"/>
      <c r="L160" s="279"/>
      <c r="M160" s="279"/>
      <c r="N160" s="279"/>
      <c r="O160" s="279"/>
      <c r="P160" s="279"/>
      <c r="Q160" s="279"/>
      <c r="R160" s="279"/>
      <c r="S160" s="279"/>
      <c r="T160" s="279"/>
      <c r="U160" s="279"/>
      <c r="V160" s="279"/>
      <c r="W160" s="279"/>
      <c r="X160" s="279"/>
      <c r="Y160" s="279"/>
      <c r="Z160" s="279"/>
      <c r="AA160" s="279"/>
      <c r="AB160" s="279"/>
      <c r="AC160" s="279"/>
      <c r="AD160" s="279"/>
      <c r="AE160" s="279"/>
      <c r="AF160" s="279"/>
      <c r="AG160" s="279"/>
      <c r="AH160" s="279"/>
      <c r="AI160" s="279"/>
      <c r="AJ160" s="279"/>
      <c r="AX160" s="279"/>
      <c r="AY160" s="279"/>
      <c r="AZ160" s="279"/>
      <c r="BA160" s="279"/>
      <c r="BB160" s="279"/>
    </row>
    <row r="161" spans="1:54" x14ac:dyDescent="0.25">
      <c r="A161" s="279"/>
      <c r="B161" s="279"/>
      <c r="C161" s="279"/>
      <c r="D161" s="279"/>
      <c r="E161" s="279"/>
      <c r="F161" s="279"/>
      <c r="G161" s="279"/>
      <c r="H161" s="279"/>
      <c r="I161" s="279"/>
      <c r="J161" s="279"/>
      <c r="K161" s="279"/>
      <c r="L161" s="279"/>
      <c r="M161" s="279"/>
      <c r="N161" s="279"/>
      <c r="O161" s="279"/>
      <c r="P161" s="279"/>
      <c r="Q161" s="279"/>
      <c r="R161" s="279"/>
      <c r="S161" s="279"/>
      <c r="T161" s="279"/>
      <c r="U161" s="279"/>
      <c r="V161" s="279"/>
      <c r="W161" s="279"/>
      <c r="X161" s="279"/>
      <c r="Y161" s="279"/>
      <c r="Z161" s="279"/>
      <c r="AA161" s="279"/>
      <c r="AB161" s="279"/>
      <c r="AC161" s="279"/>
      <c r="AD161" s="279"/>
      <c r="AE161" s="279"/>
      <c r="AF161" s="279"/>
      <c r="AG161" s="279"/>
      <c r="AH161" s="279"/>
      <c r="AI161" s="279"/>
      <c r="AJ161" s="279"/>
      <c r="AX161" s="279"/>
      <c r="AY161" s="279"/>
      <c r="AZ161" s="279"/>
      <c r="BA161" s="279"/>
      <c r="BB161" s="279"/>
    </row>
    <row r="162" spans="1:54" x14ac:dyDescent="0.25">
      <c r="A162" s="279"/>
      <c r="B162" s="279"/>
      <c r="C162" s="279"/>
      <c r="D162" s="279"/>
      <c r="E162" s="279"/>
      <c r="F162" s="279"/>
      <c r="G162" s="279"/>
      <c r="H162" s="279"/>
      <c r="I162" s="279"/>
      <c r="J162" s="279"/>
      <c r="K162" s="279"/>
      <c r="L162" s="279"/>
      <c r="M162" s="279"/>
      <c r="N162" s="279"/>
      <c r="O162" s="279"/>
      <c r="P162" s="279"/>
      <c r="Q162" s="279"/>
      <c r="R162" s="279"/>
      <c r="S162" s="279"/>
      <c r="T162" s="279"/>
      <c r="U162" s="279"/>
      <c r="V162" s="279"/>
      <c r="W162" s="279"/>
      <c r="X162" s="279"/>
      <c r="Y162" s="279"/>
      <c r="Z162" s="279"/>
      <c r="AA162" s="279"/>
      <c r="AB162" s="279"/>
      <c r="AC162" s="279"/>
      <c r="AD162" s="279"/>
      <c r="AE162" s="279"/>
      <c r="AF162" s="279"/>
      <c r="AG162" s="279"/>
      <c r="AH162" s="279"/>
      <c r="AI162" s="279"/>
      <c r="AJ162" s="279"/>
      <c r="AX162" s="279"/>
      <c r="AY162" s="279"/>
      <c r="AZ162" s="279"/>
      <c r="BA162" s="279"/>
      <c r="BB162" s="279"/>
    </row>
    <row r="163" spans="1:54" x14ac:dyDescent="0.25">
      <c r="A163" s="279"/>
      <c r="B163" s="279"/>
      <c r="C163" s="279"/>
      <c r="D163" s="279"/>
      <c r="E163" s="279"/>
      <c r="F163" s="279"/>
      <c r="G163" s="279"/>
      <c r="H163" s="279"/>
      <c r="I163" s="279"/>
      <c r="J163" s="279"/>
      <c r="K163" s="279"/>
      <c r="L163" s="279"/>
      <c r="M163" s="279"/>
      <c r="N163" s="279"/>
      <c r="O163" s="279"/>
      <c r="P163" s="279"/>
      <c r="Q163" s="279"/>
      <c r="R163" s="279"/>
      <c r="S163" s="279"/>
      <c r="T163" s="279"/>
      <c r="U163" s="279"/>
      <c r="V163" s="279"/>
      <c r="W163" s="279"/>
      <c r="X163" s="279"/>
      <c r="Y163" s="279"/>
      <c r="Z163" s="279"/>
      <c r="AA163" s="279"/>
      <c r="AB163" s="279"/>
      <c r="AC163" s="279"/>
      <c r="AD163" s="279"/>
      <c r="AE163" s="279"/>
      <c r="AF163" s="279"/>
      <c r="AG163" s="279"/>
      <c r="AH163" s="279"/>
      <c r="AI163" s="279"/>
      <c r="AJ163" s="279"/>
      <c r="AX163" s="279"/>
      <c r="AY163" s="279"/>
      <c r="AZ163" s="279"/>
      <c r="BA163" s="279"/>
      <c r="BB163" s="279"/>
    </row>
    <row r="164" spans="1:54" x14ac:dyDescent="0.25">
      <c r="A164" s="279"/>
      <c r="B164" s="279"/>
      <c r="C164" s="279"/>
      <c r="D164" s="279"/>
      <c r="E164" s="279"/>
      <c r="F164" s="279"/>
      <c r="G164" s="279"/>
      <c r="H164" s="279"/>
      <c r="I164" s="279"/>
      <c r="J164" s="279"/>
      <c r="K164" s="279"/>
      <c r="L164" s="279"/>
      <c r="M164" s="279"/>
      <c r="N164" s="279"/>
      <c r="O164" s="279"/>
      <c r="P164" s="279"/>
      <c r="Q164" s="279"/>
      <c r="R164" s="279"/>
      <c r="S164" s="279"/>
      <c r="T164" s="279"/>
      <c r="U164" s="279"/>
      <c r="V164" s="279"/>
      <c r="W164" s="279"/>
      <c r="X164" s="279"/>
      <c r="Y164" s="279"/>
      <c r="Z164" s="279"/>
      <c r="AA164" s="279"/>
      <c r="AB164" s="279"/>
      <c r="AC164" s="279"/>
      <c r="AD164" s="279"/>
      <c r="AE164" s="279"/>
      <c r="AF164" s="279"/>
      <c r="AG164" s="279"/>
      <c r="AH164" s="279"/>
      <c r="AI164" s="279"/>
      <c r="AJ164" s="279"/>
      <c r="AX164" s="279"/>
      <c r="AY164" s="279"/>
      <c r="AZ164" s="279"/>
      <c r="BA164" s="279"/>
      <c r="BB164" s="279"/>
    </row>
    <row r="165" spans="1:54" x14ac:dyDescent="0.25">
      <c r="A165" s="279"/>
      <c r="B165" s="279"/>
      <c r="C165" s="279"/>
      <c r="D165" s="279"/>
      <c r="E165" s="279"/>
      <c r="F165" s="279"/>
      <c r="G165" s="279"/>
      <c r="H165" s="279"/>
      <c r="I165" s="279"/>
      <c r="J165" s="279"/>
      <c r="K165" s="279"/>
      <c r="L165" s="279"/>
      <c r="M165" s="279"/>
      <c r="N165" s="279"/>
      <c r="O165" s="279"/>
      <c r="P165" s="279"/>
      <c r="Q165" s="279"/>
      <c r="R165" s="279"/>
      <c r="S165" s="279"/>
      <c r="T165" s="279"/>
      <c r="U165" s="279"/>
      <c r="V165" s="279"/>
      <c r="W165" s="279"/>
      <c r="X165" s="279"/>
      <c r="Y165" s="279"/>
      <c r="Z165" s="279"/>
      <c r="AA165" s="279"/>
      <c r="AB165" s="279"/>
      <c r="AC165" s="279"/>
      <c r="AD165" s="279"/>
      <c r="AE165" s="279"/>
      <c r="AF165" s="279"/>
      <c r="AG165" s="279"/>
      <c r="AH165" s="279"/>
      <c r="AI165" s="279"/>
      <c r="AJ165" s="279"/>
      <c r="AX165" s="279"/>
      <c r="AY165" s="279"/>
      <c r="AZ165" s="279"/>
      <c r="BA165" s="279"/>
      <c r="BB165" s="279"/>
    </row>
    <row r="166" spans="1:54" x14ac:dyDescent="0.25">
      <c r="A166" s="279"/>
      <c r="B166" s="279"/>
      <c r="C166" s="279"/>
      <c r="D166" s="279"/>
      <c r="E166" s="279"/>
      <c r="F166" s="279"/>
      <c r="G166" s="279"/>
      <c r="H166" s="279"/>
      <c r="I166" s="279"/>
      <c r="J166" s="279"/>
      <c r="K166" s="279"/>
      <c r="L166" s="279"/>
      <c r="M166" s="279"/>
      <c r="N166" s="279"/>
      <c r="O166" s="279"/>
      <c r="P166" s="279"/>
      <c r="Q166" s="279"/>
      <c r="R166" s="279"/>
      <c r="S166" s="279"/>
      <c r="T166" s="279"/>
      <c r="U166" s="279"/>
      <c r="V166" s="279"/>
      <c r="W166" s="279"/>
      <c r="X166" s="279"/>
      <c r="Y166" s="279"/>
      <c r="Z166" s="279"/>
      <c r="AA166" s="279"/>
      <c r="AB166" s="279"/>
      <c r="AC166" s="279"/>
      <c r="AD166" s="279"/>
      <c r="AE166" s="279"/>
      <c r="AF166" s="279"/>
      <c r="AG166" s="279"/>
      <c r="AH166" s="279"/>
      <c r="AI166" s="279"/>
      <c r="AJ166" s="279"/>
      <c r="AX166" s="279"/>
      <c r="AY166" s="279"/>
      <c r="AZ166" s="279"/>
      <c r="BA166" s="279"/>
      <c r="BB166" s="279"/>
    </row>
    <row r="167" spans="1:54" x14ac:dyDescent="0.25">
      <c r="A167" s="279"/>
      <c r="B167" s="279"/>
      <c r="C167" s="279"/>
      <c r="D167" s="279"/>
      <c r="E167" s="279"/>
      <c r="F167" s="279"/>
      <c r="G167" s="279"/>
      <c r="H167" s="279"/>
      <c r="I167" s="279"/>
      <c r="J167" s="279"/>
      <c r="K167" s="279"/>
      <c r="L167" s="279"/>
      <c r="M167" s="279"/>
      <c r="N167" s="279"/>
      <c r="O167" s="279"/>
      <c r="P167" s="279"/>
      <c r="Q167" s="279"/>
      <c r="R167" s="279"/>
      <c r="S167" s="279"/>
      <c r="T167" s="279"/>
      <c r="U167" s="279"/>
      <c r="V167" s="279"/>
      <c r="W167" s="279"/>
      <c r="X167" s="279"/>
      <c r="Y167" s="279"/>
      <c r="Z167" s="279"/>
      <c r="AA167" s="279"/>
      <c r="AB167" s="279"/>
      <c r="AC167" s="279"/>
      <c r="AD167" s="279"/>
      <c r="AE167" s="279"/>
      <c r="AF167" s="279"/>
      <c r="AG167" s="279"/>
      <c r="AH167" s="279"/>
      <c r="AI167" s="279"/>
      <c r="AJ167" s="279"/>
      <c r="AX167" s="279"/>
      <c r="AY167" s="279"/>
      <c r="AZ167" s="279"/>
      <c r="BA167" s="279"/>
      <c r="BB167" s="279"/>
    </row>
    <row r="168" spans="1:54" x14ac:dyDescent="0.25">
      <c r="A168" s="279"/>
      <c r="B168" s="279"/>
      <c r="C168" s="279"/>
      <c r="D168" s="279"/>
      <c r="E168" s="279"/>
      <c r="F168" s="279"/>
      <c r="G168" s="279"/>
      <c r="H168" s="279"/>
      <c r="I168" s="279"/>
      <c r="J168" s="279"/>
      <c r="K168" s="279"/>
      <c r="L168" s="279"/>
      <c r="M168" s="279"/>
      <c r="N168" s="279"/>
      <c r="O168" s="279"/>
      <c r="P168" s="279"/>
      <c r="Q168" s="279"/>
      <c r="R168" s="279"/>
      <c r="S168" s="279"/>
      <c r="T168" s="279"/>
      <c r="U168" s="279"/>
      <c r="V168" s="279"/>
      <c r="W168" s="279"/>
      <c r="X168" s="279"/>
      <c r="Y168" s="279"/>
      <c r="Z168" s="279"/>
      <c r="AA168" s="279"/>
      <c r="AB168" s="279"/>
      <c r="AC168" s="279"/>
      <c r="AD168" s="279"/>
      <c r="AE168" s="279"/>
      <c r="AF168" s="279"/>
      <c r="AG168" s="279"/>
      <c r="AH168" s="279"/>
      <c r="AI168" s="279"/>
      <c r="AJ168" s="279"/>
      <c r="AX168" s="279"/>
      <c r="AY168" s="279"/>
      <c r="AZ168" s="279"/>
      <c r="BA168" s="279"/>
      <c r="BB168" s="279"/>
    </row>
    <row r="169" spans="1:54" x14ac:dyDescent="0.25">
      <c r="A169" s="279"/>
      <c r="B169" s="279"/>
      <c r="C169" s="279"/>
      <c r="D169" s="279"/>
      <c r="E169" s="279"/>
      <c r="F169" s="279"/>
      <c r="G169" s="279"/>
      <c r="H169" s="279"/>
      <c r="I169" s="279"/>
      <c r="J169" s="279"/>
      <c r="K169" s="279"/>
      <c r="L169" s="279"/>
      <c r="M169" s="279"/>
      <c r="N169" s="279"/>
      <c r="O169" s="279"/>
      <c r="P169" s="279"/>
      <c r="Q169" s="279"/>
      <c r="R169" s="279"/>
      <c r="S169" s="279"/>
      <c r="T169" s="279"/>
      <c r="U169" s="279"/>
      <c r="V169" s="279"/>
      <c r="W169" s="279"/>
      <c r="X169" s="279"/>
      <c r="Y169" s="279"/>
      <c r="Z169" s="279"/>
      <c r="AA169" s="279"/>
      <c r="AB169" s="279"/>
      <c r="AC169" s="279"/>
      <c r="AD169" s="279"/>
      <c r="AE169" s="279"/>
      <c r="AF169" s="279"/>
      <c r="AG169" s="279"/>
      <c r="AH169" s="279"/>
      <c r="AI169" s="279"/>
      <c r="AJ169" s="279"/>
      <c r="AX169" s="279"/>
      <c r="AY169" s="279"/>
      <c r="AZ169" s="279"/>
      <c r="BA169" s="279"/>
      <c r="BB169" s="279"/>
    </row>
    <row r="170" spans="1:54" x14ac:dyDescent="0.25">
      <c r="A170" s="279"/>
      <c r="B170" s="279"/>
      <c r="C170" s="279"/>
      <c r="D170" s="279"/>
      <c r="E170" s="279"/>
      <c r="F170" s="279"/>
      <c r="G170" s="279"/>
      <c r="H170" s="279"/>
      <c r="I170" s="279"/>
      <c r="J170" s="279"/>
      <c r="K170" s="279"/>
      <c r="L170" s="279"/>
      <c r="M170" s="279"/>
      <c r="N170" s="279"/>
      <c r="O170" s="279"/>
      <c r="P170" s="279"/>
      <c r="Q170" s="279"/>
      <c r="R170" s="279"/>
      <c r="S170" s="279"/>
      <c r="T170" s="279"/>
      <c r="U170" s="279"/>
      <c r="V170" s="279"/>
      <c r="W170" s="279"/>
      <c r="X170" s="279"/>
      <c r="Y170" s="279"/>
      <c r="Z170" s="279"/>
      <c r="AA170" s="279"/>
      <c r="AB170" s="279"/>
      <c r="AC170" s="279"/>
      <c r="AD170" s="279"/>
      <c r="AE170" s="279"/>
      <c r="AF170" s="279"/>
      <c r="AG170" s="279"/>
      <c r="AH170" s="279"/>
      <c r="AI170" s="279"/>
      <c r="AJ170" s="279"/>
      <c r="AX170" s="279"/>
      <c r="AY170" s="279"/>
      <c r="AZ170" s="279"/>
      <c r="BA170" s="279"/>
      <c r="BB170" s="279"/>
    </row>
    <row r="171" spans="1:54" x14ac:dyDescent="0.25">
      <c r="A171" s="279"/>
      <c r="B171" s="279"/>
      <c r="C171" s="279"/>
      <c r="D171" s="279"/>
      <c r="E171" s="279"/>
      <c r="F171" s="279"/>
      <c r="G171" s="279"/>
      <c r="H171" s="279"/>
      <c r="I171" s="279"/>
      <c r="J171" s="279"/>
      <c r="K171" s="279"/>
      <c r="L171" s="279"/>
      <c r="M171" s="279"/>
      <c r="N171" s="279"/>
      <c r="O171" s="279"/>
      <c r="P171" s="279"/>
      <c r="Q171" s="279"/>
      <c r="R171" s="279"/>
      <c r="S171" s="279"/>
      <c r="T171" s="279"/>
      <c r="U171" s="279"/>
      <c r="V171" s="279"/>
      <c r="W171" s="279"/>
      <c r="X171" s="279"/>
      <c r="Y171" s="279"/>
      <c r="Z171" s="279"/>
      <c r="AA171" s="279"/>
      <c r="AB171" s="279"/>
      <c r="AC171" s="279"/>
      <c r="AD171" s="279"/>
      <c r="AE171" s="279"/>
      <c r="AF171" s="279"/>
      <c r="AG171" s="279"/>
      <c r="AH171" s="279"/>
      <c r="AI171" s="279"/>
      <c r="AJ171" s="279"/>
      <c r="AX171" s="279"/>
      <c r="AY171" s="279"/>
      <c r="AZ171" s="279"/>
      <c r="BA171" s="279"/>
      <c r="BB171" s="279"/>
    </row>
    <row r="172" spans="1:54" x14ac:dyDescent="0.25">
      <c r="A172" s="279"/>
      <c r="B172" s="279"/>
      <c r="C172" s="279"/>
      <c r="D172" s="279"/>
      <c r="E172" s="279"/>
      <c r="F172" s="279"/>
      <c r="G172" s="279"/>
      <c r="H172" s="279"/>
      <c r="I172" s="279"/>
      <c r="J172" s="279"/>
      <c r="K172" s="279"/>
      <c r="L172" s="279"/>
      <c r="M172" s="279"/>
      <c r="N172" s="279"/>
      <c r="O172" s="279"/>
      <c r="P172" s="279"/>
      <c r="Q172" s="279"/>
      <c r="R172" s="279"/>
      <c r="S172" s="279"/>
      <c r="T172" s="279"/>
      <c r="U172" s="279"/>
      <c r="V172" s="279"/>
      <c r="W172" s="279"/>
      <c r="X172" s="279"/>
      <c r="Y172" s="279"/>
      <c r="Z172" s="279"/>
      <c r="AA172" s="279"/>
      <c r="AB172" s="279"/>
      <c r="AC172" s="279"/>
      <c r="AD172" s="279"/>
      <c r="AE172" s="279"/>
      <c r="AF172" s="279"/>
      <c r="AG172" s="279"/>
      <c r="AH172" s="279"/>
      <c r="AI172" s="279"/>
      <c r="AJ172" s="279"/>
      <c r="AX172" s="279"/>
      <c r="AY172" s="279"/>
      <c r="AZ172" s="279"/>
      <c r="BA172" s="279"/>
      <c r="BB172" s="279"/>
    </row>
    <row r="173" spans="1:54" x14ac:dyDescent="0.25">
      <c r="A173" s="279"/>
      <c r="B173" s="279"/>
      <c r="C173" s="279"/>
      <c r="D173" s="279"/>
      <c r="E173" s="279"/>
      <c r="F173" s="279"/>
      <c r="G173" s="279"/>
      <c r="H173" s="279"/>
      <c r="I173" s="279"/>
      <c r="J173" s="279"/>
      <c r="K173" s="279"/>
      <c r="L173" s="279"/>
      <c r="M173" s="279"/>
      <c r="N173" s="279"/>
      <c r="O173" s="279"/>
      <c r="P173" s="279"/>
      <c r="Q173" s="279"/>
      <c r="R173" s="279"/>
      <c r="S173" s="279"/>
      <c r="T173" s="279"/>
      <c r="U173" s="279"/>
      <c r="V173" s="279"/>
      <c r="W173" s="279"/>
      <c r="X173" s="279"/>
      <c r="Y173" s="279"/>
      <c r="Z173" s="279"/>
      <c r="AA173" s="279"/>
      <c r="AB173" s="279"/>
      <c r="AC173" s="279"/>
      <c r="AD173" s="279"/>
      <c r="AE173" s="279"/>
      <c r="AF173" s="279"/>
      <c r="AG173" s="279"/>
      <c r="AH173" s="279"/>
      <c r="AI173" s="279"/>
      <c r="AJ173" s="279"/>
      <c r="AX173" s="279"/>
      <c r="AY173" s="279"/>
      <c r="AZ173" s="279"/>
      <c r="BA173" s="279"/>
      <c r="BB173" s="279"/>
    </row>
    <row r="174" spans="1:54" x14ac:dyDescent="0.25">
      <c r="A174" s="279"/>
      <c r="B174" s="279"/>
      <c r="C174" s="279"/>
      <c r="D174" s="279"/>
      <c r="E174" s="279"/>
      <c r="F174" s="279"/>
      <c r="G174" s="279"/>
      <c r="H174" s="279"/>
      <c r="I174" s="279"/>
      <c r="J174" s="279"/>
      <c r="K174" s="279"/>
      <c r="L174" s="279"/>
      <c r="M174" s="279"/>
      <c r="N174" s="279"/>
      <c r="O174" s="279"/>
      <c r="P174" s="279"/>
      <c r="Q174" s="279"/>
      <c r="R174" s="279"/>
      <c r="S174" s="279"/>
      <c r="T174" s="279"/>
      <c r="U174" s="279"/>
      <c r="V174" s="279"/>
      <c r="W174" s="279"/>
      <c r="X174" s="279"/>
      <c r="Y174" s="279"/>
      <c r="Z174" s="279"/>
      <c r="AA174" s="279"/>
      <c r="AB174" s="279"/>
      <c r="AC174" s="279"/>
      <c r="AD174" s="279"/>
      <c r="AE174" s="279"/>
      <c r="AF174" s="279"/>
      <c r="AG174" s="279"/>
      <c r="AH174" s="279"/>
      <c r="AI174" s="279"/>
      <c r="AJ174" s="279"/>
      <c r="AX174" s="279"/>
      <c r="AY174" s="279"/>
      <c r="AZ174" s="279"/>
      <c r="BA174" s="279"/>
      <c r="BB174" s="279"/>
    </row>
    <row r="175" spans="1:54" x14ac:dyDescent="0.25">
      <c r="A175" s="279"/>
      <c r="B175" s="279"/>
      <c r="C175" s="279"/>
      <c r="D175" s="279"/>
      <c r="E175" s="279"/>
      <c r="F175" s="279"/>
      <c r="G175" s="279"/>
      <c r="H175" s="279"/>
      <c r="I175" s="279"/>
      <c r="J175" s="279"/>
      <c r="K175" s="279"/>
      <c r="L175" s="279"/>
      <c r="M175" s="279"/>
      <c r="N175" s="279"/>
      <c r="O175" s="279"/>
      <c r="P175" s="279"/>
      <c r="Q175" s="279"/>
      <c r="R175" s="279"/>
      <c r="S175" s="279"/>
      <c r="T175" s="279"/>
      <c r="U175" s="279"/>
      <c r="V175" s="279"/>
      <c r="W175" s="279"/>
      <c r="X175" s="279"/>
      <c r="Y175" s="279"/>
      <c r="Z175" s="279"/>
      <c r="AA175" s="279"/>
      <c r="AB175" s="279"/>
      <c r="AC175" s="279"/>
      <c r="AD175" s="279"/>
      <c r="AE175" s="279"/>
      <c r="AF175" s="279"/>
      <c r="AG175" s="279"/>
      <c r="AH175" s="279"/>
      <c r="AI175" s="279"/>
      <c r="AJ175" s="279"/>
      <c r="AX175" s="279"/>
      <c r="AY175" s="279"/>
      <c r="AZ175" s="279"/>
      <c r="BA175" s="279"/>
      <c r="BB175" s="279"/>
    </row>
    <row r="176" spans="1:54" x14ac:dyDescent="0.25">
      <c r="A176" s="279"/>
      <c r="B176" s="279"/>
      <c r="C176" s="279"/>
      <c r="D176" s="279"/>
      <c r="E176" s="279"/>
      <c r="F176" s="279"/>
      <c r="G176" s="279"/>
      <c r="H176" s="279"/>
      <c r="I176" s="279"/>
      <c r="J176" s="279"/>
      <c r="K176" s="279"/>
      <c r="L176" s="279"/>
      <c r="M176" s="279"/>
      <c r="N176" s="279"/>
      <c r="O176" s="279"/>
      <c r="P176" s="279"/>
      <c r="Q176" s="279"/>
      <c r="R176" s="279"/>
      <c r="S176" s="279"/>
      <c r="T176" s="279"/>
      <c r="U176" s="279"/>
      <c r="V176" s="279"/>
      <c r="W176" s="279"/>
      <c r="X176" s="279"/>
      <c r="Y176" s="279"/>
      <c r="Z176" s="279"/>
      <c r="AA176" s="279"/>
      <c r="AB176" s="279"/>
      <c r="AC176" s="279"/>
      <c r="AD176" s="279"/>
      <c r="AE176" s="279"/>
      <c r="AF176" s="279"/>
      <c r="AG176" s="279"/>
      <c r="AH176" s="279"/>
      <c r="AI176" s="279"/>
      <c r="AJ176" s="279"/>
      <c r="AX176" s="279"/>
      <c r="AY176" s="279"/>
      <c r="AZ176" s="279"/>
      <c r="BA176" s="279"/>
      <c r="BB176" s="279"/>
    </row>
    <row r="177" spans="1:54" x14ac:dyDescent="0.25">
      <c r="A177" s="279"/>
      <c r="B177" s="279"/>
      <c r="C177" s="279"/>
      <c r="D177" s="279"/>
      <c r="E177" s="279"/>
      <c r="F177" s="279"/>
      <c r="G177" s="279"/>
      <c r="H177" s="279"/>
      <c r="I177" s="279"/>
      <c r="J177" s="279"/>
      <c r="K177" s="279"/>
      <c r="L177" s="279"/>
      <c r="M177" s="279"/>
      <c r="N177" s="279"/>
      <c r="O177" s="279"/>
      <c r="P177" s="279"/>
      <c r="Q177" s="279"/>
      <c r="R177" s="279"/>
      <c r="S177" s="279"/>
      <c r="T177" s="279"/>
      <c r="U177" s="279"/>
      <c r="V177" s="279"/>
      <c r="W177" s="279"/>
      <c r="X177" s="279"/>
      <c r="Y177" s="279"/>
      <c r="Z177" s="279"/>
      <c r="AA177" s="279"/>
      <c r="AB177" s="279"/>
      <c r="AC177" s="279"/>
      <c r="AD177" s="279"/>
      <c r="AE177" s="279"/>
      <c r="AF177" s="279"/>
      <c r="AG177" s="279"/>
      <c r="AH177" s="279"/>
      <c r="AI177" s="279"/>
      <c r="AJ177" s="279"/>
      <c r="AX177" s="279"/>
      <c r="AY177" s="279"/>
      <c r="AZ177" s="279"/>
      <c r="BA177" s="279"/>
      <c r="BB177" s="279"/>
    </row>
    <row r="178" spans="1:54" x14ac:dyDescent="0.25">
      <c r="A178" s="279"/>
      <c r="B178" s="279"/>
      <c r="C178" s="279"/>
      <c r="D178" s="279"/>
      <c r="E178" s="279"/>
      <c r="F178" s="279"/>
      <c r="G178" s="279"/>
      <c r="H178" s="279"/>
      <c r="I178" s="279"/>
      <c r="J178" s="279"/>
      <c r="K178" s="279"/>
      <c r="L178" s="279"/>
      <c r="M178" s="279"/>
      <c r="N178" s="279"/>
      <c r="O178" s="279"/>
      <c r="P178" s="279"/>
      <c r="Q178" s="279"/>
      <c r="R178" s="279"/>
      <c r="S178" s="279"/>
      <c r="T178" s="279"/>
      <c r="U178" s="279"/>
      <c r="V178" s="279"/>
      <c r="W178" s="279"/>
      <c r="X178" s="279"/>
      <c r="Y178" s="279"/>
      <c r="Z178" s="279"/>
      <c r="AA178" s="279"/>
      <c r="AB178" s="279"/>
      <c r="AC178" s="279"/>
      <c r="AD178" s="279"/>
      <c r="AE178" s="279"/>
      <c r="AF178" s="279"/>
      <c r="AG178" s="279"/>
      <c r="AH178" s="279"/>
      <c r="AI178" s="279"/>
      <c r="AJ178" s="279"/>
      <c r="AX178" s="279"/>
      <c r="AY178" s="279"/>
      <c r="AZ178" s="279"/>
      <c r="BA178" s="279"/>
      <c r="BB178" s="279"/>
    </row>
    <row r="179" spans="1:54" x14ac:dyDescent="0.25">
      <c r="A179" s="279"/>
      <c r="B179" s="279"/>
      <c r="C179" s="279"/>
      <c r="D179" s="279"/>
      <c r="E179" s="279"/>
      <c r="F179" s="279"/>
      <c r="G179" s="279"/>
      <c r="H179" s="279"/>
      <c r="I179" s="279"/>
      <c r="J179" s="279"/>
      <c r="K179" s="279"/>
      <c r="L179" s="279"/>
      <c r="M179" s="279"/>
      <c r="N179" s="279"/>
      <c r="O179" s="279"/>
      <c r="P179" s="279"/>
      <c r="Q179" s="279"/>
      <c r="R179" s="279"/>
      <c r="S179" s="279"/>
      <c r="T179" s="279"/>
      <c r="U179" s="279"/>
      <c r="V179" s="279"/>
      <c r="W179" s="279"/>
      <c r="X179" s="279"/>
      <c r="Y179" s="279"/>
      <c r="Z179" s="279"/>
      <c r="AA179" s="279"/>
      <c r="AB179" s="279"/>
      <c r="AC179" s="279"/>
      <c r="AD179" s="279"/>
      <c r="AE179" s="279"/>
      <c r="AF179" s="279"/>
      <c r="AG179" s="279"/>
      <c r="AH179" s="279"/>
      <c r="AI179" s="279"/>
      <c r="AJ179" s="279"/>
      <c r="AX179" s="279"/>
      <c r="AY179" s="279"/>
      <c r="AZ179" s="279"/>
      <c r="BA179" s="279"/>
      <c r="BB179" s="279"/>
    </row>
    <row r="180" spans="1:54" x14ac:dyDescent="0.25">
      <c r="A180" s="279"/>
      <c r="B180" s="279"/>
      <c r="C180" s="279"/>
      <c r="D180" s="279"/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79"/>
      <c r="P180" s="279"/>
      <c r="Q180" s="279"/>
      <c r="R180" s="279"/>
      <c r="S180" s="279"/>
      <c r="T180" s="279"/>
      <c r="U180" s="279"/>
      <c r="V180" s="279"/>
      <c r="W180" s="279"/>
      <c r="X180" s="279"/>
      <c r="Y180" s="279"/>
      <c r="Z180" s="279"/>
      <c r="AA180" s="279"/>
      <c r="AB180" s="279"/>
      <c r="AC180" s="279"/>
      <c r="AD180" s="279"/>
      <c r="AE180" s="279"/>
      <c r="AF180" s="279"/>
      <c r="AG180" s="279"/>
      <c r="AH180" s="279"/>
      <c r="AI180" s="279"/>
      <c r="AJ180" s="279"/>
      <c r="AX180" s="279"/>
      <c r="AY180" s="279"/>
      <c r="AZ180" s="279"/>
      <c r="BA180" s="279"/>
      <c r="BB180" s="279"/>
    </row>
    <row r="181" spans="1:54" x14ac:dyDescent="0.25">
      <c r="A181" s="279"/>
      <c r="B181" s="279"/>
      <c r="C181" s="279"/>
      <c r="D181" s="279"/>
      <c r="E181" s="279"/>
      <c r="F181" s="279"/>
      <c r="G181" s="279"/>
      <c r="H181" s="279"/>
      <c r="I181" s="279"/>
      <c r="J181" s="279"/>
      <c r="K181" s="279"/>
      <c r="L181" s="279"/>
      <c r="M181" s="279"/>
      <c r="N181" s="279"/>
      <c r="O181" s="279"/>
      <c r="P181" s="279"/>
      <c r="Q181" s="279"/>
      <c r="R181" s="279"/>
      <c r="S181" s="279"/>
      <c r="T181" s="279"/>
      <c r="U181" s="279"/>
      <c r="V181" s="279"/>
      <c r="W181" s="279"/>
      <c r="X181" s="279"/>
      <c r="Y181" s="279"/>
      <c r="Z181" s="279"/>
      <c r="AA181" s="279"/>
      <c r="AB181" s="279"/>
      <c r="AC181" s="279"/>
      <c r="AD181" s="279"/>
      <c r="AE181" s="279"/>
      <c r="AF181" s="279"/>
      <c r="AG181" s="279"/>
      <c r="AH181" s="279"/>
      <c r="AI181" s="279"/>
      <c r="AJ181" s="279"/>
      <c r="AX181" s="279"/>
      <c r="AY181" s="279"/>
      <c r="AZ181" s="279"/>
      <c r="BA181" s="279"/>
      <c r="BB181" s="279"/>
    </row>
    <row r="182" spans="1:54" x14ac:dyDescent="0.25">
      <c r="A182" s="279"/>
      <c r="B182" s="279"/>
      <c r="C182" s="279"/>
      <c r="D182" s="279"/>
      <c r="E182" s="279"/>
      <c r="F182" s="279"/>
      <c r="G182" s="279"/>
      <c r="H182" s="279"/>
      <c r="I182" s="279"/>
      <c r="J182" s="279"/>
      <c r="K182" s="279"/>
      <c r="L182" s="279"/>
      <c r="M182" s="279"/>
      <c r="N182" s="279"/>
      <c r="O182" s="279"/>
      <c r="P182" s="279"/>
      <c r="Q182" s="279"/>
      <c r="R182" s="279"/>
      <c r="S182" s="279"/>
      <c r="T182" s="279"/>
      <c r="U182" s="279"/>
      <c r="V182" s="279"/>
      <c r="W182" s="279"/>
      <c r="X182" s="279"/>
      <c r="Y182" s="279"/>
      <c r="Z182" s="279"/>
      <c r="AA182" s="279"/>
      <c r="AB182" s="279"/>
      <c r="AC182" s="279"/>
      <c r="AD182" s="279"/>
      <c r="AE182" s="279"/>
      <c r="AF182" s="279"/>
      <c r="AG182" s="279"/>
      <c r="AH182" s="279"/>
      <c r="AI182" s="279"/>
      <c r="AJ182" s="279"/>
      <c r="AX182" s="279"/>
      <c r="AY182" s="279"/>
      <c r="AZ182" s="279"/>
      <c r="BA182" s="279"/>
      <c r="BB182" s="279"/>
    </row>
    <row r="183" spans="1:54" x14ac:dyDescent="0.25">
      <c r="A183" s="279"/>
      <c r="B183" s="279"/>
      <c r="C183" s="279"/>
      <c r="D183" s="279"/>
      <c r="E183" s="279"/>
      <c r="F183" s="279"/>
      <c r="G183" s="279"/>
      <c r="H183" s="279"/>
      <c r="I183" s="279"/>
      <c r="J183" s="279"/>
      <c r="K183" s="279"/>
      <c r="L183" s="279"/>
      <c r="M183" s="279"/>
      <c r="N183" s="279"/>
      <c r="O183" s="279"/>
      <c r="P183" s="279"/>
      <c r="Q183" s="279"/>
      <c r="R183" s="279"/>
      <c r="S183" s="279"/>
      <c r="T183" s="279"/>
      <c r="U183" s="279"/>
      <c r="V183" s="279"/>
      <c r="W183" s="279"/>
      <c r="X183" s="279"/>
      <c r="Y183" s="279"/>
      <c r="Z183" s="279"/>
      <c r="AA183" s="279"/>
      <c r="AB183" s="279"/>
      <c r="AC183" s="279"/>
      <c r="AD183" s="279"/>
      <c r="AE183" s="279"/>
      <c r="AF183" s="279"/>
      <c r="AG183" s="279"/>
      <c r="AH183" s="279"/>
      <c r="AI183" s="279"/>
      <c r="AJ183" s="279"/>
      <c r="AX183" s="279"/>
      <c r="AY183" s="279"/>
      <c r="AZ183" s="279"/>
      <c r="BA183" s="279"/>
      <c r="BB183" s="279"/>
    </row>
    <row r="184" spans="1:54" x14ac:dyDescent="0.25">
      <c r="A184" s="279"/>
      <c r="B184" s="279"/>
      <c r="C184" s="279"/>
      <c r="D184" s="279"/>
      <c r="E184" s="279"/>
      <c r="F184" s="279"/>
      <c r="G184" s="279"/>
      <c r="H184" s="279"/>
      <c r="I184" s="279"/>
      <c r="J184" s="279"/>
      <c r="K184" s="279"/>
      <c r="L184" s="279"/>
      <c r="M184" s="279"/>
      <c r="N184" s="279"/>
      <c r="O184" s="279"/>
      <c r="P184" s="279"/>
      <c r="Q184" s="279"/>
      <c r="R184" s="279"/>
      <c r="S184" s="279"/>
      <c r="T184" s="279"/>
      <c r="U184" s="279"/>
      <c r="V184" s="279"/>
      <c r="W184" s="279"/>
      <c r="X184" s="279"/>
      <c r="Y184" s="279"/>
      <c r="Z184" s="279"/>
      <c r="AA184" s="279"/>
      <c r="AB184" s="279"/>
      <c r="AC184" s="279"/>
      <c r="AD184" s="279"/>
      <c r="AE184" s="279"/>
      <c r="AF184" s="279"/>
      <c r="AG184" s="279"/>
      <c r="AH184" s="279"/>
      <c r="AI184" s="279"/>
      <c r="AJ184" s="279"/>
      <c r="AX184" s="279"/>
      <c r="AY184" s="279"/>
      <c r="AZ184" s="279"/>
      <c r="BA184" s="279"/>
      <c r="BB184" s="279"/>
    </row>
    <row r="185" spans="1:54" x14ac:dyDescent="0.25">
      <c r="A185" s="279"/>
      <c r="B185" s="279"/>
      <c r="C185" s="279"/>
      <c r="D185" s="279"/>
      <c r="E185" s="279"/>
      <c r="F185" s="279"/>
      <c r="G185" s="279"/>
      <c r="H185" s="279"/>
      <c r="I185" s="279"/>
      <c r="J185" s="279"/>
      <c r="K185" s="279"/>
      <c r="L185" s="279"/>
      <c r="M185" s="279"/>
      <c r="N185" s="279"/>
      <c r="O185" s="279"/>
      <c r="P185" s="279"/>
      <c r="Q185" s="279"/>
      <c r="R185" s="279"/>
      <c r="S185" s="279"/>
      <c r="T185" s="279"/>
      <c r="U185" s="279"/>
      <c r="V185" s="279"/>
      <c r="W185" s="279"/>
      <c r="X185" s="279"/>
      <c r="Y185" s="279"/>
      <c r="Z185" s="279"/>
      <c r="AA185" s="279"/>
      <c r="AB185" s="279"/>
      <c r="AC185" s="279"/>
      <c r="AD185" s="279"/>
      <c r="AE185" s="279"/>
      <c r="AF185" s="279"/>
      <c r="AG185" s="279"/>
      <c r="AH185" s="279"/>
      <c r="AI185" s="279"/>
      <c r="AJ185" s="279"/>
      <c r="AX185" s="279"/>
      <c r="AY185" s="279"/>
      <c r="AZ185" s="279"/>
      <c r="BA185" s="279"/>
      <c r="BB185" s="279"/>
    </row>
    <row r="186" spans="1:54" x14ac:dyDescent="0.25">
      <c r="A186" s="279"/>
      <c r="B186" s="279"/>
      <c r="C186" s="279"/>
      <c r="D186" s="279"/>
      <c r="E186" s="279"/>
      <c r="F186" s="279"/>
      <c r="G186" s="279"/>
      <c r="H186" s="279"/>
      <c r="I186" s="279"/>
      <c r="J186" s="279"/>
      <c r="K186" s="279"/>
      <c r="L186" s="279"/>
      <c r="M186" s="279"/>
      <c r="N186" s="279"/>
      <c r="O186" s="279"/>
      <c r="P186" s="279"/>
      <c r="Q186" s="279"/>
      <c r="R186" s="279"/>
      <c r="S186" s="279"/>
      <c r="T186" s="279"/>
      <c r="U186" s="279"/>
      <c r="V186" s="279"/>
      <c r="W186" s="279"/>
      <c r="X186" s="279"/>
      <c r="Y186" s="279"/>
      <c r="Z186" s="279"/>
      <c r="AA186" s="279"/>
      <c r="AB186" s="279"/>
      <c r="AC186" s="279"/>
      <c r="AD186" s="279"/>
      <c r="AE186" s="279"/>
      <c r="AF186" s="279"/>
      <c r="AG186" s="279"/>
      <c r="AH186" s="279"/>
      <c r="AI186" s="279"/>
      <c r="AJ186" s="279"/>
      <c r="AX186" s="279"/>
      <c r="AY186" s="279"/>
      <c r="AZ186" s="279"/>
      <c r="BA186" s="279"/>
      <c r="BB186" s="279"/>
    </row>
    <row r="187" spans="1:54" x14ac:dyDescent="0.25">
      <c r="A187" s="279"/>
      <c r="B187" s="279"/>
      <c r="C187" s="279"/>
      <c r="D187" s="279"/>
      <c r="E187" s="279"/>
      <c r="F187" s="279"/>
      <c r="G187" s="279"/>
      <c r="H187" s="279"/>
      <c r="I187" s="279"/>
      <c r="J187" s="279"/>
      <c r="K187" s="279"/>
      <c r="L187" s="279"/>
      <c r="M187" s="279"/>
      <c r="N187" s="279"/>
      <c r="O187" s="279"/>
      <c r="P187" s="279"/>
      <c r="Q187" s="279"/>
      <c r="R187" s="279"/>
      <c r="S187" s="279"/>
      <c r="T187" s="279"/>
      <c r="U187" s="279"/>
      <c r="V187" s="279"/>
      <c r="W187" s="279"/>
      <c r="X187" s="279"/>
      <c r="Y187" s="279"/>
      <c r="Z187" s="279"/>
      <c r="AA187" s="279"/>
      <c r="AB187" s="279"/>
      <c r="AC187" s="279"/>
      <c r="AD187" s="279"/>
      <c r="AE187" s="279"/>
      <c r="AF187" s="279"/>
      <c r="AG187" s="279"/>
      <c r="AH187" s="279"/>
      <c r="AI187" s="279"/>
      <c r="AJ187" s="279"/>
      <c r="AX187" s="279"/>
      <c r="AY187" s="279"/>
      <c r="AZ187" s="279"/>
      <c r="BA187" s="279"/>
      <c r="BB187" s="279"/>
    </row>
    <row r="188" spans="1:54" x14ac:dyDescent="0.25">
      <c r="A188" s="279"/>
      <c r="B188" s="279"/>
      <c r="C188" s="279"/>
      <c r="D188" s="279"/>
      <c r="E188" s="279"/>
      <c r="F188" s="279"/>
      <c r="G188" s="279"/>
      <c r="H188" s="279"/>
      <c r="I188" s="279"/>
      <c r="J188" s="279"/>
      <c r="K188" s="279"/>
      <c r="L188" s="279"/>
      <c r="M188" s="279"/>
      <c r="N188" s="279"/>
      <c r="O188" s="279"/>
      <c r="P188" s="279"/>
      <c r="Q188" s="279"/>
      <c r="R188" s="279"/>
      <c r="S188" s="279"/>
      <c r="T188" s="279"/>
      <c r="U188" s="279"/>
      <c r="V188" s="279"/>
      <c r="W188" s="279"/>
      <c r="X188" s="279"/>
      <c r="Y188" s="279"/>
      <c r="Z188" s="279"/>
      <c r="AA188" s="279"/>
      <c r="AB188" s="279"/>
      <c r="AC188" s="279"/>
      <c r="AD188" s="279"/>
      <c r="AE188" s="279"/>
      <c r="AF188" s="279"/>
      <c r="AG188" s="279"/>
      <c r="AH188" s="279"/>
      <c r="AI188" s="279"/>
      <c r="AJ188" s="279"/>
      <c r="AX188" s="279"/>
      <c r="AY188" s="279"/>
      <c r="AZ188" s="279"/>
      <c r="BA188" s="279"/>
      <c r="BB188" s="279"/>
    </row>
    <row r="189" spans="1:54" x14ac:dyDescent="0.25">
      <c r="A189" s="279"/>
      <c r="B189" s="279"/>
      <c r="C189" s="279"/>
      <c r="D189" s="279"/>
      <c r="E189" s="279"/>
      <c r="F189" s="279"/>
      <c r="G189" s="279"/>
      <c r="H189" s="279"/>
      <c r="I189" s="279"/>
      <c r="J189" s="279"/>
      <c r="K189" s="279"/>
      <c r="L189" s="279"/>
      <c r="M189" s="279"/>
      <c r="N189" s="279"/>
      <c r="O189" s="279"/>
      <c r="P189" s="279"/>
      <c r="Q189" s="279"/>
      <c r="R189" s="279"/>
      <c r="S189" s="279"/>
      <c r="T189" s="279"/>
      <c r="U189" s="279"/>
      <c r="V189" s="279"/>
      <c r="W189" s="279"/>
      <c r="X189" s="279"/>
      <c r="Y189" s="279"/>
      <c r="Z189" s="279"/>
      <c r="AA189" s="279"/>
      <c r="AB189" s="279"/>
      <c r="AC189" s="279"/>
      <c r="AD189" s="279"/>
      <c r="AE189" s="279"/>
      <c r="AF189" s="279"/>
      <c r="AG189" s="279"/>
      <c r="AH189" s="279"/>
      <c r="AI189" s="279"/>
      <c r="AJ189" s="279"/>
      <c r="AX189" s="279"/>
      <c r="AY189" s="279"/>
      <c r="AZ189" s="279"/>
      <c r="BA189" s="279"/>
      <c r="BB189" s="279"/>
    </row>
    <row r="190" spans="1:54" x14ac:dyDescent="0.25">
      <c r="A190" s="279"/>
      <c r="B190" s="279"/>
      <c r="C190" s="279"/>
      <c r="D190" s="279"/>
      <c r="E190" s="279"/>
      <c r="F190" s="279"/>
      <c r="G190" s="279"/>
      <c r="H190" s="279"/>
      <c r="I190" s="279"/>
      <c r="J190" s="279"/>
      <c r="K190" s="279"/>
      <c r="L190" s="279"/>
      <c r="M190" s="279"/>
      <c r="N190" s="279"/>
      <c r="O190" s="279"/>
      <c r="P190" s="279"/>
      <c r="Q190" s="279"/>
      <c r="R190" s="279"/>
      <c r="S190" s="279"/>
      <c r="T190" s="279"/>
      <c r="U190" s="279"/>
      <c r="V190" s="279"/>
      <c r="W190" s="279"/>
      <c r="X190" s="279"/>
      <c r="Y190" s="279"/>
      <c r="Z190" s="279"/>
      <c r="AA190" s="279"/>
      <c r="AB190" s="279"/>
      <c r="AC190" s="279"/>
      <c r="AD190" s="279"/>
      <c r="AE190" s="279"/>
      <c r="AF190" s="279"/>
      <c r="AG190" s="279"/>
      <c r="AH190" s="279"/>
      <c r="AI190" s="279"/>
      <c r="AJ190" s="279"/>
      <c r="AX190" s="279"/>
      <c r="AY190" s="279"/>
      <c r="AZ190" s="279"/>
      <c r="BA190" s="279"/>
      <c r="BB190" s="279"/>
    </row>
    <row r="191" spans="1:54" x14ac:dyDescent="0.25">
      <c r="A191" s="279"/>
      <c r="B191" s="279"/>
      <c r="C191" s="279"/>
      <c r="D191" s="279"/>
      <c r="E191" s="279"/>
      <c r="F191" s="279"/>
      <c r="G191" s="279"/>
      <c r="H191" s="279"/>
      <c r="I191" s="279"/>
      <c r="J191" s="279"/>
      <c r="K191" s="279"/>
      <c r="L191" s="279"/>
      <c r="M191" s="279"/>
      <c r="N191" s="279"/>
      <c r="O191" s="279"/>
      <c r="P191" s="279"/>
      <c r="Q191" s="279"/>
      <c r="R191" s="279"/>
      <c r="S191" s="279"/>
      <c r="T191" s="279"/>
      <c r="U191" s="279"/>
      <c r="V191" s="279"/>
      <c r="W191" s="279"/>
      <c r="X191" s="279"/>
      <c r="Y191" s="279"/>
      <c r="Z191" s="279"/>
      <c r="AA191" s="279"/>
      <c r="AB191" s="279"/>
      <c r="AC191" s="279"/>
      <c r="AD191" s="279"/>
      <c r="AE191" s="279"/>
      <c r="AF191" s="279"/>
      <c r="AG191" s="279"/>
      <c r="AH191" s="279"/>
      <c r="AI191" s="279"/>
      <c r="AJ191" s="279"/>
      <c r="AX191" s="279"/>
      <c r="AY191" s="279"/>
      <c r="AZ191" s="279"/>
      <c r="BA191" s="279"/>
      <c r="BB191" s="279"/>
    </row>
    <row r="192" spans="1:54" x14ac:dyDescent="0.25">
      <c r="A192" s="279"/>
      <c r="B192" s="279"/>
      <c r="C192" s="279"/>
      <c r="D192" s="279"/>
      <c r="E192" s="279"/>
      <c r="F192" s="279"/>
      <c r="G192" s="279"/>
      <c r="H192" s="279"/>
      <c r="I192" s="279"/>
      <c r="J192" s="279"/>
      <c r="K192" s="279"/>
      <c r="L192" s="279"/>
      <c r="M192" s="279"/>
      <c r="N192" s="279"/>
      <c r="O192" s="279"/>
      <c r="P192" s="279"/>
      <c r="Q192" s="279"/>
      <c r="R192" s="279"/>
      <c r="S192" s="279"/>
      <c r="T192" s="279"/>
      <c r="U192" s="279"/>
      <c r="V192" s="279"/>
      <c r="W192" s="279"/>
      <c r="X192" s="279"/>
      <c r="Y192" s="279"/>
      <c r="Z192" s="279"/>
      <c r="AA192" s="279"/>
      <c r="AB192" s="279"/>
      <c r="AC192" s="279"/>
      <c r="AD192" s="279"/>
      <c r="AE192" s="279"/>
      <c r="AF192" s="279"/>
      <c r="AG192" s="279"/>
      <c r="AH192" s="279"/>
      <c r="AI192" s="279"/>
      <c r="AJ192" s="279"/>
      <c r="AX192" s="279"/>
      <c r="AY192" s="279"/>
      <c r="AZ192" s="279"/>
      <c r="BA192" s="279"/>
      <c r="BB192" s="279"/>
    </row>
    <row r="193" spans="1:54" x14ac:dyDescent="0.25">
      <c r="A193" s="279"/>
      <c r="B193" s="279"/>
      <c r="C193" s="279"/>
      <c r="D193" s="279"/>
      <c r="E193" s="279"/>
      <c r="F193" s="279"/>
      <c r="G193" s="279"/>
      <c r="H193" s="279"/>
      <c r="I193" s="279"/>
      <c r="J193" s="279"/>
      <c r="K193" s="279"/>
      <c r="L193" s="279"/>
      <c r="M193" s="279"/>
      <c r="N193" s="279"/>
      <c r="O193" s="279"/>
      <c r="P193" s="279"/>
      <c r="Q193" s="279"/>
      <c r="R193" s="279"/>
      <c r="S193" s="279"/>
      <c r="T193" s="279"/>
      <c r="U193" s="279"/>
      <c r="V193" s="279"/>
      <c r="W193" s="279"/>
      <c r="X193" s="279"/>
      <c r="Y193" s="279"/>
      <c r="Z193" s="279"/>
      <c r="AA193" s="279"/>
      <c r="AB193" s="279"/>
      <c r="AC193" s="279"/>
      <c r="AD193" s="279"/>
      <c r="AE193" s="279"/>
      <c r="AF193" s="279"/>
      <c r="AG193" s="279"/>
      <c r="AH193" s="279"/>
      <c r="AI193" s="279"/>
      <c r="AJ193" s="279"/>
      <c r="AX193" s="279"/>
      <c r="AY193" s="279"/>
      <c r="AZ193" s="279"/>
      <c r="BA193" s="279"/>
      <c r="BB193" s="279"/>
    </row>
    <row r="194" spans="1:54" x14ac:dyDescent="0.25">
      <c r="A194" s="279"/>
      <c r="B194" s="279"/>
      <c r="C194" s="279"/>
      <c r="D194" s="279"/>
      <c r="E194" s="279"/>
      <c r="F194" s="279"/>
      <c r="G194" s="279"/>
      <c r="H194" s="279"/>
      <c r="I194" s="279"/>
      <c r="J194" s="279"/>
      <c r="K194" s="279"/>
      <c r="L194" s="279"/>
      <c r="M194" s="279"/>
      <c r="N194" s="279"/>
      <c r="O194" s="279"/>
      <c r="P194" s="279"/>
      <c r="Q194" s="279"/>
      <c r="R194" s="279"/>
      <c r="S194" s="279"/>
      <c r="T194" s="279"/>
      <c r="U194" s="279"/>
      <c r="V194" s="279"/>
      <c r="W194" s="279"/>
      <c r="X194" s="279"/>
      <c r="Y194" s="279"/>
      <c r="Z194" s="279"/>
      <c r="AA194" s="279"/>
      <c r="AB194" s="279"/>
      <c r="AC194" s="279"/>
      <c r="AD194" s="279"/>
      <c r="AE194" s="279"/>
      <c r="AF194" s="279"/>
      <c r="AG194" s="279"/>
      <c r="AH194" s="279"/>
      <c r="AI194" s="279"/>
      <c r="AJ194" s="279"/>
      <c r="AX194" s="279"/>
      <c r="AY194" s="279"/>
      <c r="AZ194" s="279"/>
      <c r="BA194" s="279"/>
      <c r="BB194" s="279"/>
    </row>
    <row r="195" spans="1:54" x14ac:dyDescent="0.25">
      <c r="A195" s="279"/>
      <c r="B195" s="279"/>
      <c r="C195" s="279"/>
      <c r="D195" s="279"/>
      <c r="E195" s="279"/>
      <c r="F195" s="279"/>
      <c r="G195" s="279"/>
      <c r="H195" s="279"/>
      <c r="I195" s="279"/>
      <c r="J195" s="279"/>
      <c r="K195" s="279"/>
      <c r="L195" s="279"/>
      <c r="M195" s="279"/>
      <c r="N195" s="279"/>
      <c r="O195" s="279"/>
      <c r="P195" s="279"/>
      <c r="Q195" s="279"/>
      <c r="R195" s="279"/>
      <c r="S195" s="279"/>
      <c r="T195" s="279"/>
      <c r="U195" s="279"/>
      <c r="V195" s="279"/>
      <c r="W195" s="279"/>
      <c r="X195" s="279"/>
      <c r="Y195" s="279"/>
      <c r="Z195" s="279"/>
      <c r="AA195" s="279"/>
      <c r="AB195" s="279"/>
      <c r="AC195" s="279"/>
      <c r="AD195" s="279"/>
      <c r="AE195" s="279"/>
      <c r="AF195" s="279"/>
      <c r="AG195" s="279"/>
      <c r="AH195" s="279"/>
      <c r="AI195" s="279"/>
      <c r="AJ195" s="279"/>
      <c r="AX195" s="279"/>
      <c r="AY195" s="279"/>
      <c r="AZ195" s="279"/>
      <c r="BA195" s="279"/>
      <c r="BB195" s="279"/>
    </row>
    <row r="196" spans="1:54" x14ac:dyDescent="0.25">
      <c r="A196" s="279"/>
      <c r="B196" s="279"/>
      <c r="C196" s="279"/>
      <c r="D196" s="279"/>
      <c r="E196" s="279"/>
      <c r="F196" s="279"/>
      <c r="G196" s="279"/>
      <c r="H196" s="279"/>
      <c r="I196" s="279"/>
      <c r="J196" s="279"/>
      <c r="K196" s="279"/>
      <c r="L196" s="279"/>
      <c r="M196" s="279"/>
      <c r="N196" s="279"/>
      <c r="O196" s="279"/>
      <c r="P196" s="279"/>
      <c r="Q196" s="279"/>
      <c r="R196" s="279"/>
      <c r="S196" s="279"/>
      <c r="T196" s="279"/>
      <c r="U196" s="279"/>
      <c r="V196" s="279"/>
      <c r="W196" s="279"/>
      <c r="X196" s="279"/>
      <c r="Y196" s="279"/>
      <c r="Z196" s="279"/>
      <c r="AA196" s="279"/>
      <c r="AB196" s="279"/>
      <c r="AC196" s="279"/>
      <c r="AD196" s="279"/>
      <c r="AE196" s="279"/>
      <c r="AF196" s="279"/>
      <c r="AG196" s="279"/>
      <c r="AH196" s="279"/>
      <c r="AI196" s="279"/>
      <c r="AJ196" s="279"/>
      <c r="AX196" s="279"/>
      <c r="AY196" s="279"/>
      <c r="AZ196" s="279"/>
      <c r="BA196" s="279"/>
      <c r="BB196" s="279"/>
    </row>
    <row r="197" spans="1:54" x14ac:dyDescent="0.25">
      <c r="A197" s="279"/>
      <c r="B197" s="279"/>
      <c r="C197" s="279"/>
      <c r="D197" s="279"/>
      <c r="E197" s="279"/>
      <c r="F197" s="279"/>
      <c r="G197" s="279"/>
      <c r="H197" s="279"/>
      <c r="I197" s="279"/>
      <c r="J197" s="279"/>
      <c r="K197" s="279"/>
      <c r="L197" s="279"/>
      <c r="M197" s="279"/>
      <c r="N197" s="279"/>
      <c r="O197" s="279"/>
      <c r="P197" s="279"/>
      <c r="Q197" s="279"/>
      <c r="R197" s="279"/>
      <c r="S197" s="279"/>
      <c r="T197" s="279"/>
      <c r="U197" s="279"/>
      <c r="V197" s="279"/>
      <c r="W197" s="279"/>
      <c r="X197" s="279"/>
      <c r="Y197" s="279"/>
      <c r="Z197" s="279"/>
      <c r="AA197" s="279"/>
      <c r="AB197" s="279"/>
      <c r="AC197" s="279"/>
      <c r="AD197" s="279"/>
      <c r="AE197" s="279"/>
      <c r="AF197" s="279"/>
      <c r="AG197" s="279"/>
      <c r="AH197" s="279"/>
      <c r="AI197" s="279"/>
      <c r="AJ197" s="279"/>
      <c r="AX197" s="279"/>
      <c r="AY197" s="279"/>
      <c r="AZ197" s="279"/>
      <c r="BA197" s="279"/>
      <c r="BB197" s="279"/>
    </row>
    <row r="198" spans="1:54" x14ac:dyDescent="0.25">
      <c r="A198" s="279"/>
      <c r="B198" s="279"/>
      <c r="C198" s="279"/>
      <c r="D198" s="279"/>
      <c r="E198" s="279"/>
      <c r="F198" s="279"/>
      <c r="G198" s="279"/>
      <c r="H198" s="279"/>
      <c r="I198" s="279"/>
      <c r="J198" s="279"/>
      <c r="K198" s="279"/>
      <c r="L198" s="279"/>
      <c r="M198" s="279"/>
      <c r="N198" s="279"/>
      <c r="O198" s="279"/>
      <c r="P198" s="279"/>
      <c r="Q198" s="279"/>
      <c r="R198" s="279"/>
      <c r="S198" s="279"/>
      <c r="T198" s="279"/>
      <c r="U198" s="279"/>
      <c r="V198" s="279"/>
      <c r="W198" s="279"/>
      <c r="X198" s="279"/>
      <c r="Y198" s="279"/>
      <c r="Z198" s="279"/>
      <c r="AA198" s="279"/>
      <c r="AB198" s="279"/>
      <c r="AC198" s="279"/>
      <c r="AD198" s="279"/>
      <c r="AE198" s="279"/>
      <c r="AF198" s="279"/>
      <c r="AG198" s="279"/>
      <c r="AH198" s="279"/>
      <c r="AI198" s="279"/>
      <c r="AJ198" s="279"/>
      <c r="AX198" s="279"/>
      <c r="AY198" s="279"/>
      <c r="AZ198" s="279"/>
      <c r="BA198" s="279"/>
      <c r="BB198" s="279"/>
    </row>
    <row r="199" spans="1:54" x14ac:dyDescent="0.25">
      <c r="A199" s="279"/>
      <c r="B199" s="279"/>
      <c r="C199" s="279"/>
      <c r="D199" s="279"/>
      <c r="E199" s="279"/>
      <c r="F199" s="279"/>
      <c r="G199" s="279"/>
      <c r="H199" s="279"/>
      <c r="I199" s="279"/>
      <c r="J199" s="279"/>
      <c r="K199" s="279"/>
      <c r="L199" s="279"/>
      <c r="M199" s="279"/>
      <c r="N199" s="279"/>
      <c r="O199" s="279"/>
      <c r="P199" s="279"/>
      <c r="Q199" s="279"/>
      <c r="R199" s="279"/>
      <c r="S199" s="279"/>
      <c r="T199" s="279"/>
      <c r="U199" s="279"/>
      <c r="V199" s="279"/>
      <c r="W199" s="279"/>
      <c r="X199" s="279"/>
      <c r="Y199" s="279"/>
      <c r="Z199" s="279"/>
      <c r="AA199" s="279"/>
      <c r="AB199" s="279"/>
      <c r="AC199" s="279"/>
      <c r="AD199" s="279"/>
      <c r="AE199" s="279"/>
      <c r="AF199" s="279"/>
      <c r="AG199" s="279"/>
      <c r="AH199" s="279"/>
      <c r="AI199" s="279"/>
      <c r="AJ199" s="279"/>
      <c r="AX199" s="279"/>
      <c r="AY199" s="279"/>
      <c r="AZ199" s="279"/>
      <c r="BA199" s="279"/>
      <c r="BB199" s="279"/>
    </row>
    <row r="200" spans="1:54" x14ac:dyDescent="0.25">
      <c r="A200" s="279"/>
      <c r="B200" s="279"/>
      <c r="C200" s="279"/>
      <c r="D200" s="279"/>
      <c r="E200" s="279"/>
      <c r="F200" s="279"/>
      <c r="G200" s="279"/>
      <c r="H200" s="279"/>
      <c r="I200" s="279"/>
      <c r="J200" s="279"/>
      <c r="K200" s="279"/>
      <c r="L200" s="279"/>
      <c r="M200" s="279"/>
      <c r="N200" s="279"/>
      <c r="O200" s="279"/>
      <c r="P200" s="279"/>
      <c r="Q200" s="279"/>
      <c r="R200" s="279"/>
      <c r="S200" s="279"/>
      <c r="T200" s="279"/>
      <c r="U200" s="279"/>
      <c r="V200" s="279"/>
      <c r="W200" s="279"/>
      <c r="X200" s="279"/>
      <c r="Y200" s="279"/>
      <c r="Z200" s="279"/>
      <c r="AA200" s="279"/>
      <c r="AB200" s="279"/>
      <c r="AC200" s="279"/>
      <c r="AD200" s="279"/>
      <c r="AE200" s="279"/>
      <c r="AF200" s="279"/>
      <c r="AG200" s="279"/>
      <c r="AH200" s="279"/>
      <c r="AI200" s="279"/>
      <c r="AJ200" s="279"/>
      <c r="AX200" s="279"/>
      <c r="AY200" s="279"/>
      <c r="AZ200" s="279"/>
      <c r="BA200" s="279"/>
      <c r="BB200" s="279"/>
    </row>
    <row r="201" spans="1:54" x14ac:dyDescent="0.25">
      <c r="A201" s="279"/>
      <c r="B201" s="279"/>
      <c r="C201" s="279"/>
      <c r="D201" s="279"/>
      <c r="E201" s="279"/>
      <c r="F201" s="279"/>
      <c r="G201" s="279"/>
      <c r="H201" s="279"/>
      <c r="I201" s="279"/>
      <c r="J201" s="279"/>
      <c r="K201" s="279"/>
      <c r="L201" s="279"/>
      <c r="M201" s="279"/>
      <c r="N201" s="279"/>
      <c r="O201" s="279"/>
      <c r="P201" s="279"/>
      <c r="Q201" s="279"/>
      <c r="R201" s="279"/>
      <c r="S201" s="279"/>
      <c r="T201" s="279"/>
      <c r="U201" s="279"/>
      <c r="V201" s="279"/>
      <c r="W201" s="279"/>
      <c r="X201" s="279"/>
      <c r="Y201" s="279"/>
      <c r="Z201" s="279"/>
      <c r="AA201" s="279"/>
      <c r="AB201" s="279"/>
      <c r="AC201" s="279"/>
      <c r="AD201" s="279"/>
      <c r="AE201" s="279"/>
      <c r="AF201" s="279"/>
      <c r="AG201" s="279"/>
      <c r="AH201" s="279"/>
      <c r="AI201" s="279"/>
      <c r="AJ201" s="279"/>
      <c r="AX201" s="279"/>
      <c r="AY201" s="279"/>
      <c r="AZ201" s="279"/>
      <c r="BA201" s="279"/>
      <c r="BB201" s="279"/>
    </row>
    <row r="202" spans="1:54" x14ac:dyDescent="0.25">
      <c r="A202" s="279"/>
      <c r="B202" s="279"/>
      <c r="C202" s="279"/>
      <c r="D202" s="279"/>
      <c r="E202" s="279"/>
      <c r="F202" s="279"/>
      <c r="G202" s="279"/>
      <c r="H202" s="279"/>
      <c r="I202" s="279"/>
      <c r="J202" s="279"/>
      <c r="K202" s="279"/>
      <c r="L202" s="279"/>
      <c r="M202" s="279"/>
      <c r="N202" s="279"/>
      <c r="O202" s="279"/>
      <c r="P202" s="279"/>
      <c r="Q202" s="279"/>
      <c r="R202" s="279"/>
      <c r="S202" s="279"/>
      <c r="T202" s="279"/>
      <c r="U202" s="279"/>
      <c r="V202" s="279"/>
      <c r="W202" s="279"/>
      <c r="X202" s="279"/>
      <c r="Y202" s="279"/>
      <c r="Z202" s="279"/>
      <c r="AA202" s="279"/>
      <c r="AB202" s="279"/>
      <c r="AC202" s="279"/>
      <c r="AD202" s="279"/>
      <c r="AE202" s="279"/>
      <c r="AF202" s="279"/>
      <c r="AG202" s="279"/>
      <c r="AH202" s="279"/>
      <c r="AI202" s="279"/>
      <c r="AJ202" s="279"/>
      <c r="AX202" s="279"/>
      <c r="AY202" s="279"/>
      <c r="AZ202" s="279"/>
      <c r="BA202" s="279"/>
      <c r="BB202" s="279"/>
    </row>
    <row r="203" spans="1:54" x14ac:dyDescent="0.25">
      <c r="A203" s="279"/>
      <c r="B203" s="279"/>
      <c r="C203" s="279"/>
      <c r="D203" s="279"/>
      <c r="E203" s="279"/>
      <c r="F203" s="279"/>
      <c r="G203" s="279"/>
      <c r="H203" s="279"/>
      <c r="I203" s="279"/>
      <c r="J203" s="279"/>
      <c r="K203" s="279"/>
      <c r="L203" s="279"/>
      <c r="M203" s="279"/>
      <c r="N203" s="279"/>
      <c r="O203" s="279"/>
      <c r="P203" s="279"/>
      <c r="Q203" s="279"/>
      <c r="R203" s="279"/>
      <c r="S203" s="279"/>
      <c r="T203" s="279"/>
      <c r="U203" s="279"/>
      <c r="V203" s="279"/>
      <c r="W203" s="279"/>
      <c r="X203" s="279"/>
      <c r="Y203" s="279"/>
      <c r="Z203" s="279"/>
      <c r="AA203" s="279"/>
      <c r="AB203" s="279"/>
      <c r="AC203" s="279"/>
      <c r="AD203" s="279"/>
      <c r="AE203" s="279"/>
      <c r="AF203" s="279"/>
      <c r="AG203" s="279"/>
      <c r="AH203" s="279"/>
      <c r="AI203" s="279"/>
      <c r="AJ203" s="279"/>
      <c r="AX203" s="279"/>
      <c r="AY203" s="279"/>
      <c r="AZ203" s="279"/>
      <c r="BA203" s="279"/>
      <c r="BB203" s="279"/>
    </row>
    <row r="204" spans="1:54" x14ac:dyDescent="0.25">
      <c r="A204" s="279"/>
      <c r="B204" s="279"/>
      <c r="C204" s="279"/>
      <c r="D204" s="279"/>
      <c r="E204" s="279"/>
      <c r="F204" s="279"/>
      <c r="G204" s="279"/>
      <c r="H204" s="279"/>
      <c r="I204" s="279"/>
      <c r="J204" s="279"/>
      <c r="K204" s="279"/>
      <c r="L204" s="279"/>
      <c r="M204" s="279"/>
      <c r="N204" s="279"/>
      <c r="O204" s="279"/>
      <c r="P204" s="279"/>
      <c r="Q204" s="279"/>
      <c r="R204" s="279"/>
      <c r="S204" s="279"/>
      <c r="T204" s="279"/>
      <c r="U204" s="279"/>
      <c r="V204" s="279"/>
      <c r="W204" s="279"/>
      <c r="X204" s="279"/>
      <c r="Y204" s="279"/>
      <c r="Z204" s="279"/>
      <c r="AA204" s="279"/>
      <c r="AB204" s="279"/>
      <c r="AC204" s="279"/>
      <c r="AD204" s="279"/>
      <c r="AE204" s="279"/>
      <c r="AF204" s="279"/>
      <c r="AG204" s="279"/>
      <c r="AH204" s="279"/>
      <c r="AI204" s="279"/>
      <c r="AJ204" s="279"/>
      <c r="AX204" s="279"/>
      <c r="AY204" s="279"/>
      <c r="AZ204" s="279"/>
      <c r="BA204" s="279"/>
      <c r="BB204" s="279"/>
    </row>
    <row r="205" spans="1:54" x14ac:dyDescent="0.25">
      <c r="A205" s="279"/>
      <c r="B205" s="279"/>
      <c r="C205" s="279"/>
      <c r="D205" s="279"/>
      <c r="E205" s="279"/>
      <c r="F205" s="279"/>
      <c r="G205" s="279"/>
      <c r="H205" s="279"/>
      <c r="I205" s="279"/>
      <c r="J205" s="279"/>
      <c r="K205" s="279"/>
      <c r="L205" s="279"/>
      <c r="M205" s="279"/>
      <c r="N205" s="279"/>
      <c r="O205" s="279"/>
      <c r="P205" s="279"/>
      <c r="Q205" s="279"/>
      <c r="R205" s="279"/>
      <c r="S205" s="279"/>
      <c r="T205" s="279"/>
      <c r="U205" s="279"/>
      <c r="V205" s="279"/>
      <c r="W205" s="279"/>
      <c r="X205" s="279"/>
      <c r="Y205" s="279"/>
      <c r="Z205" s="279"/>
      <c r="AA205" s="279"/>
      <c r="AB205" s="279"/>
      <c r="AC205" s="279"/>
      <c r="AD205" s="279"/>
      <c r="AE205" s="279"/>
      <c r="AF205" s="279"/>
      <c r="AG205" s="279"/>
      <c r="AH205" s="279"/>
      <c r="AI205" s="279"/>
      <c r="AJ205" s="279"/>
      <c r="AX205" s="279"/>
      <c r="AY205" s="279"/>
      <c r="AZ205" s="279"/>
      <c r="BA205" s="279"/>
      <c r="BB205" s="279"/>
    </row>
    <row r="206" spans="1:54" x14ac:dyDescent="0.25">
      <c r="A206" s="279"/>
      <c r="B206" s="279"/>
      <c r="C206" s="279"/>
      <c r="D206" s="279"/>
      <c r="E206" s="279"/>
      <c r="F206" s="279"/>
      <c r="G206" s="279"/>
      <c r="H206" s="279"/>
      <c r="I206" s="279"/>
      <c r="J206" s="279"/>
      <c r="K206" s="279"/>
      <c r="L206" s="279"/>
      <c r="M206" s="279"/>
      <c r="N206" s="279"/>
      <c r="O206" s="279"/>
      <c r="P206" s="279"/>
      <c r="Q206" s="279"/>
      <c r="R206" s="279"/>
      <c r="S206" s="279"/>
      <c r="T206" s="279"/>
      <c r="U206" s="279"/>
      <c r="V206" s="279"/>
      <c r="W206" s="279"/>
      <c r="X206" s="279"/>
      <c r="Y206" s="279"/>
      <c r="Z206" s="279"/>
      <c r="AA206" s="279"/>
      <c r="AB206" s="279"/>
      <c r="AC206" s="279"/>
      <c r="AD206" s="279"/>
      <c r="AE206" s="279"/>
      <c r="AF206" s="279"/>
      <c r="AG206" s="279"/>
      <c r="AH206" s="279"/>
      <c r="AI206" s="279"/>
      <c r="AJ206" s="279"/>
      <c r="AX206" s="279"/>
      <c r="AY206" s="279"/>
      <c r="AZ206" s="279"/>
      <c r="BA206" s="279"/>
      <c r="BB206" s="279"/>
    </row>
    <row r="207" spans="1:54" x14ac:dyDescent="0.25">
      <c r="A207" s="279"/>
      <c r="B207" s="279"/>
      <c r="C207" s="279"/>
      <c r="D207" s="279"/>
      <c r="E207" s="279"/>
      <c r="F207" s="279"/>
      <c r="G207" s="279"/>
      <c r="H207" s="279"/>
      <c r="I207" s="279"/>
      <c r="J207" s="279"/>
      <c r="K207" s="279"/>
      <c r="L207" s="279"/>
      <c r="M207" s="279"/>
      <c r="N207" s="279"/>
      <c r="O207" s="279"/>
      <c r="P207" s="279"/>
      <c r="Q207" s="279"/>
      <c r="R207" s="279"/>
      <c r="S207" s="279"/>
      <c r="T207" s="279"/>
      <c r="U207" s="279"/>
      <c r="V207" s="279"/>
      <c r="W207" s="279"/>
      <c r="X207" s="279"/>
      <c r="Y207" s="279"/>
      <c r="Z207" s="279"/>
      <c r="AA207" s="279"/>
      <c r="AB207" s="279"/>
      <c r="AC207" s="279"/>
      <c r="AD207" s="279"/>
      <c r="AE207" s="279"/>
      <c r="AF207" s="279"/>
      <c r="AG207" s="279"/>
      <c r="AH207" s="279"/>
      <c r="AI207" s="279"/>
      <c r="AJ207" s="279"/>
      <c r="AX207" s="279"/>
      <c r="AY207" s="279"/>
      <c r="AZ207" s="279"/>
      <c r="BA207" s="279"/>
      <c r="BB207" s="279"/>
    </row>
    <row r="208" spans="1:54" x14ac:dyDescent="0.25">
      <c r="A208" s="279"/>
      <c r="B208" s="279"/>
      <c r="C208" s="279"/>
      <c r="D208" s="279"/>
      <c r="E208" s="279"/>
      <c r="F208" s="279"/>
      <c r="G208" s="279"/>
      <c r="H208" s="279"/>
      <c r="I208" s="279"/>
      <c r="J208" s="279"/>
      <c r="K208" s="279"/>
      <c r="L208" s="279"/>
      <c r="M208" s="279"/>
      <c r="N208" s="279"/>
      <c r="O208" s="279"/>
      <c r="P208" s="279"/>
      <c r="Q208" s="279"/>
      <c r="R208" s="279"/>
      <c r="S208" s="279"/>
      <c r="T208" s="279"/>
      <c r="U208" s="279"/>
      <c r="V208" s="279"/>
      <c r="W208" s="279"/>
      <c r="X208" s="279"/>
      <c r="Y208" s="279"/>
      <c r="Z208" s="279"/>
      <c r="AA208" s="279"/>
      <c r="AB208" s="279"/>
      <c r="AC208" s="279"/>
      <c r="AD208" s="279"/>
      <c r="AE208" s="279"/>
      <c r="AF208" s="279"/>
      <c r="AG208" s="279"/>
      <c r="AH208" s="279"/>
      <c r="AI208" s="279"/>
      <c r="AJ208" s="279"/>
      <c r="AX208" s="279"/>
      <c r="AY208" s="279"/>
      <c r="AZ208" s="279"/>
      <c r="BA208" s="279"/>
      <c r="BB208" s="279"/>
    </row>
    <row r="209" spans="1:54" x14ac:dyDescent="0.25">
      <c r="A209" s="279"/>
      <c r="B209" s="279"/>
      <c r="C209" s="279"/>
      <c r="D209" s="279"/>
      <c r="E209" s="279"/>
      <c r="F209" s="279"/>
      <c r="G209" s="279"/>
      <c r="H209" s="279"/>
      <c r="I209" s="279"/>
      <c r="J209" s="279"/>
      <c r="K209" s="279"/>
      <c r="L209" s="279"/>
      <c r="M209" s="279"/>
      <c r="N209" s="279"/>
      <c r="O209" s="279"/>
      <c r="P209" s="279"/>
      <c r="Q209" s="279"/>
      <c r="R209" s="279"/>
      <c r="S209" s="279"/>
      <c r="T209" s="279"/>
      <c r="U209" s="279"/>
      <c r="V209" s="279"/>
      <c r="W209" s="279"/>
      <c r="X209" s="279"/>
      <c r="Y209" s="279"/>
      <c r="Z209" s="279"/>
      <c r="AA209" s="279"/>
      <c r="AB209" s="279"/>
      <c r="AC209" s="279"/>
      <c r="AD209" s="279"/>
      <c r="AE209" s="279"/>
      <c r="AF209" s="279"/>
      <c r="AG209" s="279"/>
      <c r="AH209" s="279"/>
      <c r="AI209" s="279"/>
      <c r="AJ209" s="279"/>
      <c r="AX209" s="279"/>
      <c r="AY209" s="279"/>
      <c r="AZ209" s="279"/>
      <c r="BA209" s="279"/>
      <c r="BB209" s="279"/>
    </row>
    <row r="210" spans="1:54" x14ac:dyDescent="0.25">
      <c r="A210" s="279"/>
      <c r="B210" s="279"/>
      <c r="C210" s="279"/>
      <c r="D210" s="279"/>
      <c r="E210" s="279"/>
      <c r="F210" s="279"/>
      <c r="G210" s="279"/>
      <c r="H210" s="279"/>
      <c r="I210" s="279"/>
      <c r="J210" s="279"/>
      <c r="K210" s="279"/>
      <c r="L210" s="279"/>
      <c r="M210" s="279"/>
      <c r="N210" s="279"/>
      <c r="O210" s="279"/>
      <c r="P210" s="279"/>
      <c r="Q210" s="279"/>
      <c r="R210" s="279"/>
      <c r="S210" s="279"/>
      <c r="T210" s="279"/>
      <c r="U210" s="279"/>
      <c r="V210" s="279"/>
      <c r="W210" s="279"/>
      <c r="X210" s="279"/>
      <c r="Y210" s="279"/>
      <c r="Z210" s="279"/>
      <c r="AA210" s="279"/>
      <c r="AB210" s="279"/>
      <c r="AC210" s="279"/>
      <c r="AD210" s="279"/>
      <c r="AE210" s="279"/>
      <c r="AF210" s="279"/>
      <c r="AG210" s="279"/>
      <c r="AH210" s="279"/>
      <c r="AI210" s="279"/>
      <c r="AJ210" s="279"/>
      <c r="AX210" s="279"/>
      <c r="AY210" s="279"/>
      <c r="AZ210" s="279"/>
      <c r="BA210" s="279"/>
      <c r="BB210" s="279"/>
    </row>
    <row r="211" spans="1:54" x14ac:dyDescent="0.25">
      <c r="A211" s="279"/>
      <c r="B211" s="279"/>
      <c r="C211" s="279"/>
      <c r="D211" s="279"/>
      <c r="E211" s="279"/>
      <c r="F211" s="279"/>
      <c r="G211" s="279"/>
      <c r="H211" s="279"/>
      <c r="I211" s="279"/>
      <c r="J211" s="279"/>
      <c r="K211" s="279"/>
      <c r="L211" s="279"/>
      <c r="M211" s="279"/>
      <c r="N211" s="279"/>
      <c r="O211" s="279"/>
      <c r="P211" s="279"/>
      <c r="Q211" s="279"/>
      <c r="R211" s="279"/>
      <c r="S211" s="279"/>
      <c r="T211" s="279"/>
      <c r="U211" s="279"/>
      <c r="V211" s="279"/>
      <c r="W211" s="279"/>
      <c r="X211" s="279"/>
      <c r="Y211" s="279"/>
      <c r="Z211" s="279"/>
      <c r="AA211" s="279"/>
      <c r="AB211" s="279"/>
      <c r="AC211" s="279"/>
      <c r="AD211" s="279"/>
      <c r="AE211" s="279"/>
      <c r="AF211" s="279"/>
      <c r="AG211" s="279"/>
      <c r="AH211" s="279"/>
      <c r="AI211" s="279"/>
      <c r="AJ211" s="279"/>
      <c r="AX211" s="279"/>
      <c r="AY211" s="279"/>
      <c r="AZ211" s="279"/>
      <c r="BA211" s="279"/>
      <c r="BB211" s="279"/>
    </row>
    <row r="212" spans="1:54" x14ac:dyDescent="0.25">
      <c r="A212" s="279"/>
      <c r="B212" s="279"/>
      <c r="C212" s="279"/>
      <c r="D212" s="279"/>
      <c r="E212" s="279"/>
      <c r="F212" s="279"/>
      <c r="G212" s="279"/>
      <c r="H212" s="279"/>
      <c r="I212" s="279"/>
      <c r="J212" s="279"/>
      <c r="K212" s="279"/>
      <c r="L212" s="279"/>
      <c r="M212" s="279"/>
      <c r="N212" s="279"/>
      <c r="O212" s="279"/>
      <c r="P212" s="279"/>
      <c r="Q212" s="279"/>
      <c r="R212" s="279"/>
      <c r="S212" s="279"/>
      <c r="T212" s="279"/>
      <c r="U212" s="279"/>
      <c r="V212" s="279"/>
      <c r="W212" s="279"/>
      <c r="X212" s="279"/>
      <c r="Y212" s="279"/>
      <c r="Z212" s="279"/>
      <c r="AA212" s="279"/>
      <c r="AB212" s="279"/>
      <c r="AC212" s="279"/>
      <c r="AD212" s="279"/>
      <c r="AE212" s="279"/>
      <c r="AF212" s="279"/>
      <c r="AG212" s="279"/>
      <c r="AH212" s="279"/>
      <c r="AI212" s="279"/>
      <c r="AJ212" s="279"/>
      <c r="AX212" s="279"/>
      <c r="AY212" s="279"/>
      <c r="AZ212" s="279"/>
      <c r="BA212" s="279"/>
      <c r="BB212" s="279"/>
    </row>
    <row r="213" spans="1:54" x14ac:dyDescent="0.25">
      <c r="A213" s="279"/>
      <c r="B213" s="279"/>
      <c r="C213" s="279"/>
      <c r="D213" s="279"/>
      <c r="E213" s="279"/>
      <c r="F213" s="279"/>
      <c r="G213" s="279"/>
      <c r="H213" s="279"/>
      <c r="I213" s="279"/>
      <c r="J213" s="279"/>
      <c r="K213" s="279"/>
      <c r="L213" s="279"/>
      <c r="M213" s="279"/>
      <c r="N213" s="279"/>
      <c r="O213" s="279"/>
      <c r="P213" s="279"/>
      <c r="Q213" s="279"/>
      <c r="R213" s="279"/>
      <c r="S213" s="279"/>
      <c r="T213" s="279"/>
      <c r="U213" s="279"/>
      <c r="V213" s="279"/>
      <c r="W213" s="279"/>
      <c r="X213" s="279"/>
      <c r="Y213" s="279"/>
      <c r="Z213" s="279"/>
      <c r="AA213" s="279"/>
      <c r="AB213" s="279"/>
      <c r="AC213" s="279"/>
      <c r="AD213" s="279"/>
      <c r="AE213" s="279"/>
      <c r="AF213" s="279"/>
      <c r="AG213" s="279"/>
      <c r="AH213" s="279"/>
      <c r="AI213" s="279"/>
      <c r="AJ213" s="279"/>
      <c r="AX213" s="279"/>
      <c r="AY213" s="279"/>
      <c r="AZ213" s="279"/>
      <c r="BA213" s="279"/>
      <c r="BB213" s="279"/>
    </row>
    <row r="214" spans="1:54" x14ac:dyDescent="0.25">
      <c r="A214" s="279"/>
      <c r="B214" s="279"/>
      <c r="C214" s="279"/>
      <c r="D214" s="279"/>
      <c r="E214" s="279"/>
      <c r="F214" s="279"/>
      <c r="G214" s="279"/>
      <c r="H214" s="279"/>
      <c r="I214" s="279"/>
      <c r="J214" s="279"/>
      <c r="K214" s="279"/>
      <c r="L214" s="279"/>
      <c r="M214" s="279"/>
      <c r="N214" s="279"/>
      <c r="O214" s="279"/>
      <c r="P214" s="279"/>
      <c r="Q214" s="279"/>
      <c r="R214" s="279"/>
      <c r="S214" s="279"/>
      <c r="T214" s="279"/>
      <c r="U214" s="279"/>
      <c r="V214" s="279"/>
      <c r="W214" s="279"/>
      <c r="X214" s="279"/>
      <c r="Y214" s="279"/>
      <c r="Z214" s="279"/>
      <c r="AA214" s="279"/>
      <c r="AB214" s="279"/>
      <c r="AC214" s="279"/>
      <c r="AD214" s="279"/>
      <c r="AE214" s="279"/>
      <c r="AF214" s="279"/>
      <c r="AG214" s="279"/>
      <c r="AH214" s="279"/>
      <c r="AI214" s="279"/>
      <c r="AJ214" s="279"/>
      <c r="AX214" s="279"/>
      <c r="AY214" s="279"/>
      <c r="AZ214" s="279"/>
      <c r="BA214" s="279"/>
      <c r="BB214" s="279"/>
    </row>
    <row r="215" spans="1:54" x14ac:dyDescent="0.25">
      <c r="A215" s="279"/>
      <c r="B215" s="279"/>
      <c r="C215" s="279"/>
      <c r="D215" s="279"/>
      <c r="E215" s="279"/>
      <c r="F215" s="279"/>
      <c r="G215" s="279"/>
      <c r="H215" s="279"/>
      <c r="I215" s="279"/>
      <c r="J215" s="279"/>
      <c r="K215" s="279"/>
      <c r="L215" s="279"/>
      <c r="M215" s="279"/>
      <c r="N215" s="279"/>
      <c r="O215" s="279"/>
      <c r="P215" s="279"/>
      <c r="Q215" s="279"/>
      <c r="R215" s="279"/>
      <c r="S215" s="279"/>
      <c r="T215" s="279"/>
      <c r="U215" s="279"/>
      <c r="V215" s="279"/>
      <c r="W215" s="279"/>
      <c r="X215" s="279"/>
      <c r="Y215" s="279"/>
      <c r="Z215" s="279"/>
      <c r="AA215" s="279"/>
      <c r="AB215" s="279"/>
      <c r="AC215" s="279"/>
      <c r="AD215" s="279"/>
      <c r="AE215" s="279"/>
      <c r="AF215" s="279"/>
      <c r="AG215" s="279"/>
      <c r="AH215" s="279"/>
      <c r="AI215" s="279"/>
      <c r="AJ215" s="279"/>
      <c r="AX215" s="279"/>
      <c r="AY215" s="279"/>
      <c r="AZ215" s="279"/>
      <c r="BA215" s="279"/>
      <c r="BB215" s="279"/>
    </row>
    <row r="216" spans="1:54" x14ac:dyDescent="0.25">
      <c r="A216" s="279"/>
      <c r="B216" s="279"/>
      <c r="C216" s="279"/>
      <c r="D216" s="279"/>
      <c r="E216" s="279"/>
      <c r="F216" s="279"/>
      <c r="G216" s="279"/>
      <c r="H216" s="279"/>
      <c r="I216" s="279"/>
      <c r="J216" s="279"/>
      <c r="K216" s="279"/>
      <c r="L216" s="279"/>
      <c r="M216" s="279"/>
      <c r="N216" s="279"/>
      <c r="O216" s="279"/>
      <c r="P216" s="279"/>
      <c r="Q216" s="279"/>
      <c r="R216" s="279"/>
      <c r="S216" s="279"/>
      <c r="T216" s="279"/>
      <c r="U216" s="279"/>
      <c r="V216" s="279"/>
      <c r="W216" s="279"/>
      <c r="X216" s="279"/>
      <c r="Y216" s="279"/>
      <c r="Z216" s="279"/>
      <c r="AA216" s="279"/>
      <c r="AB216" s="279"/>
      <c r="AC216" s="279"/>
      <c r="AD216" s="279"/>
      <c r="AE216" s="279"/>
      <c r="AF216" s="279"/>
      <c r="AG216" s="279"/>
      <c r="AH216" s="279"/>
      <c r="AI216" s="279"/>
      <c r="AJ216" s="279"/>
      <c r="AX216" s="279"/>
      <c r="AY216" s="279"/>
      <c r="AZ216" s="279"/>
      <c r="BA216" s="279"/>
      <c r="BB216" s="279"/>
    </row>
    <row r="217" spans="1:54" x14ac:dyDescent="0.25">
      <c r="A217" s="279"/>
      <c r="B217" s="279"/>
      <c r="C217" s="279"/>
      <c r="D217" s="279"/>
      <c r="E217" s="279"/>
      <c r="F217" s="279"/>
      <c r="G217" s="279"/>
      <c r="H217" s="279"/>
      <c r="I217" s="279"/>
      <c r="J217" s="279"/>
      <c r="K217" s="279"/>
      <c r="L217" s="279"/>
      <c r="M217" s="279"/>
      <c r="N217" s="279"/>
      <c r="O217" s="279"/>
      <c r="P217" s="279"/>
      <c r="Q217" s="279"/>
      <c r="R217" s="279"/>
      <c r="S217" s="279"/>
      <c r="T217" s="279"/>
      <c r="U217" s="279"/>
      <c r="V217" s="279"/>
      <c r="W217" s="279"/>
      <c r="X217" s="279"/>
      <c r="Y217" s="279"/>
      <c r="Z217" s="279"/>
      <c r="AA217" s="279"/>
      <c r="AB217" s="279"/>
      <c r="AC217" s="279"/>
      <c r="AD217" s="279"/>
      <c r="AE217" s="279"/>
      <c r="AF217" s="279"/>
      <c r="AG217" s="279"/>
      <c r="AH217" s="279"/>
      <c r="AI217" s="279"/>
      <c r="AJ217" s="279"/>
      <c r="AX217" s="279"/>
      <c r="AY217" s="279"/>
      <c r="AZ217" s="279"/>
      <c r="BA217" s="279"/>
      <c r="BB217" s="279"/>
    </row>
    <row r="218" spans="1:54" x14ac:dyDescent="0.25">
      <c r="A218" s="279"/>
      <c r="B218" s="279"/>
      <c r="C218" s="279"/>
      <c r="D218" s="279"/>
      <c r="E218" s="279"/>
      <c r="F218" s="279"/>
      <c r="G218" s="279"/>
      <c r="H218" s="279"/>
      <c r="I218" s="279"/>
      <c r="J218" s="279"/>
      <c r="K218" s="279"/>
      <c r="L218" s="279"/>
      <c r="M218" s="279"/>
      <c r="N218" s="279"/>
      <c r="O218" s="279"/>
      <c r="P218" s="279"/>
      <c r="Q218" s="279"/>
      <c r="R218" s="279"/>
      <c r="S218" s="279"/>
      <c r="T218" s="279"/>
      <c r="U218" s="279"/>
      <c r="V218" s="279"/>
      <c r="W218" s="279"/>
      <c r="X218" s="279"/>
      <c r="Y218" s="279"/>
      <c r="Z218" s="279"/>
      <c r="AA218" s="279"/>
      <c r="AB218" s="279"/>
      <c r="AC218" s="279"/>
      <c r="AD218" s="279"/>
      <c r="AE218" s="279"/>
      <c r="AF218" s="279"/>
      <c r="AG218" s="279"/>
      <c r="AH218" s="279"/>
      <c r="AI218" s="279"/>
      <c r="AJ218" s="279"/>
      <c r="AX218" s="279"/>
      <c r="AY218" s="279"/>
      <c r="AZ218" s="279"/>
      <c r="BA218" s="279"/>
      <c r="BB218" s="279"/>
    </row>
    <row r="219" spans="1:54" x14ac:dyDescent="0.25">
      <c r="A219" s="279"/>
      <c r="B219" s="279"/>
      <c r="C219" s="279"/>
      <c r="D219" s="279"/>
      <c r="E219" s="279"/>
      <c r="F219" s="279"/>
      <c r="G219" s="279"/>
      <c r="H219" s="279"/>
      <c r="I219" s="279"/>
      <c r="J219" s="279"/>
      <c r="K219" s="279"/>
      <c r="L219" s="279"/>
      <c r="M219" s="279"/>
      <c r="N219" s="279"/>
      <c r="O219" s="279"/>
      <c r="P219" s="279"/>
      <c r="Q219" s="279"/>
      <c r="R219" s="279"/>
      <c r="S219" s="279"/>
      <c r="T219" s="279"/>
      <c r="U219" s="279"/>
      <c r="V219" s="279"/>
      <c r="W219" s="279"/>
      <c r="X219" s="279"/>
      <c r="Y219" s="279"/>
      <c r="Z219" s="279"/>
      <c r="AA219" s="279"/>
      <c r="AB219" s="279"/>
      <c r="AC219" s="279"/>
      <c r="AD219" s="279"/>
      <c r="AE219" s="279"/>
      <c r="AF219" s="279"/>
      <c r="AG219" s="279"/>
      <c r="AH219" s="279"/>
      <c r="AI219" s="279"/>
      <c r="AJ219" s="279"/>
      <c r="AX219" s="279"/>
      <c r="AY219" s="279"/>
      <c r="AZ219" s="279"/>
      <c r="BA219" s="279"/>
      <c r="BB219" s="279"/>
    </row>
    <row r="220" spans="1:54" x14ac:dyDescent="0.25">
      <c r="A220" s="279"/>
      <c r="B220" s="279"/>
      <c r="C220" s="279"/>
      <c r="D220" s="279"/>
      <c r="E220" s="279"/>
      <c r="F220" s="279"/>
      <c r="G220" s="279"/>
      <c r="H220" s="279"/>
      <c r="I220" s="279"/>
      <c r="J220" s="279"/>
      <c r="K220" s="279"/>
      <c r="L220" s="279"/>
      <c r="M220" s="279"/>
      <c r="N220" s="279"/>
      <c r="O220" s="279"/>
      <c r="P220" s="279"/>
      <c r="Q220" s="279"/>
      <c r="R220" s="279"/>
      <c r="S220" s="279"/>
      <c r="T220" s="279"/>
      <c r="U220" s="279"/>
      <c r="V220" s="279"/>
      <c r="W220" s="279"/>
      <c r="X220" s="279"/>
      <c r="Y220" s="279"/>
      <c r="Z220" s="279"/>
      <c r="AA220" s="279"/>
      <c r="AB220" s="279"/>
      <c r="AC220" s="279"/>
      <c r="AD220" s="279"/>
      <c r="AE220" s="279"/>
      <c r="AF220" s="279"/>
      <c r="AG220" s="279"/>
      <c r="AH220" s="279"/>
      <c r="AI220" s="279"/>
      <c r="AJ220" s="279"/>
      <c r="AX220" s="279"/>
      <c r="AY220" s="279"/>
      <c r="AZ220" s="279"/>
      <c r="BA220" s="279"/>
      <c r="BB220" s="279"/>
    </row>
    <row r="221" spans="1:54" x14ac:dyDescent="0.25">
      <c r="A221" s="279"/>
      <c r="B221" s="279"/>
      <c r="C221" s="279"/>
      <c r="D221" s="279"/>
      <c r="E221" s="279"/>
      <c r="F221" s="279"/>
      <c r="G221" s="279"/>
      <c r="H221" s="279"/>
      <c r="I221" s="279"/>
      <c r="J221" s="279"/>
      <c r="K221" s="279"/>
      <c r="L221" s="279"/>
      <c r="M221" s="279"/>
      <c r="N221" s="279"/>
      <c r="O221" s="279"/>
      <c r="P221" s="279"/>
      <c r="Q221" s="279"/>
      <c r="R221" s="279"/>
      <c r="S221" s="279"/>
      <c r="T221" s="279"/>
      <c r="U221" s="279"/>
      <c r="V221" s="279"/>
      <c r="W221" s="279"/>
      <c r="X221" s="279"/>
      <c r="Y221" s="279"/>
      <c r="Z221" s="279"/>
      <c r="AA221" s="279"/>
      <c r="AB221" s="279"/>
      <c r="AC221" s="279"/>
      <c r="AD221" s="279"/>
      <c r="AE221" s="279"/>
      <c r="AF221" s="279"/>
      <c r="AG221" s="279"/>
      <c r="AH221" s="279"/>
      <c r="AI221" s="279"/>
      <c r="AJ221" s="279"/>
      <c r="AX221" s="279"/>
      <c r="AY221" s="279"/>
      <c r="AZ221" s="279"/>
      <c r="BA221" s="279"/>
      <c r="BB221" s="279"/>
    </row>
    <row r="222" spans="1:54" x14ac:dyDescent="0.25">
      <c r="A222" s="279"/>
      <c r="B222" s="279"/>
      <c r="C222" s="279"/>
      <c r="D222" s="279"/>
      <c r="E222" s="279"/>
      <c r="F222" s="279"/>
      <c r="G222" s="279"/>
      <c r="H222" s="279"/>
      <c r="I222" s="279"/>
      <c r="J222" s="279"/>
      <c r="K222" s="279"/>
      <c r="L222" s="279"/>
      <c r="M222" s="279"/>
      <c r="N222" s="279"/>
      <c r="O222" s="279"/>
      <c r="P222" s="279"/>
      <c r="Q222" s="279"/>
      <c r="R222" s="279"/>
      <c r="S222" s="279"/>
      <c r="T222" s="279"/>
      <c r="U222" s="279"/>
      <c r="V222" s="279"/>
      <c r="W222" s="279"/>
      <c r="X222" s="279"/>
      <c r="Y222" s="279"/>
      <c r="Z222" s="279"/>
      <c r="AA222" s="279"/>
      <c r="AB222" s="279"/>
      <c r="AC222" s="279"/>
      <c r="AD222" s="279"/>
      <c r="AE222" s="279"/>
      <c r="AF222" s="279"/>
      <c r="AG222" s="279"/>
      <c r="AH222" s="279"/>
      <c r="AI222" s="279"/>
      <c r="AJ222" s="279"/>
      <c r="AX222" s="279"/>
      <c r="AY222" s="279"/>
      <c r="AZ222" s="279"/>
      <c r="BA222" s="279"/>
      <c r="BB222" s="279"/>
    </row>
    <row r="223" spans="1:54" x14ac:dyDescent="0.25">
      <c r="A223" s="279"/>
      <c r="B223" s="279"/>
      <c r="C223" s="279"/>
      <c r="D223" s="279"/>
      <c r="E223" s="279"/>
      <c r="F223" s="279"/>
      <c r="G223" s="279"/>
      <c r="H223" s="279"/>
      <c r="I223" s="279"/>
      <c r="J223" s="279"/>
      <c r="K223" s="279"/>
      <c r="L223" s="279"/>
      <c r="M223" s="279"/>
      <c r="N223" s="279"/>
      <c r="O223" s="279"/>
      <c r="P223" s="279"/>
      <c r="Q223" s="279"/>
      <c r="R223" s="279"/>
      <c r="S223" s="279"/>
      <c r="T223" s="279"/>
      <c r="U223" s="279"/>
      <c r="V223" s="279"/>
      <c r="W223" s="279"/>
      <c r="X223" s="279"/>
      <c r="Y223" s="279"/>
      <c r="Z223" s="279"/>
      <c r="AA223" s="279"/>
      <c r="AB223" s="279"/>
      <c r="AC223" s="279"/>
      <c r="AD223" s="279"/>
      <c r="AE223" s="279"/>
      <c r="AF223" s="279"/>
      <c r="AG223" s="279"/>
      <c r="AH223" s="279"/>
      <c r="AI223" s="279"/>
      <c r="AJ223" s="279"/>
      <c r="AX223" s="279"/>
      <c r="AY223" s="279"/>
      <c r="AZ223" s="279"/>
      <c r="BA223" s="279"/>
      <c r="BB223" s="279"/>
    </row>
    <row r="224" spans="1:54" x14ac:dyDescent="0.25">
      <c r="A224" s="279"/>
      <c r="B224" s="279"/>
      <c r="C224" s="279"/>
      <c r="D224" s="279"/>
      <c r="E224" s="279"/>
      <c r="F224" s="279"/>
      <c r="G224" s="279"/>
      <c r="H224" s="279"/>
      <c r="I224" s="279"/>
      <c r="J224" s="279"/>
      <c r="K224" s="279"/>
      <c r="L224" s="279"/>
      <c r="M224" s="279"/>
      <c r="N224" s="279"/>
      <c r="O224" s="279"/>
      <c r="P224" s="279"/>
      <c r="Q224" s="279"/>
      <c r="R224" s="279"/>
      <c r="S224" s="279"/>
      <c r="T224" s="279"/>
      <c r="U224" s="279"/>
      <c r="V224" s="279"/>
      <c r="W224" s="279"/>
      <c r="X224" s="279"/>
      <c r="Y224" s="279"/>
      <c r="Z224" s="279"/>
      <c r="AA224" s="279"/>
      <c r="AB224" s="279"/>
      <c r="AC224" s="279"/>
      <c r="AD224" s="279"/>
      <c r="AE224" s="279"/>
      <c r="AF224" s="279"/>
      <c r="AG224" s="279"/>
      <c r="AH224" s="279"/>
      <c r="AI224" s="279"/>
      <c r="AJ224" s="279"/>
      <c r="AX224" s="279"/>
      <c r="AY224" s="279"/>
      <c r="AZ224" s="279"/>
      <c r="BA224" s="279"/>
      <c r="BB224" s="279"/>
    </row>
    <row r="225" spans="1:54" x14ac:dyDescent="0.25">
      <c r="A225" s="279"/>
      <c r="B225" s="279"/>
      <c r="C225" s="279"/>
      <c r="D225" s="279"/>
      <c r="E225" s="279"/>
      <c r="F225" s="279"/>
      <c r="G225" s="279"/>
      <c r="H225" s="279"/>
      <c r="I225" s="279"/>
      <c r="J225" s="279"/>
      <c r="K225" s="279"/>
      <c r="L225" s="279"/>
      <c r="M225" s="279"/>
      <c r="N225" s="279"/>
      <c r="O225" s="279"/>
      <c r="P225" s="279"/>
      <c r="Q225" s="279"/>
      <c r="R225" s="279"/>
      <c r="S225" s="279"/>
      <c r="T225" s="279"/>
      <c r="U225" s="279"/>
      <c r="V225" s="279"/>
      <c r="W225" s="279"/>
      <c r="X225" s="279"/>
      <c r="Y225" s="279"/>
      <c r="Z225" s="279"/>
      <c r="AA225" s="279"/>
      <c r="AB225" s="279"/>
      <c r="AC225" s="279"/>
      <c r="AD225" s="279"/>
      <c r="AE225" s="279"/>
      <c r="AF225" s="279"/>
      <c r="AG225" s="279"/>
      <c r="AH225" s="279"/>
      <c r="AI225" s="279"/>
      <c r="AJ225" s="279"/>
      <c r="AX225" s="279"/>
      <c r="AY225" s="279"/>
      <c r="AZ225" s="279"/>
      <c r="BA225" s="279"/>
      <c r="BB225" s="279"/>
    </row>
    <row r="226" spans="1:54" x14ac:dyDescent="0.25">
      <c r="A226" s="279"/>
      <c r="B226" s="279"/>
      <c r="C226" s="279"/>
      <c r="D226" s="279"/>
      <c r="E226" s="279"/>
      <c r="F226" s="279"/>
      <c r="G226" s="279"/>
      <c r="H226" s="279"/>
      <c r="I226" s="279"/>
      <c r="J226" s="279"/>
      <c r="K226" s="279"/>
      <c r="L226" s="279"/>
      <c r="M226" s="279"/>
      <c r="N226" s="279"/>
      <c r="O226" s="279"/>
      <c r="P226" s="279"/>
      <c r="Q226" s="279"/>
      <c r="R226" s="279"/>
      <c r="S226" s="279"/>
      <c r="T226" s="279"/>
      <c r="U226" s="279"/>
      <c r="V226" s="279"/>
      <c r="W226" s="279"/>
      <c r="X226" s="279"/>
      <c r="Y226" s="279"/>
      <c r="Z226" s="279"/>
      <c r="AA226" s="279"/>
      <c r="AB226" s="279"/>
      <c r="AC226" s="279"/>
      <c r="AD226" s="279"/>
      <c r="AE226" s="279"/>
      <c r="AF226" s="279"/>
      <c r="AG226" s="279"/>
      <c r="AH226" s="279"/>
      <c r="AI226" s="279"/>
      <c r="AJ226" s="279"/>
      <c r="AX226" s="279"/>
      <c r="AY226" s="279"/>
      <c r="AZ226" s="279"/>
      <c r="BA226" s="279"/>
      <c r="BB226" s="279"/>
    </row>
    <row r="227" spans="1:54" x14ac:dyDescent="0.25">
      <c r="A227" s="279"/>
      <c r="B227" s="279"/>
      <c r="C227" s="279"/>
      <c r="D227" s="279"/>
      <c r="E227" s="279"/>
      <c r="F227" s="279"/>
      <c r="G227" s="279"/>
      <c r="H227" s="279"/>
      <c r="I227" s="279"/>
      <c r="J227" s="279"/>
      <c r="K227" s="279"/>
      <c r="L227" s="279"/>
      <c r="M227" s="279"/>
      <c r="N227" s="279"/>
      <c r="O227" s="279"/>
      <c r="P227" s="279"/>
      <c r="Q227" s="279"/>
      <c r="R227" s="279"/>
      <c r="S227" s="279"/>
      <c r="T227" s="279"/>
      <c r="U227" s="279"/>
      <c r="V227" s="279"/>
      <c r="W227" s="279"/>
      <c r="X227" s="279"/>
      <c r="Y227" s="279"/>
      <c r="Z227" s="279"/>
      <c r="AA227" s="279"/>
      <c r="AB227" s="279"/>
      <c r="AC227" s="279"/>
      <c r="AD227" s="279"/>
      <c r="AE227" s="279"/>
      <c r="AF227" s="279"/>
      <c r="AG227" s="279"/>
      <c r="AH227" s="279"/>
      <c r="AI227" s="279"/>
      <c r="AJ227" s="279"/>
      <c r="AX227" s="279"/>
      <c r="AY227" s="279"/>
      <c r="AZ227" s="279"/>
      <c r="BA227" s="279"/>
      <c r="BB227" s="279"/>
    </row>
    <row r="228" spans="1:54" x14ac:dyDescent="0.25">
      <c r="A228" s="279"/>
      <c r="B228" s="279"/>
      <c r="C228" s="279"/>
      <c r="D228" s="279"/>
      <c r="E228" s="279"/>
      <c r="F228" s="279"/>
      <c r="G228" s="279"/>
      <c r="H228" s="279"/>
      <c r="I228" s="279"/>
      <c r="J228" s="279"/>
      <c r="K228" s="279"/>
      <c r="L228" s="279"/>
      <c r="M228" s="279"/>
      <c r="N228" s="279"/>
      <c r="O228" s="279"/>
      <c r="P228" s="279"/>
      <c r="Q228" s="279"/>
      <c r="R228" s="279"/>
      <c r="S228" s="279"/>
      <c r="T228" s="279"/>
      <c r="U228" s="279"/>
      <c r="V228" s="279"/>
      <c r="W228" s="279"/>
      <c r="X228" s="279"/>
      <c r="Y228" s="279"/>
      <c r="Z228" s="279"/>
      <c r="AA228" s="279"/>
      <c r="AB228" s="279"/>
      <c r="AC228" s="279"/>
      <c r="AD228" s="279"/>
      <c r="AE228" s="279"/>
      <c r="AF228" s="279"/>
      <c r="AG228" s="279"/>
      <c r="AH228" s="279"/>
      <c r="AI228" s="279"/>
      <c r="AJ228" s="279"/>
      <c r="AX228" s="279"/>
      <c r="AY228" s="279"/>
      <c r="AZ228" s="279"/>
      <c r="BA228" s="279"/>
      <c r="BB228" s="279"/>
    </row>
    <row r="229" spans="1:54" x14ac:dyDescent="0.25">
      <c r="A229" s="279"/>
      <c r="B229" s="279"/>
      <c r="C229" s="279"/>
      <c r="D229" s="279"/>
      <c r="E229" s="279"/>
      <c r="F229" s="279"/>
      <c r="G229" s="279"/>
      <c r="H229" s="279"/>
      <c r="I229" s="279"/>
      <c r="J229" s="279"/>
      <c r="K229" s="279"/>
      <c r="L229" s="279"/>
      <c r="M229" s="279"/>
      <c r="N229" s="279"/>
      <c r="O229" s="279"/>
      <c r="P229" s="279"/>
      <c r="Q229" s="279"/>
      <c r="R229" s="279"/>
      <c r="S229" s="279"/>
      <c r="T229" s="279"/>
      <c r="U229" s="279"/>
      <c r="V229" s="279"/>
      <c r="W229" s="279"/>
      <c r="X229" s="279"/>
      <c r="Y229" s="279"/>
      <c r="Z229" s="279"/>
      <c r="AA229" s="279"/>
      <c r="AB229" s="279"/>
      <c r="AC229" s="279"/>
      <c r="AD229" s="279"/>
      <c r="AE229" s="279"/>
      <c r="AF229" s="279"/>
      <c r="AG229" s="279"/>
      <c r="AH229" s="279"/>
      <c r="AI229" s="279"/>
      <c r="AJ229" s="279"/>
      <c r="AX229" s="279"/>
      <c r="AY229" s="279"/>
      <c r="AZ229" s="279"/>
      <c r="BA229" s="279"/>
      <c r="BB229" s="279"/>
    </row>
    <row r="230" spans="1:54" x14ac:dyDescent="0.25">
      <c r="A230" s="279"/>
      <c r="B230" s="279"/>
      <c r="C230" s="279"/>
      <c r="D230" s="279"/>
      <c r="E230" s="279"/>
      <c r="F230" s="279"/>
      <c r="G230" s="279"/>
      <c r="H230" s="279"/>
      <c r="I230" s="279"/>
      <c r="J230" s="279"/>
      <c r="K230" s="279"/>
      <c r="L230" s="279"/>
      <c r="M230" s="279"/>
      <c r="N230" s="279"/>
      <c r="O230" s="279"/>
      <c r="P230" s="279"/>
      <c r="Q230" s="279"/>
      <c r="R230" s="279"/>
      <c r="S230" s="279"/>
      <c r="T230" s="279"/>
      <c r="U230" s="279"/>
      <c r="V230" s="279"/>
      <c r="W230" s="279"/>
      <c r="X230" s="279"/>
      <c r="Y230" s="279"/>
      <c r="Z230" s="279"/>
      <c r="AA230" s="279"/>
      <c r="AB230" s="279"/>
      <c r="AC230" s="279"/>
      <c r="AD230" s="279"/>
      <c r="AE230" s="279"/>
      <c r="AF230" s="279"/>
      <c r="AG230" s="279"/>
      <c r="AH230" s="279"/>
      <c r="AI230" s="279"/>
      <c r="AJ230" s="279"/>
      <c r="AX230" s="279"/>
      <c r="AY230" s="279"/>
      <c r="AZ230" s="279"/>
      <c r="BA230" s="279"/>
      <c r="BB230" s="279"/>
    </row>
    <row r="231" spans="1:54" x14ac:dyDescent="0.25">
      <c r="A231" s="279"/>
      <c r="B231" s="279"/>
      <c r="C231" s="279"/>
      <c r="D231" s="279"/>
      <c r="E231" s="279"/>
      <c r="F231" s="279"/>
      <c r="G231" s="279"/>
      <c r="H231" s="279"/>
      <c r="I231" s="279"/>
      <c r="J231" s="279"/>
      <c r="K231" s="279"/>
      <c r="L231" s="279"/>
      <c r="M231" s="279"/>
      <c r="N231" s="279"/>
      <c r="O231" s="279"/>
      <c r="P231" s="279"/>
      <c r="Q231" s="279"/>
      <c r="R231" s="279"/>
      <c r="S231" s="279"/>
      <c r="T231" s="279"/>
      <c r="U231" s="279"/>
      <c r="V231" s="279"/>
      <c r="W231" s="279"/>
      <c r="X231" s="279"/>
      <c r="Y231" s="279"/>
      <c r="Z231" s="279"/>
      <c r="AA231" s="279"/>
      <c r="AB231" s="279"/>
      <c r="AC231" s="279"/>
      <c r="AD231" s="279"/>
      <c r="AE231" s="279"/>
      <c r="AF231" s="279"/>
      <c r="AG231" s="279"/>
      <c r="AH231" s="279"/>
      <c r="AI231" s="279"/>
      <c r="AJ231" s="279"/>
      <c r="AX231" s="279"/>
      <c r="AY231" s="279"/>
      <c r="AZ231" s="279"/>
      <c r="BA231" s="279"/>
      <c r="BB231" s="279"/>
    </row>
    <row r="232" spans="1:54" x14ac:dyDescent="0.25">
      <c r="A232" s="279"/>
      <c r="B232" s="279"/>
      <c r="C232" s="279"/>
      <c r="D232" s="279"/>
      <c r="E232" s="279"/>
      <c r="F232" s="279"/>
      <c r="G232" s="279"/>
      <c r="H232" s="279"/>
      <c r="I232" s="279"/>
      <c r="J232" s="279"/>
      <c r="K232" s="279"/>
      <c r="L232" s="279"/>
      <c r="M232" s="279"/>
      <c r="N232" s="279"/>
      <c r="O232" s="279"/>
      <c r="P232" s="279"/>
      <c r="Q232" s="279"/>
      <c r="R232" s="279"/>
      <c r="S232" s="279"/>
      <c r="T232" s="279"/>
      <c r="U232" s="279"/>
      <c r="V232" s="279"/>
      <c r="W232" s="279"/>
      <c r="X232" s="279"/>
      <c r="Y232" s="279"/>
      <c r="Z232" s="279"/>
      <c r="AA232" s="279"/>
      <c r="AB232" s="279"/>
      <c r="AC232" s="279"/>
      <c r="AD232" s="279"/>
      <c r="AE232" s="279"/>
      <c r="AF232" s="279"/>
      <c r="AG232" s="279"/>
      <c r="AH232" s="279"/>
      <c r="AI232" s="279"/>
      <c r="AJ232" s="279"/>
      <c r="AX232" s="279"/>
      <c r="AY232" s="279"/>
      <c r="AZ232" s="279"/>
      <c r="BA232" s="279"/>
      <c r="BB232" s="279"/>
    </row>
    <row r="233" spans="1:54" x14ac:dyDescent="0.25">
      <c r="A233" s="279"/>
      <c r="B233" s="279"/>
      <c r="C233" s="279"/>
      <c r="D233" s="279"/>
      <c r="E233" s="279"/>
      <c r="F233" s="279"/>
      <c r="G233" s="279"/>
      <c r="H233" s="279"/>
      <c r="I233" s="279"/>
      <c r="J233" s="279"/>
      <c r="K233" s="279"/>
      <c r="L233" s="279"/>
      <c r="M233" s="279"/>
      <c r="N233" s="279"/>
      <c r="O233" s="279"/>
      <c r="P233" s="279"/>
      <c r="Q233" s="279"/>
      <c r="R233" s="279"/>
      <c r="S233" s="279"/>
      <c r="T233" s="279"/>
      <c r="U233" s="279"/>
      <c r="V233" s="279"/>
      <c r="W233" s="279"/>
      <c r="X233" s="279"/>
      <c r="Y233" s="279"/>
      <c r="Z233" s="279"/>
      <c r="AA233" s="279"/>
      <c r="AB233" s="279"/>
      <c r="AC233" s="279"/>
      <c r="AD233" s="279"/>
      <c r="AE233" s="279"/>
      <c r="AF233" s="279"/>
      <c r="AG233" s="279"/>
      <c r="AH233" s="279"/>
      <c r="AI233" s="279"/>
      <c r="AJ233" s="279"/>
      <c r="AX233" s="279"/>
      <c r="AY233" s="279"/>
      <c r="AZ233" s="279"/>
      <c r="BA233" s="279"/>
      <c r="BB233" s="279"/>
    </row>
    <row r="234" spans="1:54" x14ac:dyDescent="0.25">
      <c r="A234" s="279"/>
      <c r="B234" s="279"/>
      <c r="C234" s="279"/>
      <c r="D234" s="279"/>
      <c r="E234" s="279"/>
      <c r="F234" s="279"/>
      <c r="G234" s="279"/>
      <c r="H234" s="279"/>
      <c r="I234" s="279"/>
      <c r="J234" s="279"/>
      <c r="K234" s="279"/>
      <c r="L234" s="279"/>
      <c r="M234" s="279"/>
      <c r="N234" s="279"/>
      <c r="O234" s="279"/>
      <c r="P234" s="279"/>
      <c r="Q234" s="279"/>
      <c r="R234" s="279"/>
      <c r="S234" s="279"/>
      <c r="T234" s="279"/>
      <c r="U234" s="279"/>
      <c r="V234" s="279"/>
      <c r="W234" s="279"/>
      <c r="X234" s="279"/>
      <c r="Y234" s="279"/>
      <c r="Z234" s="279"/>
      <c r="AA234" s="279"/>
      <c r="AB234" s="279"/>
      <c r="AC234" s="279"/>
      <c r="AD234" s="279"/>
      <c r="AE234" s="279"/>
      <c r="AF234" s="279"/>
      <c r="AG234" s="279"/>
      <c r="AH234" s="279"/>
      <c r="AI234" s="279"/>
      <c r="AJ234" s="279"/>
      <c r="AX234" s="279"/>
      <c r="AY234" s="279"/>
      <c r="AZ234" s="279"/>
      <c r="BA234" s="279"/>
      <c r="BB234" s="279"/>
    </row>
    <row r="235" spans="1:54" x14ac:dyDescent="0.25">
      <c r="A235" s="279"/>
      <c r="B235" s="279"/>
      <c r="C235" s="279"/>
      <c r="D235" s="279"/>
      <c r="E235" s="279"/>
      <c r="F235" s="279"/>
      <c r="G235" s="279"/>
      <c r="H235" s="279"/>
      <c r="I235" s="279"/>
      <c r="J235" s="279"/>
      <c r="K235" s="279"/>
      <c r="L235" s="279"/>
      <c r="M235" s="279"/>
      <c r="N235" s="279"/>
      <c r="O235" s="279"/>
      <c r="P235" s="279"/>
      <c r="Q235" s="279"/>
      <c r="R235" s="279"/>
      <c r="S235" s="279"/>
      <c r="T235" s="279"/>
      <c r="U235" s="279"/>
      <c r="V235" s="279"/>
      <c r="W235" s="279"/>
      <c r="X235" s="279"/>
      <c r="Y235" s="279"/>
      <c r="Z235" s="279"/>
      <c r="AA235" s="279"/>
      <c r="AB235" s="279"/>
      <c r="AC235" s="279"/>
      <c r="AD235" s="279"/>
      <c r="AE235" s="279"/>
      <c r="AF235" s="279"/>
      <c r="AG235" s="279"/>
      <c r="AH235" s="279"/>
      <c r="AI235" s="279"/>
      <c r="AJ235" s="279"/>
      <c r="AX235" s="279"/>
      <c r="AY235" s="279"/>
      <c r="AZ235" s="279"/>
      <c r="BA235" s="279"/>
      <c r="BB235" s="279"/>
    </row>
    <row r="236" spans="1:54" x14ac:dyDescent="0.25">
      <c r="A236" s="279"/>
      <c r="B236" s="279"/>
      <c r="C236" s="279"/>
      <c r="D236" s="279"/>
      <c r="E236" s="279"/>
      <c r="F236" s="279"/>
      <c r="G236" s="279"/>
      <c r="H236" s="279"/>
      <c r="I236" s="279"/>
      <c r="J236" s="279"/>
      <c r="K236" s="279"/>
      <c r="L236" s="279"/>
      <c r="M236" s="279"/>
      <c r="N236" s="279"/>
      <c r="O236" s="279"/>
      <c r="P236" s="279"/>
      <c r="Q236" s="279"/>
      <c r="R236" s="279"/>
      <c r="S236" s="279"/>
      <c r="T236" s="279"/>
      <c r="U236" s="279"/>
      <c r="V236" s="279"/>
      <c r="W236" s="279"/>
      <c r="X236" s="279"/>
      <c r="Y236" s="279"/>
      <c r="Z236" s="279"/>
      <c r="AA236" s="279"/>
      <c r="AB236" s="279"/>
      <c r="AC236" s="279"/>
      <c r="AD236" s="279"/>
      <c r="AE236" s="279"/>
      <c r="AF236" s="279"/>
      <c r="AG236" s="279"/>
      <c r="AH236" s="279"/>
      <c r="AI236" s="279"/>
      <c r="AJ236" s="279"/>
      <c r="AX236" s="279"/>
      <c r="AY236" s="279"/>
      <c r="AZ236" s="279"/>
      <c r="BA236" s="279"/>
      <c r="BB236" s="279"/>
    </row>
    <row r="237" spans="1:54" x14ac:dyDescent="0.25">
      <c r="A237" s="279"/>
      <c r="B237" s="279"/>
      <c r="C237" s="279"/>
      <c r="D237" s="279"/>
      <c r="E237" s="279"/>
      <c r="F237" s="279"/>
      <c r="G237" s="279"/>
      <c r="H237" s="279"/>
      <c r="I237" s="279"/>
      <c r="J237" s="279"/>
      <c r="K237" s="279"/>
      <c r="L237" s="279"/>
      <c r="M237" s="279"/>
      <c r="N237" s="279"/>
      <c r="O237" s="279"/>
      <c r="P237" s="279"/>
      <c r="Q237" s="279"/>
      <c r="R237" s="279"/>
      <c r="S237" s="279"/>
      <c r="T237" s="279"/>
      <c r="U237" s="279"/>
      <c r="V237" s="279"/>
      <c r="W237" s="279"/>
      <c r="X237" s="279"/>
      <c r="Y237" s="279"/>
      <c r="Z237" s="279"/>
      <c r="AA237" s="279"/>
      <c r="AB237" s="279"/>
      <c r="AC237" s="279"/>
      <c r="AD237" s="279"/>
      <c r="AE237" s="279"/>
      <c r="AF237" s="279"/>
      <c r="AG237" s="279"/>
      <c r="AH237" s="279"/>
      <c r="AI237" s="279"/>
      <c r="AJ237" s="279"/>
      <c r="AX237" s="279"/>
      <c r="AY237" s="279"/>
      <c r="AZ237" s="279"/>
      <c r="BA237" s="279"/>
      <c r="BB237" s="279"/>
    </row>
    <row r="238" spans="1:54" x14ac:dyDescent="0.25">
      <c r="A238" s="279"/>
      <c r="B238" s="279"/>
      <c r="C238" s="279"/>
      <c r="D238" s="279"/>
      <c r="E238" s="279"/>
      <c r="F238" s="279"/>
      <c r="G238" s="279"/>
      <c r="H238" s="279"/>
      <c r="I238" s="279"/>
      <c r="J238" s="279"/>
      <c r="K238" s="279"/>
      <c r="L238" s="279"/>
      <c r="M238" s="279"/>
      <c r="N238" s="279"/>
      <c r="O238" s="279"/>
      <c r="P238" s="279"/>
      <c r="Q238" s="279"/>
      <c r="R238" s="279"/>
      <c r="S238" s="279"/>
      <c r="T238" s="279"/>
      <c r="U238" s="279"/>
      <c r="V238" s="279"/>
      <c r="W238" s="279"/>
      <c r="X238" s="279"/>
      <c r="Y238" s="279"/>
      <c r="Z238" s="279"/>
      <c r="AA238" s="279"/>
      <c r="AB238" s="279"/>
      <c r="AC238" s="279"/>
      <c r="AD238" s="279"/>
      <c r="AE238" s="279"/>
      <c r="AF238" s="279"/>
      <c r="AG238" s="279"/>
      <c r="AH238" s="279"/>
      <c r="AI238" s="279"/>
      <c r="AJ238" s="279"/>
      <c r="AX238" s="279"/>
      <c r="AY238" s="279"/>
      <c r="AZ238" s="279"/>
      <c r="BA238" s="279"/>
      <c r="BB238" s="279"/>
    </row>
    <row r="239" spans="1:54" x14ac:dyDescent="0.25">
      <c r="A239" s="279"/>
      <c r="B239" s="279"/>
      <c r="C239" s="279"/>
      <c r="D239" s="279"/>
      <c r="E239" s="279"/>
      <c r="F239" s="279"/>
      <c r="G239" s="279"/>
      <c r="H239" s="279"/>
      <c r="I239" s="279"/>
      <c r="J239" s="279"/>
      <c r="K239" s="279"/>
      <c r="L239" s="279"/>
      <c r="M239" s="279"/>
      <c r="N239" s="279"/>
      <c r="O239" s="279"/>
      <c r="P239" s="279"/>
      <c r="Q239" s="279"/>
      <c r="R239" s="279"/>
      <c r="S239" s="279"/>
      <c r="T239" s="279"/>
      <c r="U239" s="279"/>
      <c r="V239" s="279"/>
      <c r="W239" s="279"/>
      <c r="X239" s="279"/>
      <c r="Y239" s="279"/>
      <c r="Z239" s="279"/>
      <c r="AA239" s="279"/>
      <c r="AB239" s="279"/>
      <c r="AC239" s="279"/>
      <c r="AD239" s="279"/>
      <c r="AE239" s="279"/>
      <c r="AF239" s="279"/>
      <c r="AG239" s="279"/>
      <c r="AH239" s="279"/>
      <c r="AI239" s="279"/>
      <c r="AJ239" s="279"/>
      <c r="AX239" s="279"/>
      <c r="AY239" s="279"/>
      <c r="AZ239" s="279"/>
      <c r="BA239" s="279"/>
      <c r="BB239" s="279"/>
    </row>
    <row r="240" spans="1:54" x14ac:dyDescent="0.25">
      <c r="A240" s="279"/>
      <c r="B240" s="279"/>
      <c r="C240" s="279"/>
      <c r="D240" s="279"/>
      <c r="E240" s="279"/>
      <c r="F240" s="279"/>
      <c r="G240" s="279"/>
      <c r="H240" s="279"/>
      <c r="I240" s="279"/>
      <c r="J240" s="279"/>
      <c r="K240" s="279"/>
      <c r="L240" s="279"/>
      <c r="M240" s="279"/>
      <c r="N240" s="279"/>
      <c r="O240" s="279"/>
      <c r="P240" s="279"/>
      <c r="Q240" s="279"/>
      <c r="R240" s="279"/>
      <c r="S240" s="279"/>
      <c r="T240" s="279"/>
      <c r="U240" s="279"/>
      <c r="V240" s="279"/>
      <c r="W240" s="279"/>
      <c r="X240" s="279"/>
      <c r="Y240" s="279"/>
      <c r="Z240" s="279"/>
      <c r="AA240" s="279"/>
      <c r="AB240" s="279"/>
      <c r="AC240" s="279"/>
      <c r="AD240" s="279"/>
      <c r="AE240" s="279"/>
      <c r="AF240" s="279"/>
      <c r="AG240" s="279"/>
      <c r="AH240" s="279"/>
      <c r="AI240" s="279"/>
      <c r="AJ240" s="279"/>
      <c r="AX240" s="279"/>
      <c r="AY240" s="279"/>
      <c r="AZ240" s="279"/>
      <c r="BA240" s="279"/>
      <c r="BB240" s="279"/>
    </row>
    <row r="241" spans="1:54" x14ac:dyDescent="0.25">
      <c r="A241" s="279"/>
      <c r="B241" s="279"/>
      <c r="C241" s="279"/>
      <c r="D241" s="279"/>
      <c r="E241" s="279"/>
      <c r="F241" s="279"/>
      <c r="G241" s="279"/>
      <c r="H241" s="279"/>
      <c r="I241" s="279"/>
      <c r="J241" s="279"/>
      <c r="K241" s="279"/>
      <c r="L241" s="279"/>
      <c r="M241" s="279"/>
      <c r="N241" s="279"/>
      <c r="O241" s="279"/>
      <c r="P241" s="279"/>
      <c r="Q241" s="279"/>
      <c r="R241" s="279"/>
      <c r="S241" s="279"/>
      <c r="T241" s="279"/>
      <c r="U241" s="279"/>
      <c r="V241" s="279"/>
      <c r="W241" s="279"/>
      <c r="X241" s="279"/>
      <c r="Y241" s="279"/>
      <c r="Z241" s="279"/>
      <c r="AA241" s="279"/>
      <c r="AB241" s="279"/>
      <c r="AC241" s="279"/>
      <c r="AD241" s="279"/>
      <c r="AE241" s="279"/>
      <c r="AF241" s="279"/>
      <c r="AG241" s="279"/>
      <c r="AH241" s="279"/>
      <c r="AI241" s="279"/>
      <c r="AJ241" s="279"/>
      <c r="AX241" s="279"/>
      <c r="AY241" s="279"/>
      <c r="AZ241" s="279"/>
      <c r="BA241" s="279"/>
      <c r="BB241" s="279"/>
    </row>
    <row r="242" spans="1:54" x14ac:dyDescent="0.25">
      <c r="A242" s="279"/>
      <c r="B242" s="279"/>
      <c r="C242" s="279"/>
      <c r="D242" s="279"/>
      <c r="E242" s="279"/>
      <c r="F242" s="279"/>
      <c r="G242" s="279"/>
      <c r="H242" s="279"/>
      <c r="I242" s="279"/>
      <c r="J242" s="279"/>
      <c r="K242" s="279"/>
      <c r="L242" s="279"/>
      <c r="M242" s="279"/>
      <c r="N242" s="279"/>
      <c r="O242" s="279"/>
      <c r="P242" s="279"/>
      <c r="Q242" s="279"/>
      <c r="R242" s="279"/>
      <c r="S242" s="279"/>
      <c r="T242" s="279"/>
      <c r="U242" s="279"/>
      <c r="V242" s="279"/>
      <c r="W242" s="279"/>
      <c r="X242" s="279"/>
      <c r="Y242" s="279"/>
      <c r="Z242" s="279"/>
      <c r="AA242" s="279"/>
      <c r="AB242" s="279"/>
      <c r="AC242" s="279"/>
      <c r="AD242" s="279"/>
      <c r="AE242" s="279"/>
      <c r="AF242" s="279"/>
      <c r="AG242" s="279"/>
      <c r="AH242" s="279"/>
      <c r="AI242" s="279"/>
      <c r="AJ242" s="279"/>
      <c r="AX242" s="279"/>
      <c r="AY242" s="279"/>
      <c r="AZ242" s="279"/>
      <c r="BA242" s="279"/>
      <c r="BB242" s="279"/>
    </row>
    <row r="243" spans="1:54" x14ac:dyDescent="0.25">
      <c r="A243" s="279"/>
      <c r="B243" s="279"/>
      <c r="C243" s="279"/>
      <c r="D243" s="279"/>
      <c r="E243" s="279"/>
      <c r="F243" s="279"/>
      <c r="G243" s="279"/>
      <c r="H243" s="279"/>
      <c r="I243" s="279"/>
      <c r="J243" s="279"/>
      <c r="K243" s="279"/>
      <c r="L243" s="279"/>
      <c r="M243" s="279"/>
      <c r="N243" s="279"/>
      <c r="O243" s="279"/>
      <c r="P243" s="279"/>
      <c r="Q243" s="279"/>
      <c r="R243" s="279"/>
      <c r="S243" s="279"/>
      <c r="T243" s="279"/>
      <c r="U243" s="279"/>
      <c r="V243" s="279"/>
      <c r="W243" s="279"/>
      <c r="X243" s="279"/>
      <c r="Y243" s="279"/>
      <c r="Z243" s="279"/>
      <c r="AA243" s="279"/>
      <c r="AB243" s="279"/>
      <c r="AC243" s="279"/>
      <c r="AD243" s="279"/>
      <c r="AE243" s="279"/>
      <c r="AF243" s="279"/>
      <c r="AG243" s="279"/>
      <c r="AH243" s="279"/>
      <c r="AI243" s="279"/>
      <c r="AJ243" s="279"/>
      <c r="AX243" s="279"/>
      <c r="AY243" s="279"/>
      <c r="AZ243" s="279"/>
      <c r="BA243" s="279"/>
      <c r="BB243" s="279"/>
    </row>
    <row r="244" spans="1:54" x14ac:dyDescent="0.25">
      <c r="A244" s="279"/>
      <c r="B244" s="279"/>
      <c r="C244" s="279"/>
      <c r="D244" s="279"/>
      <c r="E244" s="279"/>
      <c r="F244" s="279"/>
      <c r="G244" s="279"/>
      <c r="H244" s="279"/>
      <c r="I244" s="279"/>
      <c r="J244" s="279"/>
      <c r="K244" s="279"/>
      <c r="L244" s="279"/>
      <c r="M244" s="279"/>
      <c r="N244" s="279"/>
      <c r="O244" s="279"/>
      <c r="P244" s="279"/>
      <c r="Q244" s="279"/>
      <c r="R244" s="279"/>
      <c r="S244" s="279"/>
      <c r="T244" s="279"/>
      <c r="U244" s="279"/>
      <c r="V244" s="279"/>
      <c r="W244" s="279"/>
      <c r="X244" s="279"/>
      <c r="Y244" s="279"/>
      <c r="Z244" s="279"/>
      <c r="AA244" s="279"/>
      <c r="AB244" s="279"/>
      <c r="AC244" s="279"/>
      <c r="AD244" s="279"/>
      <c r="AE244" s="279"/>
      <c r="AF244" s="279"/>
      <c r="AG244" s="279"/>
      <c r="AH244" s="279"/>
      <c r="AI244" s="279"/>
      <c r="AJ244" s="279"/>
      <c r="AX244" s="279"/>
      <c r="AY244" s="279"/>
      <c r="AZ244" s="279"/>
      <c r="BA244" s="279"/>
      <c r="BB244" s="279"/>
    </row>
    <row r="245" spans="1:54" x14ac:dyDescent="0.25">
      <c r="A245" s="279"/>
      <c r="B245" s="279"/>
      <c r="C245" s="279"/>
      <c r="D245" s="279"/>
      <c r="E245" s="279"/>
      <c r="F245" s="279"/>
      <c r="G245" s="279"/>
      <c r="H245" s="279"/>
      <c r="I245" s="279"/>
      <c r="J245" s="279"/>
      <c r="K245" s="279"/>
      <c r="L245" s="279"/>
      <c r="M245" s="279"/>
      <c r="N245" s="279"/>
      <c r="O245" s="279"/>
      <c r="P245" s="279"/>
      <c r="Q245" s="279"/>
      <c r="R245" s="279"/>
      <c r="S245" s="279"/>
      <c r="T245" s="279"/>
      <c r="U245" s="279"/>
      <c r="V245" s="279"/>
      <c r="W245" s="279"/>
      <c r="X245" s="279"/>
      <c r="Y245" s="279"/>
      <c r="Z245" s="279"/>
      <c r="AA245" s="279"/>
      <c r="AB245" s="279"/>
      <c r="AC245" s="279"/>
      <c r="AD245" s="279"/>
      <c r="AE245" s="279"/>
      <c r="AF245" s="279"/>
      <c r="AG245" s="279"/>
      <c r="AH245" s="279"/>
      <c r="AI245" s="279"/>
      <c r="AJ245" s="279"/>
      <c r="AX245" s="279"/>
      <c r="AY245" s="279"/>
      <c r="AZ245" s="279"/>
      <c r="BA245" s="279"/>
      <c r="BB245" s="279"/>
    </row>
    <row r="246" spans="1:54" x14ac:dyDescent="0.25">
      <c r="A246" s="279"/>
      <c r="B246" s="279"/>
      <c r="C246" s="279"/>
      <c r="D246" s="279"/>
      <c r="E246" s="279"/>
      <c r="F246" s="279"/>
      <c r="G246" s="279"/>
      <c r="H246" s="279"/>
      <c r="I246" s="279"/>
      <c r="J246" s="279"/>
      <c r="K246" s="279"/>
      <c r="L246" s="279"/>
      <c r="M246" s="279"/>
      <c r="N246" s="279"/>
      <c r="O246" s="279"/>
      <c r="P246" s="279"/>
      <c r="Q246" s="279"/>
      <c r="R246" s="279"/>
      <c r="S246" s="279"/>
      <c r="T246" s="279"/>
      <c r="U246" s="279"/>
      <c r="V246" s="279"/>
      <c r="W246" s="279"/>
      <c r="X246" s="279"/>
      <c r="Y246" s="279"/>
      <c r="Z246" s="279"/>
      <c r="AA246" s="279"/>
      <c r="AB246" s="279"/>
      <c r="AC246" s="279"/>
      <c r="AD246" s="279"/>
      <c r="AE246" s="279"/>
      <c r="AF246" s="279"/>
      <c r="AG246" s="279"/>
      <c r="AH246" s="279"/>
      <c r="AI246" s="279"/>
      <c r="AJ246" s="279"/>
      <c r="AX246" s="279"/>
      <c r="AY246" s="279"/>
      <c r="AZ246" s="279"/>
      <c r="BA246" s="279"/>
      <c r="BB246" s="279"/>
    </row>
    <row r="247" spans="1:54" x14ac:dyDescent="0.25">
      <c r="A247" s="279"/>
      <c r="B247" s="279"/>
      <c r="C247" s="279"/>
      <c r="D247" s="279"/>
      <c r="E247" s="279"/>
      <c r="F247" s="279"/>
      <c r="G247" s="279"/>
      <c r="H247" s="279"/>
      <c r="I247" s="279"/>
      <c r="J247" s="279"/>
      <c r="K247" s="279"/>
      <c r="L247" s="279"/>
      <c r="M247" s="279"/>
      <c r="N247" s="279"/>
      <c r="O247" s="279"/>
      <c r="P247" s="279"/>
      <c r="Q247" s="279"/>
      <c r="R247" s="279"/>
      <c r="S247" s="279"/>
      <c r="T247" s="279"/>
      <c r="U247" s="279"/>
      <c r="V247" s="279"/>
      <c r="W247" s="279"/>
      <c r="X247" s="279"/>
      <c r="Y247" s="279"/>
      <c r="Z247" s="279"/>
      <c r="AA247" s="279"/>
      <c r="AB247" s="279"/>
      <c r="AC247" s="279"/>
      <c r="AD247" s="279"/>
      <c r="AE247" s="279"/>
      <c r="AF247" s="279"/>
      <c r="AG247" s="279"/>
      <c r="AH247" s="279"/>
      <c r="AI247" s="279"/>
      <c r="AJ247" s="279"/>
      <c r="AX247" s="279"/>
      <c r="AY247" s="279"/>
      <c r="AZ247" s="279"/>
      <c r="BA247" s="279"/>
      <c r="BB247" s="279"/>
    </row>
    <row r="248" spans="1:54" x14ac:dyDescent="0.25">
      <c r="A248" s="279"/>
      <c r="B248" s="279"/>
      <c r="C248" s="279"/>
      <c r="D248" s="279"/>
      <c r="E248" s="279"/>
      <c r="F248" s="279"/>
      <c r="G248" s="279"/>
      <c r="H248" s="279"/>
      <c r="I248" s="279"/>
      <c r="J248" s="279"/>
      <c r="K248" s="279"/>
      <c r="L248" s="279"/>
      <c r="M248" s="279"/>
      <c r="N248" s="279"/>
      <c r="O248" s="279"/>
      <c r="P248" s="279"/>
      <c r="Q248" s="279"/>
      <c r="R248" s="279"/>
      <c r="S248" s="279"/>
      <c r="T248" s="279"/>
      <c r="U248" s="279"/>
      <c r="V248" s="279"/>
      <c r="W248" s="279"/>
      <c r="X248" s="279"/>
      <c r="Y248" s="279"/>
      <c r="Z248" s="279"/>
      <c r="AA248" s="279"/>
      <c r="AB248" s="279"/>
      <c r="AC248" s="279"/>
      <c r="AD248" s="279"/>
      <c r="AE248" s="279"/>
      <c r="AF248" s="279"/>
      <c r="AG248" s="279"/>
      <c r="AH248" s="279"/>
      <c r="AI248" s="279"/>
      <c r="AJ248" s="279"/>
      <c r="AX248" s="279"/>
      <c r="AY248" s="279"/>
      <c r="AZ248" s="279"/>
      <c r="BA248" s="279"/>
      <c r="BB248" s="279"/>
    </row>
    <row r="249" spans="1:54" x14ac:dyDescent="0.25">
      <c r="A249" s="279"/>
      <c r="B249" s="279"/>
      <c r="C249" s="279"/>
      <c r="D249" s="279"/>
      <c r="E249" s="279"/>
      <c r="F249" s="279"/>
      <c r="G249" s="279"/>
      <c r="H249" s="279"/>
      <c r="I249" s="279"/>
      <c r="J249" s="279"/>
      <c r="K249" s="279"/>
      <c r="L249" s="279"/>
      <c r="M249" s="279"/>
      <c r="N249" s="279"/>
      <c r="O249" s="279"/>
      <c r="P249" s="279"/>
      <c r="Q249" s="279"/>
      <c r="R249" s="279"/>
      <c r="S249" s="279"/>
      <c r="T249" s="279"/>
      <c r="U249" s="279"/>
      <c r="V249" s="279"/>
      <c r="W249" s="279"/>
      <c r="X249" s="279"/>
      <c r="Y249" s="279"/>
      <c r="Z249" s="279"/>
      <c r="AA249" s="279"/>
      <c r="AB249" s="279"/>
      <c r="AC249" s="279"/>
      <c r="AD249" s="279"/>
      <c r="AE249" s="279"/>
      <c r="AF249" s="279"/>
      <c r="AG249" s="279"/>
      <c r="AH249" s="279"/>
      <c r="AI249" s="279"/>
      <c r="AJ249" s="279"/>
      <c r="AX249" s="279"/>
      <c r="AY249" s="279"/>
      <c r="AZ249" s="279"/>
      <c r="BA249" s="279"/>
      <c r="BB249" s="279"/>
    </row>
    <row r="250" spans="1:54" x14ac:dyDescent="0.25">
      <c r="A250" s="279"/>
      <c r="B250" s="279"/>
      <c r="C250" s="279"/>
      <c r="D250" s="279"/>
      <c r="E250" s="279"/>
      <c r="F250" s="279"/>
      <c r="G250" s="279"/>
      <c r="H250" s="279"/>
      <c r="I250" s="279"/>
      <c r="J250" s="279"/>
      <c r="K250" s="279"/>
      <c r="L250" s="279"/>
      <c r="M250" s="279"/>
      <c r="N250" s="279"/>
      <c r="O250" s="279"/>
      <c r="P250" s="279"/>
      <c r="Q250" s="279"/>
      <c r="R250" s="279"/>
      <c r="S250" s="279"/>
      <c r="T250" s="279"/>
      <c r="U250" s="279"/>
      <c r="V250" s="279"/>
      <c r="W250" s="279"/>
      <c r="X250" s="279"/>
      <c r="Y250" s="279"/>
      <c r="Z250" s="279"/>
      <c r="AA250" s="279"/>
      <c r="AB250" s="279"/>
      <c r="AC250" s="279"/>
      <c r="AD250" s="279"/>
      <c r="AE250" s="279"/>
      <c r="AF250" s="279"/>
      <c r="AG250" s="279"/>
      <c r="AH250" s="279"/>
      <c r="AI250" s="279"/>
      <c r="AJ250" s="279"/>
      <c r="AX250" s="279"/>
      <c r="AY250" s="279"/>
      <c r="AZ250" s="279"/>
      <c r="BA250" s="279"/>
      <c r="BB250" s="279"/>
    </row>
    <row r="251" spans="1:54" x14ac:dyDescent="0.25">
      <c r="A251" s="279"/>
      <c r="B251" s="279"/>
      <c r="C251" s="279"/>
      <c r="D251" s="279"/>
      <c r="E251" s="279"/>
      <c r="F251" s="279"/>
      <c r="G251" s="279"/>
      <c r="H251" s="279"/>
      <c r="I251" s="279"/>
      <c r="J251" s="279"/>
      <c r="K251" s="279"/>
      <c r="L251" s="279"/>
      <c r="M251" s="279"/>
      <c r="N251" s="279"/>
      <c r="O251" s="279"/>
      <c r="P251" s="279"/>
      <c r="Q251" s="279"/>
      <c r="R251" s="279"/>
      <c r="S251" s="279"/>
      <c r="T251" s="279"/>
      <c r="U251" s="279"/>
      <c r="V251" s="279"/>
      <c r="W251" s="279"/>
      <c r="X251" s="279"/>
      <c r="Y251" s="279"/>
      <c r="Z251" s="279"/>
      <c r="AA251" s="279"/>
      <c r="AB251" s="279"/>
      <c r="AC251" s="279"/>
      <c r="AD251" s="279"/>
      <c r="AE251" s="279"/>
      <c r="AF251" s="279"/>
      <c r="AG251" s="279"/>
      <c r="AH251" s="279"/>
      <c r="AI251" s="279"/>
      <c r="AJ251" s="279"/>
      <c r="AX251" s="279"/>
      <c r="AY251" s="279"/>
      <c r="AZ251" s="279"/>
      <c r="BA251" s="279"/>
      <c r="BB251" s="279"/>
    </row>
    <row r="252" spans="1:54" x14ac:dyDescent="0.25">
      <c r="A252" s="279"/>
      <c r="B252" s="279"/>
      <c r="C252" s="279"/>
      <c r="D252" s="279"/>
      <c r="E252" s="279"/>
      <c r="F252" s="279"/>
      <c r="G252" s="279"/>
      <c r="H252" s="279"/>
      <c r="I252" s="279"/>
      <c r="J252" s="279"/>
      <c r="K252" s="279"/>
      <c r="L252" s="279"/>
      <c r="M252" s="279"/>
      <c r="N252" s="279"/>
      <c r="O252" s="279"/>
      <c r="P252" s="279"/>
      <c r="Q252" s="279"/>
      <c r="R252" s="279"/>
      <c r="S252" s="279"/>
      <c r="T252" s="279"/>
      <c r="U252" s="279"/>
      <c r="V252" s="279"/>
      <c r="W252" s="279"/>
      <c r="X252" s="279"/>
      <c r="Y252" s="279"/>
      <c r="Z252" s="279"/>
      <c r="AA252" s="279"/>
      <c r="AB252" s="279"/>
      <c r="AC252" s="279"/>
      <c r="AD252" s="279"/>
      <c r="AE252" s="279"/>
      <c r="AF252" s="279"/>
      <c r="AG252" s="279"/>
      <c r="AH252" s="279"/>
      <c r="AI252" s="279"/>
      <c r="AJ252" s="279"/>
      <c r="AX252" s="279"/>
      <c r="AY252" s="279"/>
      <c r="AZ252" s="279"/>
      <c r="BA252" s="279"/>
      <c r="BB252" s="279"/>
    </row>
    <row r="253" spans="1:54" x14ac:dyDescent="0.25">
      <c r="A253" s="279"/>
      <c r="B253" s="279"/>
      <c r="C253" s="279"/>
      <c r="D253" s="279"/>
      <c r="E253" s="279"/>
      <c r="F253" s="279"/>
      <c r="G253" s="279"/>
      <c r="H253" s="279"/>
      <c r="I253" s="279"/>
      <c r="J253" s="279"/>
      <c r="K253" s="279"/>
      <c r="L253" s="279"/>
      <c r="M253" s="279"/>
      <c r="N253" s="279"/>
      <c r="O253" s="279"/>
      <c r="P253" s="279"/>
      <c r="Q253" s="279"/>
      <c r="R253" s="279"/>
      <c r="S253" s="279"/>
      <c r="T253" s="279"/>
      <c r="U253" s="279"/>
      <c r="V253" s="279"/>
      <c r="W253" s="279"/>
      <c r="X253" s="279"/>
      <c r="Y253" s="279"/>
      <c r="Z253" s="279"/>
      <c r="AA253" s="279"/>
      <c r="AB253" s="279"/>
      <c r="AC253" s="279"/>
      <c r="AD253" s="279"/>
      <c r="AE253" s="279"/>
      <c r="AF253" s="279"/>
      <c r="AG253" s="279"/>
      <c r="AH253" s="279"/>
      <c r="AI253" s="279"/>
      <c r="AJ253" s="279"/>
      <c r="AX253" s="279"/>
      <c r="AY253" s="279"/>
      <c r="AZ253" s="279"/>
      <c r="BA253" s="279"/>
      <c r="BB253" s="279"/>
    </row>
    <row r="254" spans="1:54" x14ac:dyDescent="0.25">
      <c r="A254" s="279"/>
      <c r="B254" s="279"/>
      <c r="C254" s="279"/>
      <c r="D254" s="279"/>
      <c r="E254" s="279"/>
      <c r="F254" s="279"/>
      <c r="G254" s="279"/>
      <c r="H254" s="279"/>
      <c r="I254" s="279"/>
      <c r="J254" s="279"/>
      <c r="K254" s="279"/>
      <c r="L254" s="279"/>
      <c r="M254" s="279"/>
      <c r="N254" s="279"/>
      <c r="O254" s="279"/>
      <c r="P254" s="279"/>
      <c r="Q254" s="279"/>
      <c r="R254" s="279"/>
      <c r="S254" s="279"/>
      <c r="T254" s="279"/>
      <c r="U254" s="279"/>
      <c r="V254" s="279"/>
      <c r="W254" s="279"/>
      <c r="X254" s="279"/>
      <c r="Y254" s="279"/>
      <c r="Z254" s="279"/>
      <c r="AA254" s="279"/>
      <c r="AB254" s="279"/>
      <c r="AC254" s="279"/>
      <c r="AD254" s="279"/>
      <c r="AE254" s="279"/>
      <c r="AF254" s="279"/>
      <c r="AG254" s="279"/>
      <c r="AH254" s="279"/>
      <c r="AI254" s="279"/>
      <c r="AJ254" s="279"/>
      <c r="AX254" s="279"/>
      <c r="AY254" s="279"/>
      <c r="AZ254" s="279"/>
      <c r="BA254" s="279"/>
      <c r="BB254" s="279"/>
    </row>
    <row r="255" spans="1:54" x14ac:dyDescent="0.25">
      <c r="A255" s="279"/>
      <c r="B255" s="279"/>
      <c r="C255" s="279"/>
      <c r="D255" s="279"/>
      <c r="E255" s="279"/>
      <c r="F255" s="279"/>
      <c r="G255" s="279"/>
      <c r="H255" s="279"/>
      <c r="I255" s="279"/>
      <c r="J255" s="279"/>
      <c r="K255" s="279"/>
      <c r="L255" s="279"/>
      <c r="M255" s="279"/>
      <c r="N255" s="279"/>
      <c r="O255" s="279"/>
      <c r="P255" s="279"/>
      <c r="Q255" s="279"/>
      <c r="R255" s="279"/>
      <c r="S255" s="279"/>
      <c r="T255" s="279"/>
      <c r="U255" s="279"/>
      <c r="V255" s="279"/>
      <c r="W255" s="279"/>
      <c r="X255" s="279"/>
      <c r="Y255" s="279"/>
      <c r="Z255" s="279"/>
      <c r="AA255" s="279"/>
      <c r="AB255" s="279"/>
      <c r="AC255" s="279"/>
      <c r="AD255" s="279"/>
      <c r="AE255" s="279"/>
      <c r="AF255" s="279"/>
      <c r="AG255" s="279"/>
      <c r="AH255" s="279"/>
      <c r="AI255" s="279"/>
      <c r="AJ255" s="279"/>
      <c r="AX255" s="279"/>
      <c r="AY255" s="279"/>
      <c r="AZ255" s="279"/>
      <c r="BA255" s="279"/>
      <c r="BB255" s="279"/>
    </row>
    <row r="256" spans="1:54" x14ac:dyDescent="0.25">
      <c r="A256" s="279"/>
      <c r="B256" s="279"/>
      <c r="C256" s="279"/>
      <c r="D256" s="279"/>
      <c r="E256" s="279"/>
      <c r="F256" s="279"/>
      <c r="G256" s="279"/>
      <c r="H256" s="279"/>
      <c r="I256" s="279"/>
      <c r="J256" s="279"/>
      <c r="K256" s="279"/>
      <c r="L256" s="279"/>
      <c r="M256" s="279"/>
      <c r="N256" s="279"/>
      <c r="O256" s="279"/>
      <c r="P256" s="279"/>
      <c r="Q256" s="279"/>
      <c r="R256" s="279"/>
      <c r="S256" s="279"/>
      <c r="T256" s="279"/>
      <c r="U256" s="279"/>
      <c r="V256" s="279"/>
      <c r="W256" s="279"/>
      <c r="X256" s="279"/>
      <c r="Y256" s="279"/>
      <c r="Z256" s="279"/>
      <c r="AA256" s="279"/>
      <c r="AB256" s="279"/>
      <c r="AC256" s="279"/>
      <c r="AD256" s="279"/>
      <c r="AE256" s="279"/>
      <c r="AF256" s="279"/>
      <c r="AG256" s="279"/>
      <c r="AH256" s="279"/>
      <c r="AI256" s="279"/>
      <c r="AJ256" s="279"/>
      <c r="AX256" s="279"/>
      <c r="AY256" s="279"/>
      <c r="AZ256" s="279"/>
      <c r="BA256" s="279"/>
      <c r="BB256" s="279"/>
    </row>
    <row r="257" spans="1:54" x14ac:dyDescent="0.25">
      <c r="A257" s="279"/>
      <c r="B257" s="279"/>
      <c r="C257" s="279"/>
      <c r="D257" s="279"/>
      <c r="E257" s="279"/>
      <c r="F257" s="279"/>
      <c r="G257" s="279"/>
      <c r="H257" s="279"/>
      <c r="I257" s="279"/>
      <c r="J257" s="279"/>
      <c r="K257" s="279"/>
      <c r="L257" s="279"/>
      <c r="M257" s="279"/>
      <c r="N257" s="279"/>
      <c r="O257" s="279"/>
      <c r="P257" s="279"/>
      <c r="Q257" s="279"/>
      <c r="R257" s="279"/>
      <c r="S257" s="279"/>
      <c r="T257" s="279"/>
      <c r="U257" s="279"/>
      <c r="V257" s="279"/>
      <c r="W257" s="279"/>
      <c r="X257" s="279"/>
      <c r="Y257" s="279"/>
      <c r="Z257" s="279"/>
      <c r="AA257" s="279"/>
      <c r="AB257" s="279"/>
      <c r="AC257" s="279"/>
      <c r="AD257" s="279"/>
      <c r="AE257" s="279"/>
      <c r="AF257" s="279"/>
      <c r="AG257" s="279"/>
      <c r="AH257" s="279"/>
      <c r="AI257" s="279"/>
      <c r="AJ257" s="279"/>
      <c r="AX257" s="279"/>
      <c r="AY257" s="279"/>
      <c r="AZ257" s="279"/>
      <c r="BA257" s="279"/>
      <c r="BB257" s="279"/>
    </row>
    <row r="258" spans="1:54" x14ac:dyDescent="0.25">
      <c r="A258" s="279"/>
      <c r="B258" s="279"/>
      <c r="C258" s="279"/>
      <c r="D258" s="279"/>
      <c r="E258" s="279"/>
      <c r="F258" s="279"/>
      <c r="G258" s="279"/>
      <c r="H258" s="279"/>
      <c r="I258" s="279"/>
      <c r="J258" s="279"/>
      <c r="K258" s="279"/>
      <c r="L258" s="279"/>
      <c r="M258" s="279"/>
      <c r="N258" s="279"/>
      <c r="O258" s="279"/>
      <c r="P258" s="279"/>
      <c r="Q258" s="279"/>
      <c r="R258" s="279"/>
      <c r="S258" s="279"/>
      <c r="T258" s="279"/>
      <c r="U258" s="279"/>
      <c r="V258" s="279"/>
      <c r="W258" s="279"/>
      <c r="X258" s="279"/>
      <c r="Y258" s="279"/>
      <c r="Z258" s="279"/>
      <c r="AA258" s="279"/>
      <c r="AB258" s="279"/>
      <c r="AC258" s="279"/>
      <c r="AD258" s="279"/>
      <c r="AE258" s="279"/>
      <c r="AF258" s="279"/>
      <c r="AG258" s="279"/>
      <c r="AH258" s="279"/>
      <c r="AI258" s="279"/>
      <c r="AJ258" s="279"/>
      <c r="AX258" s="279"/>
      <c r="AY258" s="279"/>
      <c r="AZ258" s="279"/>
      <c r="BA258" s="279"/>
      <c r="BB258" s="279"/>
    </row>
    <row r="259" spans="1:54" x14ac:dyDescent="0.25">
      <c r="A259" s="279"/>
      <c r="B259" s="279"/>
      <c r="C259" s="279"/>
      <c r="D259" s="279"/>
      <c r="E259" s="279"/>
      <c r="F259" s="279"/>
      <c r="G259" s="279"/>
      <c r="H259" s="279"/>
      <c r="I259" s="279"/>
      <c r="J259" s="279"/>
      <c r="K259" s="279"/>
      <c r="L259" s="279"/>
      <c r="M259" s="279"/>
      <c r="N259" s="279"/>
      <c r="O259" s="279"/>
      <c r="P259" s="279"/>
      <c r="Q259" s="279"/>
      <c r="R259" s="279"/>
      <c r="S259" s="279"/>
      <c r="T259" s="279"/>
      <c r="U259" s="279"/>
      <c r="V259" s="279"/>
      <c r="W259" s="279"/>
      <c r="X259" s="279"/>
      <c r="Y259" s="279"/>
      <c r="Z259" s="279"/>
      <c r="AA259" s="279"/>
      <c r="AB259" s="279"/>
      <c r="AC259" s="279"/>
      <c r="AD259" s="279"/>
      <c r="AE259" s="279"/>
      <c r="AF259" s="279"/>
      <c r="AG259" s="279"/>
      <c r="AH259" s="279"/>
      <c r="AI259" s="279"/>
      <c r="AJ259" s="279"/>
      <c r="AX259" s="279"/>
      <c r="AY259" s="279"/>
      <c r="AZ259" s="279"/>
      <c r="BA259" s="279"/>
      <c r="BB259" s="279"/>
    </row>
    <row r="260" spans="1:54" x14ac:dyDescent="0.25">
      <c r="A260" s="279"/>
      <c r="B260" s="279"/>
      <c r="C260" s="279"/>
      <c r="D260" s="279"/>
      <c r="E260" s="279"/>
      <c r="F260" s="279"/>
      <c r="G260" s="279"/>
      <c r="H260" s="279"/>
      <c r="I260" s="279"/>
      <c r="J260" s="279"/>
      <c r="K260" s="279"/>
      <c r="L260" s="279"/>
      <c r="M260" s="279"/>
      <c r="N260" s="279"/>
      <c r="O260" s="279"/>
      <c r="P260" s="279"/>
      <c r="Q260" s="279"/>
      <c r="R260" s="279"/>
      <c r="S260" s="279"/>
      <c r="T260" s="279"/>
      <c r="U260" s="279"/>
      <c r="V260" s="279"/>
      <c r="W260" s="279"/>
      <c r="X260" s="279"/>
      <c r="Y260" s="279"/>
      <c r="Z260" s="279"/>
      <c r="AA260" s="279"/>
      <c r="AB260" s="279"/>
      <c r="AC260" s="279"/>
      <c r="AD260" s="279"/>
      <c r="AE260" s="279"/>
      <c r="AF260" s="279"/>
      <c r="AG260" s="279"/>
      <c r="AH260" s="279"/>
      <c r="AI260" s="279"/>
      <c r="AJ260" s="279"/>
      <c r="AX260" s="279"/>
      <c r="AY260" s="279"/>
      <c r="AZ260" s="279"/>
      <c r="BA260" s="279"/>
      <c r="BB260" s="279"/>
    </row>
    <row r="261" spans="1:54" x14ac:dyDescent="0.25">
      <c r="A261" s="279"/>
      <c r="B261" s="279"/>
      <c r="C261" s="279"/>
      <c r="D261" s="279"/>
      <c r="E261" s="279"/>
      <c r="F261" s="279"/>
      <c r="G261" s="279"/>
      <c r="H261" s="279"/>
      <c r="I261" s="279"/>
      <c r="J261" s="279"/>
      <c r="K261" s="279"/>
      <c r="L261" s="279"/>
      <c r="M261" s="279"/>
      <c r="N261" s="279"/>
      <c r="O261" s="279"/>
      <c r="P261" s="279"/>
      <c r="Q261" s="279"/>
      <c r="R261" s="279"/>
      <c r="S261" s="279"/>
      <c r="T261" s="279"/>
      <c r="U261" s="279"/>
      <c r="V261" s="279"/>
      <c r="W261" s="279"/>
      <c r="X261" s="279"/>
      <c r="Y261" s="279"/>
      <c r="Z261" s="279"/>
      <c r="AA261" s="279"/>
      <c r="AB261" s="279"/>
      <c r="AC261" s="279"/>
      <c r="AD261" s="279"/>
      <c r="AE261" s="279"/>
      <c r="AF261" s="279"/>
      <c r="AG261" s="279"/>
      <c r="AH261" s="279"/>
      <c r="AI261" s="279"/>
      <c r="AJ261" s="279"/>
      <c r="AX261" s="279"/>
      <c r="AY261" s="279"/>
      <c r="AZ261" s="279"/>
      <c r="BA261" s="279"/>
      <c r="BB261" s="279"/>
    </row>
    <row r="262" spans="1:54" x14ac:dyDescent="0.25">
      <c r="A262" s="279"/>
      <c r="B262" s="279"/>
      <c r="C262" s="279"/>
      <c r="D262" s="279"/>
      <c r="E262" s="279"/>
      <c r="F262" s="279"/>
      <c r="G262" s="279"/>
      <c r="H262" s="279"/>
      <c r="I262" s="279"/>
      <c r="J262" s="279"/>
      <c r="K262" s="279"/>
      <c r="L262" s="279"/>
      <c r="M262" s="279"/>
      <c r="N262" s="279"/>
      <c r="O262" s="279"/>
      <c r="P262" s="279"/>
      <c r="Q262" s="279"/>
      <c r="R262" s="279"/>
      <c r="S262" s="279"/>
      <c r="T262" s="279"/>
      <c r="U262" s="279"/>
      <c r="V262" s="279"/>
      <c r="W262" s="279"/>
      <c r="X262" s="279"/>
      <c r="Y262" s="279"/>
      <c r="Z262" s="279"/>
      <c r="AA262" s="279"/>
      <c r="AB262" s="279"/>
      <c r="AC262" s="279"/>
      <c r="AD262" s="279"/>
      <c r="AE262" s="279"/>
      <c r="AF262" s="279"/>
      <c r="AG262" s="279"/>
      <c r="AH262" s="279"/>
      <c r="AI262" s="279"/>
      <c r="AJ262" s="279"/>
      <c r="AX262" s="279"/>
      <c r="AY262" s="279"/>
      <c r="AZ262" s="279"/>
      <c r="BA262" s="279"/>
      <c r="BB262" s="279"/>
    </row>
    <row r="263" spans="1:54" x14ac:dyDescent="0.25">
      <c r="A263" s="279"/>
      <c r="B263" s="279"/>
      <c r="C263" s="279"/>
      <c r="D263" s="279"/>
      <c r="E263" s="279"/>
      <c r="F263" s="279"/>
      <c r="G263" s="279"/>
      <c r="H263" s="279"/>
      <c r="I263" s="279"/>
      <c r="J263" s="279"/>
      <c r="K263" s="279"/>
      <c r="L263" s="279"/>
      <c r="M263" s="279"/>
      <c r="N263" s="279"/>
      <c r="O263" s="279"/>
      <c r="P263" s="279"/>
      <c r="Q263" s="279"/>
      <c r="R263" s="279"/>
      <c r="S263" s="279"/>
      <c r="T263" s="279"/>
      <c r="U263" s="279"/>
      <c r="V263" s="279"/>
      <c r="W263" s="279"/>
      <c r="X263" s="279"/>
      <c r="Y263" s="279"/>
      <c r="Z263" s="279"/>
      <c r="AA263" s="279"/>
      <c r="AB263" s="279"/>
      <c r="AC263" s="279"/>
      <c r="AD263" s="279"/>
      <c r="AE263" s="279"/>
      <c r="AF263" s="279"/>
      <c r="AG263" s="279"/>
      <c r="AH263" s="279"/>
      <c r="AI263" s="279"/>
      <c r="AJ263" s="279"/>
      <c r="AX263" s="279"/>
      <c r="AY263" s="279"/>
      <c r="AZ263" s="279"/>
      <c r="BA263" s="279"/>
      <c r="BB263" s="279"/>
    </row>
    <row r="264" spans="1:54" x14ac:dyDescent="0.25">
      <c r="A264" s="279"/>
      <c r="B264" s="279"/>
      <c r="C264" s="279"/>
      <c r="D264" s="279"/>
      <c r="E264" s="279"/>
      <c r="F264" s="279"/>
      <c r="G264" s="279"/>
      <c r="H264" s="279"/>
      <c r="I264" s="279"/>
      <c r="J264" s="279"/>
      <c r="K264" s="279"/>
      <c r="L264" s="279"/>
      <c r="M264" s="279"/>
      <c r="N264" s="279"/>
      <c r="O264" s="279"/>
      <c r="P264" s="279"/>
      <c r="Q264" s="279"/>
      <c r="R264" s="279"/>
      <c r="S264" s="279"/>
      <c r="T264" s="279"/>
      <c r="U264" s="279"/>
      <c r="V264" s="279"/>
      <c r="W264" s="279"/>
      <c r="X264" s="279"/>
      <c r="Y264" s="279"/>
      <c r="Z264" s="279"/>
      <c r="AA264" s="279"/>
      <c r="AB264" s="279"/>
      <c r="AC264" s="279"/>
      <c r="AD264" s="279"/>
      <c r="AE264" s="279"/>
      <c r="AF264" s="279"/>
      <c r="AG264" s="279"/>
      <c r="AH264" s="279"/>
      <c r="AI264" s="279"/>
      <c r="AJ264" s="279"/>
      <c r="AX264" s="279"/>
      <c r="AY264" s="279"/>
      <c r="AZ264" s="279"/>
      <c r="BA264" s="279"/>
      <c r="BB264" s="279"/>
    </row>
    <row r="265" spans="1:54" x14ac:dyDescent="0.25">
      <c r="A265" s="279"/>
      <c r="B265" s="279"/>
      <c r="C265" s="279"/>
      <c r="D265" s="279"/>
      <c r="E265" s="279"/>
      <c r="F265" s="279"/>
      <c r="G265" s="279"/>
      <c r="H265" s="279"/>
      <c r="I265" s="279"/>
      <c r="J265" s="279"/>
      <c r="K265" s="279"/>
      <c r="L265" s="279"/>
      <c r="M265" s="279"/>
      <c r="N265" s="279"/>
      <c r="O265" s="279"/>
      <c r="P265" s="279"/>
      <c r="Q265" s="279"/>
      <c r="R265" s="279"/>
      <c r="S265" s="279"/>
      <c r="T265" s="279"/>
      <c r="U265" s="279"/>
      <c r="V265" s="279"/>
      <c r="W265" s="279"/>
      <c r="X265" s="279"/>
      <c r="Y265" s="279"/>
      <c r="Z265" s="279"/>
      <c r="AA265" s="279"/>
      <c r="AB265" s="279"/>
      <c r="AC265" s="279"/>
      <c r="AD265" s="279"/>
      <c r="AE265" s="279"/>
      <c r="AF265" s="279"/>
      <c r="AG265" s="279"/>
      <c r="AH265" s="279"/>
      <c r="AI265" s="279"/>
      <c r="AJ265" s="279"/>
      <c r="AX265" s="279"/>
      <c r="AY265" s="279"/>
      <c r="AZ265" s="279"/>
      <c r="BA265" s="279"/>
      <c r="BB265" s="279"/>
    </row>
    <row r="266" spans="1:54" x14ac:dyDescent="0.25">
      <c r="A266" s="279"/>
      <c r="B266" s="279"/>
      <c r="C266" s="279"/>
      <c r="D266" s="279"/>
      <c r="E266" s="279"/>
      <c r="F266" s="279"/>
      <c r="G266" s="279"/>
      <c r="H266" s="279"/>
      <c r="I266" s="279"/>
      <c r="J266" s="279"/>
      <c r="K266" s="279"/>
      <c r="L266" s="279"/>
      <c r="M266" s="279"/>
      <c r="N266" s="279"/>
      <c r="O266" s="279"/>
      <c r="P266" s="279"/>
      <c r="Q266" s="279"/>
      <c r="R266" s="279"/>
      <c r="S266" s="279"/>
      <c r="T266" s="279"/>
      <c r="U266" s="279"/>
      <c r="V266" s="279"/>
      <c r="W266" s="279"/>
      <c r="X266" s="279"/>
      <c r="Y266" s="279"/>
      <c r="Z266" s="279"/>
      <c r="AA266" s="279"/>
      <c r="AB266" s="279"/>
      <c r="AC266" s="279"/>
      <c r="AD266" s="279"/>
      <c r="AE266" s="279"/>
      <c r="AF266" s="279"/>
      <c r="AG266" s="279"/>
      <c r="AH266" s="279"/>
      <c r="AI266" s="279"/>
      <c r="AJ266" s="279"/>
      <c r="AX266" s="279"/>
      <c r="AY266" s="279"/>
      <c r="AZ266" s="279"/>
      <c r="BA266" s="279"/>
      <c r="BB266" s="279"/>
    </row>
    <row r="267" spans="1:54" x14ac:dyDescent="0.25">
      <c r="A267" s="279"/>
      <c r="B267" s="279"/>
      <c r="C267" s="279"/>
      <c r="D267" s="279"/>
      <c r="E267" s="279"/>
      <c r="F267" s="279"/>
      <c r="G267" s="279"/>
      <c r="H267" s="279"/>
      <c r="I267" s="279"/>
      <c r="J267" s="279"/>
      <c r="K267" s="279"/>
      <c r="L267" s="279"/>
      <c r="M267" s="279"/>
      <c r="N267" s="279"/>
      <c r="O267" s="279"/>
      <c r="P267" s="279"/>
      <c r="Q267" s="279"/>
      <c r="R267" s="279"/>
      <c r="S267" s="279"/>
      <c r="T267" s="279"/>
      <c r="U267" s="279"/>
      <c r="V267" s="279"/>
      <c r="W267" s="279"/>
      <c r="X267" s="279"/>
      <c r="Y267" s="279"/>
      <c r="Z267" s="279"/>
      <c r="AA267" s="279"/>
      <c r="AB267" s="279"/>
      <c r="AC267" s="279"/>
      <c r="AD267" s="279"/>
      <c r="AE267" s="279"/>
      <c r="AF267" s="279"/>
      <c r="AG267" s="279"/>
      <c r="AH267" s="279"/>
      <c r="AI267" s="279"/>
      <c r="AJ267" s="279"/>
      <c r="AX267" s="279"/>
      <c r="AY267" s="279"/>
      <c r="AZ267" s="279"/>
      <c r="BA267" s="279"/>
      <c r="BB267" s="279"/>
    </row>
    <row r="268" spans="1:54" x14ac:dyDescent="0.25">
      <c r="A268" s="279"/>
      <c r="B268" s="279"/>
      <c r="C268" s="279"/>
      <c r="D268" s="279"/>
      <c r="E268" s="279"/>
      <c r="F268" s="279"/>
      <c r="G268" s="279"/>
      <c r="H268" s="279"/>
      <c r="I268" s="279"/>
      <c r="J268" s="279"/>
      <c r="K268" s="279"/>
      <c r="L268" s="279"/>
      <c r="M268" s="279"/>
      <c r="N268" s="279"/>
      <c r="O268" s="279"/>
      <c r="P268" s="279"/>
      <c r="Q268" s="279"/>
      <c r="R268" s="279"/>
      <c r="S268" s="279"/>
      <c r="T268" s="279"/>
      <c r="U268" s="279"/>
      <c r="V268" s="279"/>
      <c r="W268" s="279"/>
      <c r="X268" s="279"/>
      <c r="Y268" s="279"/>
      <c r="Z268" s="279"/>
      <c r="AA268" s="279"/>
      <c r="AB268" s="279"/>
      <c r="AC268" s="279"/>
      <c r="AD268" s="279"/>
      <c r="AE268" s="279"/>
      <c r="AF268" s="279"/>
      <c r="AG268" s="279"/>
      <c r="AH268" s="279"/>
      <c r="AI268" s="279"/>
      <c r="AJ268" s="279"/>
      <c r="AX268" s="279"/>
      <c r="AY268" s="279"/>
      <c r="AZ268" s="279"/>
      <c r="BA268" s="279"/>
      <c r="BB268" s="279"/>
    </row>
    <row r="269" spans="1:54" x14ac:dyDescent="0.25">
      <c r="A269" s="279"/>
      <c r="B269" s="279"/>
      <c r="C269" s="279"/>
      <c r="D269" s="279"/>
      <c r="E269" s="279"/>
      <c r="F269" s="279"/>
      <c r="G269" s="279"/>
      <c r="H269" s="279"/>
      <c r="I269" s="279"/>
      <c r="J269" s="279"/>
      <c r="K269" s="279"/>
      <c r="L269" s="279"/>
      <c r="M269" s="279"/>
      <c r="N269" s="279"/>
      <c r="O269" s="279"/>
      <c r="P269" s="279"/>
      <c r="Q269" s="279"/>
      <c r="R269" s="279"/>
      <c r="S269" s="279"/>
      <c r="T269" s="279"/>
      <c r="U269" s="279"/>
      <c r="V269" s="279"/>
      <c r="W269" s="279"/>
      <c r="X269" s="279"/>
      <c r="Y269" s="279"/>
      <c r="Z269" s="279"/>
      <c r="AA269" s="279"/>
      <c r="AB269" s="279"/>
      <c r="AC269" s="279"/>
      <c r="AD269" s="279"/>
      <c r="AE269" s="279"/>
      <c r="AF269" s="279"/>
      <c r="AG269" s="279"/>
      <c r="AH269" s="279"/>
      <c r="AI269" s="279"/>
      <c r="AJ269" s="279"/>
      <c r="AX269" s="279"/>
      <c r="AY269" s="279"/>
      <c r="AZ269" s="279"/>
      <c r="BA269" s="279"/>
      <c r="BB269" s="279"/>
    </row>
    <row r="270" spans="1:54" x14ac:dyDescent="0.25">
      <c r="A270" s="279"/>
      <c r="B270" s="279"/>
      <c r="C270" s="279"/>
      <c r="D270" s="279"/>
      <c r="E270" s="279"/>
      <c r="F270" s="279"/>
      <c r="G270" s="279"/>
      <c r="H270" s="279"/>
      <c r="I270" s="279"/>
      <c r="J270" s="279"/>
      <c r="K270" s="279"/>
      <c r="L270" s="279"/>
      <c r="M270" s="279"/>
      <c r="N270" s="279"/>
      <c r="O270" s="279"/>
      <c r="P270" s="279"/>
      <c r="Q270" s="279"/>
      <c r="R270" s="279"/>
      <c r="S270" s="279"/>
      <c r="T270" s="279"/>
      <c r="U270" s="279"/>
      <c r="V270" s="279"/>
      <c r="W270" s="279"/>
      <c r="X270" s="279"/>
      <c r="Y270" s="279"/>
      <c r="Z270" s="279"/>
      <c r="AA270" s="279"/>
      <c r="AB270" s="279"/>
      <c r="AC270" s="279"/>
      <c r="AD270" s="279"/>
      <c r="AE270" s="279"/>
      <c r="AF270" s="279"/>
      <c r="AG270" s="279"/>
      <c r="AH270" s="279"/>
      <c r="AI270" s="279"/>
      <c r="AJ270" s="279"/>
      <c r="AX270" s="279"/>
      <c r="AY270" s="279"/>
      <c r="AZ270" s="279"/>
      <c r="BA270" s="279"/>
      <c r="BB270" s="279"/>
    </row>
  </sheetData>
  <mergeCells count="71">
    <mergeCell ref="AD18:AE18"/>
    <mergeCell ref="AJ18:AK18"/>
    <mergeCell ref="AE21:AG21"/>
    <mergeCell ref="AJ21:AK21"/>
    <mergeCell ref="AP6:AQ7"/>
    <mergeCell ref="AP8:AQ9"/>
    <mergeCell ref="AN5:AO5"/>
    <mergeCell ref="AD6:AM7"/>
    <mergeCell ref="AD8:AE8"/>
    <mergeCell ref="AF8:AG8"/>
    <mergeCell ref="AH8:AI8"/>
    <mergeCell ref="AJ8:AK8"/>
    <mergeCell ref="AL8:AM8"/>
    <mergeCell ref="AE22:AG22"/>
    <mergeCell ref="AN6:AO6"/>
    <mergeCell ref="AN7:AO7"/>
    <mergeCell ref="AN8:AO8"/>
    <mergeCell ref="X4:Y4"/>
    <mergeCell ref="B1:AC1"/>
    <mergeCell ref="AE2:AF3"/>
    <mergeCell ref="E3:F3"/>
    <mergeCell ref="H3:J3"/>
    <mergeCell ref="S3:T3"/>
    <mergeCell ref="X3:Y3"/>
    <mergeCell ref="B4:D4"/>
    <mergeCell ref="E4:F4"/>
    <mergeCell ref="H4:J4"/>
    <mergeCell ref="P4:R4"/>
    <mergeCell ref="S4:T4"/>
    <mergeCell ref="L5:M5"/>
    <mergeCell ref="Z5:AA5"/>
    <mergeCell ref="B6:K7"/>
    <mergeCell ref="L6:M6"/>
    <mergeCell ref="N6:O7"/>
    <mergeCell ref="P6:Y7"/>
    <mergeCell ref="Z6:AA6"/>
    <mergeCell ref="B5:C5"/>
    <mergeCell ref="AB6:AC7"/>
    <mergeCell ref="L7:M7"/>
    <mergeCell ref="A11:A12"/>
    <mergeCell ref="Z7:AA7"/>
    <mergeCell ref="B8:C8"/>
    <mergeCell ref="D8:E8"/>
    <mergeCell ref="F8:G8"/>
    <mergeCell ref="H8:I8"/>
    <mergeCell ref="J8:K8"/>
    <mergeCell ref="L8:M8"/>
    <mergeCell ref="N8:O9"/>
    <mergeCell ref="P8:Q8"/>
    <mergeCell ref="R8:S8"/>
    <mergeCell ref="AB20:AC20"/>
    <mergeCell ref="T8:U8"/>
    <mergeCell ref="V8:W8"/>
    <mergeCell ref="X8:Y8"/>
    <mergeCell ref="Z8:AA8"/>
    <mergeCell ref="AB8:AC9"/>
    <mergeCell ref="B18:C18"/>
    <mergeCell ref="H18:I18"/>
    <mergeCell ref="P18:Q18"/>
    <mergeCell ref="V18:W18"/>
    <mergeCell ref="N20:O20"/>
    <mergeCell ref="C22:E22"/>
    <mergeCell ref="N22:O22"/>
    <mergeCell ref="Q22:S22"/>
    <mergeCell ref="AB22:AC22"/>
    <mergeCell ref="C21:E21"/>
    <mergeCell ref="H21:I21"/>
    <mergeCell ref="N21:O21"/>
    <mergeCell ref="Q21:S21"/>
    <mergeCell ref="V21:W21"/>
    <mergeCell ref="AB21:AC21"/>
  </mergeCells>
  <conditionalFormatting sqref="B13">
    <cfRule type="expression" dxfId="21" priority="9">
      <formula>$L$6="R"</formula>
    </cfRule>
  </conditionalFormatting>
  <conditionalFormatting sqref="P13">
    <cfRule type="expression" dxfId="20" priority="22">
      <formula>$Z$6="R"</formula>
    </cfRule>
  </conditionalFormatting>
  <conditionalFormatting sqref="P10:Q10">
    <cfRule type="expression" dxfId="19" priority="21">
      <formula>$P$12+$Q$12&gt;0</formula>
    </cfRule>
  </conditionalFormatting>
  <conditionalFormatting sqref="R10:S10">
    <cfRule type="expression" dxfId="18" priority="20">
      <formula>$R$12+$S$12&gt;0</formula>
    </cfRule>
  </conditionalFormatting>
  <conditionalFormatting sqref="T10:U10">
    <cfRule type="expression" dxfId="17" priority="19">
      <formula>$T$12+$U$12&gt;0</formula>
    </cfRule>
  </conditionalFormatting>
  <conditionalFormatting sqref="V10:W10">
    <cfRule type="expression" dxfId="16" priority="18">
      <formula>$V$12+$W$12&gt;0</formula>
    </cfRule>
  </conditionalFormatting>
  <conditionalFormatting sqref="X10:Y10">
    <cfRule type="expression" dxfId="15" priority="17">
      <formula>$X$12+$Y$12&gt;0</formula>
    </cfRule>
  </conditionalFormatting>
  <conditionalFormatting sqref="Z10:AA10">
    <cfRule type="expression" dxfId="14" priority="16">
      <formula>$Z$12+$AA$12&gt;0</formula>
    </cfRule>
  </conditionalFormatting>
  <conditionalFormatting sqref="B10:C10">
    <cfRule type="expression" dxfId="13" priority="15">
      <formula>$B$12+$C$12&gt;0</formula>
    </cfRule>
  </conditionalFormatting>
  <conditionalFormatting sqref="D10:E10">
    <cfRule type="expression" dxfId="12" priority="14">
      <formula>$D$12+$E$12&gt;0</formula>
    </cfRule>
  </conditionalFormatting>
  <conditionalFormatting sqref="F10:G10">
    <cfRule type="expression" dxfId="11" priority="13">
      <formula>$F$12+$G$12&gt;0</formula>
    </cfRule>
  </conditionalFormatting>
  <conditionalFormatting sqref="H10:I10">
    <cfRule type="expression" dxfId="10" priority="12">
      <formula>$H$12+$I$12&gt;0</formula>
    </cfRule>
  </conditionalFormatting>
  <conditionalFormatting sqref="J10:K10">
    <cfRule type="expression" dxfId="9" priority="11">
      <formula>$J$12+$K$12&gt;0</formula>
    </cfRule>
  </conditionalFormatting>
  <conditionalFormatting sqref="L10:M10">
    <cfRule type="expression" dxfId="8" priority="10">
      <formula>$L$12+$M$12&gt;0</formula>
    </cfRule>
  </conditionalFormatting>
  <conditionalFormatting sqref="AD13">
    <cfRule type="expression" dxfId="7" priority="2">
      <formula>$L$6="R"</formula>
    </cfRule>
  </conditionalFormatting>
  <conditionalFormatting sqref="AD10:AE10">
    <cfRule type="expression" dxfId="6" priority="8">
      <formula>$B$12+$C$12&gt;0</formula>
    </cfRule>
  </conditionalFormatting>
  <conditionalFormatting sqref="AF10:AG10">
    <cfRule type="expression" dxfId="5" priority="7">
      <formula>$D$12+$E$12&gt;0</formula>
    </cfRule>
  </conditionalFormatting>
  <conditionalFormatting sqref="AH10:AI10">
    <cfRule type="expression" dxfId="4" priority="6">
      <formula>$F$12+$G$12&gt;0</formula>
    </cfRule>
  </conditionalFormatting>
  <conditionalFormatting sqref="AJ10:AK10">
    <cfRule type="expression" dxfId="3" priority="5">
      <formula>$H$12+$I$12&gt;0</formula>
    </cfRule>
  </conditionalFormatting>
  <conditionalFormatting sqref="AL10:AM10">
    <cfRule type="expression" dxfId="2" priority="4">
      <formula>$J$12+$K$12&gt;0</formula>
    </cfRule>
  </conditionalFormatting>
  <conditionalFormatting sqref="AN10:AO10">
    <cfRule type="expression" dxfId="1" priority="3">
      <formula>$L$12+$M$12&gt;0</formula>
    </cfRule>
  </conditionalFormatting>
  <conditionalFormatting sqref="AD9:AO16">
    <cfRule type="cellIs" dxfId="0" priority="1" operator="equal">
      <formula>0</formula>
    </cfRule>
  </conditionalFormatting>
  <dataValidations count="1">
    <dataValidation type="list" allowBlank="1" showInputMessage="1" showErrorMessage="1" sqref="AE2">
      <formula1>tpsmort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TME1A">
                <anchor moveWithCells="1" sizeWithCells="1">
                  <from>
                    <xdr:col>0</xdr:col>
                    <xdr:colOff>752475</xdr:colOff>
                    <xdr:row>17</xdr:row>
                    <xdr:rowOff>0</xdr:rowOff>
                  </from>
                  <to>
                    <xdr:col>2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TME1B">
                <anchor moveWithCells="1" sizeWithCells="1">
                  <from>
                    <xdr:col>14</xdr:col>
                    <xdr:colOff>238125</xdr:colOff>
                    <xdr:row>17</xdr:row>
                    <xdr:rowOff>0</xdr:rowOff>
                  </from>
                  <to>
                    <xdr:col>16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TMEq2A">
                <anchor moveWithCells="1" siz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Button 5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8" name="Button 6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9" name="Button 7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0" name="Button 8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1" name="Button 9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2" name="Button 10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3" name="Button 11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4" name="Button 12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Button 13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6" name="Button 14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7" name="Button 15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8" name="Button 16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9" name="Button 17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0" name="Button 18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1" name="Button 19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2" name="Button 20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3" name="Button 21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57150</xdr:rowOff>
                  </from>
                  <to>
                    <xdr:col>24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4" name="Button 22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57150</xdr:rowOff>
                  </from>
                  <to>
                    <xdr:col>26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5" name="Button 23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6" name="Button 24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7" name="Button 25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8" name="Button 26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9" name="Button 27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0" name="Button 28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31" name="Button 72">
              <controlPr defaultSize="0" print="0" autoFill="0" autoPict="0" macro="[0]!TME1A">
                <anchor moveWithCells="1" sizeWithCells="1">
                  <from>
                    <xdr:col>28</xdr:col>
                    <xdr:colOff>752475</xdr:colOff>
                    <xdr:row>17</xdr:row>
                    <xdr:rowOff>0</xdr:rowOff>
                  </from>
                  <to>
                    <xdr:col>30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32" name="Button 73">
              <controlPr defaultSize="0" print="0" autoFill="0" autoPict="0" macro="[0]!TMEq2A">
                <anchor moveWithCells="1" sizeWithCells="1">
                  <from>
                    <xdr:col>35</xdr:col>
                    <xdr:colOff>0</xdr:colOff>
                    <xdr:row>17</xdr:row>
                    <xdr:rowOff>0</xdr:rowOff>
                  </from>
                  <to>
                    <xdr:col>37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33" name="Button 74">
              <controlPr defaultSize="0" print="0" autoFill="0" autoPict="0" macro="[0]!Rempl1A">
                <anchor moveWithCells="1" sizeWithCells="1">
                  <from>
                    <xdr:col>30</xdr:col>
                    <xdr:colOff>104775</xdr:colOff>
                    <xdr:row>8</xdr:row>
                    <xdr:rowOff>57150</xdr:rowOff>
                  </from>
                  <to>
                    <xdr:col>30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34" name="Button 75">
              <controlPr defaultSize="0" print="0" autoFill="0" autoPict="0" macro="[0]!Rempl2A">
                <anchor moveWithCells="1" sizeWithCells="1">
                  <from>
                    <xdr:col>32</xdr:col>
                    <xdr:colOff>104775</xdr:colOff>
                    <xdr:row>8</xdr:row>
                    <xdr:rowOff>57150</xdr:rowOff>
                  </from>
                  <to>
                    <xdr:col>32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35" name="Button 76">
              <controlPr defaultSize="0" print="0" autoFill="0" autoPict="0" macro="[0]!Rempl3A">
                <anchor moveWithCells="1" sizeWithCells="1">
                  <from>
                    <xdr:col>34</xdr:col>
                    <xdr:colOff>104775</xdr:colOff>
                    <xdr:row>8</xdr:row>
                    <xdr:rowOff>57150</xdr:rowOff>
                  </from>
                  <to>
                    <xdr:col>34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36" name="Button 77">
              <controlPr defaultSize="0" print="0" autoFill="0" autoPict="0" macro="[0]!Rempl4A">
                <anchor moveWithCells="1" sizeWithCells="1">
                  <from>
                    <xdr:col>36</xdr:col>
                    <xdr:colOff>104775</xdr:colOff>
                    <xdr:row>8</xdr:row>
                    <xdr:rowOff>57150</xdr:rowOff>
                  </from>
                  <to>
                    <xdr:col>36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37" name="Button 78">
              <controlPr defaultSize="0" print="0" autoFill="0" autoPict="0" macro="[0]!Rempl5A">
                <anchor moveWithCells="1" sizeWithCells="1">
                  <from>
                    <xdr:col>38</xdr:col>
                    <xdr:colOff>104775</xdr:colOff>
                    <xdr:row>8</xdr:row>
                    <xdr:rowOff>57150</xdr:rowOff>
                  </from>
                  <to>
                    <xdr:col>38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38" name="Button 79">
              <controlPr defaultSize="0" print="0" autoFill="0" autoPict="0" macro="[0]!Rempl6A">
                <anchor moveWithCells="1" sizeWithCells="1">
                  <from>
                    <xdr:col>40</xdr:col>
                    <xdr:colOff>104775</xdr:colOff>
                    <xdr:row>8</xdr:row>
                    <xdr:rowOff>57150</xdr:rowOff>
                  </from>
                  <to>
                    <xdr:col>40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39" name="Button 80">
              <controlPr defaultSize="0" print="0" autoFill="0" autoPict="0" macro="[0]!Rempl1AA">
                <anchor moveWithCells="1" sizeWithCells="1">
                  <from>
                    <xdr:col>30</xdr:col>
                    <xdr:colOff>104775</xdr:colOff>
                    <xdr:row>9</xdr:row>
                    <xdr:rowOff>57150</xdr:rowOff>
                  </from>
                  <to>
                    <xdr:col>30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40" name="Button 81">
              <controlPr defaultSize="0" print="0" autoFill="0" autoPict="0" macro="[0]!Rempl2AA">
                <anchor moveWithCells="1" sizeWithCells="1">
                  <from>
                    <xdr:col>32</xdr:col>
                    <xdr:colOff>104775</xdr:colOff>
                    <xdr:row>9</xdr:row>
                    <xdr:rowOff>57150</xdr:rowOff>
                  </from>
                  <to>
                    <xdr:col>32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41" name="Button 82">
              <controlPr defaultSize="0" print="0" autoFill="0" autoPict="0" macro="[0]!Rempl3AA">
                <anchor moveWithCells="1" sizeWithCells="1">
                  <from>
                    <xdr:col>34</xdr:col>
                    <xdr:colOff>104775</xdr:colOff>
                    <xdr:row>9</xdr:row>
                    <xdr:rowOff>57150</xdr:rowOff>
                  </from>
                  <to>
                    <xdr:col>34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42" name="Button 83">
              <controlPr defaultSize="0" print="0" autoFill="0" autoPict="0" macro="[0]!Rempl4AA">
                <anchor moveWithCells="1" sizeWithCells="1">
                  <from>
                    <xdr:col>36</xdr:col>
                    <xdr:colOff>104775</xdr:colOff>
                    <xdr:row>9</xdr:row>
                    <xdr:rowOff>57150</xdr:rowOff>
                  </from>
                  <to>
                    <xdr:col>36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43" name="Button 84">
              <controlPr defaultSize="0" print="0" autoFill="0" autoPict="0" macro="[0]!Rempl5AA">
                <anchor moveWithCells="1" sizeWithCells="1">
                  <from>
                    <xdr:col>38</xdr:col>
                    <xdr:colOff>104775</xdr:colOff>
                    <xdr:row>9</xdr:row>
                    <xdr:rowOff>57150</xdr:rowOff>
                  </from>
                  <to>
                    <xdr:col>38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44" name="Button 85">
              <controlPr defaultSize="0" print="0" autoFill="0" autoPict="0" macro="[0]!Rempl6AA">
                <anchor moveWithCells="1" sizeWithCells="1">
                  <from>
                    <xdr:col>40</xdr:col>
                    <xdr:colOff>104775</xdr:colOff>
                    <xdr:row>9</xdr:row>
                    <xdr:rowOff>57150</xdr:rowOff>
                  </from>
                  <to>
                    <xdr:col>40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déroulantes'!$J$2:$J$3</xm:f>
          </x14:formula1>
          <xm:sqref>L6:M6 AN6:AO6</xm:sqref>
        </x14:dataValidation>
        <x14:dataValidation type="list" allowBlank="1" showInputMessage="1" showErrorMessage="1">
          <x14:formula1>
            <xm:f>'Données déroulantes'!$I$2:$I$3</xm:f>
          </x14:formula1>
          <xm:sqref>B5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27"/>
  <sheetViews>
    <sheetView showGridLines="0" workbookViewId="0">
      <selection activeCell="R22" sqref="R22"/>
    </sheetView>
  </sheetViews>
  <sheetFormatPr baseColWidth="10" defaultRowHeight="15" x14ac:dyDescent="0.2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 x14ac:dyDescent="0.4">
      <c r="A1" s="363" t="s">
        <v>86</v>
      </c>
      <c r="B1" s="364"/>
      <c r="C1" s="364"/>
      <c r="D1" s="364"/>
      <c r="E1" s="364"/>
      <c r="F1" s="364"/>
      <c r="G1" s="364"/>
      <c r="H1" s="365"/>
      <c r="I1" s="41"/>
    </row>
    <row r="2" spans="1:11" ht="16.5" thickBot="1" x14ac:dyDescent="0.3">
      <c r="J2" s="118"/>
      <c r="K2" s="118"/>
    </row>
    <row r="3" spans="1:11" x14ac:dyDescent="0.25">
      <c r="A3" s="478" t="s">
        <v>92</v>
      </c>
      <c r="B3" s="479"/>
      <c r="C3" s="479"/>
      <c r="D3" s="480"/>
      <c r="E3" s="467" t="s">
        <v>93</v>
      </c>
      <c r="F3" s="468"/>
      <c r="G3" s="468"/>
      <c r="H3" s="469"/>
    </row>
    <row r="4" spans="1:11" ht="15.75" thickBot="1" x14ac:dyDescent="0.3">
      <c r="A4" s="481"/>
      <c r="B4" s="482"/>
      <c r="C4" s="482"/>
      <c r="D4" s="483"/>
      <c r="E4" s="194" t="s">
        <v>47</v>
      </c>
      <c r="F4" s="195" t="s">
        <v>48</v>
      </c>
      <c r="G4" s="227"/>
      <c r="H4" s="235"/>
      <c r="I4" s="191"/>
      <c r="J4" s="238" t="s">
        <v>272</v>
      </c>
      <c r="K4" s="191"/>
    </row>
    <row r="5" spans="1:11" ht="15.75" thickBot="1" x14ac:dyDescent="0.3">
      <c r="A5" s="38" t="s">
        <v>87</v>
      </c>
      <c r="B5" s="39" t="s">
        <v>88</v>
      </c>
      <c r="C5" s="39" t="s">
        <v>169</v>
      </c>
      <c r="D5" s="40" t="s">
        <v>170</v>
      </c>
      <c r="E5" s="192" t="s">
        <v>45</v>
      </c>
      <c r="F5" s="193" t="s">
        <v>90</v>
      </c>
      <c r="G5" s="476" t="s">
        <v>91</v>
      </c>
      <c r="H5" s="477"/>
    </row>
    <row r="6" spans="1:11" x14ac:dyDescent="0.25">
      <c r="A6" s="43"/>
      <c r="B6" s="44"/>
      <c r="C6" s="44"/>
      <c r="D6" s="45"/>
      <c r="E6" s="46"/>
      <c r="F6" s="47"/>
      <c r="G6" s="48"/>
      <c r="H6" s="49"/>
    </row>
    <row r="7" spans="1:11" x14ac:dyDescent="0.25">
      <c r="A7" s="8"/>
      <c r="B7" s="28"/>
      <c r="C7" s="28"/>
      <c r="D7" s="29"/>
      <c r="E7" s="50"/>
      <c r="F7" s="51"/>
      <c r="G7" s="52"/>
      <c r="H7" s="53"/>
    </row>
    <row r="8" spans="1:11" x14ac:dyDescent="0.25">
      <c r="A8" s="8"/>
      <c r="B8" s="28"/>
      <c r="C8" s="28"/>
      <c r="D8" s="29"/>
      <c r="E8" s="50"/>
      <c r="F8" s="51"/>
      <c r="G8" s="52"/>
      <c r="H8" s="53"/>
    </row>
    <row r="9" spans="1:11" x14ac:dyDescent="0.25">
      <c r="A9" s="8"/>
      <c r="B9" s="28"/>
      <c r="C9" s="28"/>
      <c r="D9" s="29"/>
      <c r="E9" s="50"/>
      <c r="F9" s="51"/>
      <c r="G9" s="52"/>
      <c r="H9" s="53"/>
    </row>
    <row r="10" spans="1:11" x14ac:dyDescent="0.25">
      <c r="A10" s="8"/>
      <c r="B10" s="28"/>
      <c r="C10" s="28"/>
      <c r="D10" s="29"/>
      <c r="E10" s="50"/>
      <c r="F10" s="51"/>
      <c r="G10" s="52"/>
      <c r="H10" s="53"/>
    </row>
    <row r="11" spans="1:11" x14ac:dyDescent="0.25">
      <c r="A11" s="8"/>
      <c r="B11" s="28"/>
      <c r="C11" s="28"/>
      <c r="D11" s="29"/>
      <c r="E11" s="50"/>
      <c r="F11" s="51"/>
      <c r="G11" s="52"/>
      <c r="H11" s="53"/>
    </row>
    <row r="12" spans="1:11" x14ac:dyDescent="0.25">
      <c r="A12" s="8"/>
      <c r="B12" s="28"/>
      <c r="C12" s="28"/>
      <c r="D12" s="29"/>
      <c r="E12" s="50"/>
      <c r="F12" s="51"/>
      <c r="G12" s="52"/>
      <c r="H12" s="53"/>
    </row>
    <row r="13" spans="1:11" x14ac:dyDescent="0.25">
      <c r="A13" s="8"/>
      <c r="B13" s="28"/>
      <c r="C13" s="28"/>
      <c r="D13" s="29"/>
      <c r="E13" s="50"/>
      <c r="F13" s="51"/>
      <c r="G13" s="52"/>
      <c r="H13" s="53"/>
    </row>
    <row r="14" spans="1:11" x14ac:dyDescent="0.25">
      <c r="A14" s="8"/>
      <c r="B14" s="28"/>
      <c r="C14" s="28"/>
      <c r="D14" s="29"/>
      <c r="E14" s="50"/>
      <c r="F14" s="51"/>
      <c r="G14" s="52"/>
      <c r="H14" s="53"/>
    </row>
    <row r="15" spans="1:11" x14ac:dyDescent="0.25">
      <c r="A15" s="8"/>
      <c r="B15" s="28"/>
      <c r="C15" s="28"/>
      <c r="D15" s="29"/>
      <c r="E15" s="50"/>
      <c r="F15" s="51"/>
      <c r="G15" s="52"/>
      <c r="H15" s="53"/>
    </row>
    <row r="16" spans="1:11" ht="15.75" thickBot="1" x14ac:dyDescent="0.3">
      <c r="A16" s="54"/>
      <c r="B16" s="55"/>
      <c r="C16" s="55"/>
      <c r="D16" s="56"/>
      <c r="E16" s="57"/>
      <c r="F16" s="58"/>
      <c r="G16" s="59"/>
      <c r="H16" s="60"/>
    </row>
    <row r="17" spans="1:11" ht="15.75" thickBot="1" x14ac:dyDescent="0.3"/>
    <row r="18" spans="1:11" ht="16.5" thickBot="1" x14ac:dyDescent="0.3">
      <c r="A18" s="473" t="s">
        <v>101</v>
      </c>
      <c r="B18" s="474"/>
      <c r="C18" s="475"/>
      <c r="E18" s="401" t="s">
        <v>50</v>
      </c>
      <c r="F18" s="401"/>
    </row>
    <row r="19" spans="1:11" x14ac:dyDescent="0.25">
      <c r="A19" s="484" t="s">
        <v>95</v>
      </c>
      <c r="B19" s="485"/>
      <c r="C19" s="486"/>
      <c r="F19" s="160"/>
      <c r="G19" s="161"/>
      <c r="H19" s="161"/>
      <c r="I19" s="161"/>
      <c r="J19" s="161"/>
    </row>
    <row r="20" spans="1:11" x14ac:dyDescent="0.25">
      <c r="A20" s="487" t="s">
        <v>96</v>
      </c>
      <c r="B20" s="488"/>
      <c r="C20" s="489"/>
      <c r="F20" s="160"/>
      <c r="G20" s="163" t="s">
        <v>78</v>
      </c>
      <c r="H20" s="164" t="s">
        <v>85</v>
      </c>
      <c r="I20" s="162" t="s">
        <v>83</v>
      </c>
      <c r="J20" s="164" t="s">
        <v>110</v>
      </c>
      <c r="K20" s="163" t="s">
        <v>229</v>
      </c>
    </row>
    <row r="21" spans="1:11" x14ac:dyDescent="0.25">
      <c r="A21" s="487" t="s">
        <v>97</v>
      </c>
      <c r="B21" s="488"/>
      <c r="C21" s="489"/>
      <c r="E21" s="493" t="str">
        <f>Résultats!A5</f>
        <v xml:space="preserve">Axis Guibertin </v>
      </c>
      <c r="F21" s="494"/>
      <c r="G21" s="71">
        <f>'SET 1'!$J$21</f>
        <v>0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 t="e">
        <f>#REF!</f>
        <v>#REF!</v>
      </c>
    </row>
    <row r="22" spans="1:11" x14ac:dyDescent="0.25">
      <c r="A22" s="487" t="s">
        <v>98</v>
      </c>
      <c r="B22" s="488"/>
      <c r="C22" s="489"/>
      <c r="E22" s="493" t="str">
        <f>Résultats!G5</f>
        <v xml:space="preserve"> </v>
      </c>
      <c r="F22" s="494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 t="e">
        <f>#REF!</f>
        <v>#REF!</v>
      </c>
    </row>
    <row r="23" spans="1:11" x14ac:dyDescent="0.25">
      <c r="A23" s="490" t="s">
        <v>99</v>
      </c>
      <c r="B23" s="491"/>
      <c r="C23" s="492"/>
      <c r="F23" s="160"/>
      <c r="G23" s="4"/>
      <c r="H23" s="4"/>
      <c r="I23" s="160"/>
      <c r="J23" s="4"/>
    </row>
    <row r="24" spans="1:11" ht="15.75" thickBot="1" x14ac:dyDescent="0.3">
      <c r="A24" s="470" t="s">
        <v>100</v>
      </c>
      <c r="B24" s="471"/>
      <c r="C24" s="472"/>
      <c r="F24" s="160"/>
      <c r="G24" s="4"/>
      <c r="H24" s="4"/>
      <c r="I24" s="160"/>
      <c r="J24" s="4"/>
    </row>
    <row r="25" spans="1:11" ht="15" customHeight="1" x14ac:dyDescent="0.25">
      <c r="E25" s="461" t="s">
        <v>279</v>
      </c>
      <c r="F25" s="462"/>
      <c r="G25" s="250"/>
      <c r="H25" s="250"/>
      <c r="I25" s="251"/>
      <c r="J25" s="250"/>
      <c r="K25" s="252"/>
    </row>
    <row r="26" spans="1:11" x14ac:dyDescent="0.25">
      <c r="E26" s="463"/>
      <c r="F26" s="464"/>
      <c r="G26" s="160"/>
      <c r="H26" s="160"/>
      <c r="I26" s="160"/>
      <c r="J26" s="160"/>
      <c r="K26" s="253"/>
    </row>
    <row r="27" spans="1:11" ht="15.75" thickBot="1" x14ac:dyDescent="0.3">
      <c r="E27" s="465"/>
      <c r="F27" s="466"/>
      <c r="G27" s="108"/>
      <c r="H27" s="108"/>
      <c r="I27" s="108"/>
      <c r="J27" s="108"/>
      <c r="K27" s="109"/>
    </row>
  </sheetData>
  <mergeCells count="15">
    <mergeCell ref="E25:F27"/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25" priority="2">
      <formula>$H$4="A"</formula>
    </cfRule>
    <cfRule type="expression" dxfId="24" priority="4">
      <formula>$G$4="A"</formula>
    </cfRule>
  </conditionalFormatting>
  <conditionalFormatting sqref="F4">
    <cfRule type="expression" dxfId="23" priority="1">
      <formula>$H$4="B"</formula>
    </cfRule>
    <cfRule type="expression" dxfId="22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29"/>
  <sheetViews>
    <sheetView showGridLines="0" workbookViewId="0">
      <selection activeCell="L9" sqref="L9:O9"/>
    </sheetView>
  </sheetViews>
  <sheetFormatPr baseColWidth="10" defaultRowHeight="15" x14ac:dyDescent="0.25"/>
  <cols>
    <col min="5" max="5" width="17" bestFit="1" customWidth="1"/>
    <col min="6" max="6" width="14.5703125" customWidth="1"/>
  </cols>
  <sheetData>
    <row r="1" spans="1:24" ht="21.75" thickBot="1" x14ac:dyDescent="0.4">
      <c r="A1" s="363" t="s">
        <v>102</v>
      </c>
      <c r="B1" s="364"/>
      <c r="C1" s="364"/>
      <c r="D1" s="364"/>
      <c r="E1" s="364"/>
      <c r="F1" s="364"/>
      <c r="G1" s="364"/>
      <c r="H1" s="364"/>
      <c r="I1" s="364"/>
      <c r="J1" s="365"/>
    </row>
    <row r="3" spans="1:24" ht="15.75" thickBot="1" x14ac:dyDescent="0.3">
      <c r="X3" s="170">
        <v>2.5462962962962961E-4</v>
      </c>
    </row>
    <row r="4" spans="1:24" ht="15.75" thickBot="1" x14ac:dyDescent="0.3">
      <c r="A4" s="527" t="s">
        <v>108</v>
      </c>
      <c r="B4" s="528"/>
      <c r="C4" s="528"/>
      <c r="D4" s="529"/>
      <c r="G4" s="527" t="s">
        <v>109</v>
      </c>
      <c r="H4" s="528"/>
      <c r="I4" s="528"/>
      <c r="J4" s="529"/>
    </row>
    <row r="5" spans="1:24" ht="24" customHeight="1" thickBot="1" x14ac:dyDescent="0.3">
      <c r="A5" s="530" t="str">
        <f>IF('Composition équipes'!D3="A",'Composition équipes'!A3,'Composition équipes'!F3)</f>
        <v xml:space="preserve">Axis Guibertin </v>
      </c>
      <c r="B5" s="531"/>
      <c r="C5" s="531"/>
      <c r="D5" s="532"/>
      <c r="E5" s="1"/>
      <c r="F5" s="1"/>
      <c r="G5" s="533" t="str">
        <f>IF('Composition équipes'!D3="B",'Composition équipes'!A3,'Composition équipes'!F3)</f>
        <v xml:space="preserve"> </v>
      </c>
      <c r="H5" s="533"/>
      <c r="I5" s="533"/>
      <c r="J5" s="533"/>
      <c r="L5" s="498" t="s">
        <v>280</v>
      </c>
      <c r="M5" s="499"/>
      <c r="N5" s="499"/>
      <c r="O5" s="500"/>
    </row>
    <row r="6" spans="1:24" ht="15.75" thickBot="1" x14ac:dyDescent="0.3">
      <c r="A6" s="62" t="s">
        <v>103</v>
      </c>
      <c r="B6" s="63" t="s">
        <v>79</v>
      </c>
      <c r="C6" s="63" t="s">
        <v>104</v>
      </c>
      <c r="D6" s="64" t="s">
        <v>105</v>
      </c>
      <c r="E6" s="38" t="s">
        <v>106</v>
      </c>
      <c r="F6" s="40" t="s">
        <v>107</v>
      </c>
      <c r="G6" s="62" t="s">
        <v>105</v>
      </c>
      <c r="H6" s="63" t="s">
        <v>104</v>
      </c>
      <c r="I6" s="63" t="s">
        <v>79</v>
      </c>
      <c r="J6" s="64" t="s">
        <v>103</v>
      </c>
      <c r="L6" s="501" t="s">
        <v>281</v>
      </c>
      <c r="M6" s="502"/>
      <c r="N6" s="502"/>
      <c r="O6" s="503"/>
    </row>
    <row r="7" spans="1:24" x14ac:dyDescent="0.25">
      <c r="A7" s="67">
        <f>'SET 1'!$F$21</f>
        <v>0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  <c r="L7" s="504" t="s">
        <v>282</v>
      </c>
      <c r="M7" s="505"/>
      <c r="N7" s="505"/>
      <c r="O7" s="506"/>
    </row>
    <row r="8" spans="1:24" ht="15.75" thickBot="1" x14ac:dyDescent="0.3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  <c r="L8" s="257"/>
      <c r="M8" s="258"/>
      <c r="N8" s="258"/>
      <c r="O8" s="259"/>
    </row>
    <row r="9" spans="1:24" ht="16.5" thickBot="1" x14ac:dyDescent="0.3">
      <c r="A9" s="70">
        <f>'SET 3'!$F$21</f>
        <v>0</v>
      </c>
      <c r="B9" s="71">
        <f>'SET 3'!$F$22</f>
        <v>0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0</v>
      </c>
      <c r="L9" s="495" t="s">
        <v>283</v>
      </c>
      <c r="M9" s="496"/>
      <c r="N9" s="496"/>
      <c r="O9" s="497"/>
    </row>
    <row r="10" spans="1:24" x14ac:dyDescent="0.25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 x14ac:dyDescent="0.3">
      <c r="A11" s="166" t="e">
        <f>IF(#REF!="A",#REF!,#REF!)</f>
        <v>#REF!</v>
      </c>
      <c r="B11" s="74" t="e">
        <f>IF(#REF!="A",#REF!,#REF!)</f>
        <v>#REF!</v>
      </c>
      <c r="C11" s="75" t="e">
        <f t="shared" si="0"/>
        <v>#REF!</v>
      </c>
      <c r="D11" s="76" t="e">
        <f>IF(#REF!="A",#REF!,#REF!)</f>
        <v>#REF!</v>
      </c>
      <c r="E11" s="36" t="s">
        <v>72</v>
      </c>
      <c r="F11" s="80" t="e">
        <f>IF(D11&gt;0,#REF! -#REF!,0)</f>
        <v>#REF!</v>
      </c>
      <c r="G11" s="73" t="e">
        <f>IF(#REF!="A",#REF!,#REF!)</f>
        <v>#REF!</v>
      </c>
      <c r="H11" s="75" t="e">
        <f t="shared" si="1"/>
        <v>#REF!</v>
      </c>
      <c r="I11" s="81" t="e">
        <f>IF(#REF!="A",#REF!,#REF!)</f>
        <v>#REF!</v>
      </c>
      <c r="J11" s="76" t="e">
        <f>IF(#REF!="A",#REF!,#REF!)</f>
        <v>#REF!</v>
      </c>
    </row>
    <row r="12" spans="1:24" ht="15.75" thickBot="1" x14ac:dyDescent="0.3">
      <c r="A12" s="84" t="e">
        <f t="shared" ref="A12:B12" si="2">SUM(A7:A11)</f>
        <v>#REF!</v>
      </c>
      <c r="B12" s="85" t="e">
        <f t="shared" si="2"/>
        <v>#REF!</v>
      </c>
      <c r="C12" s="85" t="e">
        <f>SUM(C7:C11)</f>
        <v>#REF!</v>
      </c>
      <c r="D12" s="86" t="e">
        <f>SUM(D7:D11)</f>
        <v>#REF!</v>
      </c>
      <c r="E12" s="65" t="s">
        <v>114</v>
      </c>
      <c r="F12" s="83" t="e">
        <f>SUM(F7:F11)</f>
        <v>#REF!</v>
      </c>
      <c r="G12" s="84" t="e">
        <f>SUM(G7:G11)</f>
        <v>#REF!</v>
      </c>
      <c r="H12" s="85" t="e">
        <f>SUM(H7:H11)</f>
        <v>#REF!</v>
      </c>
      <c r="I12" s="85" t="e">
        <f t="shared" ref="I12:J12" si="3">SUM(I7:I11)</f>
        <v>#REF!</v>
      </c>
      <c r="J12" s="86" t="e">
        <f t="shared" si="3"/>
        <v>#REF!</v>
      </c>
    </row>
    <row r="13" spans="1:24" x14ac:dyDescent="0.25">
      <c r="A13" s="518" t="s">
        <v>111</v>
      </c>
      <c r="B13" s="519"/>
      <c r="C13" s="519"/>
      <c r="D13" s="520"/>
      <c r="E13" s="518" t="s">
        <v>112</v>
      </c>
      <c r="F13" s="520"/>
      <c r="G13" s="518" t="s">
        <v>113</v>
      </c>
      <c r="H13" s="519"/>
      <c r="I13" s="519"/>
      <c r="J13" s="520"/>
    </row>
    <row r="14" spans="1:24" ht="15.75" thickBot="1" x14ac:dyDescent="0.3">
      <c r="A14" s="521">
        <f>'SET 1'!E4</f>
        <v>0</v>
      </c>
      <c r="B14" s="522"/>
      <c r="C14" s="522"/>
      <c r="D14" s="523"/>
      <c r="E14" s="521" t="e">
        <f>IF(C12+H12=3,'SET 3'!S4,IF(C12+H12=4,'SET 4'!S4,IF(C12+H12=5,#REF!)))</f>
        <v>#REF!</v>
      </c>
      <c r="F14" s="523"/>
      <c r="G14" s="524" t="e">
        <f>E14-A14</f>
        <v>#REF!</v>
      </c>
      <c r="H14" s="525"/>
      <c r="I14" s="525"/>
      <c r="J14" s="526"/>
    </row>
    <row r="16" spans="1:24" ht="27.75" customHeight="1" x14ac:dyDescent="0.25">
      <c r="A16" s="514" t="s">
        <v>118</v>
      </c>
      <c r="B16" s="514"/>
      <c r="C16" s="515" t="e">
        <f>IF(C12&gt;H12,A5,G5)</f>
        <v>#REF!</v>
      </c>
      <c r="D16" s="515"/>
      <c r="E16" s="515"/>
      <c r="F16" s="20"/>
      <c r="G16" s="82" t="e">
        <f>IF(C12=3,C12,H12)</f>
        <v>#REF!</v>
      </c>
      <c r="H16" s="82" t="e">
        <f>IF(C12&lt;3,C12,H12)</f>
        <v>#REF!</v>
      </c>
    </row>
    <row r="17" spans="1:10" ht="15.75" thickBot="1" x14ac:dyDescent="0.3"/>
    <row r="18" spans="1:10" ht="15.75" thickBot="1" x14ac:dyDescent="0.3">
      <c r="A18" s="473" t="s">
        <v>120</v>
      </c>
      <c r="B18" s="474"/>
      <c r="C18" s="474"/>
      <c r="D18" s="474"/>
      <c r="E18" s="474"/>
      <c r="F18" s="474"/>
      <c r="G18" s="474"/>
      <c r="H18" s="474"/>
      <c r="I18" s="474"/>
      <c r="J18" s="475"/>
    </row>
    <row r="19" spans="1:10" ht="20.100000000000001" customHeight="1" x14ac:dyDescent="0.25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 x14ac:dyDescent="0.25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 x14ac:dyDescent="0.25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 x14ac:dyDescent="0.25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 x14ac:dyDescent="0.3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 x14ac:dyDescent="0.3">
      <c r="A24" s="473" t="s">
        <v>124</v>
      </c>
      <c r="B24" s="474"/>
      <c r="C24" s="474"/>
      <c r="D24" s="474"/>
      <c r="E24" s="474"/>
      <c r="F24" s="474"/>
      <c r="G24" s="474"/>
      <c r="H24" s="474"/>
      <c r="I24" s="474"/>
      <c r="J24" s="475"/>
    </row>
    <row r="25" spans="1:10" s="20" customFormat="1" ht="23.1" customHeight="1" x14ac:dyDescent="0.25">
      <c r="A25" s="101" t="s">
        <v>121</v>
      </c>
      <c r="B25" s="516"/>
      <c r="C25" s="517"/>
      <c r="D25" s="517"/>
      <c r="E25" s="102" t="s">
        <v>41</v>
      </c>
      <c r="F25" s="511">
        <f>'Données du match'!C17</f>
        <v>0</v>
      </c>
      <c r="G25" s="511"/>
      <c r="H25" s="512"/>
      <c r="I25" s="512"/>
      <c r="J25" s="513"/>
    </row>
    <row r="26" spans="1:10" s="20" customFormat="1" ht="23.1" customHeight="1" x14ac:dyDescent="0.25">
      <c r="A26" s="103" t="s">
        <v>122</v>
      </c>
      <c r="B26" s="509"/>
      <c r="C26" s="510"/>
      <c r="D26" s="510"/>
      <c r="E26" s="92" t="s">
        <v>123</v>
      </c>
      <c r="F26" s="507">
        <f>'Données du match'!C18</f>
        <v>0</v>
      </c>
      <c r="G26" s="507"/>
      <c r="H26" s="321"/>
      <c r="I26" s="321"/>
      <c r="J26" s="508"/>
    </row>
    <row r="27" spans="1:10" s="20" customFormat="1" ht="23.1" customHeight="1" x14ac:dyDescent="0.25">
      <c r="A27" s="104"/>
      <c r="B27" s="105"/>
      <c r="C27" s="105"/>
      <c r="D27" s="105"/>
      <c r="E27" s="92" t="s">
        <v>52</v>
      </c>
      <c r="F27" s="507">
        <f>'Données du match'!C21</f>
        <v>0</v>
      </c>
      <c r="G27" s="507"/>
      <c r="H27" s="321"/>
      <c r="I27" s="321"/>
      <c r="J27" s="508"/>
    </row>
    <row r="28" spans="1:10" ht="23.1" customHeight="1" x14ac:dyDescent="0.25">
      <c r="A28" s="106"/>
      <c r="B28" s="42"/>
      <c r="C28" s="42"/>
      <c r="D28" s="42"/>
      <c r="E28" s="92" t="s">
        <v>53</v>
      </c>
      <c r="F28" s="507">
        <f>'Données du match'!C22</f>
        <v>0</v>
      </c>
      <c r="G28" s="507"/>
      <c r="H28" s="321"/>
      <c r="I28" s="321"/>
      <c r="J28" s="508"/>
    </row>
    <row r="29" spans="1:10" ht="15.75" thickBot="1" x14ac:dyDescent="0.3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9">
    <mergeCell ref="A1:J1"/>
    <mergeCell ref="A4:D4"/>
    <mergeCell ref="G4:J4"/>
    <mergeCell ref="A5:D5"/>
    <mergeCell ref="G5:J5"/>
    <mergeCell ref="A13:D13"/>
    <mergeCell ref="G13:J13"/>
    <mergeCell ref="A14:D14"/>
    <mergeCell ref="G14:J14"/>
    <mergeCell ref="E13:F13"/>
    <mergeCell ref="E14:F14"/>
    <mergeCell ref="A16:B16"/>
    <mergeCell ref="C16:E16"/>
    <mergeCell ref="A24:J24"/>
    <mergeCell ref="A18:J18"/>
    <mergeCell ref="B25:D25"/>
    <mergeCell ref="B26:D26"/>
    <mergeCell ref="F25:G25"/>
    <mergeCell ref="F26:G26"/>
    <mergeCell ref="F27:G27"/>
    <mergeCell ref="H25:J25"/>
    <mergeCell ref="H26:J26"/>
    <mergeCell ref="H27:J27"/>
    <mergeCell ref="L9:O9"/>
    <mergeCell ref="L5:O5"/>
    <mergeCell ref="L6:O6"/>
    <mergeCell ref="L7:O7"/>
    <mergeCell ref="F28:G28"/>
    <mergeCell ref="H28:J28"/>
  </mergeCells>
  <hyperlinks>
    <hyperlink ref="L9:O9" r:id="rId1" display="Le Portail du Volley Francophone"/>
  </hyperlink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33"/>
  <sheetViews>
    <sheetView showGridLines="0" workbookViewId="0">
      <selection activeCell="K24" sqref="K24"/>
    </sheetView>
  </sheetViews>
  <sheetFormatPr baseColWidth="10" defaultRowHeight="15" x14ac:dyDescent="0.25"/>
  <cols>
    <col min="1" max="1" width="13.28515625" customWidth="1"/>
    <col min="5" max="5" width="4.85546875" customWidth="1"/>
    <col min="8" max="8" width="13.85546875" customWidth="1"/>
  </cols>
  <sheetData>
    <row r="1" spans="1:15" x14ac:dyDescent="0.25">
      <c r="A1" s="127" t="s">
        <v>171</v>
      </c>
      <c r="B1" s="125"/>
      <c r="E1" s="146"/>
      <c r="F1" s="543" t="s">
        <v>178</v>
      </c>
      <c r="G1" s="543"/>
      <c r="H1" s="543"/>
      <c r="I1" s="543"/>
    </row>
    <row r="2" spans="1:15" x14ac:dyDescent="0.25">
      <c r="E2" s="146"/>
    </row>
    <row r="3" spans="1:15" x14ac:dyDescent="0.25">
      <c r="A3" s="128" t="s">
        <v>174</v>
      </c>
      <c r="B3" s="544">
        <f>'Données du match'!C21</f>
        <v>0</v>
      </c>
      <c r="C3" s="544"/>
      <c r="D3" s="544"/>
      <c r="E3" s="4"/>
      <c r="F3" s="1" t="s">
        <v>179</v>
      </c>
      <c r="I3" s="3" t="s">
        <v>181</v>
      </c>
    </row>
    <row r="4" spans="1:15" ht="15.75" x14ac:dyDescent="0.25">
      <c r="A4" s="128" t="s">
        <v>172</v>
      </c>
      <c r="B4" s="338"/>
      <c r="C4" s="338"/>
      <c r="D4" s="338"/>
      <c r="E4" s="4"/>
      <c r="F4" s="1"/>
      <c r="K4" s="324" t="s">
        <v>50</v>
      </c>
      <c r="L4" s="324"/>
    </row>
    <row r="5" spans="1:15" ht="15.75" x14ac:dyDescent="0.25">
      <c r="A5" s="126"/>
      <c r="B5" s="338"/>
      <c r="C5" s="338"/>
      <c r="D5" s="338"/>
      <c r="E5" s="155"/>
      <c r="F5" s="1" t="s">
        <v>183</v>
      </c>
      <c r="I5" s="236"/>
      <c r="K5" s="337" t="s">
        <v>51</v>
      </c>
      <c r="L5" s="337"/>
    </row>
    <row r="6" spans="1:15" ht="16.5" thickBot="1" x14ac:dyDescent="0.3">
      <c r="A6" s="126"/>
      <c r="E6" s="146"/>
      <c r="K6" s="534" t="s">
        <v>84</v>
      </c>
      <c r="L6" s="534"/>
    </row>
    <row r="7" spans="1:15" ht="15.75" thickBot="1" x14ac:dyDescent="0.3">
      <c r="A7" s="127" t="s">
        <v>175</v>
      </c>
      <c r="B7" s="539">
        <f>'Données du match'!D11</f>
        <v>0</v>
      </c>
      <c r="C7" s="540"/>
      <c r="E7" s="146"/>
      <c r="F7" s="1" t="s">
        <v>180</v>
      </c>
      <c r="I7" s="3" t="s">
        <v>181</v>
      </c>
    </row>
    <row r="8" spans="1:15" ht="15.75" thickBot="1" x14ac:dyDescent="0.3">
      <c r="A8" s="535" t="str">
        <f>'Données du match'!B7</f>
        <v>Axis Guibertin</v>
      </c>
      <c r="B8" s="536"/>
      <c r="C8" s="537">
        <f>'Données du match'!F7</f>
        <v>0</v>
      </c>
      <c r="D8" s="538"/>
      <c r="E8" s="4"/>
      <c r="F8" s="163"/>
      <c r="G8" s="3" t="s">
        <v>168</v>
      </c>
      <c r="H8" s="168"/>
      <c r="I8" s="172">
        <f>F8*H8</f>
        <v>0</v>
      </c>
      <c r="O8" s="134"/>
    </row>
    <row r="9" spans="1:15" x14ac:dyDescent="0.25">
      <c r="A9" s="126"/>
      <c r="E9" s="146"/>
      <c r="F9" s="131" t="s">
        <v>187</v>
      </c>
      <c r="H9" s="131" t="s">
        <v>188</v>
      </c>
      <c r="I9" s="3"/>
    </row>
    <row r="10" spans="1:15" x14ac:dyDescent="0.25">
      <c r="A10" s="128" t="s">
        <v>176</v>
      </c>
      <c r="B10" s="153">
        <f>'Données du match'!F11</f>
        <v>0</v>
      </c>
      <c r="C10" s="128" t="s">
        <v>177</v>
      </c>
      <c r="D10" s="154">
        <f>'Données du match'!F12</f>
        <v>0</v>
      </c>
      <c r="E10" s="156"/>
      <c r="I10" s="3" t="s">
        <v>181</v>
      </c>
    </row>
    <row r="11" spans="1:15" x14ac:dyDescent="0.25">
      <c r="A11" s="127" t="s">
        <v>54</v>
      </c>
      <c r="B11" s="541">
        <f>'Données du match'!F21</f>
        <v>0</v>
      </c>
      <c r="C11" s="541"/>
      <c r="E11" s="146"/>
      <c r="F11" s="1" t="s">
        <v>182</v>
      </c>
      <c r="I11" s="173"/>
    </row>
    <row r="12" spans="1:15" x14ac:dyDescent="0.25">
      <c r="A12" s="128"/>
      <c r="E12" s="146"/>
    </row>
    <row r="13" spans="1:15" ht="15.75" thickBot="1" x14ac:dyDescent="0.3">
      <c r="A13" s="128"/>
      <c r="E13" s="146"/>
    </row>
    <row r="14" spans="1:15" ht="15.75" thickBot="1" x14ac:dyDescent="0.3">
      <c r="A14" s="128"/>
      <c r="E14" s="146"/>
      <c r="H14" s="132" t="s">
        <v>173</v>
      </c>
      <c r="I14" s="133">
        <f>I5+I8+I11</f>
        <v>0</v>
      </c>
    </row>
    <row r="15" spans="1:15" ht="15.75" thickBot="1" x14ac:dyDescent="0.3">
      <c r="A15" s="157"/>
      <c r="B15" s="158"/>
      <c r="C15" s="158"/>
      <c r="D15" s="158"/>
      <c r="E15" s="159"/>
      <c r="F15" s="158"/>
      <c r="G15" s="158"/>
      <c r="H15" s="158"/>
      <c r="I15" s="158"/>
    </row>
    <row r="16" spans="1:15" x14ac:dyDescent="0.25">
      <c r="A16" s="130"/>
      <c r="E16" s="146"/>
    </row>
    <row r="17" spans="1:9" x14ac:dyDescent="0.25">
      <c r="A17" s="127" t="s">
        <v>171</v>
      </c>
      <c r="B17" s="125"/>
      <c r="E17" s="146"/>
      <c r="F17" s="543" t="s">
        <v>186</v>
      </c>
      <c r="G17" s="543"/>
      <c r="H17" s="543"/>
      <c r="I17" s="543"/>
    </row>
    <row r="18" spans="1:9" x14ac:dyDescent="0.25">
      <c r="E18" s="146"/>
    </row>
    <row r="19" spans="1:9" x14ac:dyDescent="0.25">
      <c r="A19" s="128" t="s">
        <v>174</v>
      </c>
      <c r="B19" s="545">
        <f>'Données du match'!C22</f>
        <v>0</v>
      </c>
      <c r="C19" s="546"/>
      <c r="D19" s="547"/>
      <c r="E19" s="4"/>
      <c r="F19" s="1" t="s">
        <v>179</v>
      </c>
      <c r="I19" s="3" t="s">
        <v>181</v>
      </c>
    </row>
    <row r="20" spans="1:9" x14ac:dyDescent="0.25">
      <c r="A20" s="128" t="s">
        <v>172</v>
      </c>
      <c r="B20" s="338"/>
      <c r="C20" s="338"/>
      <c r="D20" s="338"/>
      <c r="E20" s="4"/>
      <c r="F20" s="1"/>
    </row>
    <row r="21" spans="1:9" x14ac:dyDescent="0.25">
      <c r="A21" s="126"/>
      <c r="B21" s="338"/>
      <c r="C21" s="338"/>
      <c r="D21" s="338"/>
      <c r="E21" s="155"/>
      <c r="F21" s="1" t="s">
        <v>183</v>
      </c>
      <c r="I21" s="236"/>
    </row>
    <row r="22" spans="1:9" ht="15.75" thickBot="1" x14ac:dyDescent="0.3">
      <c r="A22" s="126"/>
      <c r="E22" s="146"/>
      <c r="F22" s="1"/>
    </row>
    <row r="23" spans="1:9" ht="15.75" thickBot="1" x14ac:dyDescent="0.3">
      <c r="A23" s="127" t="s">
        <v>175</v>
      </c>
      <c r="B23" s="539">
        <f>'Données du match'!D11</f>
        <v>0</v>
      </c>
      <c r="C23" s="540"/>
      <c r="E23" s="146"/>
      <c r="F23" s="1" t="s">
        <v>180</v>
      </c>
      <c r="I23" s="3" t="s">
        <v>181</v>
      </c>
    </row>
    <row r="24" spans="1:9" ht="15.75" thickBot="1" x14ac:dyDescent="0.3">
      <c r="A24" s="535" t="str">
        <f>A8</f>
        <v>Axis Guibertin</v>
      </c>
      <c r="B24" s="536"/>
      <c r="C24" s="537">
        <f>C8</f>
        <v>0</v>
      </c>
      <c r="D24" s="542"/>
      <c r="E24" s="4"/>
      <c r="F24" s="163"/>
      <c r="G24" s="3" t="s">
        <v>168</v>
      </c>
      <c r="H24" s="168"/>
      <c r="I24" s="174">
        <f>F24*H24</f>
        <v>0</v>
      </c>
    </row>
    <row r="25" spans="1:9" x14ac:dyDescent="0.25">
      <c r="A25" s="126"/>
      <c r="E25" s="146"/>
      <c r="F25" s="131" t="s">
        <v>187</v>
      </c>
      <c r="H25" s="131" t="s">
        <v>188</v>
      </c>
      <c r="I25" s="3"/>
    </row>
    <row r="26" spans="1:9" x14ac:dyDescent="0.25">
      <c r="A26" s="128" t="s">
        <v>176</v>
      </c>
      <c r="B26" s="153">
        <f>'Données du match'!F11</f>
        <v>0</v>
      </c>
      <c r="C26" s="128" t="s">
        <v>177</v>
      </c>
      <c r="D26" s="154">
        <f>D10</f>
        <v>0</v>
      </c>
      <c r="E26" s="156"/>
      <c r="I26" s="3" t="s">
        <v>181</v>
      </c>
    </row>
    <row r="27" spans="1:9" x14ac:dyDescent="0.25">
      <c r="A27" s="127" t="s">
        <v>54</v>
      </c>
      <c r="B27" s="541">
        <f>'Données du match'!F22</f>
        <v>0</v>
      </c>
      <c r="C27" s="541"/>
      <c r="E27" s="146"/>
      <c r="F27" s="1" t="s">
        <v>182</v>
      </c>
      <c r="I27" s="173">
        <v>0</v>
      </c>
    </row>
    <row r="28" spans="1:9" x14ac:dyDescent="0.25">
      <c r="A28" s="128"/>
      <c r="E28" s="146"/>
    </row>
    <row r="29" spans="1:9" ht="15.75" thickBot="1" x14ac:dyDescent="0.3">
      <c r="A29" s="128"/>
      <c r="E29" s="146"/>
    </row>
    <row r="30" spans="1:9" ht="15.75" thickBot="1" x14ac:dyDescent="0.3">
      <c r="A30" s="128"/>
      <c r="E30" s="146"/>
      <c r="H30" s="132" t="s">
        <v>173</v>
      </c>
      <c r="I30" s="175">
        <f>I21+I24+I27</f>
        <v>0</v>
      </c>
    </row>
    <row r="31" spans="1:9" x14ac:dyDescent="0.25">
      <c r="A31" s="130"/>
      <c r="E31" s="146"/>
    </row>
    <row r="32" spans="1:9" x14ac:dyDescent="0.25">
      <c r="A32" s="130"/>
      <c r="E32" s="146"/>
    </row>
    <row r="33" spans="1:5" x14ac:dyDescent="0.25">
      <c r="A33" s="129"/>
      <c r="E33" s="146"/>
    </row>
  </sheetData>
  <mergeCells count="19"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  <mergeCell ref="K4:L4"/>
    <mergeCell ref="K5:L5"/>
    <mergeCell ref="K6:L6"/>
    <mergeCell ref="A8:B8"/>
    <mergeCell ref="C8:D8"/>
    <mergeCell ref="B7:C7"/>
    <mergeCell ref="B4:D4"/>
    <mergeCell ref="B5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déroulantes'!$O$2:$O$7</xm:f>
          </x14:formula1>
          <xm:sqref>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  <x14:dataValidation type="list" allowBlank="1" showInputMessage="1" showErrorMessage="1">
          <x14:formula1>
            <xm:f>'Données déroulantes'!$O$1:$O$8</xm:f>
          </x14:formula1>
          <xm:sqref>H8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A10" workbookViewId="0">
      <selection activeCell="Q24" sqref="Q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</vt:i4>
      </vt:variant>
    </vt:vector>
  </HeadingPairs>
  <TitlesOfParts>
    <vt:vector size="20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INFO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lorge emile</cp:lastModifiedBy>
  <cp:lastPrinted>2017-11-28T09:49:14Z</cp:lastPrinted>
  <dcterms:created xsi:type="dcterms:W3CDTF">2017-10-27T08:02:48Z</dcterms:created>
  <dcterms:modified xsi:type="dcterms:W3CDTF">2018-01-17T12:51:37Z</dcterms:modified>
</cp:coreProperties>
</file>