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codeName="EsteLivro" defaultThemeVersion="124226"/>
  <bookViews>
    <workbookView xWindow="-570" yWindow="315" windowWidth="20730" windowHeight="11070" tabRatio="857"/>
  </bookViews>
  <sheets>
    <sheet name="Postes" sheetId="60" r:id="rId1"/>
    <sheet name="avant 11" sheetId="56" r:id="rId2"/>
  </sheets>
  <definedNames>
    <definedName name="ordjeudi">'avant 11'!$AJ$3:$AJ$131</definedName>
    <definedName name="ordjeudi1">'avant 11'!$AJ$4:$AJ$131</definedName>
    <definedName name="ordlundi">'avant 11'!$AG$3:$AG$131</definedName>
    <definedName name="ordlundi11">Postes!$Q$3:$Q$130</definedName>
    <definedName name="ordmardi">Postes!$R$2:$R$130</definedName>
    <definedName name="ordmardi1">'avant 11'!$AH$4:$AH$131</definedName>
    <definedName name="ordmercredi">'avant 11'!$AI$3:$AI$131</definedName>
    <definedName name="ordsamedi">Postes!$V$3:$V$130</definedName>
    <definedName name="ordsamedi1">'avant 11'!$AL$4:$AL$131</definedName>
    <definedName name="ordvendredi">'avant 11'!$AK$3:$AK$131</definedName>
    <definedName name="ordvendredi2">Postes!$U$2:$U$130</definedName>
    <definedName name="otdmercredi">Postes!$S$3:$S$130</definedName>
    <definedName name="TabSem">Postes!$J$3:$J$9</definedName>
  </definedNames>
  <calcPr calcId="145621" iterate="1"/>
</workbook>
</file>

<file path=xl/calcChain.xml><?xml version="1.0" encoding="utf-8"?>
<calcChain xmlns="http://schemas.openxmlformats.org/spreadsheetml/2006/main">
  <c r="R132" i="56" l="1"/>
  <c r="R133" i="56"/>
  <c r="R134" i="56"/>
  <c r="R135" i="56"/>
  <c r="R136" i="56"/>
  <c r="R137" i="56"/>
  <c r="R138" i="56"/>
  <c r="R139" i="56"/>
  <c r="R140" i="56"/>
  <c r="R141" i="56"/>
  <c r="R142" i="56"/>
  <c r="R143" i="56"/>
  <c r="R144" i="56"/>
  <c r="R145" i="56"/>
  <c r="R146" i="56"/>
  <c r="R147" i="56"/>
  <c r="R148" i="56"/>
  <c r="R149" i="56"/>
  <c r="R150" i="56"/>
  <c r="R151" i="56"/>
  <c r="R152" i="56"/>
  <c r="S132" i="56"/>
  <c r="S133" i="56"/>
  <c r="S134" i="56"/>
  <c r="S135" i="56"/>
  <c r="S136" i="56"/>
  <c r="S137" i="56"/>
  <c r="S138" i="56"/>
  <c r="S139" i="56"/>
  <c r="S140" i="56"/>
  <c r="S141" i="56"/>
  <c r="S142" i="56"/>
  <c r="S143" i="56"/>
  <c r="S144" i="56"/>
  <c r="S145" i="56"/>
  <c r="S146" i="56"/>
  <c r="S147" i="56"/>
  <c r="S148" i="56"/>
  <c r="S149" i="56"/>
  <c r="S150" i="56"/>
  <c r="S151" i="56"/>
  <c r="S152" i="56"/>
  <c r="AF132" i="56" l="1"/>
  <c r="AE132" i="56"/>
  <c r="AD132" i="56"/>
  <c r="AC132" i="56"/>
  <c r="AB132" i="56"/>
  <c r="AA132" i="56"/>
  <c r="AL23" i="56" l="1"/>
  <c r="AL24" i="56"/>
  <c r="AL25" i="56"/>
  <c r="AL26" i="56"/>
  <c r="AL27" i="56"/>
  <c r="AL28" i="56"/>
  <c r="AL29" i="56"/>
  <c r="AL30" i="56"/>
  <c r="AL31" i="56"/>
  <c r="AL32" i="56"/>
  <c r="AL33" i="56"/>
  <c r="AL34" i="56"/>
  <c r="AL35" i="56"/>
  <c r="AL36" i="56"/>
  <c r="AL37" i="56"/>
  <c r="AL38" i="56"/>
  <c r="AL39" i="56"/>
  <c r="AL40" i="56"/>
  <c r="AL41" i="56"/>
  <c r="AL42" i="56"/>
  <c r="AL43" i="56"/>
  <c r="AL44" i="56"/>
  <c r="AL45" i="56"/>
  <c r="AL46" i="56"/>
  <c r="AL47" i="56"/>
  <c r="AL48" i="56"/>
  <c r="AL49" i="56"/>
  <c r="AL50" i="56"/>
  <c r="AL51" i="56"/>
  <c r="AL52" i="56"/>
  <c r="AL53" i="56"/>
  <c r="AL54" i="56"/>
  <c r="AL55" i="56"/>
  <c r="AL56" i="56"/>
  <c r="AL57" i="56"/>
  <c r="AL58" i="56"/>
  <c r="AL59" i="56"/>
  <c r="AL60" i="56"/>
  <c r="AL61" i="56"/>
  <c r="AL62" i="56"/>
  <c r="AL63" i="56"/>
  <c r="AL64" i="56"/>
  <c r="AL65" i="56"/>
  <c r="AL66" i="56"/>
  <c r="AL67" i="56"/>
  <c r="AL68" i="56"/>
  <c r="AL69" i="56"/>
  <c r="AL70" i="56"/>
  <c r="AL71" i="56"/>
  <c r="AL72" i="56"/>
  <c r="AL73" i="56"/>
  <c r="AL74" i="56"/>
  <c r="AL75" i="56"/>
  <c r="AL76" i="56"/>
  <c r="AL77" i="56"/>
  <c r="AL78" i="56"/>
  <c r="AL79" i="56"/>
  <c r="AL80" i="56"/>
  <c r="AL81" i="56"/>
  <c r="AL82" i="56"/>
  <c r="AL83" i="56"/>
  <c r="AL84" i="56"/>
  <c r="AL85" i="56"/>
  <c r="AL86" i="56"/>
  <c r="AL87" i="56"/>
  <c r="AL88" i="56"/>
  <c r="AL89" i="56"/>
  <c r="AL90" i="56"/>
  <c r="AL91" i="56"/>
  <c r="AL92" i="56"/>
  <c r="AL93" i="56"/>
  <c r="AL94" i="56"/>
  <c r="AL95" i="56"/>
  <c r="AL96" i="56"/>
  <c r="AL97" i="56"/>
  <c r="AL98" i="56"/>
  <c r="AL99" i="56"/>
  <c r="AL100" i="56"/>
  <c r="AL101" i="56"/>
  <c r="AL102" i="56"/>
  <c r="AL103" i="56"/>
  <c r="AL104" i="56"/>
  <c r="AL105" i="56"/>
  <c r="AL106" i="56"/>
  <c r="AL107" i="56"/>
  <c r="AL108" i="56"/>
  <c r="AL109" i="56"/>
  <c r="AL110" i="56"/>
  <c r="AL111" i="56"/>
  <c r="AL112" i="56"/>
  <c r="AL113" i="56"/>
  <c r="AL114" i="56"/>
  <c r="AL115" i="56"/>
  <c r="AL116" i="56"/>
  <c r="AL117" i="56"/>
  <c r="AL118" i="56"/>
  <c r="AL119" i="56"/>
  <c r="AL120" i="56"/>
  <c r="AL121" i="56"/>
  <c r="AL122" i="56"/>
  <c r="AL123" i="56"/>
  <c r="AL124" i="56"/>
  <c r="AL125" i="56"/>
  <c r="AL126" i="56"/>
  <c r="AL127" i="56"/>
  <c r="AL128" i="56"/>
  <c r="AL129" i="56"/>
  <c r="AL130" i="56"/>
  <c r="AL131" i="56"/>
  <c r="AK23" i="56"/>
  <c r="AK24" i="56"/>
  <c r="AK25" i="56"/>
  <c r="AK26" i="56"/>
  <c r="AK27" i="56"/>
  <c r="AK28" i="56"/>
  <c r="AK29" i="56"/>
  <c r="AK30" i="56"/>
  <c r="AK31" i="56"/>
  <c r="AK32" i="56"/>
  <c r="AK33" i="56"/>
  <c r="AK34" i="56"/>
  <c r="AK35" i="56"/>
  <c r="AK36" i="56"/>
  <c r="AK37" i="56"/>
  <c r="AK38" i="56"/>
  <c r="AK39" i="56"/>
  <c r="AK40" i="56"/>
  <c r="AK41" i="56"/>
  <c r="AK42" i="56"/>
  <c r="AK43" i="56"/>
  <c r="AK44" i="56"/>
  <c r="AK45" i="56"/>
  <c r="AK46" i="56"/>
  <c r="AK47" i="56"/>
  <c r="AK48" i="56"/>
  <c r="AK49" i="56"/>
  <c r="AK50" i="56"/>
  <c r="AK51" i="56"/>
  <c r="AK52" i="56"/>
  <c r="AK53" i="56"/>
  <c r="AK54" i="56"/>
  <c r="AK55" i="56"/>
  <c r="AK56" i="56"/>
  <c r="AK57" i="56"/>
  <c r="AK58" i="56"/>
  <c r="AK59" i="56"/>
  <c r="AK60" i="56"/>
  <c r="AK61" i="56"/>
  <c r="AK62" i="56"/>
  <c r="AK63" i="56"/>
  <c r="AK64" i="56"/>
  <c r="AK65" i="56"/>
  <c r="AK66" i="56"/>
  <c r="AK67" i="56"/>
  <c r="AK68" i="56"/>
  <c r="AK69" i="56"/>
  <c r="AK70" i="56"/>
  <c r="AK71" i="56"/>
  <c r="AK72" i="56"/>
  <c r="AK73" i="56"/>
  <c r="AK74" i="56"/>
  <c r="AK75" i="56"/>
  <c r="AK76" i="56"/>
  <c r="AK77" i="56"/>
  <c r="AK78" i="56"/>
  <c r="AK79" i="56"/>
  <c r="AK80" i="56"/>
  <c r="AK81" i="56"/>
  <c r="AK82" i="56"/>
  <c r="AK83" i="56"/>
  <c r="AK84" i="56"/>
  <c r="AK85" i="56"/>
  <c r="AK86" i="56"/>
  <c r="AK87" i="56"/>
  <c r="AK88" i="56"/>
  <c r="AK89" i="56"/>
  <c r="AK90" i="56"/>
  <c r="AK91" i="56"/>
  <c r="AK92" i="56"/>
  <c r="AK93" i="56"/>
  <c r="AK94" i="56"/>
  <c r="AK95" i="56"/>
  <c r="AK96" i="56"/>
  <c r="AK97" i="56"/>
  <c r="AK98" i="56"/>
  <c r="AK99" i="56"/>
  <c r="AK100" i="56"/>
  <c r="AK101" i="56"/>
  <c r="AK102" i="56"/>
  <c r="AK103" i="56"/>
  <c r="AK104" i="56"/>
  <c r="AK105" i="56"/>
  <c r="AK106" i="56"/>
  <c r="AK107" i="56"/>
  <c r="AK108" i="56"/>
  <c r="AK109" i="56"/>
  <c r="AK110" i="56"/>
  <c r="AK111" i="56"/>
  <c r="AK112" i="56"/>
  <c r="AK113" i="56"/>
  <c r="AK114" i="56"/>
  <c r="AK115" i="56"/>
  <c r="AK116" i="56"/>
  <c r="AK117" i="56"/>
  <c r="AK118" i="56"/>
  <c r="AK119" i="56"/>
  <c r="AK120" i="56"/>
  <c r="AK121" i="56"/>
  <c r="AK122" i="56"/>
  <c r="AK123" i="56"/>
  <c r="AK124" i="56"/>
  <c r="AK125" i="56"/>
  <c r="AK126" i="56"/>
  <c r="AK127" i="56"/>
  <c r="AK128" i="56"/>
  <c r="AK129" i="56"/>
  <c r="AK130" i="56"/>
  <c r="AK131" i="56"/>
  <c r="AJ23" i="56"/>
  <c r="AJ24" i="56"/>
  <c r="AJ25" i="56"/>
  <c r="AJ26" i="56"/>
  <c r="AJ27" i="56"/>
  <c r="AJ28" i="56"/>
  <c r="AJ29" i="56"/>
  <c r="AJ30" i="56"/>
  <c r="AJ31" i="56"/>
  <c r="AJ32" i="56"/>
  <c r="AJ33" i="56"/>
  <c r="AJ34" i="56"/>
  <c r="AJ35" i="56"/>
  <c r="AJ36" i="56"/>
  <c r="AJ37" i="56"/>
  <c r="AJ38" i="56"/>
  <c r="AJ39" i="56"/>
  <c r="AJ40" i="56"/>
  <c r="AJ41" i="56"/>
  <c r="AJ42" i="56"/>
  <c r="AJ43" i="56"/>
  <c r="AJ44" i="56"/>
  <c r="AJ45" i="56"/>
  <c r="AJ46" i="56"/>
  <c r="AJ47" i="56"/>
  <c r="AJ48" i="56"/>
  <c r="AJ49" i="56"/>
  <c r="AJ50" i="56"/>
  <c r="AJ51" i="56"/>
  <c r="AJ52" i="56"/>
  <c r="AJ53" i="56"/>
  <c r="AJ54" i="56"/>
  <c r="AJ55" i="56"/>
  <c r="AJ56" i="56"/>
  <c r="AJ57" i="56"/>
  <c r="AJ58" i="56"/>
  <c r="AJ59" i="56"/>
  <c r="AJ60" i="56"/>
  <c r="AJ61" i="56"/>
  <c r="AJ62" i="56"/>
  <c r="AJ63" i="56"/>
  <c r="AJ64" i="56"/>
  <c r="AJ65" i="56"/>
  <c r="AJ66" i="56"/>
  <c r="AJ67" i="56"/>
  <c r="AJ68" i="56"/>
  <c r="AJ69" i="56"/>
  <c r="AJ70" i="56"/>
  <c r="AJ71" i="56"/>
  <c r="AJ72" i="56"/>
  <c r="AJ73" i="56"/>
  <c r="AJ74" i="56"/>
  <c r="AJ75" i="56"/>
  <c r="AJ76" i="56"/>
  <c r="AJ77" i="56"/>
  <c r="AJ78" i="56"/>
  <c r="AJ79" i="56"/>
  <c r="AJ80" i="56"/>
  <c r="AJ81" i="56"/>
  <c r="AJ82" i="56"/>
  <c r="AJ83" i="56"/>
  <c r="AJ84" i="56"/>
  <c r="AJ85" i="56"/>
  <c r="AJ86" i="56"/>
  <c r="AJ87" i="56"/>
  <c r="AJ88" i="56"/>
  <c r="AJ89" i="56"/>
  <c r="AJ90" i="56"/>
  <c r="AJ91" i="56"/>
  <c r="AJ92" i="56"/>
  <c r="AJ93" i="56"/>
  <c r="AJ94" i="56"/>
  <c r="AJ95" i="56"/>
  <c r="AJ96" i="56"/>
  <c r="AJ97" i="56"/>
  <c r="AJ98" i="56"/>
  <c r="AJ99" i="56"/>
  <c r="AJ100" i="56"/>
  <c r="AJ101" i="56"/>
  <c r="AJ102" i="56"/>
  <c r="AJ103" i="56"/>
  <c r="AJ104" i="56"/>
  <c r="AJ105" i="56"/>
  <c r="AJ106" i="56"/>
  <c r="AJ107" i="56"/>
  <c r="AJ108" i="56"/>
  <c r="AJ109" i="56"/>
  <c r="AJ110" i="56"/>
  <c r="AJ111" i="56"/>
  <c r="AJ112" i="56"/>
  <c r="AJ113" i="56"/>
  <c r="AJ114" i="56"/>
  <c r="AJ115" i="56"/>
  <c r="AJ116" i="56"/>
  <c r="AJ117" i="56"/>
  <c r="AJ118" i="56"/>
  <c r="AJ119" i="56"/>
  <c r="AJ120" i="56"/>
  <c r="AJ121" i="56"/>
  <c r="AJ122" i="56"/>
  <c r="AJ123" i="56"/>
  <c r="AJ124" i="56"/>
  <c r="AJ125" i="56"/>
  <c r="AJ126" i="56"/>
  <c r="AJ127" i="56"/>
  <c r="AJ128" i="56"/>
  <c r="AJ129" i="56"/>
  <c r="AJ130" i="56"/>
  <c r="AJ131" i="56"/>
  <c r="AI23" i="56"/>
  <c r="AI24" i="56"/>
  <c r="AI25" i="56"/>
  <c r="AI26" i="56"/>
  <c r="AI27" i="56"/>
  <c r="AI28" i="56"/>
  <c r="AI29" i="56"/>
  <c r="AI30" i="56"/>
  <c r="AI31" i="56"/>
  <c r="AI32" i="56"/>
  <c r="AI33" i="56"/>
  <c r="AI34" i="56"/>
  <c r="AI35" i="56"/>
  <c r="AI36" i="56"/>
  <c r="AI37" i="56"/>
  <c r="AI38" i="56"/>
  <c r="AI39" i="56"/>
  <c r="AI40" i="56"/>
  <c r="AI41" i="56"/>
  <c r="AI42" i="56"/>
  <c r="AI43" i="56"/>
  <c r="AI44" i="56"/>
  <c r="AI45" i="56"/>
  <c r="AI46" i="56"/>
  <c r="AI47" i="56"/>
  <c r="AI48" i="56"/>
  <c r="AI49" i="56"/>
  <c r="AI50" i="56"/>
  <c r="AI51" i="56"/>
  <c r="AI52" i="56"/>
  <c r="AI53" i="56"/>
  <c r="AI54" i="56"/>
  <c r="AI55" i="56"/>
  <c r="AI56" i="56"/>
  <c r="AI57" i="56"/>
  <c r="AI58" i="56"/>
  <c r="AI59" i="56"/>
  <c r="AI60" i="56"/>
  <c r="AI61" i="56"/>
  <c r="AI62" i="56"/>
  <c r="AI63" i="56"/>
  <c r="AI64" i="56"/>
  <c r="AI65" i="56"/>
  <c r="AI66" i="56"/>
  <c r="AI67" i="56"/>
  <c r="AI68" i="56"/>
  <c r="AI69" i="56"/>
  <c r="AI70" i="56"/>
  <c r="AI71" i="56"/>
  <c r="AI72" i="56"/>
  <c r="AI73" i="56"/>
  <c r="AI74" i="56"/>
  <c r="AI75" i="56"/>
  <c r="AI76" i="56"/>
  <c r="AI77" i="56"/>
  <c r="AI78" i="56"/>
  <c r="AI79" i="56"/>
  <c r="AI80" i="56"/>
  <c r="AI81" i="56"/>
  <c r="AI82" i="56"/>
  <c r="AI83" i="56"/>
  <c r="AI84" i="56"/>
  <c r="AI85" i="56"/>
  <c r="AI86" i="56"/>
  <c r="AI87" i="56"/>
  <c r="AI88" i="56"/>
  <c r="AI89" i="56"/>
  <c r="AI90" i="56"/>
  <c r="AI91" i="56"/>
  <c r="AI92" i="56"/>
  <c r="AI93" i="56"/>
  <c r="AI94" i="56"/>
  <c r="AI95" i="56"/>
  <c r="AI96" i="56"/>
  <c r="AI97" i="56"/>
  <c r="AI98" i="56"/>
  <c r="AI99" i="56"/>
  <c r="AI100" i="56"/>
  <c r="AI101" i="56"/>
  <c r="AI102" i="56"/>
  <c r="AI103" i="56"/>
  <c r="AI104" i="56"/>
  <c r="AI105" i="56"/>
  <c r="AI106" i="56"/>
  <c r="AI107" i="56"/>
  <c r="AI108" i="56"/>
  <c r="AI109" i="56"/>
  <c r="AI110" i="56"/>
  <c r="AI111" i="56"/>
  <c r="AI112" i="56"/>
  <c r="AI113" i="56"/>
  <c r="AI114" i="56"/>
  <c r="AI115" i="56"/>
  <c r="AI116" i="56"/>
  <c r="AI117" i="56"/>
  <c r="AI118" i="56"/>
  <c r="AI119" i="56"/>
  <c r="AI120" i="56"/>
  <c r="AI121" i="56"/>
  <c r="AI122" i="56"/>
  <c r="AI123" i="56"/>
  <c r="AI124" i="56"/>
  <c r="AI125" i="56"/>
  <c r="AI126" i="56"/>
  <c r="AI127" i="56"/>
  <c r="AI128" i="56"/>
  <c r="AI129" i="56"/>
  <c r="AI130" i="56"/>
  <c r="AI131" i="56"/>
  <c r="AH23" i="56"/>
  <c r="AH24" i="56"/>
  <c r="AH25" i="56"/>
  <c r="AH26" i="56"/>
  <c r="AH27" i="56"/>
  <c r="AH28" i="56"/>
  <c r="AH29" i="56"/>
  <c r="AH30" i="56"/>
  <c r="AH31" i="56"/>
  <c r="AH32" i="56"/>
  <c r="AH33" i="56"/>
  <c r="AH34" i="56"/>
  <c r="AH35" i="56"/>
  <c r="AH36" i="56"/>
  <c r="AH37" i="56"/>
  <c r="AH38" i="56"/>
  <c r="AH39" i="56"/>
  <c r="AH40" i="56"/>
  <c r="AH41" i="56"/>
  <c r="AH42" i="56"/>
  <c r="AH43" i="56"/>
  <c r="AH44" i="56"/>
  <c r="AH45" i="56"/>
  <c r="AH46" i="56"/>
  <c r="AH47" i="56"/>
  <c r="AH48" i="56"/>
  <c r="AH49" i="56"/>
  <c r="AH50" i="56"/>
  <c r="AH51" i="56"/>
  <c r="AH52" i="56"/>
  <c r="AH53" i="56"/>
  <c r="AH54" i="56"/>
  <c r="AH55" i="56"/>
  <c r="AH56" i="56"/>
  <c r="AH57" i="56"/>
  <c r="AH58" i="56"/>
  <c r="AH59" i="56"/>
  <c r="AH60" i="56"/>
  <c r="AH61" i="56"/>
  <c r="AH62" i="56"/>
  <c r="AH63" i="56"/>
  <c r="AH64" i="56"/>
  <c r="AH65" i="56"/>
  <c r="AH66" i="56"/>
  <c r="AH67" i="56"/>
  <c r="AH68" i="56"/>
  <c r="AH69" i="56"/>
  <c r="AH70" i="56"/>
  <c r="AH71" i="56"/>
  <c r="AH72" i="56"/>
  <c r="AH73" i="56"/>
  <c r="AH74" i="56"/>
  <c r="AH75" i="56"/>
  <c r="AH76" i="56"/>
  <c r="AH77" i="56"/>
  <c r="AH78" i="56"/>
  <c r="AH79" i="56"/>
  <c r="AH80" i="56"/>
  <c r="AH81" i="56"/>
  <c r="AH82" i="56"/>
  <c r="AH83" i="56"/>
  <c r="AH84" i="56"/>
  <c r="AH85" i="56"/>
  <c r="AH86" i="56"/>
  <c r="AH87" i="56"/>
  <c r="AH88" i="56"/>
  <c r="AH89" i="56"/>
  <c r="AH90" i="56"/>
  <c r="AH91" i="56"/>
  <c r="AH92" i="56"/>
  <c r="AH93" i="56"/>
  <c r="AH94" i="56"/>
  <c r="AH95" i="56"/>
  <c r="AH96" i="56"/>
  <c r="AH97" i="56"/>
  <c r="AH98" i="56"/>
  <c r="AH99" i="56"/>
  <c r="AH100" i="56"/>
  <c r="AH101" i="56"/>
  <c r="AH102" i="56"/>
  <c r="AH103" i="56"/>
  <c r="AH104" i="56"/>
  <c r="AH105" i="56"/>
  <c r="AH106" i="56"/>
  <c r="AH107" i="56"/>
  <c r="AH108" i="56"/>
  <c r="AH109" i="56"/>
  <c r="AH110" i="56"/>
  <c r="AH111" i="56"/>
  <c r="AH112" i="56"/>
  <c r="AH113" i="56"/>
  <c r="AH114" i="56"/>
  <c r="AH115" i="56"/>
  <c r="AH116" i="56"/>
  <c r="AH117" i="56"/>
  <c r="AH118" i="56"/>
  <c r="AH119" i="56"/>
  <c r="AH120" i="56"/>
  <c r="AH121" i="56"/>
  <c r="AH122" i="56"/>
  <c r="AH123" i="56"/>
  <c r="AH124" i="56"/>
  <c r="AH125" i="56"/>
  <c r="AH126" i="56"/>
  <c r="AH127" i="56"/>
  <c r="AH128" i="56"/>
  <c r="AH129" i="56"/>
  <c r="AH130" i="56"/>
  <c r="AH131" i="56"/>
  <c r="AL5" i="56"/>
  <c r="AL6" i="56"/>
  <c r="AL7" i="56"/>
  <c r="AL8" i="56"/>
  <c r="AL9" i="56"/>
  <c r="AL10" i="56"/>
  <c r="AL11" i="56"/>
  <c r="AL12" i="56"/>
  <c r="AL13" i="56"/>
  <c r="AL14" i="56"/>
  <c r="AL15" i="56"/>
  <c r="AL16" i="56"/>
  <c r="AL17" i="56"/>
  <c r="AL18" i="56"/>
  <c r="AL19" i="56"/>
  <c r="AL20" i="56"/>
  <c r="AL21" i="56"/>
  <c r="AL22" i="56"/>
  <c r="AK5" i="56"/>
  <c r="AK6" i="56"/>
  <c r="AK7" i="56"/>
  <c r="AK8" i="56"/>
  <c r="AK9" i="56"/>
  <c r="AK10" i="56"/>
  <c r="AK11" i="56"/>
  <c r="AK12" i="56"/>
  <c r="AK13" i="56"/>
  <c r="AK14" i="56"/>
  <c r="AK15" i="56"/>
  <c r="AK16" i="56"/>
  <c r="AK17" i="56"/>
  <c r="AK18" i="56"/>
  <c r="AK19" i="56"/>
  <c r="AK20" i="56"/>
  <c r="AK21" i="56"/>
  <c r="AK22" i="56"/>
  <c r="AJ5" i="56"/>
  <c r="AJ6" i="56"/>
  <c r="AJ7" i="56"/>
  <c r="AJ8" i="56"/>
  <c r="AJ9" i="56"/>
  <c r="AJ10" i="56"/>
  <c r="AJ11" i="56"/>
  <c r="AJ12" i="56"/>
  <c r="AJ13" i="56"/>
  <c r="AJ14" i="56"/>
  <c r="AJ15" i="56"/>
  <c r="AJ16" i="56"/>
  <c r="AJ17" i="56"/>
  <c r="AJ18" i="56"/>
  <c r="AJ19" i="56"/>
  <c r="AJ20" i="56"/>
  <c r="AJ21" i="56"/>
  <c r="AJ22" i="56"/>
  <c r="AI5" i="56"/>
  <c r="AI6" i="56"/>
  <c r="AI7" i="56"/>
  <c r="AI8" i="56"/>
  <c r="AI9" i="56"/>
  <c r="AI10" i="56"/>
  <c r="AI11" i="56"/>
  <c r="AI12" i="56"/>
  <c r="AI13" i="56"/>
  <c r="AI14" i="56"/>
  <c r="AI15" i="56"/>
  <c r="AI16" i="56"/>
  <c r="AI17" i="56"/>
  <c r="AI18" i="56"/>
  <c r="AI19" i="56"/>
  <c r="AI20" i="56"/>
  <c r="AI21" i="56"/>
  <c r="AI22" i="56"/>
  <c r="AH5" i="56"/>
  <c r="AH6" i="56"/>
  <c r="AH7" i="56"/>
  <c r="AH8" i="56"/>
  <c r="AH9" i="56"/>
  <c r="AH10" i="56"/>
  <c r="AH11" i="56"/>
  <c r="AH12" i="56"/>
  <c r="AH13" i="56"/>
  <c r="AH14" i="56"/>
  <c r="AH15" i="56"/>
  <c r="AH16" i="56"/>
  <c r="AH17" i="56"/>
  <c r="AH18" i="56"/>
  <c r="AH19" i="56"/>
  <c r="AH20" i="56"/>
  <c r="AH21" i="56"/>
  <c r="AH22" i="56"/>
  <c r="AL4" i="56"/>
  <c r="AK4" i="56"/>
  <c r="AJ4" i="56"/>
  <c r="AI4" i="56"/>
  <c r="AH4" i="56"/>
  <c r="AG5" i="56"/>
  <c r="AG6" i="56"/>
  <c r="AG7" i="56"/>
  <c r="AG8" i="56"/>
  <c r="AG9" i="56"/>
  <c r="AG10" i="56"/>
  <c r="AG11" i="56"/>
  <c r="AG12" i="56"/>
  <c r="AG13" i="56"/>
  <c r="AG14" i="56"/>
  <c r="AG15" i="56"/>
  <c r="AG16" i="56"/>
  <c r="AG17" i="56"/>
  <c r="AG18" i="56"/>
  <c r="AG19" i="56"/>
  <c r="AG20" i="56"/>
  <c r="AG21" i="56"/>
  <c r="AG22" i="56"/>
  <c r="AG23" i="56"/>
  <c r="AG24" i="56"/>
  <c r="AG25" i="56"/>
  <c r="AG26" i="56"/>
  <c r="AG27" i="56"/>
  <c r="AG28" i="56"/>
  <c r="AG29" i="56"/>
  <c r="AG30" i="56"/>
  <c r="AG31" i="56"/>
  <c r="AG32" i="56"/>
  <c r="AG33" i="56"/>
  <c r="AG34" i="56"/>
  <c r="AG35" i="56"/>
  <c r="AG36" i="56"/>
  <c r="AG37" i="56"/>
  <c r="AG38" i="56"/>
  <c r="AG39" i="56"/>
  <c r="AG40" i="56"/>
  <c r="AG41" i="56"/>
  <c r="AG42" i="56"/>
  <c r="AG43" i="56"/>
  <c r="AG44" i="56"/>
  <c r="AG45" i="56"/>
  <c r="AG46" i="56"/>
  <c r="AG47" i="56"/>
  <c r="AG48" i="56"/>
  <c r="AG49" i="56"/>
  <c r="AG50" i="56"/>
  <c r="AG51" i="56"/>
  <c r="AG52" i="56"/>
  <c r="AG53" i="56"/>
  <c r="AG54" i="56"/>
  <c r="AG55" i="56"/>
  <c r="AG56" i="56"/>
  <c r="AG57" i="56"/>
  <c r="AG58" i="56"/>
  <c r="AG59" i="56"/>
  <c r="AG60" i="56"/>
  <c r="AG61" i="56"/>
  <c r="AG62" i="56"/>
  <c r="AG63" i="56"/>
  <c r="AG64" i="56"/>
  <c r="AG65" i="56"/>
  <c r="AG66" i="56"/>
  <c r="AG67" i="56"/>
  <c r="AG68" i="56"/>
  <c r="AG69" i="56"/>
  <c r="AG70" i="56"/>
  <c r="AG71" i="56"/>
  <c r="AG72" i="56"/>
  <c r="AG73" i="56"/>
  <c r="AG74" i="56"/>
  <c r="AG75" i="56"/>
  <c r="AG76" i="56"/>
  <c r="AG77" i="56"/>
  <c r="AG78" i="56"/>
  <c r="AG79" i="56"/>
  <c r="AG80" i="56"/>
  <c r="AG81" i="56"/>
  <c r="AG82" i="56"/>
  <c r="AG83" i="56"/>
  <c r="AG84" i="56"/>
  <c r="AG85" i="56"/>
  <c r="AG86" i="56"/>
  <c r="AG87" i="56"/>
  <c r="AG88" i="56"/>
  <c r="AG89" i="56"/>
  <c r="AG90" i="56"/>
  <c r="AG91" i="56"/>
  <c r="AG92" i="56"/>
  <c r="AG93" i="56"/>
  <c r="AG94" i="56"/>
  <c r="AG95" i="56"/>
  <c r="AG96" i="56"/>
  <c r="AG97" i="56"/>
  <c r="AG98" i="56"/>
  <c r="AG99" i="56"/>
  <c r="AG100" i="56"/>
  <c r="AG101" i="56"/>
  <c r="AG102" i="56"/>
  <c r="AG103" i="56"/>
  <c r="AG104" i="56"/>
  <c r="AG105" i="56"/>
  <c r="AG106" i="56"/>
  <c r="AG107" i="56"/>
  <c r="AG108" i="56"/>
  <c r="AG109" i="56"/>
  <c r="AG110" i="56"/>
  <c r="AG111" i="56"/>
  <c r="AG112" i="56"/>
  <c r="AG113" i="56"/>
  <c r="AG114" i="56"/>
  <c r="AG115" i="56"/>
  <c r="AG116" i="56"/>
  <c r="AG117" i="56"/>
  <c r="AG118" i="56"/>
  <c r="AG119" i="56"/>
  <c r="AG120" i="56"/>
  <c r="AG121" i="56"/>
  <c r="AG122" i="56"/>
  <c r="AG123" i="56"/>
  <c r="AG124" i="56"/>
  <c r="AG125" i="56"/>
  <c r="AG126" i="56"/>
  <c r="AG127" i="56"/>
  <c r="AG128" i="56"/>
  <c r="AG129" i="56"/>
  <c r="AG130" i="56"/>
  <c r="AG131" i="56"/>
  <c r="AG4" i="56"/>
  <c r="S18" i="56"/>
  <c r="S4" i="56"/>
  <c r="S111" i="56"/>
  <c r="S82" i="56"/>
  <c r="S83" i="56"/>
  <c r="S66" i="56"/>
  <c r="S84" i="56"/>
  <c r="S67" i="56"/>
  <c r="S19" i="56"/>
  <c r="S34" i="56"/>
  <c r="S96" i="56"/>
  <c r="S112" i="56"/>
  <c r="S97" i="56"/>
  <c r="S51" i="56"/>
  <c r="S52" i="56"/>
  <c r="S85" i="56"/>
  <c r="S113" i="56"/>
  <c r="S35" i="56"/>
  <c r="S20" i="56"/>
  <c r="S86" i="56"/>
  <c r="S114" i="56"/>
  <c r="S115" i="56"/>
  <c r="S68" i="56"/>
  <c r="S5" i="56"/>
  <c r="S116" i="56"/>
  <c r="S36" i="56"/>
  <c r="S87" i="56"/>
  <c r="S53" i="56"/>
  <c r="S69" i="56"/>
  <c r="S54" i="56"/>
  <c r="S70" i="56"/>
  <c r="S21" i="56"/>
  <c r="S117" i="56"/>
  <c r="S6" i="56"/>
  <c r="S118" i="56"/>
  <c r="S37" i="56"/>
  <c r="S7" i="56"/>
  <c r="S22" i="56"/>
  <c r="S38" i="56"/>
  <c r="S8" i="56"/>
  <c r="S23" i="56"/>
  <c r="S39" i="56"/>
  <c r="S98" i="56"/>
  <c r="S99" i="56"/>
  <c r="S119" i="56"/>
  <c r="S100" i="56"/>
  <c r="S120" i="56"/>
  <c r="S9" i="56"/>
  <c r="S10" i="56"/>
  <c r="S55" i="56"/>
  <c r="S40" i="56"/>
  <c r="S71" i="56"/>
  <c r="S56" i="56"/>
  <c r="S101" i="56"/>
  <c r="S88" i="56"/>
  <c r="S89" i="56"/>
  <c r="S121" i="56"/>
  <c r="S72" i="56"/>
  <c r="S102" i="56"/>
  <c r="S90" i="56"/>
  <c r="S73" i="56"/>
  <c r="S57" i="56"/>
  <c r="S41" i="56"/>
  <c r="S58" i="56"/>
  <c r="S42" i="56"/>
  <c r="S24" i="56"/>
  <c r="S43" i="56"/>
  <c r="S103" i="56"/>
  <c r="S74" i="56"/>
  <c r="S104" i="56"/>
  <c r="S59" i="56"/>
  <c r="S105" i="56"/>
  <c r="S25" i="56"/>
  <c r="S75" i="56"/>
  <c r="S60" i="56"/>
  <c r="S61" i="56"/>
  <c r="S26" i="56"/>
  <c r="S27" i="56"/>
  <c r="S28" i="56"/>
  <c r="S11" i="56"/>
  <c r="S44" i="56"/>
  <c r="S76" i="56"/>
  <c r="S106" i="56"/>
  <c r="S62" i="56"/>
  <c r="S63" i="56"/>
  <c r="S107" i="56"/>
  <c r="S45" i="56"/>
  <c r="S91" i="56"/>
  <c r="S12" i="56"/>
  <c r="S122" i="56"/>
  <c r="S92" i="56"/>
  <c r="S123" i="56"/>
  <c r="S93" i="56"/>
  <c r="S77" i="56"/>
  <c r="S29" i="56"/>
  <c r="S78" i="56"/>
  <c r="S94" i="56"/>
  <c r="S64" i="56"/>
  <c r="S46" i="56"/>
  <c r="S30" i="56"/>
  <c r="S95" i="56"/>
  <c r="S108" i="56"/>
  <c r="S79" i="56"/>
  <c r="S80" i="56"/>
  <c r="S47" i="56"/>
  <c r="S13" i="56"/>
  <c r="S14" i="56"/>
  <c r="S109" i="56"/>
  <c r="S15" i="56"/>
  <c r="S110" i="56"/>
  <c r="S124" i="56"/>
  <c r="S65" i="56"/>
  <c r="S31" i="56"/>
  <c r="S125" i="56"/>
  <c r="S48" i="56"/>
  <c r="S49" i="56"/>
  <c r="S50" i="56"/>
  <c r="S16" i="56"/>
  <c r="S17" i="56"/>
  <c r="S81" i="56"/>
  <c r="S126" i="56"/>
  <c r="S32" i="56"/>
  <c r="S33" i="56"/>
  <c r="S127" i="56"/>
  <c r="S128" i="56"/>
  <c r="S129" i="56"/>
  <c r="S130" i="56"/>
  <c r="S131" i="56"/>
  <c r="R4" i="56"/>
  <c r="R111" i="56"/>
  <c r="R82" i="56"/>
  <c r="R83" i="56"/>
  <c r="R66" i="56"/>
  <c r="R84" i="56"/>
  <c r="R67" i="56"/>
  <c r="R19" i="56"/>
  <c r="R34" i="56"/>
  <c r="R96" i="56"/>
  <c r="R112" i="56"/>
  <c r="R97" i="56"/>
  <c r="R51" i="56"/>
  <c r="R52" i="56"/>
  <c r="R85" i="56"/>
  <c r="R113" i="56"/>
  <c r="R35" i="56"/>
  <c r="R20" i="56"/>
  <c r="R86" i="56"/>
  <c r="R114" i="56"/>
  <c r="R115" i="56"/>
  <c r="R68" i="56"/>
  <c r="R5" i="56"/>
  <c r="R116" i="56"/>
  <c r="R36" i="56"/>
  <c r="R87" i="56"/>
  <c r="R53" i="56"/>
  <c r="R69" i="56"/>
  <c r="R54" i="56"/>
  <c r="R70" i="56"/>
  <c r="R21" i="56"/>
  <c r="R117" i="56"/>
  <c r="R6" i="56"/>
  <c r="R118" i="56"/>
  <c r="R37" i="56"/>
  <c r="R7" i="56"/>
  <c r="R22" i="56"/>
  <c r="R38" i="56"/>
  <c r="R8" i="56"/>
  <c r="R23" i="56"/>
  <c r="R39" i="56"/>
  <c r="R98" i="56"/>
  <c r="R99" i="56"/>
  <c r="R119" i="56"/>
  <c r="R100" i="56"/>
  <c r="R120" i="56"/>
  <c r="R9" i="56"/>
  <c r="R10" i="56"/>
  <c r="R55" i="56"/>
  <c r="R40" i="56"/>
  <c r="R71" i="56"/>
  <c r="R56" i="56"/>
  <c r="R101" i="56"/>
  <c r="R88" i="56"/>
  <c r="R89" i="56"/>
  <c r="R121" i="56"/>
  <c r="R72" i="56"/>
  <c r="R102" i="56"/>
  <c r="R90" i="56"/>
  <c r="R73" i="56"/>
  <c r="R57" i="56"/>
  <c r="R41" i="56"/>
  <c r="R58" i="56"/>
  <c r="R42" i="56"/>
  <c r="R24" i="56"/>
  <c r="R43" i="56"/>
  <c r="R103" i="56"/>
  <c r="R74" i="56"/>
  <c r="R104" i="56"/>
  <c r="R59" i="56"/>
  <c r="R105" i="56"/>
  <c r="R25" i="56"/>
  <c r="R75" i="56"/>
  <c r="R60" i="56"/>
  <c r="R61" i="56"/>
  <c r="R26" i="56"/>
  <c r="R27" i="56"/>
  <c r="R28" i="56"/>
  <c r="R11" i="56"/>
  <c r="R44" i="56"/>
  <c r="R76" i="56"/>
  <c r="R106" i="56"/>
  <c r="R62" i="56"/>
  <c r="R63" i="56"/>
  <c r="R107" i="56"/>
  <c r="R45" i="56"/>
  <c r="R91" i="56"/>
  <c r="R12" i="56"/>
  <c r="R122" i="56"/>
  <c r="R92" i="56"/>
  <c r="R123" i="56"/>
  <c r="R93" i="56"/>
  <c r="R77" i="56"/>
  <c r="R29" i="56"/>
  <c r="R78" i="56"/>
  <c r="R94" i="56"/>
  <c r="R64" i="56"/>
  <c r="R46" i="56"/>
  <c r="R30" i="56"/>
  <c r="R95" i="56"/>
  <c r="R108" i="56"/>
  <c r="R79" i="56"/>
  <c r="R80" i="56"/>
  <c r="R47" i="56"/>
  <c r="R13" i="56"/>
  <c r="R14" i="56"/>
  <c r="R109" i="56"/>
  <c r="R15" i="56"/>
  <c r="R110" i="56"/>
  <c r="R124" i="56"/>
  <c r="R65" i="56"/>
  <c r="R31" i="56"/>
  <c r="R125" i="56"/>
  <c r="R48" i="56"/>
  <c r="R49" i="56"/>
  <c r="R50" i="56"/>
  <c r="R16" i="56"/>
  <c r="R17" i="56"/>
  <c r="R81" i="56"/>
  <c r="R126" i="56"/>
  <c r="R32" i="56"/>
  <c r="R33" i="56"/>
  <c r="R127" i="56"/>
  <c r="R128" i="56"/>
  <c r="R129" i="56"/>
  <c r="R130" i="56"/>
  <c r="R131" i="56"/>
  <c r="R18" i="56"/>
  <c r="C2" i="60"/>
  <c r="C3" i="60" s="1"/>
  <c r="B9" i="60" s="1"/>
  <c r="O39" i="60"/>
  <c r="O38" i="60"/>
  <c r="O37" i="60"/>
  <c r="O36" i="60"/>
  <c r="O35" i="60"/>
  <c r="O34" i="60"/>
  <c r="O33" i="60"/>
  <c r="O32" i="60"/>
  <c r="O31" i="60"/>
  <c r="O30" i="60"/>
  <c r="O29" i="60"/>
  <c r="O28" i="60"/>
  <c r="O27" i="60"/>
  <c r="O26" i="60"/>
  <c r="O25" i="60"/>
  <c r="O24" i="60"/>
  <c r="O23" i="60"/>
  <c r="O22" i="60"/>
  <c r="O21" i="60"/>
  <c r="O20" i="60"/>
  <c r="O19" i="60"/>
  <c r="O18" i="60"/>
  <c r="O17" i="60"/>
  <c r="O16" i="60"/>
  <c r="O15" i="60"/>
  <c r="O14" i="60"/>
  <c r="O13" i="60"/>
  <c r="O12" i="60"/>
  <c r="O11" i="60"/>
  <c r="O10" i="60"/>
  <c r="O9" i="60"/>
  <c r="O8" i="60"/>
  <c r="O7" i="60"/>
  <c r="O6" i="60"/>
  <c r="O5" i="60"/>
  <c r="O4" i="60"/>
  <c r="O3" i="60"/>
  <c r="B7" i="60" l="1"/>
  <c r="B11" i="60"/>
  <c r="A11" i="60"/>
  <c r="A12" i="60" l="1"/>
  <c r="C11" i="60"/>
  <c r="C12" i="60"/>
  <c r="B12" i="60"/>
  <c r="B13" i="60" l="1"/>
  <c r="C13" i="60"/>
  <c r="A13" i="60"/>
  <c r="A14" i="60" l="1"/>
  <c r="C14" i="60"/>
  <c r="B14" i="60"/>
  <c r="A15" i="60" l="1"/>
  <c r="B15" i="60"/>
  <c r="C15" i="60"/>
  <c r="A16" i="60" l="1"/>
  <c r="C16" i="60"/>
  <c r="B16" i="60"/>
  <c r="A17" i="60" l="1"/>
  <c r="C17" i="60"/>
  <c r="B17" i="60"/>
  <c r="B18" i="60" l="1"/>
  <c r="C18" i="60"/>
  <c r="A18" i="60"/>
  <c r="A19" i="60" l="1"/>
  <c r="B19" i="60"/>
  <c r="C19" i="60"/>
  <c r="A20" i="60" l="1"/>
  <c r="B20" i="60"/>
  <c r="C20" i="60"/>
  <c r="B21" i="60" l="1"/>
  <c r="C21" i="60"/>
  <c r="A21" i="60"/>
  <c r="A22" i="60" l="1"/>
  <c r="C22" i="60"/>
  <c r="B22" i="60"/>
  <c r="A23" i="60" l="1"/>
  <c r="C23" i="60"/>
  <c r="B23" i="60"/>
  <c r="C24" i="60" l="1"/>
  <c r="A24" i="60"/>
  <c r="B24" i="60"/>
  <c r="A25" i="60" l="1"/>
  <c r="C25" i="60"/>
  <c r="B25" i="60"/>
  <c r="C26" i="60" l="1"/>
  <c r="A26" i="60"/>
  <c r="B26" i="60"/>
  <c r="B27" i="60" l="1"/>
  <c r="C27" i="60"/>
  <c r="A27" i="60"/>
  <c r="C28" i="60" l="1"/>
  <c r="B28" i="60"/>
  <c r="A28" i="60"/>
  <c r="B29" i="60" l="1"/>
  <c r="A29" i="60"/>
  <c r="C29" i="60"/>
  <c r="C30" i="60" l="1"/>
  <c r="A30" i="60"/>
  <c r="B30" i="60"/>
  <c r="C31" i="60" l="1"/>
  <c r="B31" i="60"/>
  <c r="A31" i="60"/>
  <c r="C32" i="60" l="1"/>
  <c r="A32" i="60"/>
  <c r="B32" i="60"/>
  <c r="A33" i="60" l="1"/>
  <c r="B33" i="60"/>
  <c r="C33" i="60"/>
  <c r="C34" i="60" l="1"/>
  <c r="A34" i="60"/>
  <c r="B34" i="60"/>
  <c r="B35" i="60"/>
  <c r="C35" i="60"/>
  <c r="A35" i="60"/>
  <c r="B36" i="60"/>
  <c r="A36" i="60"/>
  <c r="C36" i="60"/>
  <c r="A37" i="60"/>
  <c r="B37" i="60"/>
  <c r="C37" i="60"/>
  <c r="B38" i="60"/>
  <c r="A38" i="60"/>
  <c r="C38" i="60"/>
  <c r="C39" i="60"/>
  <c r="A39" i="60"/>
  <c r="B39" i="60"/>
  <c r="B40" i="60"/>
  <c r="A40" i="60"/>
  <c r="C40" i="60"/>
  <c r="A41" i="60"/>
  <c r="C41" i="60"/>
  <c r="B41" i="60"/>
  <c r="A42" i="60"/>
  <c r="B42" i="60"/>
  <c r="C42" i="60"/>
  <c r="B43" i="60"/>
  <c r="A43" i="60"/>
  <c r="C43" i="60"/>
  <c r="B44" i="60"/>
  <c r="A44" i="60"/>
  <c r="C44" i="60"/>
  <c r="C45" i="60"/>
  <c r="B45" i="60"/>
  <c r="A45" i="60"/>
  <c r="C46" i="60"/>
  <c r="A46" i="60"/>
  <c r="B46" i="60"/>
  <c r="B47" i="60"/>
  <c r="C47" i="60"/>
  <c r="A47" i="60"/>
  <c r="A48" i="60"/>
  <c r="C48" i="60"/>
  <c r="B48" i="60"/>
  <c r="A49" i="60"/>
  <c r="B49" i="60"/>
  <c r="C49" i="60"/>
  <c r="C50" i="60"/>
  <c r="A50" i="60"/>
  <c r="B50" i="60"/>
  <c r="B51" i="60"/>
  <c r="C51" i="60"/>
  <c r="A51" i="60"/>
  <c r="A52" i="60"/>
  <c r="C52" i="60"/>
  <c r="B52" i="60"/>
  <c r="B53" i="60"/>
  <c r="A53" i="60"/>
  <c r="C53" i="60"/>
  <c r="B54" i="60"/>
  <c r="A54" i="60"/>
  <c r="C54" i="60"/>
  <c r="A55" i="60"/>
  <c r="C55" i="60"/>
  <c r="B55" i="60"/>
  <c r="B56" i="60"/>
  <c r="C56" i="60"/>
  <c r="A56" i="60"/>
  <c r="B57" i="60"/>
  <c r="A57" i="60"/>
  <c r="C57" i="60"/>
  <c r="B58" i="60"/>
  <c r="A58" i="60"/>
  <c r="C58" i="60"/>
  <c r="B59" i="60"/>
  <c r="A59" i="60"/>
  <c r="C59" i="60"/>
  <c r="B60" i="60"/>
  <c r="C60" i="60"/>
  <c r="A60" i="60"/>
  <c r="C61" i="60"/>
  <c r="A61" i="60"/>
  <c r="B61" i="60"/>
  <c r="B62" i="60"/>
  <c r="A62" i="60"/>
  <c r="C62" i="60"/>
  <c r="A63" i="60"/>
  <c r="B63" i="60"/>
  <c r="C63" i="60"/>
  <c r="A64" i="60"/>
  <c r="C64" i="60"/>
  <c r="B64" i="60"/>
  <c r="B65" i="60"/>
  <c r="C65" i="60"/>
  <c r="A65" i="60"/>
  <c r="B66" i="60"/>
  <c r="A66" i="60"/>
  <c r="C66" i="60"/>
  <c r="B67" i="60"/>
  <c r="C67" i="60"/>
  <c r="A67" i="60"/>
  <c r="A68" i="60"/>
  <c r="C68" i="60"/>
  <c r="B68" i="60"/>
  <c r="B69" i="60"/>
  <c r="C69" i="60"/>
  <c r="A69" i="60"/>
  <c r="B70" i="60"/>
  <c r="A70" i="60"/>
  <c r="C70" i="60"/>
  <c r="B71" i="60"/>
  <c r="A71" i="60"/>
  <c r="C71" i="60"/>
  <c r="B72" i="60"/>
  <c r="A72" i="60"/>
  <c r="C72" i="60"/>
  <c r="B73" i="60"/>
  <c r="C73" i="60"/>
  <c r="A73" i="60"/>
  <c r="B74" i="60"/>
  <c r="A74" i="60"/>
  <c r="C74" i="60"/>
  <c r="B75" i="60"/>
  <c r="C75" i="60"/>
  <c r="A75" i="60"/>
  <c r="A76" i="60"/>
  <c r="B76" i="60"/>
  <c r="C76" i="60"/>
  <c r="B77" i="60"/>
  <c r="A77" i="60"/>
  <c r="C77" i="60"/>
  <c r="B78" i="60"/>
  <c r="C78" i="60"/>
  <c r="A78" i="60"/>
  <c r="A79" i="60"/>
  <c r="C79" i="60"/>
  <c r="B79" i="60"/>
  <c r="C80" i="60"/>
  <c r="B80" i="60"/>
</calcChain>
</file>

<file path=xl/sharedStrings.xml><?xml version="1.0" encoding="utf-8"?>
<sst xmlns="http://schemas.openxmlformats.org/spreadsheetml/2006/main" count="1495" uniqueCount="354">
  <si>
    <t>Nome contrato</t>
  </si>
  <si>
    <t>FCT ME</t>
  </si>
  <si>
    <t>x</t>
  </si>
  <si>
    <t>Coluna1</t>
  </si>
  <si>
    <t>S7</t>
  </si>
  <si>
    <t>S8</t>
  </si>
  <si>
    <t>Coluna7</t>
  </si>
  <si>
    <t>poste</t>
  </si>
  <si>
    <t>atribution</t>
  </si>
  <si>
    <t>Postes</t>
  </si>
  <si>
    <t>TabSem</t>
  </si>
  <si>
    <t>dimanche</t>
  </si>
  <si>
    <t>lundi</t>
  </si>
  <si>
    <t>mardi</t>
  </si>
  <si>
    <t>mercredi</t>
  </si>
  <si>
    <t>jeudi</t>
  </si>
  <si>
    <t>vendredi</t>
  </si>
  <si>
    <t>samedi</t>
  </si>
  <si>
    <t>Libres</t>
  </si>
  <si>
    <t>Seg</t>
  </si>
  <si>
    <t>Ter</t>
  </si>
  <si>
    <t>Qua</t>
  </si>
  <si>
    <t>Qui</t>
  </si>
  <si>
    <t>Sex</t>
  </si>
  <si>
    <t>Sab</t>
  </si>
  <si>
    <t xml:space="preserve">lundi </t>
  </si>
  <si>
    <t>Coluna2</t>
  </si>
  <si>
    <t>Coluna3</t>
  </si>
  <si>
    <t>Coluna4</t>
  </si>
  <si>
    <t>Coluna5</t>
  </si>
  <si>
    <t>Coluna6</t>
  </si>
  <si>
    <t>POSTES</t>
  </si>
  <si>
    <t/>
  </si>
  <si>
    <t>N2</t>
  </si>
  <si>
    <t>Id info</t>
  </si>
  <si>
    <t>service</t>
  </si>
  <si>
    <t>ARTISAN</t>
  </si>
  <si>
    <t>ARTISAN 2</t>
  </si>
  <si>
    <t>Particluier</t>
  </si>
  <si>
    <t>Entrée</t>
  </si>
  <si>
    <t>sortie</t>
  </si>
  <si>
    <t>entré</t>
  </si>
  <si>
    <t>sortie2</t>
  </si>
  <si>
    <t>id1001</t>
  </si>
  <si>
    <t>id1002</t>
  </si>
  <si>
    <t>id1003</t>
  </si>
  <si>
    <t>id1004</t>
  </si>
  <si>
    <t>id1005</t>
  </si>
  <si>
    <t>id1006</t>
  </si>
  <si>
    <t>id1007</t>
  </si>
  <si>
    <t>id1008</t>
  </si>
  <si>
    <t>id1009</t>
  </si>
  <si>
    <t>id1010</t>
  </si>
  <si>
    <t>id1011</t>
  </si>
  <si>
    <t>id1012</t>
  </si>
  <si>
    <t>id1013</t>
  </si>
  <si>
    <t>id1014</t>
  </si>
  <si>
    <t>id1015</t>
  </si>
  <si>
    <t>id1016</t>
  </si>
  <si>
    <t>id1017</t>
  </si>
  <si>
    <t>id1018</t>
  </si>
  <si>
    <t>id1019</t>
  </si>
  <si>
    <t>id1020</t>
  </si>
  <si>
    <t>id1021</t>
  </si>
  <si>
    <t>id1022</t>
  </si>
  <si>
    <t>id1023</t>
  </si>
  <si>
    <t>id1024</t>
  </si>
  <si>
    <t>id1025</t>
  </si>
  <si>
    <t>id1026</t>
  </si>
  <si>
    <t>id1027</t>
  </si>
  <si>
    <t>id1028</t>
  </si>
  <si>
    <t>id1029</t>
  </si>
  <si>
    <t>id1030</t>
  </si>
  <si>
    <t>id1031</t>
  </si>
  <si>
    <t>id1032</t>
  </si>
  <si>
    <t>id1033</t>
  </si>
  <si>
    <t>id1034</t>
  </si>
  <si>
    <t>id1035</t>
  </si>
  <si>
    <t>id1036</t>
  </si>
  <si>
    <t>id1037</t>
  </si>
  <si>
    <t>id1038</t>
  </si>
  <si>
    <t>id1039</t>
  </si>
  <si>
    <t>id1040</t>
  </si>
  <si>
    <t>id1041</t>
  </si>
  <si>
    <t>id1042</t>
  </si>
  <si>
    <t>id1043</t>
  </si>
  <si>
    <t>id1044</t>
  </si>
  <si>
    <t>id1045</t>
  </si>
  <si>
    <t>id1046</t>
  </si>
  <si>
    <t>id1047</t>
  </si>
  <si>
    <t>id1048</t>
  </si>
  <si>
    <t>id1049</t>
  </si>
  <si>
    <t>id1050</t>
  </si>
  <si>
    <t>id1051</t>
  </si>
  <si>
    <t>id1052</t>
  </si>
  <si>
    <t>id1053</t>
  </si>
  <si>
    <t>id1054</t>
  </si>
  <si>
    <t>id1055</t>
  </si>
  <si>
    <t>id1056</t>
  </si>
  <si>
    <t>id1057</t>
  </si>
  <si>
    <t>id1058</t>
  </si>
  <si>
    <t>id1059</t>
  </si>
  <si>
    <t>id1060</t>
  </si>
  <si>
    <t>id1061</t>
  </si>
  <si>
    <t>id1062</t>
  </si>
  <si>
    <t>id1063</t>
  </si>
  <si>
    <t>id1064</t>
  </si>
  <si>
    <t>id1065</t>
  </si>
  <si>
    <t>id1066</t>
  </si>
  <si>
    <t>id1067</t>
  </si>
  <si>
    <t>id1068</t>
  </si>
  <si>
    <t>id1069</t>
  </si>
  <si>
    <t>id1070</t>
  </si>
  <si>
    <t>id1071</t>
  </si>
  <si>
    <t>id1072</t>
  </si>
  <si>
    <t>id1073</t>
  </si>
  <si>
    <t>id1074</t>
  </si>
  <si>
    <t>id1075</t>
  </si>
  <si>
    <t>id1076</t>
  </si>
  <si>
    <t>id1077</t>
  </si>
  <si>
    <t>id1078</t>
  </si>
  <si>
    <t>id1079</t>
  </si>
  <si>
    <t>id1080</t>
  </si>
  <si>
    <t>id1081</t>
  </si>
  <si>
    <t>id1082</t>
  </si>
  <si>
    <t>id1083</t>
  </si>
  <si>
    <t>id1084</t>
  </si>
  <si>
    <t>id1085</t>
  </si>
  <si>
    <t>id1086</t>
  </si>
  <si>
    <t>id1087</t>
  </si>
  <si>
    <t>id1088</t>
  </si>
  <si>
    <t>id1089</t>
  </si>
  <si>
    <t>id1090</t>
  </si>
  <si>
    <t>id1091</t>
  </si>
  <si>
    <t>id1092</t>
  </si>
  <si>
    <t>id1093</t>
  </si>
  <si>
    <t>id1094</t>
  </si>
  <si>
    <t>id1095</t>
  </si>
  <si>
    <t>id1096</t>
  </si>
  <si>
    <t>id1097</t>
  </si>
  <si>
    <t>id1098</t>
  </si>
  <si>
    <t>id1099</t>
  </si>
  <si>
    <t>id1100</t>
  </si>
  <si>
    <t>id1101</t>
  </si>
  <si>
    <t>id1102</t>
  </si>
  <si>
    <t>id1103</t>
  </si>
  <si>
    <t>id1104</t>
  </si>
  <si>
    <t>id1105</t>
  </si>
  <si>
    <t>id1106</t>
  </si>
  <si>
    <t>id1107</t>
  </si>
  <si>
    <t>id1108</t>
  </si>
  <si>
    <t>id1109</t>
  </si>
  <si>
    <t>id1110</t>
  </si>
  <si>
    <t>id1111</t>
  </si>
  <si>
    <t>id1112</t>
  </si>
  <si>
    <t>id1113</t>
  </si>
  <si>
    <t>id1114</t>
  </si>
  <si>
    <t>id1115</t>
  </si>
  <si>
    <t>id1116</t>
  </si>
  <si>
    <t>id1117</t>
  </si>
  <si>
    <t>id1118</t>
  </si>
  <si>
    <t>id1119</t>
  </si>
  <si>
    <t>id1120</t>
  </si>
  <si>
    <t>id1121</t>
  </si>
  <si>
    <t>id1122</t>
  </si>
  <si>
    <t>id1123</t>
  </si>
  <si>
    <t>id1124</t>
  </si>
  <si>
    <t>id1125</t>
  </si>
  <si>
    <t>id1126</t>
  </si>
  <si>
    <t>id1127</t>
  </si>
  <si>
    <t>id1128</t>
  </si>
  <si>
    <t>id1129</t>
  </si>
  <si>
    <t>id1130</t>
  </si>
  <si>
    <t>id1131</t>
  </si>
  <si>
    <t>id1132</t>
  </si>
  <si>
    <t>id1133</t>
  </si>
  <si>
    <t>id1134</t>
  </si>
  <si>
    <t>id1135</t>
  </si>
  <si>
    <t>id1136</t>
  </si>
  <si>
    <t>id1137</t>
  </si>
  <si>
    <t>id1138</t>
  </si>
  <si>
    <t>id1139</t>
  </si>
  <si>
    <t>id1140</t>
  </si>
  <si>
    <t>id1141</t>
  </si>
  <si>
    <t>id1142</t>
  </si>
  <si>
    <t>id1143</t>
  </si>
  <si>
    <t>id1144</t>
  </si>
  <si>
    <t>id1145</t>
  </si>
  <si>
    <t>id1146</t>
  </si>
  <si>
    <t>id1147</t>
  </si>
  <si>
    <t>id1148</t>
  </si>
  <si>
    <t>id1149</t>
  </si>
  <si>
    <t>F201501</t>
  </si>
  <si>
    <t>F201502</t>
  </si>
  <si>
    <t>F201503</t>
  </si>
  <si>
    <t>F201504</t>
  </si>
  <si>
    <t>F201505</t>
  </si>
  <si>
    <t>F201506</t>
  </si>
  <si>
    <t>F201507</t>
  </si>
  <si>
    <t>F201508</t>
  </si>
  <si>
    <t>F201509</t>
  </si>
  <si>
    <t>F201510</t>
  </si>
  <si>
    <t>F201511</t>
  </si>
  <si>
    <t>F201512</t>
  </si>
  <si>
    <t>F201513</t>
  </si>
  <si>
    <t>F201514</t>
  </si>
  <si>
    <t>F201515</t>
  </si>
  <si>
    <t>F201516</t>
  </si>
  <si>
    <t>F201517</t>
  </si>
  <si>
    <t>F201518</t>
  </si>
  <si>
    <t>F201519</t>
  </si>
  <si>
    <t>F201520</t>
  </si>
  <si>
    <t>F201521</t>
  </si>
  <si>
    <t>F201522</t>
  </si>
  <si>
    <t>F201601</t>
  </si>
  <si>
    <t>F201602</t>
  </si>
  <si>
    <t>F201603</t>
  </si>
  <si>
    <t>F201604</t>
  </si>
  <si>
    <t>F201605</t>
  </si>
  <si>
    <t>F201606</t>
  </si>
  <si>
    <t>F201607</t>
  </si>
  <si>
    <t>F201608</t>
  </si>
  <si>
    <t>F201609</t>
  </si>
  <si>
    <t>F201610</t>
  </si>
  <si>
    <t>F201611</t>
  </si>
  <si>
    <t>F201612</t>
  </si>
  <si>
    <t>F201613</t>
  </si>
  <si>
    <t>F201614</t>
  </si>
  <si>
    <t>F201615</t>
  </si>
  <si>
    <t>F201616</t>
  </si>
  <si>
    <t>F201617</t>
  </si>
  <si>
    <t>F201618</t>
  </si>
  <si>
    <t>F201619</t>
  </si>
  <si>
    <t>F201620</t>
  </si>
  <si>
    <t>F201621</t>
  </si>
  <si>
    <t>F201622</t>
  </si>
  <si>
    <t>F201623</t>
  </si>
  <si>
    <t>F201624</t>
  </si>
  <si>
    <t>F201625</t>
  </si>
  <si>
    <t>F201626</t>
  </si>
  <si>
    <t>F201627</t>
  </si>
  <si>
    <t>F201628</t>
  </si>
  <si>
    <t>F201629</t>
  </si>
  <si>
    <t>F201630</t>
  </si>
  <si>
    <t>F201631</t>
  </si>
  <si>
    <t>F201632</t>
  </si>
  <si>
    <t>F201633</t>
  </si>
  <si>
    <t>F201634</t>
  </si>
  <si>
    <t>F201635</t>
  </si>
  <si>
    <t>F201636</t>
  </si>
  <si>
    <t>F201637</t>
  </si>
  <si>
    <t>F201638</t>
  </si>
  <si>
    <t>F201639</t>
  </si>
  <si>
    <t>F201640</t>
  </si>
  <si>
    <t>F201641</t>
  </si>
  <si>
    <t>F201642</t>
  </si>
  <si>
    <t>F201643</t>
  </si>
  <si>
    <t>F201644</t>
  </si>
  <si>
    <t>F201645</t>
  </si>
  <si>
    <t>F201646</t>
  </si>
  <si>
    <t>F201647</t>
  </si>
  <si>
    <t>F201648</t>
  </si>
  <si>
    <t>F201649</t>
  </si>
  <si>
    <t>F201650</t>
  </si>
  <si>
    <t>F201651</t>
  </si>
  <si>
    <t>F201652</t>
  </si>
  <si>
    <t>F201653</t>
  </si>
  <si>
    <t>F201654</t>
  </si>
  <si>
    <t>F201655</t>
  </si>
  <si>
    <t>F201656</t>
  </si>
  <si>
    <t>F201657</t>
  </si>
  <si>
    <t>F201658</t>
  </si>
  <si>
    <t>F201659</t>
  </si>
  <si>
    <t>F201660</t>
  </si>
  <si>
    <t>F201661</t>
  </si>
  <si>
    <t>F201662</t>
  </si>
  <si>
    <t>F201663</t>
  </si>
  <si>
    <t>F201664</t>
  </si>
  <si>
    <t>F201665</t>
  </si>
  <si>
    <t>F201666</t>
  </si>
  <si>
    <t>F201667</t>
  </si>
  <si>
    <t>F201668</t>
  </si>
  <si>
    <t>F201669</t>
  </si>
  <si>
    <t>F201670</t>
  </si>
  <si>
    <t>F201671</t>
  </si>
  <si>
    <t>F201672</t>
  </si>
  <si>
    <t>F201673</t>
  </si>
  <si>
    <t>F201674</t>
  </si>
  <si>
    <t>F201675</t>
  </si>
  <si>
    <t>F201676</t>
  </si>
  <si>
    <t>F201677</t>
  </si>
  <si>
    <t>F201678</t>
  </si>
  <si>
    <t>F201679</t>
  </si>
  <si>
    <t>F201680</t>
  </si>
  <si>
    <t>F201681</t>
  </si>
  <si>
    <t>F201682</t>
  </si>
  <si>
    <t>F201683</t>
  </si>
  <si>
    <t>F201684</t>
  </si>
  <si>
    <t>F201685</t>
  </si>
  <si>
    <t>F201686</t>
  </si>
  <si>
    <t>F201687</t>
  </si>
  <si>
    <t>F201688</t>
  </si>
  <si>
    <t>F201689</t>
  </si>
  <si>
    <t>F201690</t>
  </si>
  <si>
    <t>F201691</t>
  </si>
  <si>
    <t>F201692</t>
  </si>
  <si>
    <t>F201693</t>
  </si>
  <si>
    <t>F201694</t>
  </si>
  <si>
    <t>F201695</t>
  </si>
  <si>
    <t>F201696</t>
  </si>
  <si>
    <t>F201697</t>
  </si>
  <si>
    <t>F201698</t>
  </si>
  <si>
    <t>F201701</t>
  </si>
  <si>
    <t>F201702</t>
  </si>
  <si>
    <t>F201703</t>
  </si>
  <si>
    <t>F201704</t>
  </si>
  <si>
    <t>F201705</t>
  </si>
  <si>
    <t>F201706</t>
  </si>
  <si>
    <t>F201707</t>
  </si>
  <si>
    <t>F201708</t>
  </si>
  <si>
    <t>F201709</t>
  </si>
  <si>
    <t>F201710</t>
  </si>
  <si>
    <t>F201711</t>
  </si>
  <si>
    <t>F201712</t>
  </si>
  <si>
    <t>F201713</t>
  </si>
  <si>
    <t>F201714</t>
  </si>
  <si>
    <t>F201715</t>
  </si>
  <si>
    <t>F201716</t>
  </si>
  <si>
    <t>F201717</t>
  </si>
  <si>
    <t>F201718</t>
  </si>
  <si>
    <t>F201719</t>
  </si>
  <si>
    <t>F201720</t>
  </si>
  <si>
    <t>F201721</t>
  </si>
  <si>
    <t>F201722</t>
  </si>
  <si>
    <t>F201723</t>
  </si>
  <si>
    <t>F201724</t>
  </si>
  <si>
    <t>F201725</t>
  </si>
  <si>
    <t>F201726</t>
  </si>
  <si>
    <t>F201727</t>
  </si>
  <si>
    <t>F201728</t>
  </si>
  <si>
    <t>F201729</t>
  </si>
  <si>
    <t xml:space="preserve">Bruno </t>
  </si>
  <si>
    <t xml:space="preserve">André </t>
  </si>
  <si>
    <t>Cristine</t>
  </si>
  <si>
    <t xml:space="preserve">Victor </t>
  </si>
  <si>
    <t>Nom contrat</t>
  </si>
  <si>
    <t>fonction</t>
  </si>
  <si>
    <t>reponsable equipe</t>
  </si>
  <si>
    <t>Alex</t>
  </si>
  <si>
    <t>Jojo</t>
  </si>
  <si>
    <t>Magalie</t>
  </si>
  <si>
    <t xml:space="preserve">Silvie </t>
  </si>
  <si>
    <t>Sandrine</t>
  </si>
  <si>
    <t>Victor inox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</si>
</sst>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6">
    <xf numFmtId="0" fontId="0" fillId="0" borderId="0" xfId="0"/>
    <xf numFmtId="0" fontId="0" fillId="0" borderId="0" xfId="0" applyBorder="1"/>
    <xf numFmtId="0" fontId="0" fillId="0" borderId="1" xfId="0" applyBorder="1"/>
    <xf numFmtId="0" fontId="0" fillId="2" borderId="0" xfId="0" applyFill="1"/>
    <xf numFmtId="0" fontId="0" fillId="0" borderId="0" xfId="0" applyNumberFormat="1"/>
    <xf numFmtId="0" fontId="3" fillId="3" borderId="1" xfId="0" applyFont="1" applyFill="1" applyBorder="1"/>
    <xf numFmtId="20" fontId="3" fillId="3" borderId="1" xfId="0" applyNumberFormat="1" applyFont="1" applyFill="1" applyBorder="1"/>
    <xf numFmtId="20" fontId="0" fillId="0" borderId="1" xfId="0" applyNumberFormat="1" applyBorder="1"/>
    <xf numFmtId="0" fontId="7" fillId="0" borderId="3" xfId="0" applyFont="1" applyBorder="1"/>
    <xf numFmtId="0" fontId="6" fillId="6" borderId="1" xfId="0" applyFont="1" applyFill="1" applyBorder="1"/>
    <xf numFmtId="0" fontId="6" fillId="0" borderId="1" xfId="0" applyFont="1" applyBorder="1"/>
    <xf numFmtId="0" fontId="2" fillId="3" borderId="1" xfId="0" applyFont="1" applyFill="1" applyBorder="1"/>
    <xf numFmtId="0" fontId="5" fillId="0" borderId="4" xfId="0" applyFont="1" applyBorder="1" applyAlignment="1">
      <alignment horizontal="center" wrapText="1"/>
    </xf>
    <xf numFmtId="0" fontId="2" fillId="7" borderId="4" xfId="0" applyFont="1" applyFill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8" fillId="0" borderId="0" xfId="0" applyFont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7" fillId="4" borderId="1" xfId="0" applyFont="1" applyFill="1" applyBorder="1" applyAlignment="1">
      <alignment horizontal="center" textRotation="90"/>
    </xf>
    <xf numFmtId="1" fontId="6" fillId="4" borderId="1" xfId="0" applyNumberFormat="1" applyFont="1" applyFill="1" applyBorder="1" applyAlignment="1">
      <alignment horizontal="center"/>
    </xf>
    <xf numFmtId="0" fontId="9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3" fillId="5" borderId="0" xfId="0" applyFont="1" applyFill="1"/>
    <xf numFmtId="0" fontId="14" fillId="0" borderId="0" xfId="0" applyFont="1"/>
    <xf numFmtId="14" fontId="15" fillId="5" borderId="0" xfId="0" applyNumberFormat="1" applyFont="1" applyFill="1"/>
    <xf numFmtId="0" fontId="1" fillId="3" borderId="1" xfId="0" applyFont="1" applyFill="1" applyBorder="1"/>
    <xf numFmtId="20" fontId="0" fillId="0" borderId="0" xfId="0" applyNumberFormat="1" applyBorder="1"/>
    <xf numFmtId="0" fontId="1" fillId="2" borderId="1" xfId="0" applyFont="1" applyFill="1" applyBorder="1"/>
    <xf numFmtId="0" fontId="0" fillId="2" borderId="1" xfId="0" applyFill="1" applyBorder="1"/>
    <xf numFmtId="20" fontId="0" fillId="2" borderId="1" xfId="0" applyNumberFormat="1" applyFill="1" applyBorder="1"/>
    <xf numFmtId="0" fontId="6" fillId="2" borderId="1" xfId="0" applyFont="1" applyFill="1" applyBorder="1"/>
    <xf numFmtId="1" fontId="6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</cellXfs>
  <cellStyles count="2">
    <cellStyle name="Normal" xfId="0" builtinId="0"/>
    <cellStyle name="Normal 2" xfId="1"/>
  </cellStyles>
  <dxfs count="6"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</dxfs>
  <tableStyles count="0" defaultTableStyle="TableStyleMedium2" defaultPivotStyle="PivotStyleLight16"/>
  <colors>
    <mruColors>
      <color rgb="FF2175D9"/>
      <color rgb="FF36609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ordlundi00" displayName="ordlundi00" ref="A3:Y152" totalsRowShown="0">
  <autoFilter ref="A3:Y152"/>
  <sortState ref="A4:Y152">
    <sortCondition ref="E3:E152"/>
  </sortState>
  <tableColumns count="25">
    <tableColumn id="1" name="Id info"/>
    <tableColumn id="2" name="fonction"/>
    <tableColumn id="3" name="Nom contrat"/>
    <tableColumn id="4" name="N2"/>
    <tableColumn id="5" name="reponsable equipe"/>
    <tableColumn id="25" name="Coluna7"/>
    <tableColumn id="6" name="service"/>
    <tableColumn id="7" name="Entrée" dataDxfId="5"/>
    <tableColumn id="8" name="sortie" dataDxfId="4"/>
    <tableColumn id="9" name="entré" dataDxfId="3"/>
    <tableColumn id="10" name="sortie2" dataDxfId="2"/>
    <tableColumn id="11" name="Seg"/>
    <tableColumn id="12" name="Ter"/>
    <tableColumn id="13" name="Qua"/>
    <tableColumn id="14" name="Qui"/>
    <tableColumn id="15" name="Sex"/>
    <tableColumn id="16" name="Sab"/>
    <tableColumn id="17" name="S7" dataDxfId="1">
      <calculatedColumnFormula>IF($L4="x","Lundi",IF($M4="x","Mardi",IF($N4="x","Mercredi",IF($O4="x","Jeudi",IF($P4="x","Vendredi",IF($Q4="x","Samedi","ERROR"))))))</calculatedColumnFormula>
    </tableColumn>
    <tableColumn id="18" name="S8" dataDxfId="0">
      <calculatedColumnFormula>IF($L4="x","Segunda",IF($M4="x","Terça",IF($N4="x","Quarta",IF($O4="x","Quinta",IF($P4="x","Sexta",IF($Q4="x","Sábado","ERROR"))))))</calculatedColumnFormula>
    </tableColumn>
    <tableColumn id="19" name="Coluna1"/>
    <tableColumn id="20" name="Coluna2"/>
    <tableColumn id="21" name="Coluna3"/>
    <tableColumn id="22" name="Coluna4"/>
    <tableColumn id="23" name="Coluna5"/>
    <tableColumn id="24" name="Coluna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0"/>
  <sheetViews>
    <sheetView tabSelected="1" workbookViewId="0">
      <selection activeCell="F15" sqref="F15"/>
    </sheetView>
  </sheetViews>
  <sheetFormatPr defaultRowHeight="15" x14ac:dyDescent="0.25"/>
  <cols>
    <col min="2" max="2" width="36.5703125" customWidth="1"/>
    <col min="3" max="3" width="12.7109375" customWidth="1"/>
    <col min="10" max="10" width="9.85546875" customWidth="1"/>
    <col min="14" max="14" width="23.5703125" customWidth="1"/>
    <col min="15" max="15" width="20.140625" customWidth="1"/>
    <col min="17" max="22" width="3" customWidth="1"/>
  </cols>
  <sheetData>
    <row r="1" spans="1:22" ht="15.75" thickBot="1" x14ac:dyDescent="0.3">
      <c r="A1" t="s">
        <v>9</v>
      </c>
    </row>
    <row r="2" spans="1:22" ht="48" thickBot="1" x14ac:dyDescent="0.3">
      <c r="C2" s="27">
        <f ca="1">TODAY()</f>
        <v>43071</v>
      </c>
      <c r="J2" s="15" t="s">
        <v>10</v>
      </c>
      <c r="N2" s="12" t="s">
        <v>7</v>
      </c>
      <c r="O2" s="12" t="s">
        <v>8</v>
      </c>
      <c r="Q2" s="19" t="s">
        <v>25</v>
      </c>
      <c r="R2" s="19" t="s">
        <v>13</v>
      </c>
      <c r="S2" s="19" t="s">
        <v>14</v>
      </c>
      <c r="T2" s="19" t="s">
        <v>15</v>
      </c>
      <c r="U2" s="19" t="s">
        <v>16</v>
      </c>
      <c r="V2" s="19" t="s">
        <v>17</v>
      </c>
    </row>
    <row r="3" spans="1:22" ht="15.75" thickBot="1" x14ac:dyDescent="0.3">
      <c r="C3" s="25">
        <f ca="1">WEEKDAY(C2)</f>
        <v>7</v>
      </c>
      <c r="J3" s="16" t="s">
        <v>11</v>
      </c>
      <c r="N3" s="13">
        <v>5003027</v>
      </c>
      <c r="O3" s="13" t="str">
        <f t="shared" ref="O3:O39" si="0">IFERROR(VLOOKUP(N:N,L:M,2,0),"Libre")</f>
        <v>Libre</v>
      </c>
      <c r="Q3" s="20" t="s">
        <v>32</v>
      </c>
      <c r="R3" s="20" t="s">
        <v>32</v>
      </c>
      <c r="S3" s="20" t="s">
        <v>32</v>
      </c>
      <c r="T3" s="20" t="s">
        <v>32</v>
      </c>
      <c r="U3" s="20">
        <v>1</v>
      </c>
      <c r="V3" s="20" t="s">
        <v>32</v>
      </c>
    </row>
    <row r="4" spans="1:22" ht="15.75" thickBot="1" x14ac:dyDescent="0.3">
      <c r="J4" s="17" t="s">
        <v>12</v>
      </c>
      <c r="N4" s="14">
        <v>5003050</v>
      </c>
      <c r="O4" s="14" t="str">
        <f t="shared" si="0"/>
        <v>Libre</v>
      </c>
      <c r="Q4" s="20" t="s">
        <v>32</v>
      </c>
      <c r="R4" s="20" t="s">
        <v>32</v>
      </c>
      <c r="S4" s="20" t="s">
        <v>32</v>
      </c>
      <c r="T4" s="20">
        <v>1</v>
      </c>
      <c r="U4" s="20" t="s">
        <v>32</v>
      </c>
      <c r="V4" s="20" t="s">
        <v>32</v>
      </c>
    </row>
    <row r="5" spans="1:22" ht="27" thickBot="1" x14ac:dyDescent="0.3">
      <c r="B5" s="21" t="s">
        <v>9</v>
      </c>
      <c r="J5" s="17" t="s">
        <v>13</v>
      </c>
      <c r="N5" s="13">
        <v>5003052</v>
      </c>
      <c r="O5" s="13" t="str">
        <f t="shared" si="0"/>
        <v>Libre</v>
      </c>
      <c r="Q5" s="20" t="s">
        <v>32</v>
      </c>
      <c r="R5" s="20" t="s">
        <v>32</v>
      </c>
      <c r="S5" s="20" t="s">
        <v>32</v>
      </c>
      <c r="T5" s="20" t="s">
        <v>32</v>
      </c>
      <c r="U5" s="20" t="s">
        <v>32</v>
      </c>
      <c r="V5" s="20">
        <v>1</v>
      </c>
    </row>
    <row r="6" spans="1:22" ht="29.25" thickBot="1" x14ac:dyDescent="0.3">
      <c r="B6" s="22" t="s">
        <v>18</v>
      </c>
      <c r="J6" s="17" t="s">
        <v>14</v>
      </c>
      <c r="N6" s="14">
        <v>5003059</v>
      </c>
      <c r="O6" s="14" t="str">
        <f t="shared" si="0"/>
        <v>Libre</v>
      </c>
      <c r="Q6" s="20" t="s">
        <v>32</v>
      </c>
      <c r="R6" s="20" t="s">
        <v>32</v>
      </c>
      <c r="S6" s="20">
        <v>1</v>
      </c>
      <c r="T6" s="20" t="s">
        <v>32</v>
      </c>
      <c r="U6" s="20" t="s">
        <v>32</v>
      </c>
      <c r="V6" s="20" t="s">
        <v>32</v>
      </c>
    </row>
    <row r="7" spans="1:22" ht="29.25" thickBot="1" x14ac:dyDescent="0.3">
      <c r="B7" s="23" t="str">
        <f ca="1">INDEX(TabSem,C3)</f>
        <v>samedi</v>
      </c>
      <c r="J7" s="17" t="s">
        <v>15</v>
      </c>
      <c r="N7" s="13">
        <v>5003071</v>
      </c>
      <c r="O7" s="13" t="str">
        <f t="shared" si="0"/>
        <v>Libre</v>
      </c>
      <c r="Q7" s="20" t="s">
        <v>32</v>
      </c>
      <c r="R7" s="20" t="s">
        <v>32</v>
      </c>
      <c r="S7" s="20" t="s">
        <v>32</v>
      </c>
      <c r="T7" s="20" t="s">
        <v>32</v>
      </c>
      <c r="U7" s="20" t="s">
        <v>32</v>
      </c>
      <c r="V7" s="20">
        <v>2</v>
      </c>
    </row>
    <row r="8" spans="1:22" ht="15.75" thickBot="1" x14ac:dyDescent="0.3">
      <c r="J8" s="17" t="s">
        <v>16</v>
      </c>
      <c r="N8" s="14">
        <v>5003072</v>
      </c>
      <c r="O8" s="14" t="str">
        <f t="shared" si="0"/>
        <v>Libre</v>
      </c>
      <c r="Q8" s="20" t="s">
        <v>32</v>
      </c>
      <c r="R8" s="20" t="s">
        <v>32</v>
      </c>
      <c r="S8" s="20">
        <v>2</v>
      </c>
      <c r="T8" s="20" t="s">
        <v>32</v>
      </c>
      <c r="U8" s="20" t="s">
        <v>32</v>
      </c>
      <c r="V8" s="20" t="s">
        <v>32</v>
      </c>
    </row>
    <row r="9" spans="1:22" ht="27" thickBot="1" x14ac:dyDescent="0.3">
      <c r="B9" s="24">
        <f ca="1">IF($C$3=1,"200",OFFSET('avant 11'!$AA$132,,C3-2))</f>
        <v>58</v>
      </c>
      <c r="F9" s="26"/>
      <c r="J9" s="18" t="s">
        <v>17</v>
      </c>
      <c r="N9" s="13">
        <v>5003075</v>
      </c>
      <c r="O9" s="13" t="str">
        <f t="shared" si="0"/>
        <v>Libre</v>
      </c>
      <c r="Q9" s="20" t="s">
        <v>32</v>
      </c>
      <c r="R9" s="20" t="s">
        <v>32</v>
      </c>
      <c r="S9" s="20" t="s">
        <v>32</v>
      </c>
      <c r="T9" s="20" t="s">
        <v>32</v>
      </c>
      <c r="U9" s="20" t="s">
        <v>32</v>
      </c>
      <c r="V9" s="20">
        <v>3</v>
      </c>
    </row>
    <row r="10" spans="1:22" ht="15.75" thickBot="1" x14ac:dyDescent="0.3">
      <c r="B10" t="s">
        <v>0</v>
      </c>
      <c r="N10" s="14">
        <v>5003076</v>
      </c>
      <c r="O10" s="14" t="str">
        <f t="shared" si="0"/>
        <v>Libre</v>
      </c>
      <c r="Q10" s="20" t="s">
        <v>32</v>
      </c>
      <c r="R10" s="20">
        <v>1</v>
      </c>
      <c r="S10" s="20" t="s">
        <v>32</v>
      </c>
      <c r="T10" s="20" t="s">
        <v>32</v>
      </c>
      <c r="U10" s="20" t="s">
        <v>32</v>
      </c>
      <c r="V10" s="20" t="s">
        <v>32</v>
      </c>
    </row>
    <row r="11" spans="1:22" ht="15.75" thickBot="1" x14ac:dyDescent="0.3">
      <c r="A11" t="str">
        <f ca="1">IFERROR(INDEX('avant 11'!$A$1:$W$171,MATCH(COUNTA($B$10:$B10),INDIRECT("Ord"&amp;$B$7),0),2),"")</f>
        <v>fonction</v>
      </c>
      <c r="B11" t="str">
        <f ca="1">IFERROR(INDEX('avant 11'!$A$1:$W$171,MATCH(COUNTA($B$10:$B10),INDIRECT("Ord"&amp;$B$7),0),3),"")</f>
        <v>Nom contrat</v>
      </c>
      <c r="C11" t="str">
        <f ca="1">IFERROR(INDEX('avant 11'!$A$1:$AL$132,MATCH(COUNTA($B$10:$B10),INDIRECT("Ord"&amp;$B$7),0),6),"")</f>
        <v>Coluna7</v>
      </c>
      <c r="N11" s="13">
        <v>5003081</v>
      </c>
      <c r="O11" s="13" t="str">
        <f t="shared" si="0"/>
        <v>Libre</v>
      </c>
      <c r="Q11" s="20" t="s">
        <v>32</v>
      </c>
      <c r="R11" s="20" t="s">
        <v>32</v>
      </c>
      <c r="S11" s="20" t="s">
        <v>32</v>
      </c>
      <c r="T11" s="20" t="s">
        <v>32</v>
      </c>
      <c r="U11" s="20">
        <v>2</v>
      </c>
      <c r="V11" s="20" t="s">
        <v>32</v>
      </c>
    </row>
    <row r="12" spans="1:22" ht="15.75" thickBot="1" x14ac:dyDescent="0.3">
      <c r="A12" s="3" t="str">
        <f ca="1">IFERROR(INDEX('avant 11'!$A$1:$W$171,MATCH(COUNTA($B$10:$B11),INDIRECT("Ord"&amp;$B$7),0),2),"")</f>
        <v>F201602</v>
      </c>
      <c r="B12" s="3" t="str">
        <f ca="1">IFERROR(INDEX('avant 11'!$A$1:$W$171,MATCH(COUNTA($B$10:$B11),INDIRECT("Ord"&amp;$B$7),0),3),"")</f>
        <v>Victor inox</v>
      </c>
      <c r="C12" s="3">
        <f ca="1">IFERROR(INDEX('avant 11'!$A$1:$AL$132,MATCH(COUNTA($B$10:$B11),INDIRECT("Ord"&amp;$B$7),0),6),"")</f>
        <v>3024</v>
      </c>
      <c r="N12" s="14">
        <v>5003086</v>
      </c>
      <c r="O12" s="14" t="str">
        <f t="shared" si="0"/>
        <v>Libre</v>
      </c>
      <c r="Q12" s="20" t="s">
        <v>32</v>
      </c>
      <c r="R12" s="20" t="s">
        <v>32</v>
      </c>
      <c r="S12" s="20" t="s">
        <v>32</v>
      </c>
      <c r="T12" s="20">
        <v>2</v>
      </c>
      <c r="U12" s="20" t="s">
        <v>32</v>
      </c>
      <c r="V12" s="20" t="s">
        <v>32</v>
      </c>
    </row>
    <row r="13" spans="1:22" ht="15.75" thickBot="1" x14ac:dyDescent="0.3">
      <c r="A13" t="str">
        <f ca="1">IFERROR(INDEX('avant 11'!$A$1:$W$171,MATCH(COUNTA($B$10:$B12),INDIRECT("Ord"&amp;$B$7),0),2),"")</f>
        <v>F201615</v>
      </c>
      <c r="B13" t="str">
        <f ca="1">IFERROR(INDEX('avant 11'!$A$1:$W$171,MATCH(COUNTA($B$10:$B12),INDIRECT("Ord"&amp;$B$7),0),3),"")</f>
        <v xml:space="preserve">Victor </v>
      </c>
      <c r="C13">
        <f ca="1">IFERROR(INDEX('avant 11'!$A$1:$AL$132,MATCH(COUNTA($B$10:$B12),INDIRECT("Ord"&amp;$B$7),0),6),"")</f>
        <v>3037</v>
      </c>
      <c r="N13" s="13">
        <v>5003092</v>
      </c>
      <c r="O13" s="13" t="str">
        <f t="shared" si="0"/>
        <v>Libre</v>
      </c>
      <c r="Q13" s="20" t="s">
        <v>32</v>
      </c>
      <c r="R13" s="20">
        <v>2</v>
      </c>
      <c r="S13" s="20" t="s">
        <v>32</v>
      </c>
      <c r="T13" s="20" t="s">
        <v>32</v>
      </c>
      <c r="U13" s="20" t="s">
        <v>32</v>
      </c>
      <c r="V13" s="20" t="s">
        <v>32</v>
      </c>
    </row>
    <row r="14" spans="1:22" ht="15.75" thickBot="1" x14ac:dyDescent="0.3">
      <c r="A14" t="str">
        <f ca="1">IFERROR(INDEX('avant 11'!$A$1:$W$171,MATCH(COUNTA($B$10:$B13),INDIRECT("Ord"&amp;$B$7),0),2),"")</f>
        <v>F201501</v>
      </c>
      <c r="B14" t="str">
        <f ca="1">IFERROR(INDEX('avant 11'!$A$1:$W$171,MATCH(COUNTA($B$10:$B13),INDIRECT("Ord"&amp;$B$7),0),3),"")</f>
        <v xml:space="preserve">Bruno </v>
      </c>
      <c r="C14">
        <f ca="1">IFERROR(INDEX('avant 11'!$A$1:$AL$132,MATCH(COUNTA($B$10:$B13),INDIRECT("Ord"&amp;$B$7),0),6),"")</f>
        <v>3001</v>
      </c>
      <c r="N14" s="14">
        <v>5003094</v>
      </c>
      <c r="O14" s="14" t="str">
        <f t="shared" si="0"/>
        <v>Libre</v>
      </c>
      <c r="Q14" s="20" t="s">
        <v>32</v>
      </c>
      <c r="R14" s="20" t="s">
        <v>32</v>
      </c>
      <c r="S14" s="20" t="s">
        <v>32</v>
      </c>
      <c r="T14" s="20">
        <v>3</v>
      </c>
      <c r="U14" s="20" t="s">
        <v>32</v>
      </c>
      <c r="V14" s="20" t="s">
        <v>32</v>
      </c>
    </row>
    <row r="15" spans="1:22" ht="15.75" thickBot="1" x14ac:dyDescent="0.3">
      <c r="A15" t="str">
        <f ca="1">IFERROR(INDEX('avant 11'!$A$1:$W$171,MATCH(COUNTA($B$10:$B14),INDIRECT("Ord"&amp;$B$7),0),2),"")</f>
        <v>F201610</v>
      </c>
      <c r="B15" t="str">
        <f ca="1">IFERROR(INDEX('avant 11'!$A$1:$W$171,MATCH(COUNTA($B$10:$B14),INDIRECT("Ord"&amp;$B$7),0),3),"")</f>
        <v xml:space="preserve">Victor </v>
      </c>
      <c r="C15">
        <f ca="1">IFERROR(INDEX('avant 11'!$A$1:$AL$132,MATCH(COUNTA($B$10:$B14),INDIRECT("Ord"&amp;$B$7),0),6),"")</f>
        <v>3032</v>
      </c>
      <c r="N15" s="13">
        <v>5003097</v>
      </c>
      <c r="O15" s="13" t="str">
        <f t="shared" si="0"/>
        <v>Libre</v>
      </c>
      <c r="Q15" s="20" t="s">
        <v>32</v>
      </c>
      <c r="R15" s="20">
        <v>3</v>
      </c>
      <c r="S15" s="20" t="s">
        <v>32</v>
      </c>
      <c r="T15" s="20" t="s">
        <v>32</v>
      </c>
      <c r="U15" s="20" t="s">
        <v>32</v>
      </c>
      <c r="V15" s="20" t="s">
        <v>32</v>
      </c>
    </row>
    <row r="16" spans="1:22" ht="15.75" thickBot="1" x14ac:dyDescent="0.3">
      <c r="A16" t="str">
        <f ca="1">IFERROR(INDEX('avant 11'!$A$1:$W$171,MATCH(COUNTA($B$10:$B15),INDIRECT("Ord"&amp;$B$7),0),2),"")</f>
        <v>F201644</v>
      </c>
      <c r="B16" t="str">
        <f ca="1">IFERROR(INDEX('avant 11'!$A$1:$W$171,MATCH(COUNTA($B$10:$B15),INDIRECT("Ord"&amp;$B$7),0),3),"")</f>
        <v>Sandrine</v>
      </c>
      <c r="C16">
        <f ca="1">IFERROR(INDEX('avant 11'!$A$1:$AL$132,MATCH(COUNTA($B$10:$B15),INDIRECT("Ord"&amp;$B$7),0),6),"")</f>
        <v>3066</v>
      </c>
      <c r="N16" s="14">
        <v>5003099</v>
      </c>
      <c r="O16" s="14" t="str">
        <f t="shared" si="0"/>
        <v>Libre</v>
      </c>
      <c r="Q16" s="20" t="s">
        <v>32</v>
      </c>
      <c r="R16" s="20" t="s">
        <v>32</v>
      </c>
      <c r="S16" s="20" t="s">
        <v>32</v>
      </c>
      <c r="T16" s="20">
        <v>4</v>
      </c>
      <c r="U16" s="20" t="s">
        <v>32</v>
      </c>
      <c r="V16" s="20" t="s">
        <v>32</v>
      </c>
    </row>
    <row r="17" spans="1:22" ht="15.75" thickBot="1" x14ac:dyDescent="0.3">
      <c r="A17" t="str">
        <f ca="1">IFERROR(INDEX('avant 11'!$A$1:$W$171,MATCH(COUNTA($B$10:$B16),INDIRECT("Ord"&amp;$B$7),0),2),"")</f>
        <v>F201651</v>
      </c>
      <c r="B17" t="str">
        <f ca="1">IFERROR(INDEX('avant 11'!$A$1:$W$171,MATCH(COUNTA($B$10:$B16),INDIRECT("Ord"&amp;$B$7),0),3),"")</f>
        <v>Sandrine</v>
      </c>
      <c r="C17">
        <f ca="1">IFERROR(INDEX('avant 11'!$A$1:$AL$132,MATCH(COUNTA($B$10:$B16),INDIRECT("Ord"&amp;$B$7),0),6),"")</f>
        <v>3073</v>
      </c>
      <c r="N17" s="13">
        <v>5003101</v>
      </c>
      <c r="O17" s="13" t="str">
        <f t="shared" si="0"/>
        <v>Libre</v>
      </c>
      <c r="Q17" s="20" t="s">
        <v>32</v>
      </c>
      <c r="R17" s="20">
        <v>4</v>
      </c>
      <c r="S17" s="20" t="s">
        <v>32</v>
      </c>
      <c r="T17" s="20" t="s">
        <v>32</v>
      </c>
      <c r="U17" s="20" t="s">
        <v>32</v>
      </c>
      <c r="V17" s="20" t="s">
        <v>32</v>
      </c>
    </row>
    <row r="18" spans="1:22" ht="15.75" thickBot="1" x14ac:dyDescent="0.3">
      <c r="A18" t="str">
        <f ca="1">IFERROR(INDEX('avant 11'!$A$1:$W$171,MATCH(COUNTA($B$10:$B17),INDIRECT("Ord"&amp;$B$7),0),2),"")</f>
        <v>F201657</v>
      </c>
      <c r="B18" t="str">
        <f ca="1">IFERROR(INDEX('avant 11'!$A$1:$W$171,MATCH(COUNTA($B$10:$B17),INDIRECT("Ord"&amp;$B$7),0),3),"")</f>
        <v>Sandrine</v>
      </c>
      <c r="C18">
        <f ca="1">IFERROR(INDEX('avant 11'!$A$1:$AL$132,MATCH(COUNTA($B$10:$B17),INDIRECT("Ord"&amp;$B$7),0),6),"")</f>
        <v>3079</v>
      </c>
      <c r="N18" s="14">
        <v>5003109</v>
      </c>
      <c r="O18" s="14" t="str">
        <f t="shared" si="0"/>
        <v>Libre</v>
      </c>
      <c r="Q18" s="20" t="s">
        <v>32</v>
      </c>
      <c r="R18" s="20" t="s">
        <v>32</v>
      </c>
      <c r="S18" s="20">
        <v>3</v>
      </c>
      <c r="T18" s="20" t="s">
        <v>32</v>
      </c>
      <c r="U18" s="20" t="s">
        <v>32</v>
      </c>
      <c r="V18" s="20" t="s">
        <v>32</v>
      </c>
    </row>
    <row r="19" spans="1:22" ht="15.75" thickBot="1" x14ac:dyDescent="0.3">
      <c r="A19" t="str">
        <f ca="1">IFERROR(INDEX('avant 11'!$A$1:$W$171,MATCH(COUNTA($B$10:$B18),INDIRECT("Ord"&amp;$B$7),0),2),"")</f>
        <v>F201673</v>
      </c>
      <c r="B19" t="str">
        <f ca="1">IFERROR(INDEX('avant 11'!$A$1:$W$171,MATCH(COUNTA($B$10:$B18),INDIRECT("Ord"&amp;$B$7),0),3),"")</f>
        <v>Sandrine</v>
      </c>
      <c r="C19">
        <f ca="1">IFERROR(INDEX('avant 11'!$A$1:$AL$132,MATCH(COUNTA($B$10:$B18),INDIRECT("Ord"&amp;$B$7),0),6),"")</f>
        <v>3095</v>
      </c>
      <c r="N19" s="13">
        <v>5003121</v>
      </c>
      <c r="O19" s="13" t="str">
        <f t="shared" si="0"/>
        <v>Libre</v>
      </c>
      <c r="Q19" s="20" t="s">
        <v>32</v>
      </c>
      <c r="R19" s="20">
        <v>5</v>
      </c>
      <c r="S19" s="20" t="s">
        <v>32</v>
      </c>
      <c r="T19" s="20" t="s">
        <v>32</v>
      </c>
      <c r="U19" s="20" t="s">
        <v>32</v>
      </c>
      <c r="V19" s="20" t="s">
        <v>32</v>
      </c>
    </row>
    <row r="20" spans="1:22" ht="15.75" thickBot="1" x14ac:dyDescent="0.3">
      <c r="A20" t="str">
        <f ca="1">IFERROR(INDEX('avant 11'!$A$1:$W$171,MATCH(COUNTA($B$10:$B19),INDIRECT("Ord"&amp;$B$7),0),2),"")</f>
        <v>F201678</v>
      </c>
      <c r="B20" t="str">
        <f ca="1">IFERROR(INDEX('avant 11'!$A$1:$W$171,MATCH(COUNTA($B$10:$B19),INDIRECT("Ord"&amp;$B$7),0),3),"")</f>
        <v>Sandrine</v>
      </c>
      <c r="C20">
        <f ca="1">IFERROR(INDEX('avant 11'!$A$1:$AL$132,MATCH(COUNTA($B$10:$B19),INDIRECT("Ord"&amp;$B$7),0),6),"")</f>
        <v>3100</v>
      </c>
      <c r="N20" s="14">
        <v>5003128</v>
      </c>
      <c r="O20" s="14" t="str">
        <f t="shared" si="0"/>
        <v>Libre</v>
      </c>
      <c r="Q20" s="20" t="s">
        <v>32</v>
      </c>
      <c r="R20" s="20" t="s">
        <v>32</v>
      </c>
      <c r="S20" s="20" t="s">
        <v>32</v>
      </c>
      <c r="T20" s="20" t="s">
        <v>32</v>
      </c>
      <c r="U20" s="20" t="s">
        <v>32</v>
      </c>
      <c r="V20" s="20">
        <v>4</v>
      </c>
    </row>
    <row r="21" spans="1:22" ht="15.75" thickBot="1" x14ac:dyDescent="0.3">
      <c r="A21" t="str">
        <f ca="1">IFERROR(INDEX('avant 11'!$A$1:$W$171,MATCH(COUNTA($B$10:$B20),INDIRECT("Ord"&amp;$B$7),0),2),"")</f>
        <v>F201703</v>
      </c>
      <c r="B21" t="str">
        <f ca="1">IFERROR(INDEX('avant 11'!$A$1:$W$171,MATCH(COUNTA($B$10:$B20),INDIRECT("Ord"&amp;$B$7),0),3),"")</f>
        <v>Sandrine</v>
      </c>
      <c r="C21">
        <f ca="1">IFERROR(INDEX('avant 11'!$A$1:$AL$132,MATCH(COUNTA($B$10:$B20),INDIRECT("Ord"&amp;$B$7),0),6),"")</f>
        <v>3123</v>
      </c>
      <c r="N21" s="13">
        <v>5003136</v>
      </c>
      <c r="O21" s="13" t="str">
        <f t="shared" si="0"/>
        <v>Libre</v>
      </c>
      <c r="Q21" s="20" t="s">
        <v>32</v>
      </c>
      <c r="R21" s="20">
        <v>6</v>
      </c>
      <c r="S21" s="20" t="s">
        <v>32</v>
      </c>
      <c r="T21" s="20" t="s">
        <v>32</v>
      </c>
      <c r="U21" s="20" t="s">
        <v>32</v>
      </c>
      <c r="V21" s="20" t="s">
        <v>32</v>
      </c>
    </row>
    <row r="22" spans="1:22" ht="15.75" thickBot="1" x14ac:dyDescent="0.3">
      <c r="A22" t="str">
        <f ca="1">IFERROR(INDEX('avant 11'!$A$1:$W$171,MATCH(COUNTA($B$10:$B21),INDIRECT("Ord"&amp;$B$7),0),2),"")</f>
        <v>F201604</v>
      </c>
      <c r="B22" t="str">
        <f ca="1">IFERROR(INDEX('avant 11'!$A$1:$W$171,MATCH(COUNTA($B$10:$B21),INDIRECT("Ord"&amp;$B$7),0),3),"")</f>
        <v xml:space="preserve">Victor </v>
      </c>
      <c r="C22">
        <f ca="1">IFERROR(INDEX('avant 11'!$A$1:$AL$132,MATCH(COUNTA($B$10:$B21),INDIRECT("Ord"&amp;$B$7),0),6),"")</f>
        <v>3026</v>
      </c>
      <c r="N22" s="14">
        <v>5003139</v>
      </c>
      <c r="O22" s="14" t="str">
        <f t="shared" si="0"/>
        <v>Libre</v>
      </c>
      <c r="Q22" s="20">
        <v>1</v>
      </c>
      <c r="R22" s="20" t="s">
        <v>32</v>
      </c>
      <c r="S22" s="20" t="s">
        <v>32</v>
      </c>
      <c r="T22" s="20" t="s">
        <v>32</v>
      </c>
      <c r="U22" s="20" t="s">
        <v>32</v>
      </c>
      <c r="V22" s="20" t="s">
        <v>32</v>
      </c>
    </row>
    <row r="23" spans="1:22" ht="15.75" thickBot="1" x14ac:dyDescent="0.3">
      <c r="A23" t="str">
        <f ca="1">IFERROR(INDEX('avant 11'!$A$1:$W$171,MATCH(COUNTA($B$10:$B22),INDIRECT("Ord"&amp;$B$7),0),2),"")</f>
        <v>F201614</v>
      </c>
      <c r="B23" t="str">
        <f ca="1">IFERROR(INDEX('avant 11'!$A$1:$W$171,MATCH(COUNTA($B$10:$B22),INDIRECT("Ord"&amp;$B$7),0),3),"")</f>
        <v xml:space="preserve">Victor </v>
      </c>
      <c r="C23">
        <f ca="1">IFERROR(INDEX('avant 11'!$A$1:$AL$132,MATCH(COUNTA($B$10:$B22),INDIRECT("Ord"&amp;$B$7),0),6),"")</f>
        <v>3036</v>
      </c>
      <c r="N23" s="13">
        <v>5003144</v>
      </c>
      <c r="O23" s="13" t="str">
        <f t="shared" si="0"/>
        <v>Libre</v>
      </c>
      <c r="Q23" s="20" t="s">
        <v>32</v>
      </c>
      <c r="R23" s="20" t="s">
        <v>32</v>
      </c>
      <c r="S23" s="20" t="s">
        <v>32</v>
      </c>
      <c r="T23" s="20" t="s">
        <v>32</v>
      </c>
      <c r="U23" s="20" t="s">
        <v>32</v>
      </c>
      <c r="V23" s="20">
        <v>5</v>
      </c>
    </row>
    <row r="24" spans="1:22" ht="15.75" thickBot="1" x14ac:dyDescent="0.3">
      <c r="A24" t="str">
        <f ca="1">IFERROR(INDEX('avant 11'!$A$1:$W$171,MATCH(COUNTA($B$10:$B23),INDIRECT("Ord"&amp;$B$7),0),2),"")</f>
        <v>F201629</v>
      </c>
      <c r="B24" t="str">
        <f ca="1">IFERROR(INDEX('avant 11'!$A$1:$W$171,MATCH(COUNTA($B$10:$B23),INDIRECT("Ord"&amp;$B$7),0),3),"")</f>
        <v>Cristine</v>
      </c>
      <c r="C24">
        <f ca="1">IFERROR(INDEX('avant 11'!$A$1:$AL$132,MATCH(COUNTA($B$10:$B23),INDIRECT("Ord"&amp;$B$7),0),6),"")</f>
        <v>3051</v>
      </c>
      <c r="N24" s="14">
        <v>5003145</v>
      </c>
      <c r="O24" s="14" t="str">
        <f t="shared" si="0"/>
        <v>Libre</v>
      </c>
      <c r="Q24" s="20" t="s">
        <v>32</v>
      </c>
      <c r="R24" s="20" t="s">
        <v>32</v>
      </c>
      <c r="S24" s="20" t="s">
        <v>32</v>
      </c>
      <c r="T24" s="20" t="s">
        <v>32</v>
      </c>
      <c r="U24" s="20">
        <v>3</v>
      </c>
      <c r="V24" s="20" t="s">
        <v>32</v>
      </c>
    </row>
    <row r="25" spans="1:22" ht="15.75" thickBot="1" x14ac:dyDescent="0.3">
      <c r="A25" t="str">
        <f ca="1">IFERROR(INDEX('avant 11'!$A$1:$W$171,MATCH(COUNTA($B$10:$B24),INDIRECT("Ord"&amp;$B$7),0),2),"")</f>
        <v>F201643</v>
      </c>
      <c r="B25" t="str">
        <f ca="1">IFERROR(INDEX('avant 11'!$A$1:$W$171,MATCH(COUNTA($B$10:$B24),INDIRECT("Ord"&amp;$B$7),0),3),"")</f>
        <v>Sandrine</v>
      </c>
      <c r="C25">
        <f ca="1">IFERROR(INDEX('avant 11'!$A$1:$AL$132,MATCH(COUNTA($B$10:$B24),INDIRECT("Ord"&amp;$B$7),0),6),"")</f>
        <v>3065</v>
      </c>
      <c r="N25" s="13">
        <v>5003147</v>
      </c>
      <c r="O25" s="13" t="str">
        <f t="shared" si="0"/>
        <v>Libre</v>
      </c>
      <c r="Q25" s="20" t="s">
        <v>32</v>
      </c>
      <c r="R25" s="20" t="s">
        <v>32</v>
      </c>
      <c r="S25" s="20" t="s">
        <v>32</v>
      </c>
      <c r="T25" s="20" t="s">
        <v>32</v>
      </c>
      <c r="U25" s="20">
        <v>4</v>
      </c>
      <c r="V25" s="20" t="s">
        <v>32</v>
      </c>
    </row>
    <row r="26" spans="1:22" ht="15.75" thickBot="1" x14ac:dyDescent="0.3">
      <c r="A26" t="str">
        <f ca="1">IFERROR(INDEX('avant 11'!$A$1:$W$171,MATCH(COUNTA($B$10:$B25),INDIRECT("Ord"&amp;$B$7),0),2),"")</f>
        <v>F201645</v>
      </c>
      <c r="B26" t="str">
        <f ca="1">IFERROR(INDEX('avant 11'!$A$1:$W$171,MATCH(COUNTA($B$10:$B25),INDIRECT("Ord"&amp;$B$7),0),3),"")</f>
        <v>Sandrine</v>
      </c>
      <c r="C26">
        <f ca="1">IFERROR(INDEX('avant 11'!$A$1:$AL$132,MATCH(COUNTA($B$10:$B25),INDIRECT("Ord"&amp;$B$7),0),6),"")</f>
        <v>3067</v>
      </c>
      <c r="N26" s="14">
        <v>5003149</v>
      </c>
      <c r="O26" s="14" t="str">
        <f t="shared" si="0"/>
        <v>Libre</v>
      </c>
      <c r="Q26" s="20" t="s">
        <v>32</v>
      </c>
      <c r="R26" s="20" t="s">
        <v>32</v>
      </c>
      <c r="S26" s="20" t="s">
        <v>32</v>
      </c>
      <c r="T26" s="20" t="s">
        <v>32</v>
      </c>
      <c r="U26" s="20" t="s">
        <v>32</v>
      </c>
      <c r="V26" s="20">
        <v>6</v>
      </c>
    </row>
    <row r="27" spans="1:22" ht="15.75" thickBot="1" x14ac:dyDescent="0.3">
      <c r="A27" t="str">
        <f ca="1">IFERROR(INDEX('avant 11'!$A$1:$W$171,MATCH(COUNTA($B$10:$B26),INDIRECT("Ord"&amp;$B$7),0),2),"")</f>
        <v>F201659</v>
      </c>
      <c r="B27" t="str">
        <f ca="1">IFERROR(INDEX('avant 11'!$A$1:$W$171,MATCH(COUNTA($B$10:$B26),INDIRECT("Ord"&amp;$B$7),0),3),"")</f>
        <v>Sandrine</v>
      </c>
      <c r="C27">
        <f ca="1">IFERROR(INDEX('avant 11'!$A$1:$AL$132,MATCH(COUNTA($B$10:$B26),INDIRECT("Ord"&amp;$B$7),0),6),"")</f>
        <v>3081</v>
      </c>
      <c r="N27" s="13">
        <v>5003155</v>
      </c>
      <c r="O27" s="13" t="str">
        <f t="shared" si="0"/>
        <v>Libre</v>
      </c>
      <c r="Q27" s="20" t="s">
        <v>32</v>
      </c>
      <c r="R27" s="20" t="s">
        <v>32</v>
      </c>
      <c r="S27" s="20" t="s">
        <v>32</v>
      </c>
      <c r="T27" s="20" t="s">
        <v>32</v>
      </c>
      <c r="U27" s="20" t="s">
        <v>32</v>
      </c>
      <c r="V27" s="20">
        <v>7</v>
      </c>
    </row>
    <row r="28" spans="1:22" ht="15.75" thickBot="1" x14ac:dyDescent="0.3">
      <c r="A28" t="str">
        <f ca="1">IFERROR(INDEX('avant 11'!$A$1:$W$171,MATCH(COUNTA($B$10:$B27),INDIRECT("Ord"&amp;$B$7),0),2),"")</f>
        <v>F201665</v>
      </c>
      <c r="B28" t="str">
        <f ca="1">IFERROR(INDEX('avant 11'!$A$1:$W$171,MATCH(COUNTA($B$10:$B27),INDIRECT("Ord"&amp;$B$7),0),3),"")</f>
        <v>Sandrine</v>
      </c>
      <c r="C28">
        <f ca="1">IFERROR(INDEX('avant 11'!$A$1:$AL$132,MATCH(COUNTA($B$10:$B27),INDIRECT("Ord"&amp;$B$7),0),6),"")</f>
        <v>3087</v>
      </c>
      <c r="N28" s="14">
        <v>5003156</v>
      </c>
      <c r="O28" s="14" t="str">
        <f t="shared" si="0"/>
        <v>Libre</v>
      </c>
      <c r="Q28" s="20" t="s">
        <v>32</v>
      </c>
      <c r="R28" s="20" t="s">
        <v>32</v>
      </c>
      <c r="S28" s="20">
        <v>4</v>
      </c>
      <c r="T28" s="20" t="s">
        <v>32</v>
      </c>
      <c r="U28" s="20" t="s">
        <v>32</v>
      </c>
      <c r="V28" s="20" t="s">
        <v>32</v>
      </c>
    </row>
    <row r="29" spans="1:22" ht="15.75" thickBot="1" x14ac:dyDescent="0.3">
      <c r="A29" t="str">
        <f ca="1">IFERROR(INDEX('avant 11'!$A$1:$W$171,MATCH(COUNTA($B$10:$B28),INDIRECT("Ord"&amp;$B$7),0),2),"")</f>
        <v>F201677</v>
      </c>
      <c r="B29" t="str">
        <f ca="1">IFERROR(INDEX('avant 11'!$A$1:$W$171,MATCH(COUNTA($B$10:$B28),INDIRECT("Ord"&amp;$B$7),0),3),"")</f>
        <v>Sandrine</v>
      </c>
      <c r="C29">
        <f ca="1">IFERROR(INDEX('avant 11'!$A$1:$AL$132,MATCH(COUNTA($B$10:$B28),INDIRECT("Ord"&amp;$B$7),0),6),"")</f>
        <v>3099</v>
      </c>
      <c r="N29" s="13">
        <v>5003159</v>
      </c>
      <c r="O29" s="13" t="str">
        <f t="shared" si="0"/>
        <v>Libre</v>
      </c>
      <c r="Q29" s="20" t="s">
        <v>32</v>
      </c>
      <c r="R29" s="20">
        <v>7</v>
      </c>
      <c r="S29" s="20" t="s">
        <v>32</v>
      </c>
      <c r="T29" s="20" t="s">
        <v>32</v>
      </c>
      <c r="U29" s="20" t="s">
        <v>32</v>
      </c>
      <c r="V29" s="20" t="s">
        <v>32</v>
      </c>
    </row>
    <row r="30" spans="1:22" ht="15.75" thickBot="1" x14ac:dyDescent="0.3">
      <c r="A30" t="str">
        <f ca="1">IFERROR(INDEX('avant 11'!$A$1:$W$171,MATCH(COUNTA($B$10:$B29),INDIRECT("Ord"&amp;$B$7),0),2),"")</f>
        <v>F201693</v>
      </c>
      <c r="B30" t="str">
        <f ca="1">IFERROR(INDEX('avant 11'!$A$1:$W$171,MATCH(COUNTA($B$10:$B29),INDIRECT("Ord"&amp;$B$7),0),3),"")</f>
        <v>Sandrine</v>
      </c>
      <c r="C30">
        <f ca="1">IFERROR(INDEX('avant 11'!$A$1:$AL$132,MATCH(COUNTA($B$10:$B29),INDIRECT("Ord"&amp;$B$7),0),6),"")</f>
        <v>3115</v>
      </c>
      <c r="N30" s="14">
        <v>5003160</v>
      </c>
      <c r="O30" s="14" t="str">
        <f t="shared" si="0"/>
        <v>Libre</v>
      </c>
      <c r="Q30" s="20" t="s">
        <v>32</v>
      </c>
      <c r="R30" s="20" t="s">
        <v>32</v>
      </c>
      <c r="S30" s="20" t="s">
        <v>32</v>
      </c>
      <c r="T30" s="20" t="s">
        <v>32</v>
      </c>
      <c r="U30" s="20" t="s">
        <v>32</v>
      </c>
      <c r="V30" s="20">
        <v>8</v>
      </c>
    </row>
    <row r="31" spans="1:22" ht="15.75" thickBot="1" x14ac:dyDescent="0.3">
      <c r="A31" t="str">
        <f ca="1">IFERROR(INDEX('avant 11'!$A$1:$W$171,MATCH(COUNTA($B$10:$B30),INDIRECT("Ord"&amp;$B$7),0),2),"")</f>
        <v>F201694</v>
      </c>
      <c r="B31" t="str">
        <f ca="1">IFERROR(INDEX('avant 11'!$A$1:$W$171,MATCH(COUNTA($B$10:$B30),INDIRECT("Ord"&amp;$B$7),0),3),"")</f>
        <v>Sandrine</v>
      </c>
      <c r="C31">
        <f ca="1">IFERROR(INDEX('avant 11'!$A$1:$AL$132,MATCH(COUNTA($B$10:$B30),INDIRECT("Ord"&amp;$B$7),0),6),"")</f>
        <v>3116</v>
      </c>
      <c r="N31" s="13">
        <v>5003174</v>
      </c>
      <c r="O31" s="13" t="str">
        <f t="shared" si="0"/>
        <v>Libre</v>
      </c>
      <c r="Q31" s="20" t="s">
        <v>32</v>
      </c>
      <c r="R31" s="20" t="s">
        <v>32</v>
      </c>
      <c r="S31" s="20" t="s">
        <v>32</v>
      </c>
      <c r="T31" s="20" t="s">
        <v>32</v>
      </c>
      <c r="U31" s="20" t="s">
        <v>32</v>
      </c>
      <c r="V31" s="20">
        <v>9</v>
      </c>
    </row>
    <row r="32" spans="1:22" ht="15.75" thickBot="1" x14ac:dyDescent="0.3">
      <c r="A32" t="str">
        <f ca="1">IFERROR(INDEX('avant 11'!$A$1:$W$171,MATCH(COUNTA($B$10:$B31),INDIRECT("Ord"&amp;$B$7),0),2),"")</f>
        <v>F201514</v>
      </c>
      <c r="B32" t="str">
        <f ca="1">IFERROR(INDEX('avant 11'!$A$1:$W$171,MATCH(COUNTA($B$10:$B31),INDIRECT("Ord"&amp;$B$7),0),3),"")</f>
        <v xml:space="preserve">Victor </v>
      </c>
      <c r="C32">
        <f ca="1">IFERROR(INDEX('avant 11'!$A$1:$AL$132,MATCH(COUNTA($B$10:$B31),INDIRECT("Ord"&amp;$B$7),0),6),"")</f>
        <v>3014</v>
      </c>
      <c r="N32" s="14">
        <v>5003175</v>
      </c>
      <c r="O32" s="14" t="str">
        <f t="shared" si="0"/>
        <v>Libre</v>
      </c>
      <c r="Q32" s="20" t="s">
        <v>32</v>
      </c>
      <c r="R32" s="20" t="s">
        <v>32</v>
      </c>
      <c r="S32" s="20" t="s">
        <v>32</v>
      </c>
      <c r="T32" s="20" t="s">
        <v>32</v>
      </c>
      <c r="U32" s="20" t="s">
        <v>32</v>
      </c>
      <c r="V32" s="20">
        <v>10</v>
      </c>
    </row>
    <row r="33" spans="1:22" ht="15.75" thickBot="1" x14ac:dyDescent="0.3">
      <c r="A33" t="str">
        <f ca="1">IFERROR(INDEX('avant 11'!$A$1:$W$171,MATCH(COUNTA($B$10:$B32),INDIRECT("Ord"&amp;$B$7),0),2),"")</f>
        <v>F201515</v>
      </c>
      <c r="B33" t="str">
        <f ca="1">IFERROR(INDEX('avant 11'!$A$1:$W$171,MATCH(COUNTA($B$10:$B32),INDIRECT("Ord"&amp;$B$7),0),3),"")</f>
        <v xml:space="preserve">Victor </v>
      </c>
      <c r="C33">
        <f ca="1">IFERROR(INDEX('avant 11'!$A$1:$AL$132,MATCH(COUNTA($B$10:$B32),INDIRECT("Ord"&amp;$B$7),0),6),"")</f>
        <v>3015</v>
      </c>
      <c r="N33" s="13">
        <v>5003181</v>
      </c>
      <c r="O33" s="13" t="str">
        <f t="shared" si="0"/>
        <v>Libre</v>
      </c>
      <c r="Q33" s="20">
        <v>2</v>
      </c>
      <c r="R33" s="20" t="s">
        <v>32</v>
      </c>
      <c r="S33" s="20" t="s">
        <v>32</v>
      </c>
      <c r="T33" s="20" t="s">
        <v>32</v>
      </c>
      <c r="U33" s="20" t="s">
        <v>32</v>
      </c>
      <c r="V33" s="20" t="s">
        <v>32</v>
      </c>
    </row>
    <row r="34" spans="1:22" ht="15.75" thickBot="1" x14ac:dyDescent="0.3">
      <c r="A34" t="str">
        <f ca="1">IFERROR(INDEX('avant 11'!$A$1:$W$171,MATCH(COUNTA($B$10:$B33),INDIRECT("Ord"&amp;$B$7),0),2),"")</f>
        <v>F201606</v>
      </c>
      <c r="B34" t="str">
        <f ca="1">IFERROR(INDEX('avant 11'!$A$1:$W$171,MATCH(COUNTA($B$10:$B33),INDIRECT("Ord"&amp;$B$7),0),3),"")</f>
        <v xml:space="preserve">Victor </v>
      </c>
      <c r="C34">
        <f ca="1">IFERROR(INDEX('avant 11'!$A$1:$AL$132,MATCH(COUNTA($B$10:$B33),INDIRECT("Ord"&amp;$B$7),0),6),"")</f>
        <v>3028</v>
      </c>
      <c r="N34" s="14">
        <v>5003184</v>
      </c>
      <c r="O34" s="14" t="str">
        <f t="shared" si="0"/>
        <v>Libre</v>
      </c>
      <c r="Q34" s="20" t="s">
        <v>32</v>
      </c>
      <c r="R34" s="20" t="s">
        <v>32</v>
      </c>
      <c r="S34" s="20" t="s">
        <v>32</v>
      </c>
      <c r="T34" s="20">
        <v>5</v>
      </c>
      <c r="U34" s="20" t="s">
        <v>32</v>
      </c>
      <c r="V34" s="20" t="s">
        <v>32</v>
      </c>
    </row>
    <row r="35" spans="1:22" ht="15.75" thickBot="1" x14ac:dyDescent="0.3">
      <c r="A35" t="str">
        <f ca="1">IFERROR(INDEX('avant 11'!$A$1:$W$171,MATCH(COUNTA($B$10:$B34),INDIRECT("Ord"&amp;$B$7),0),2),"")</f>
        <v>F201608</v>
      </c>
      <c r="B35" t="str">
        <f ca="1">IFERROR(INDEX('avant 11'!$A$1:$W$171,MATCH(COUNTA($B$10:$B34),INDIRECT("Ord"&amp;$B$7),0),3),"")</f>
        <v xml:space="preserve">Victor </v>
      </c>
      <c r="C35">
        <f ca="1">IFERROR(INDEX('avant 11'!$A$1:$AL$132,MATCH(COUNTA($B$10:$B34),INDIRECT("Ord"&amp;$B$7),0),6),"")</f>
        <v>3030</v>
      </c>
      <c r="N35" s="13">
        <v>5003187</v>
      </c>
      <c r="O35" s="13" t="str">
        <f t="shared" si="0"/>
        <v>Libre</v>
      </c>
      <c r="Q35" s="20" t="s">
        <v>32</v>
      </c>
      <c r="R35" s="20" t="s">
        <v>32</v>
      </c>
      <c r="S35" s="20" t="s">
        <v>32</v>
      </c>
      <c r="T35" s="20" t="s">
        <v>32</v>
      </c>
      <c r="U35" s="20" t="s">
        <v>32</v>
      </c>
      <c r="V35" s="20">
        <v>11</v>
      </c>
    </row>
    <row r="36" spans="1:22" ht="15.75" thickBot="1" x14ac:dyDescent="0.3">
      <c r="A36" t="str">
        <f ca="1">IFERROR(INDEX('avant 11'!$A$1:$W$171,MATCH(COUNTA($B$10:$B35),INDIRECT("Ord"&amp;$B$7),0),2),"")</f>
        <v>F201628</v>
      </c>
      <c r="B36" t="str">
        <f ca="1">IFERROR(INDEX('avant 11'!$A$1:$W$171,MATCH(COUNTA($B$10:$B35),INDIRECT("Ord"&amp;$B$7),0),3),"")</f>
        <v>Cristine</v>
      </c>
      <c r="C36">
        <f ca="1">IFERROR(INDEX('avant 11'!$A$1:$AL$132,MATCH(COUNTA($B$10:$B35),INDIRECT("Ord"&amp;$B$7),0),6),"")</f>
        <v>3050</v>
      </c>
      <c r="N36" s="14">
        <v>5003190</v>
      </c>
      <c r="O36" s="14" t="str">
        <f t="shared" si="0"/>
        <v>Libre</v>
      </c>
      <c r="Q36" s="20" t="s">
        <v>32</v>
      </c>
      <c r="R36" s="20" t="s">
        <v>32</v>
      </c>
      <c r="S36" s="20" t="s">
        <v>32</v>
      </c>
      <c r="T36" s="20" t="s">
        <v>32</v>
      </c>
      <c r="U36" s="20">
        <v>5</v>
      </c>
      <c r="V36" s="20" t="s">
        <v>32</v>
      </c>
    </row>
    <row r="37" spans="1:22" ht="15.75" thickBot="1" x14ac:dyDescent="0.3">
      <c r="A37" t="str">
        <f ca="1">IFERROR(INDEX('avant 11'!$A$1:$W$171,MATCH(COUNTA($B$10:$B36),INDIRECT("Ord"&amp;$B$7),0),2),"")</f>
        <v>F201631</v>
      </c>
      <c r="B37" t="str">
        <f ca="1">IFERROR(INDEX('avant 11'!$A$1:$W$171,MATCH(COUNTA($B$10:$B36),INDIRECT("Ord"&amp;$B$7),0),3),"")</f>
        <v>Cristine</v>
      </c>
      <c r="C37">
        <f ca="1">IFERROR(INDEX('avant 11'!$A$1:$AL$132,MATCH(COUNTA($B$10:$B36),INDIRECT("Ord"&amp;$B$7),0),6),"")</f>
        <v>3053</v>
      </c>
      <c r="N37" s="13">
        <v>5003193</v>
      </c>
      <c r="O37" s="13" t="str">
        <f t="shared" si="0"/>
        <v>Libre</v>
      </c>
      <c r="Q37" s="20" t="s">
        <v>32</v>
      </c>
      <c r="R37" s="20">
        <v>8</v>
      </c>
      <c r="S37" s="20" t="s">
        <v>32</v>
      </c>
      <c r="T37" s="20" t="s">
        <v>32</v>
      </c>
      <c r="U37" s="20" t="s">
        <v>32</v>
      </c>
      <c r="V37" s="20" t="s">
        <v>32</v>
      </c>
    </row>
    <row r="38" spans="1:22" ht="15.75" thickBot="1" x14ac:dyDescent="0.3">
      <c r="A38" t="str">
        <f ca="1">IFERROR(INDEX('avant 11'!$A$1:$W$171,MATCH(COUNTA($B$10:$B37),INDIRECT("Ord"&amp;$B$7),0),2),"")</f>
        <v>F201653</v>
      </c>
      <c r="B38" t="str">
        <f ca="1">IFERROR(INDEX('avant 11'!$A$1:$W$171,MATCH(COUNTA($B$10:$B37),INDIRECT("Ord"&amp;$B$7),0),3),"")</f>
        <v>Sandrine</v>
      </c>
      <c r="C38">
        <f ca="1">IFERROR(INDEX('avant 11'!$A$1:$AL$132,MATCH(COUNTA($B$10:$B37),INDIRECT("Ord"&amp;$B$7),0),6),"")</f>
        <v>3075</v>
      </c>
      <c r="N38" s="14">
        <v>5003194</v>
      </c>
      <c r="O38" s="14" t="str">
        <f t="shared" si="0"/>
        <v>Libre</v>
      </c>
      <c r="Q38" s="20" t="s">
        <v>32</v>
      </c>
      <c r="R38" s="20" t="s">
        <v>32</v>
      </c>
      <c r="S38" s="20" t="s">
        <v>32</v>
      </c>
      <c r="T38" s="20" t="s">
        <v>32</v>
      </c>
      <c r="U38" s="20" t="s">
        <v>32</v>
      </c>
      <c r="V38" s="20">
        <v>12</v>
      </c>
    </row>
    <row r="39" spans="1:22" ht="15.75" thickBot="1" x14ac:dyDescent="0.3">
      <c r="A39" t="str">
        <f ca="1">IFERROR(INDEX('avant 11'!$A$1:$W$171,MATCH(COUNTA($B$10:$B38),INDIRECT("Ord"&amp;$B$7),0),2),"")</f>
        <v>F201508</v>
      </c>
      <c r="B39" t="str">
        <f ca="1">IFERROR(INDEX('avant 11'!$A$1:$W$171,MATCH(COUNTA($B$10:$B38),INDIRECT("Ord"&amp;$B$7),0),3),"")</f>
        <v xml:space="preserve">Victor </v>
      </c>
      <c r="C39">
        <f ca="1">IFERROR(INDEX('avant 11'!$A$1:$AL$132,MATCH(COUNTA($B$10:$B38),INDIRECT("Ord"&amp;$B$7),0),6),"")</f>
        <v>3008</v>
      </c>
      <c r="N39" s="13">
        <v>5003200</v>
      </c>
      <c r="O39" s="13" t="str">
        <f t="shared" si="0"/>
        <v>Libre</v>
      </c>
      <c r="Q39" s="20" t="s">
        <v>32</v>
      </c>
      <c r="R39" s="20" t="s">
        <v>32</v>
      </c>
      <c r="S39" s="20" t="s">
        <v>32</v>
      </c>
      <c r="T39" s="20" t="s">
        <v>32</v>
      </c>
      <c r="U39" s="20" t="s">
        <v>32</v>
      </c>
      <c r="V39" s="20">
        <v>13</v>
      </c>
    </row>
    <row r="40" spans="1:22" x14ac:dyDescent="0.25">
      <c r="A40" t="str">
        <f ca="1">IFERROR(INDEX('avant 11'!$A$1:$W$171,MATCH(COUNTA($B$10:$B39),INDIRECT("Ord"&amp;$B$7),0),2),"")</f>
        <v>F201609</v>
      </c>
      <c r="B40" t="str">
        <f ca="1">IFERROR(INDEX('avant 11'!$A$1:$W$171,MATCH(COUNTA($B$10:$B39),INDIRECT("Ord"&amp;$B$7),0),3),"")</f>
        <v xml:space="preserve">Victor </v>
      </c>
      <c r="C40">
        <f ca="1">IFERROR(INDEX('avant 11'!$A$1:$AL$132,MATCH(COUNTA($B$10:$B39),INDIRECT("Ord"&amp;$B$7),0),6),"")</f>
        <v>3031</v>
      </c>
      <c r="Q40" s="20" t="s">
        <v>32</v>
      </c>
      <c r="R40" s="20">
        <v>9</v>
      </c>
      <c r="S40" s="20" t="s">
        <v>32</v>
      </c>
      <c r="T40" s="20" t="s">
        <v>32</v>
      </c>
      <c r="U40" s="20" t="s">
        <v>32</v>
      </c>
      <c r="V40" s="20" t="s">
        <v>32</v>
      </c>
    </row>
    <row r="41" spans="1:22" x14ac:dyDescent="0.25">
      <c r="A41" t="str">
        <f ca="1">IFERROR(INDEX('avant 11'!$A$1:$W$171,MATCH(COUNTA($B$10:$B40),INDIRECT("Ord"&amp;$B$7),0),2),"")</f>
        <v>F201630</v>
      </c>
      <c r="B41" t="str">
        <f ca="1">IFERROR(INDEX('avant 11'!$A$1:$W$171,MATCH(COUNTA($B$10:$B40),INDIRECT("Ord"&amp;$B$7),0),3),"")</f>
        <v>Cristine</v>
      </c>
      <c r="C41">
        <f ca="1">IFERROR(INDEX('avant 11'!$A$1:$AL$132,MATCH(COUNTA($B$10:$B40),INDIRECT("Ord"&amp;$B$7),0),6),"")</f>
        <v>3052</v>
      </c>
      <c r="Q41" s="20" t="s">
        <v>32</v>
      </c>
      <c r="R41" s="20" t="s">
        <v>32</v>
      </c>
      <c r="S41" s="20">
        <v>5</v>
      </c>
      <c r="T41" s="20" t="s">
        <v>32</v>
      </c>
      <c r="U41" s="20" t="s">
        <v>32</v>
      </c>
      <c r="V41" s="20" t="s">
        <v>32</v>
      </c>
    </row>
    <row r="42" spans="1:22" x14ac:dyDescent="0.25">
      <c r="A42" t="str">
        <f ca="1">IFERROR(INDEX('avant 11'!$A$1:$W$171,MATCH(COUNTA($B$10:$B41),INDIRECT("Ord"&amp;$B$7),0),2),"")</f>
        <v>F201636</v>
      </c>
      <c r="B42" t="str">
        <f ca="1">IFERROR(INDEX('avant 11'!$A$1:$W$171,MATCH(COUNTA($B$10:$B41),INDIRECT("Ord"&amp;$B$7),0),3),"")</f>
        <v>Cristine</v>
      </c>
      <c r="C42">
        <f ca="1">IFERROR(INDEX('avant 11'!$A$1:$AL$132,MATCH(COUNTA($B$10:$B41),INDIRECT("Ord"&amp;$B$7),0),6),"")</f>
        <v>3058</v>
      </c>
      <c r="Q42" s="20" t="s">
        <v>32</v>
      </c>
      <c r="R42" s="20" t="s">
        <v>32</v>
      </c>
      <c r="S42" s="20" t="s">
        <v>32</v>
      </c>
      <c r="T42" s="20" t="s">
        <v>32</v>
      </c>
      <c r="U42" s="20" t="s">
        <v>32</v>
      </c>
      <c r="V42" s="20">
        <v>14</v>
      </c>
    </row>
    <row r="43" spans="1:22" x14ac:dyDescent="0.25">
      <c r="A43" t="str">
        <f ca="1">IFERROR(INDEX('avant 11'!$A$1:$W$171,MATCH(COUNTA($B$10:$B42),INDIRECT("Ord"&amp;$B$7),0),2),"")</f>
        <v>F201639</v>
      </c>
      <c r="B43" t="str">
        <f ca="1">IFERROR(INDEX('avant 11'!$A$1:$W$171,MATCH(COUNTA($B$10:$B42),INDIRECT("Ord"&amp;$B$7),0),3),"")</f>
        <v>Cristine</v>
      </c>
      <c r="C43">
        <f ca="1">IFERROR(INDEX('avant 11'!$A$1:$AL$132,MATCH(COUNTA($B$10:$B42),INDIRECT("Ord"&amp;$B$7),0),6),"")</f>
        <v>3061</v>
      </c>
      <c r="Q43" s="20" t="s">
        <v>32</v>
      </c>
      <c r="R43" s="20" t="s">
        <v>32</v>
      </c>
      <c r="S43" s="20">
        <v>6</v>
      </c>
      <c r="T43" s="20" t="s">
        <v>32</v>
      </c>
      <c r="U43" s="20" t="s">
        <v>32</v>
      </c>
      <c r="V43" s="20" t="s">
        <v>32</v>
      </c>
    </row>
    <row r="44" spans="1:22" x14ac:dyDescent="0.25">
      <c r="A44" t="str">
        <f ca="1">IFERROR(INDEX('avant 11'!$A$1:$W$171,MATCH(COUNTA($B$10:$B43),INDIRECT("Ord"&amp;$B$7),0),2),"")</f>
        <v>F201647</v>
      </c>
      <c r="B44" t="str">
        <f ca="1">IFERROR(INDEX('avant 11'!$A$1:$W$171,MATCH(COUNTA($B$10:$B43),INDIRECT("Ord"&amp;$B$7),0),3),"")</f>
        <v xml:space="preserve">Silvie </v>
      </c>
      <c r="C44">
        <f ca="1">IFERROR(INDEX('avant 11'!$A$1:$AL$132,MATCH(COUNTA($B$10:$B43),INDIRECT("Ord"&amp;$B$7),0),6),"")</f>
        <v>3069</v>
      </c>
      <c r="Q44" s="20" t="s">
        <v>32</v>
      </c>
      <c r="R44" s="20" t="s">
        <v>32</v>
      </c>
      <c r="S44" s="20" t="s">
        <v>32</v>
      </c>
      <c r="T44" s="20" t="s">
        <v>32</v>
      </c>
      <c r="U44" s="20" t="s">
        <v>32</v>
      </c>
      <c r="V44" s="20">
        <v>15</v>
      </c>
    </row>
    <row r="45" spans="1:22" x14ac:dyDescent="0.25">
      <c r="A45" t="str">
        <f ca="1">IFERROR(INDEX('avant 11'!$A$1:$W$171,MATCH(COUNTA($B$10:$B44),INDIRECT("Ord"&amp;$B$7),0),2),"")</f>
        <v>F201652</v>
      </c>
      <c r="B45" t="str">
        <f ca="1">IFERROR(INDEX('avant 11'!$A$1:$W$171,MATCH(COUNTA($B$10:$B44),INDIRECT("Ord"&amp;$B$7),0),3),"")</f>
        <v xml:space="preserve">Silvie </v>
      </c>
      <c r="C45">
        <f ca="1">IFERROR(INDEX('avant 11'!$A$1:$AL$132,MATCH(COUNTA($B$10:$B44),INDIRECT("Ord"&amp;$B$7),0),6),"")</f>
        <v>3074</v>
      </c>
      <c r="Q45" s="20" t="s">
        <v>32</v>
      </c>
      <c r="R45" s="20" t="s">
        <v>32</v>
      </c>
      <c r="S45" s="20" t="s">
        <v>32</v>
      </c>
      <c r="T45" s="20" t="s">
        <v>32</v>
      </c>
      <c r="U45" s="20" t="s">
        <v>32</v>
      </c>
      <c r="V45" s="20">
        <v>16</v>
      </c>
    </row>
    <row r="46" spans="1:22" x14ac:dyDescent="0.25">
      <c r="A46" t="str">
        <f ca="1">IFERROR(INDEX('avant 11'!$A$1:$W$171,MATCH(COUNTA($B$10:$B45),INDIRECT("Ord"&amp;$B$7),0),2),"")</f>
        <v>F201660</v>
      </c>
      <c r="B46" t="str">
        <f ca="1">IFERROR(INDEX('avant 11'!$A$1:$W$171,MATCH(COUNTA($B$10:$B45),INDIRECT("Ord"&amp;$B$7),0),3),"")</f>
        <v xml:space="preserve">Silvie </v>
      </c>
      <c r="C46">
        <f ca="1">IFERROR(INDEX('avant 11'!$A$1:$AL$132,MATCH(COUNTA($B$10:$B45),INDIRECT("Ord"&amp;$B$7),0),6),"")</f>
        <v>3082</v>
      </c>
      <c r="Q46" s="20" t="s">
        <v>32</v>
      </c>
      <c r="R46" s="20" t="s">
        <v>32</v>
      </c>
      <c r="S46" s="20" t="s">
        <v>32</v>
      </c>
      <c r="T46" s="20" t="s">
        <v>32</v>
      </c>
      <c r="U46" s="20" t="s">
        <v>32</v>
      </c>
      <c r="V46" s="20">
        <v>17</v>
      </c>
    </row>
    <row r="47" spans="1:22" x14ac:dyDescent="0.25">
      <c r="A47" t="str">
        <f ca="1">IFERROR(INDEX('avant 11'!$A$1:$W$171,MATCH(COUNTA($B$10:$B46),INDIRECT("Ord"&amp;$B$7),0),2),"")</f>
        <v>F201672</v>
      </c>
      <c r="B47" t="str">
        <f ca="1">IFERROR(INDEX('avant 11'!$A$1:$W$171,MATCH(COUNTA($B$10:$B46),INDIRECT("Ord"&amp;$B$7),0),3),"")</f>
        <v xml:space="preserve">Silvie </v>
      </c>
      <c r="C47">
        <f ca="1">IFERROR(INDEX('avant 11'!$A$1:$AL$132,MATCH(COUNTA($B$10:$B46),INDIRECT("Ord"&amp;$B$7),0),6),"")</f>
        <v>3094</v>
      </c>
      <c r="Q47" s="20" t="s">
        <v>32</v>
      </c>
      <c r="R47" s="20" t="s">
        <v>32</v>
      </c>
      <c r="S47" s="20" t="s">
        <v>32</v>
      </c>
      <c r="T47" s="20" t="s">
        <v>32</v>
      </c>
      <c r="U47" s="20" t="s">
        <v>32</v>
      </c>
      <c r="V47" s="20">
        <v>18</v>
      </c>
    </row>
    <row r="48" spans="1:22" x14ac:dyDescent="0.25">
      <c r="A48" t="str">
        <f ca="1">IFERROR(INDEX('avant 11'!$A$1:$W$171,MATCH(COUNTA($B$10:$B47),INDIRECT("Ord"&amp;$B$7),0),2),"")</f>
        <v>F201674</v>
      </c>
      <c r="B48" t="str">
        <f ca="1">IFERROR(INDEX('avant 11'!$A$1:$W$171,MATCH(COUNTA($B$10:$B47),INDIRECT("Ord"&amp;$B$7),0),3),"")</f>
        <v xml:space="preserve">Silvie </v>
      </c>
      <c r="C48">
        <f ca="1">IFERROR(INDEX('avant 11'!$A$1:$AL$132,MATCH(COUNTA($B$10:$B47),INDIRECT("Ord"&amp;$B$7),0),6),"")</f>
        <v>3096</v>
      </c>
      <c r="Q48" s="20" t="s">
        <v>32</v>
      </c>
      <c r="R48" s="20" t="s">
        <v>32</v>
      </c>
      <c r="S48" s="20" t="s">
        <v>32</v>
      </c>
      <c r="T48" s="20" t="s">
        <v>32</v>
      </c>
      <c r="U48" s="20" t="s">
        <v>32</v>
      </c>
      <c r="V48" s="20">
        <v>19</v>
      </c>
    </row>
    <row r="49" spans="1:22" x14ac:dyDescent="0.25">
      <c r="A49" t="str">
        <f ca="1">IFERROR(INDEX('avant 11'!$A$1:$W$171,MATCH(COUNTA($B$10:$B48),INDIRECT("Ord"&amp;$B$7),0),2),"")</f>
        <v>F201681</v>
      </c>
      <c r="B49" t="str">
        <f ca="1">IFERROR(INDEX('avant 11'!$A$1:$W$171,MATCH(COUNTA($B$10:$B48),INDIRECT("Ord"&amp;$B$7),0),3),"")</f>
        <v xml:space="preserve">Silvie </v>
      </c>
      <c r="C49">
        <f ca="1">IFERROR(INDEX('avant 11'!$A$1:$AL$132,MATCH(COUNTA($B$10:$B48),INDIRECT("Ord"&amp;$B$7),0),6),"")</f>
        <v>3103</v>
      </c>
      <c r="Q49" s="20" t="s">
        <v>32</v>
      </c>
      <c r="R49" s="20" t="s">
        <v>32</v>
      </c>
      <c r="S49" s="20" t="s">
        <v>32</v>
      </c>
      <c r="T49" s="20" t="s">
        <v>32</v>
      </c>
      <c r="U49" s="20">
        <v>6</v>
      </c>
      <c r="V49" s="20" t="s">
        <v>32</v>
      </c>
    </row>
    <row r="50" spans="1:22" x14ac:dyDescent="0.25">
      <c r="A50" t="str">
        <f ca="1">IFERROR(INDEX('avant 11'!$A$1:$W$171,MATCH(COUNTA($B$10:$B49),INDIRECT("Ord"&amp;$B$7),0),2),"")</f>
        <v>F201698</v>
      </c>
      <c r="B50" t="str">
        <f ca="1">IFERROR(INDEX('avant 11'!$A$1:$W$171,MATCH(COUNTA($B$10:$B49),INDIRECT("Ord"&amp;$B$7),0),3),"")</f>
        <v xml:space="preserve">Silvie </v>
      </c>
      <c r="C50">
        <f ca="1">IFERROR(INDEX('avant 11'!$A$1:$AL$132,MATCH(COUNTA($B$10:$B49),INDIRECT("Ord"&amp;$B$7),0),6),"")</f>
        <v>3120</v>
      </c>
      <c r="Q50" s="20" t="s">
        <v>32</v>
      </c>
      <c r="R50" s="20" t="s">
        <v>32</v>
      </c>
      <c r="S50" s="20" t="s">
        <v>32</v>
      </c>
      <c r="T50" s="20" t="s">
        <v>32</v>
      </c>
      <c r="U50" s="20" t="s">
        <v>32</v>
      </c>
      <c r="V50" s="20">
        <v>20</v>
      </c>
    </row>
    <row r="51" spans="1:22" x14ac:dyDescent="0.25">
      <c r="A51" t="str">
        <f ca="1">IFERROR(INDEX('avant 11'!$A$1:$W$171,MATCH(COUNTA($B$10:$B50),INDIRECT("Ord"&amp;$B$7),0),2),"")</f>
        <v>F201504</v>
      </c>
      <c r="B51" t="str">
        <f ca="1">IFERROR(INDEX('avant 11'!$A$1:$W$171,MATCH(COUNTA($B$10:$B50),INDIRECT("Ord"&amp;$B$7),0),3),"")</f>
        <v xml:space="preserve">Victor </v>
      </c>
      <c r="C51">
        <f ca="1">IFERROR(INDEX('avant 11'!$A$1:$AL$132,MATCH(COUNTA($B$10:$B50),INDIRECT("Ord"&amp;$B$7),0),6),"")</f>
        <v>3004</v>
      </c>
      <c r="Q51" s="20" t="s">
        <v>32</v>
      </c>
      <c r="R51" s="20" t="s">
        <v>32</v>
      </c>
      <c r="S51" s="20" t="s">
        <v>32</v>
      </c>
      <c r="T51" s="20" t="s">
        <v>32</v>
      </c>
      <c r="U51" s="20" t="s">
        <v>32</v>
      </c>
      <c r="V51" s="20">
        <v>21</v>
      </c>
    </row>
    <row r="52" spans="1:22" x14ac:dyDescent="0.25">
      <c r="A52" t="str">
        <f ca="1">IFERROR(INDEX('avant 11'!$A$1:$W$171,MATCH(COUNTA($B$10:$B51),INDIRECT("Ord"&amp;$B$7),0),2),"")</f>
        <v>F201505</v>
      </c>
      <c r="B52" t="str">
        <f ca="1">IFERROR(INDEX('avant 11'!$A$1:$W$171,MATCH(COUNTA($B$10:$B51),INDIRECT("Ord"&amp;$B$7),0),3),"")</f>
        <v xml:space="preserve">Victor </v>
      </c>
      <c r="C52">
        <f ca="1">IFERROR(INDEX('avant 11'!$A$1:$AL$132,MATCH(COUNTA($B$10:$B51),INDIRECT("Ord"&amp;$B$7),0),6),"")</f>
        <v>3005</v>
      </c>
      <c r="Q52" s="20" t="s">
        <v>32</v>
      </c>
      <c r="R52" s="20" t="s">
        <v>32</v>
      </c>
      <c r="S52" s="20">
        <v>7</v>
      </c>
      <c r="T52" s="20" t="s">
        <v>32</v>
      </c>
      <c r="U52" s="20" t="s">
        <v>32</v>
      </c>
      <c r="V52" s="20" t="s">
        <v>32</v>
      </c>
    </row>
    <row r="53" spans="1:22" x14ac:dyDescent="0.25">
      <c r="A53" t="str">
        <f ca="1">IFERROR(INDEX('avant 11'!$A$1:$W$171,MATCH(COUNTA($B$10:$B52),INDIRECT("Ord"&amp;$B$7),0),2),"")</f>
        <v>F201507</v>
      </c>
      <c r="B53" t="str">
        <f ca="1">IFERROR(INDEX('avant 11'!$A$1:$W$171,MATCH(COUNTA($B$10:$B52),INDIRECT("Ord"&amp;$B$7),0),3),"")</f>
        <v xml:space="preserve">Victor </v>
      </c>
      <c r="C53">
        <f ca="1">IFERROR(INDEX('avant 11'!$A$1:$AL$132,MATCH(COUNTA($B$10:$B52),INDIRECT("Ord"&amp;$B$7),0),6),"")</f>
        <v>3007</v>
      </c>
      <c r="Q53" s="20" t="s">
        <v>32</v>
      </c>
      <c r="R53" s="20" t="s">
        <v>32</v>
      </c>
      <c r="S53" s="20" t="s">
        <v>32</v>
      </c>
      <c r="T53" s="20" t="s">
        <v>32</v>
      </c>
      <c r="U53" s="20" t="s">
        <v>32</v>
      </c>
      <c r="V53" s="20">
        <v>22</v>
      </c>
    </row>
    <row r="54" spans="1:22" x14ac:dyDescent="0.25">
      <c r="A54" t="str">
        <f ca="1">IFERROR(INDEX('avant 11'!$A$1:$W$171,MATCH(COUNTA($B$10:$B53),INDIRECT("Ord"&amp;$B$7),0),2),"")</f>
        <v>F201666</v>
      </c>
      <c r="B54" t="str">
        <f ca="1">IFERROR(INDEX('avant 11'!$A$1:$W$171,MATCH(COUNTA($B$10:$B53),INDIRECT("Ord"&amp;$B$7),0),3),"")</f>
        <v>Magalie</v>
      </c>
      <c r="C54">
        <f ca="1">IFERROR(INDEX('avant 11'!$A$1:$AL$132,MATCH(COUNTA($B$10:$B53),INDIRECT("Ord"&amp;$B$7),0),6),"")</f>
        <v>3088</v>
      </c>
      <c r="Q54" s="20" t="s">
        <v>32</v>
      </c>
      <c r="R54" s="20" t="s">
        <v>32</v>
      </c>
      <c r="S54" s="20" t="s">
        <v>32</v>
      </c>
      <c r="T54" s="20" t="s">
        <v>32</v>
      </c>
      <c r="U54" s="20" t="s">
        <v>32</v>
      </c>
      <c r="V54" s="20">
        <v>23</v>
      </c>
    </row>
    <row r="55" spans="1:22" x14ac:dyDescent="0.25">
      <c r="A55" t="str">
        <f ca="1">IFERROR(INDEX('avant 11'!$A$1:$W$171,MATCH(COUNTA($B$10:$B54),INDIRECT("Ord"&amp;$B$7),0),2),"")</f>
        <v>F201669</v>
      </c>
      <c r="B55" t="str">
        <f ca="1">IFERROR(INDEX('avant 11'!$A$1:$W$171,MATCH(COUNTA($B$10:$B54),INDIRECT("Ord"&amp;$B$7),0),3),"")</f>
        <v>Magalie</v>
      </c>
      <c r="C55">
        <f ca="1">IFERROR(INDEX('avant 11'!$A$1:$AL$132,MATCH(COUNTA($B$10:$B54),INDIRECT("Ord"&amp;$B$7),0),6),"")</f>
        <v>3091</v>
      </c>
      <c r="Q55" s="20" t="s">
        <v>32</v>
      </c>
      <c r="R55" s="20" t="s">
        <v>32</v>
      </c>
      <c r="S55" s="20" t="s">
        <v>32</v>
      </c>
      <c r="T55" s="20" t="s">
        <v>32</v>
      </c>
      <c r="U55" s="20" t="s">
        <v>32</v>
      </c>
      <c r="V55" s="20">
        <v>24</v>
      </c>
    </row>
    <row r="56" spans="1:22" x14ac:dyDescent="0.25">
      <c r="A56" t="str">
        <f ca="1">IFERROR(INDEX('avant 11'!$A$1:$W$171,MATCH(COUNTA($B$10:$B55),INDIRECT("Ord"&amp;$B$7),0),2),"")</f>
        <v>F201675</v>
      </c>
      <c r="B56" t="str">
        <f ca="1">IFERROR(INDEX('avant 11'!$A$1:$W$171,MATCH(COUNTA($B$10:$B55),INDIRECT("Ord"&amp;$B$7),0),3),"")</f>
        <v>Magalie</v>
      </c>
      <c r="C56">
        <f ca="1">IFERROR(INDEX('avant 11'!$A$1:$AL$132,MATCH(COUNTA($B$10:$B55),INDIRECT("Ord"&amp;$B$7),0),6),"")</f>
        <v>3097</v>
      </c>
      <c r="Q56" s="20" t="s">
        <v>32</v>
      </c>
      <c r="R56" s="20" t="s">
        <v>32</v>
      </c>
      <c r="S56" s="20" t="s">
        <v>32</v>
      </c>
      <c r="T56" s="20" t="s">
        <v>32</v>
      </c>
      <c r="U56" s="20" t="s">
        <v>32</v>
      </c>
      <c r="V56" s="20">
        <v>25</v>
      </c>
    </row>
    <row r="57" spans="1:22" x14ac:dyDescent="0.25">
      <c r="A57" t="str">
        <f ca="1">IFERROR(INDEX('avant 11'!$A$1:$W$171,MATCH(COUNTA($B$10:$B56),INDIRECT("Ord"&amp;$B$7),0),2),"")</f>
        <v>F201679</v>
      </c>
      <c r="B57" t="str">
        <f ca="1">IFERROR(INDEX('avant 11'!$A$1:$W$171,MATCH(COUNTA($B$10:$B56),INDIRECT("Ord"&amp;$B$7),0),3),"")</f>
        <v>Magalie</v>
      </c>
      <c r="C57">
        <f ca="1">IFERROR(INDEX('avant 11'!$A$1:$AL$132,MATCH(COUNTA($B$10:$B56),INDIRECT("Ord"&amp;$B$7),0),6),"")</f>
        <v>3101</v>
      </c>
      <c r="Q57" s="20" t="s">
        <v>32</v>
      </c>
      <c r="R57" s="20" t="s">
        <v>32</v>
      </c>
      <c r="S57" s="20" t="s">
        <v>32</v>
      </c>
      <c r="T57" s="20" t="s">
        <v>32</v>
      </c>
      <c r="U57" s="20" t="s">
        <v>32</v>
      </c>
      <c r="V57" s="20">
        <v>26</v>
      </c>
    </row>
    <row r="58" spans="1:22" x14ac:dyDescent="0.25">
      <c r="A58" t="str">
        <f ca="1">IFERROR(INDEX('avant 11'!$A$1:$W$171,MATCH(COUNTA($B$10:$B57),INDIRECT("Ord"&amp;$B$7),0),2),"")</f>
        <v>F201511</v>
      </c>
      <c r="B58" t="str">
        <f ca="1">IFERROR(INDEX('avant 11'!$A$1:$W$171,MATCH(COUNTA($B$10:$B57),INDIRECT("Ord"&amp;$B$7),0),3),"")</f>
        <v xml:space="preserve">Victor </v>
      </c>
      <c r="C58">
        <f ca="1">IFERROR(INDEX('avant 11'!$A$1:$AL$132,MATCH(COUNTA($B$10:$B57),INDIRECT("Ord"&amp;$B$7),0),6),"")</f>
        <v>3011</v>
      </c>
      <c r="Q58" s="20" t="s">
        <v>32</v>
      </c>
      <c r="R58" s="20" t="s">
        <v>32</v>
      </c>
      <c r="S58" s="20" t="s">
        <v>32</v>
      </c>
      <c r="T58" s="20" t="s">
        <v>32</v>
      </c>
      <c r="U58" s="20" t="s">
        <v>32</v>
      </c>
      <c r="V58" s="20">
        <v>27</v>
      </c>
    </row>
    <row r="59" spans="1:22" x14ac:dyDescent="0.25">
      <c r="A59" t="str">
        <f ca="1">IFERROR(INDEX('avant 11'!$A$1:$W$171,MATCH(COUNTA($B$10:$B58),INDIRECT("Ord"&amp;$B$7),0),2),"")</f>
        <v>F201632</v>
      </c>
      <c r="B59" t="str">
        <f ca="1">IFERROR(INDEX('avant 11'!$A$1:$W$171,MATCH(COUNTA($B$10:$B58),INDIRECT("Ord"&amp;$B$7),0),3),"")</f>
        <v>Cristine</v>
      </c>
      <c r="C59">
        <f ca="1">IFERROR(INDEX('avant 11'!$A$1:$AL$132,MATCH(COUNTA($B$10:$B58),INDIRECT("Ord"&amp;$B$7),0),6),"")</f>
        <v>3054</v>
      </c>
      <c r="Q59" s="20" t="s">
        <v>32</v>
      </c>
      <c r="R59" s="20" t="s">
        <v>32</v>
      </c>
      <c r="S59" s="20" t="s">
        <v>32</v>
      </c>
      <c r="T59" s="20">
        <v>6</v>
      </c>
      <c r="U59" s="20" t="s">
        <v>32</v>
      </c>
      <c r="V59" s="20" t="s">
        <v>32</v>
      </c>
    </row>
    <row r="60" spans="1:22" x14ac:dyDescent="0.25">
      <c r="A60" t="str">
        <f ca="1">IFERROR(INDEX('avant 11'!$A$1:$W$171,MATCH(COUNTA($B$10:$B59),INDIRECT("Ord"&amp;$B$7),0),2),"")</f>
        <v>F201637</v>
      </c>
      <c r="B60" t="str">
        <f ca="1">IFERROR(INDEX('avant 11'!$A$1:$W$171,MATCH(COUNTA($B$10:$B59),INDIRECT("Ord"&amp;$B$7),0),3),"")</f>
        <v>Cristine</v>
      </c>
      <c r="C60">
        <f ca="1">IFERROR(INDEX('avant 11'!$A$1:$AL$132,MATCH(COUNTA($B$10:$B59),INDIRECT("Ord"&amp;$B$7),0),6),"")</f>
        <v>3059</v>
      </c>
      <c r="Q60" s="20" t="s">
        <v>32</v>
      </c>
      <c r="R60" s="20" t="s">
        <v>32</v>
      </c>
      <c r="S60" s="20" t="s">
        <v>32</v>
      </c>
      <c r="T60" s="20" t="s">
        <v>32</v>
      </c>
      <c r="U60" s="20">
        <v>7</v>
      </c>
      <c r="V60" s="20" t="s">
        <v>32</v>
      </c>
    </row>
    <row r="61" spans="1:22" x14ac:dyDescent="0.25">
      <c r="A61" t="str">
        <f ca="1">IFERROR(INDEX('avant 11'!$A$1:$W$171,MATCH(COUNTA($B$10:$B60),INDIRECT("Ord"&amp;$B$7),0),2),"")</f>
        <v>F201646</v>
      </c>
      <c r="B61" t="str">
        <f ca="1">IFERROR(INDEX('avant 11'!$A$1:$W$171,MATCH(COUNTA($B$10:$B60),INDIRECT("Ord"&amp;$B$7),0),3),"")</f>
        <v>Sandrine</v>
      </c>
      <c r="C61">
        <f ca="1">IFERROR(INDEX('avant 11'!$A$1:$AL$132,MATCH(COUNTA($B$10:$B60),INDIRECT("Ord"&amp;$B$7),0),6),"")</f>
        <v>3068</v>
      </c>
      <c r="Q61" s="20" t="s">
        <v>32</v>
      </c>
      <c r="R61" s="20" t="s">
        <v>32</v>
      </c>
      <c r="S61" s="20" t="s">
        <v>32</v>
      </c>
      <c r="T61" s="20" t="s">
        <v>32</v>
      </c>
      <c r="U61" s="20">
        <v>8</v>
      </c>
      <c r="V61" s="20" t="s">
        <v>32</v>
      </c>
    </row>
    <row r="62" spans="1:22" x14ac:dyDescent="0.25">
      <c r="A62" t="str">
        <f ca="1">IFERROR(INDEX('avant 11'!$A$1:$W$171,MATCH(COUNTA($B$10:$B61),INDIRECT("Ord"&amp;$B$7),0),2),"")</f>
        <v>F201650</v>
      </c>
      <c r="B62" t="str">
        <f ca="1">IFERROR(INDEX('avant 11'!$A$1:$W$171,MATCH(COUNTA($B$10:$B61),INDIRECT("Ord"&amp;$B$7),0),3),"")</f>
        <v>Sandrine</v>
      </c>
      <c r="C62">
        <f ca="1">IFERROR(INDEX('avant 11'!$A$1:$AL$132,MATCH(COUNTA($B$10:$B61),INDIRECT("Ord"&amp;$B$7),0),6),"")</f>
        <v>3072</v>
      </c>
      <c r="Q62" s="20" t="s">
        <v>32</v>
      </c>
      <c r="R62" s="20" t="s">
        <v>32</v>
      </c>
      <c r="S62" s="20" t="s">
        <v>32</v>
      </c>
      <c r="T62" s="20" t="s">
        <v>32</v>
      </c>
      <c r="U62" s="20" t="s">
        <v>32</v>
      </c>
      <c r="V62" s="20">
        <v>28</v>
      </c>
    </row>
    <row r="63" spans="1:22" x14ac:dyDescent="0.25">
      <c r="A63" t="str">
        <f ca="1">IFERROR(INDEX('avant 11'!$A$1:$W$171,MATCH(COUNTA($B$10:$B62),INDIRECT("Ord"&amp;$B$7),0),2),"")</f>
        <v>F201686</v>
      </c>
      <c r="B63" t="str">
        <f ca="1">IFERROR(INDEX('avant 11'!$A$1:$W$171,MATCH(COUNTA($B$10:$B62),INDIRECT("Ord"&amp;$B$7),0),3),"")</f>
        <v>Magalie</v>
      </c>
      <c r="C63">
        <f ca="1">IFERROR(INDEX('avant 11'!$A$1:$AL$132,MATCH(COUNTA($B$10:$B62),INDIRECT("Ord"&amp;$B$7),0),6),"")</f>
        <v>3108</v>
      </c>
      <c r="Q63" s="20" t="s">
        <v>32</v>
      </c>
      <c r="R63" s="20" t="s">
        <v>32</v>
      </c>
      <c r="S63" s="20" t="s">
        <v>32</v>
      </c>
      <c r="T63" s="20">
        <v>7</v>
      </c>
      <c r="U63" s="20" t="s">
        <v>32</v>
      </c>
      <c r="V63" s="20" t="s">
        <v>32</v>
      </c>
    </row>
    <row r="64" spans="1:22" x14ac:dyDescent="0.25">
      <c r="A64" t="str">
        <f ca="1">IFERROR(INDEX('avant 11'!$A$1:$W$171,MATCH(COUNTA($B$10:$B63),INDIRECT("Ord"&amp;$B$7),0),2),"")</f>
        <v>F201503</v>
      </c>
      <c r="B64" t="str">
        <f ca="1">IFERROR(INDEX('avant 11'!$A$1:$W$171,MATCH(COUNTA($B$10:$B63),INDIRECT("Ord"&amp;$B$7),0),3),"")</f>
        <v>Cristine</v>
      </c>
      <c r="C64">
        <f ca="1">IFERROR(INDEX('avant 11'!$A$1:$AL$132,MATCH(COUNTA($B$10:$B63),INDIRECT("Ord"&amp;$B$7),0),6),"")</f>
        <v>3003</v>
      </c>
      <c r="Q64" s="20" t="s">
        <v>32</v>
      </c>
      <c r="R64" s="20" t="s">
        <v>32</v>
      </c>
      <c r="S64" s="20">
        <v>8</v>
      </c>
      <c r="T64" s="20" t="s">
        <v>32</v>
      </c>
      <c r="U64" s="20" t="s">
        <v>32</v>
      </c>
      <c r="V64" s="20" t="s">
        <v>32</v>
      </c>
    </row>
    <row r="65" spans="1:22" x14ac:dyDescent="0.25">
      <c r="A65" t="str">
        <f ca="1">IFERROR(INDEX('avant 11'!$A$1:$W$171,MATCH(COUNTA($B$10:$B64),INDIRECT("Ord"&amp;$B$7),0),2),"")</f>
        <v>F201522</v>
      </c>
      <c r="B65" t="str">
        <f ca="1">IFERROR(INDEX('avant 11'!$A$1:$W$171,MATCH(COUNTA($B$10:$B64),INDIRECT("Ord"&amp;$B$7),0),3),"")</f>
        <v xml:space="preserve">Victor </v>
      </c>
      <c r="C65">
        <f ca="1">IFERROR(INDEX('avant 11'!$A$1:$AL$132,MATCH(COUNTA($B$10:$B64),INDIRECT("Ord"&amp;$B$7),0),6),"")</f>
        <v>3022</v>
      </c>
      <c r="Q65" s="20" t="s">
        <v>32</v>
      </c>
      <c r="R65" s="20" t="s">
        <v>32</v>
      </c>
      <c r="S65" s="20" t="s">
        <v>32</v>
      </c>
      <c r="T65" s="20">
        <v>8</v>
      </c>
      <c r="U65" s="20" t="s">
        <v>32</v>
      </c>
      <c r="V65" s="20" t="s">
        <v>32</v>
      </c>
    </row>
    <row r="66" spans="1:22" x14ac:dyDescent="0.25">
      <c r="A66" t="str">
        <f ca="1">IFERROR(INDEX('avant 11'!$A$1:$W$171,MATCH(COUNTA($B$10:$B65),INDIRECT("Ord"&amp;$B$7),0),2),"")</f>
        <v>F201613</v>
      </c>
      <c r="B66" t="str">
        <f ca="1">IFERROR(INDEX('avant 11'!$A$1:$W$171,MATCH(COUNTA($B$10:$B65),INDIRECT("Ord"&amp;$B$7),0),3),"")</f>
        <v xml:space="preserve">Victor </v>
      </c>
      <c r="C66">
        <f ca="1">IFERROR(INDEX('avant 11'!$A$1:$AL$132,MATCH(COUNTA($B$10:$B65),INDIRECT("Ord"&amp;$B$7),0),6),"")</f>
        <v>3035</v>
      </c>
      <c r="Q66" s="20" t="s">
        <v>32</v>
      </c>
      <c r="R66" s="20" t="s">
        <v>32</v>
      </c>
      <c r="S66" s="20" t="s">
        <v>32</v>
      </c>
      <c r="T66" s="20">
        <v>9</v>
      </c>
      <c r="U66" s="20" t="s">
        <v>32</v>
      </c>
      <c r="V66" s="20" t="s">
        <v>32</v>
      </c>
    </row>
    <row r="67" spans="1:22" x14ac:dyDescent="0.25">
      <c r="A67" t="str">
        <f ca="1">IFERROR(INDEX('avant 11'!$A$1:$W$171,MATCH(COUNTA($B$10:$B66),INDIRECT("Ord"&amp;$B$7),0),2),"")</f>
        <v>F201625</v>
      </c>
      <c r="B67" t="str">
        <f ca="1">IFERROR(INDEX('avant 11'!$A$1:$W$171,MATCH(COUNTA($B$10:$B66),INDIRECT("Ord"&amp;$B$7),0),3),"")</f>
        <v>Cristine</v>
      </c>
      <c r="C67">
        <f ca="1">IFERROR(INDEX('avant 11'!$A$1:$AL$132,MATCH(COUNTA($B$10:$B66),INDIRECT("Ord"&amp;$B$7),0),6),"")</f>
        <v>3047</v>
      </c>
      <c r="Q67" s="20" t="s">
        <v>32</v>
      </c>
      <c r="R67" s="20" t="s">
        <v>32</v>
      </c>
      <c r="S67" s="20" t="s">
        <v>32</v>
      </c>
      <c r="T67" s="20" t="s">
        <v>32</v>
      </c>
      <c r="U67" s="20">
        <v>9</v>
      </c>
      <c r="V67" s="20" t="s">
        <v>32</v>
      </c>
    </row>
    <row r="68" spans="1:22" x14ac:dyDescent="0.25">
      <c r="A68" t="str">
        <f ca="1">IFERROR(INDEX('avant 11'!$A$1:$W$171,MATCH(COUNTA($B$10:$B67),INDIRECT("Ord"&amp;$B$7),0),2),"")</f>
        <v>F201670</v>
      </c>
      <c r="B68" t="str">
        <f ca="1">IFERROR(INDEX('avant 11'!$A$1:$W$171,MATCH(COUNTA($B$10:$B67),INDIRECT("Ord"&amp;$B$7),0),3),"")</f>
        <v>Magalie</v>
      </c>
      <c r="C68">
        <f ca="1">IFERROR(INDEX('avant 11'!$A$1:$AL$132,MATCH(COUNTA($B$10:$B67),INDIRECT("Ord"&amp;$B$7),0),6),"")</f>
        <v>3092</v>
      </c>
      <c r="Q68" s="20" t="s">
        <v>32</v>
      </c>
      <c r="R68" s="20" t="s">
        <v>32</v>
      </c>
      <c r="S68" s="20" t="s">
        <v>32</v>
      </c>
      <c r="T68" s="20" t="s">
        <v>32</v>
      </c>
      <c r="U68" s="20">
        <v>10</v>
      </c>
      <c r="V68" s="20" t="s">
        <v>32</v>
      </c>
    </row>
    <row r="69" spans="1:22" x14ac:dyDescent="0.25">
      <c r="A69" t="str">
        <f ca="1">IFERROR(INDEX('avant 11'!$A$1:$W$171,MATCH(COUNTA($B$10:$B68),INDIRECT("Ord"&amp;$B$7),0),2),"")</f>
        <v/>
      </c>
      <c r="B69" t="str">
        <f ca="1">IFERROR(INDEX('avant 11'!$A$1:$W$171,MATCH(COUNTA($B$10:$B68),INDIRECT("Ord"&amp;$B$7),0),3),"")</f>
        <v/>
      </c>
      <c r="C69" t="str">
        <f ca="1">IFERROR(INDEX('avant 11'!$A$1:$AL$132,MATCH(COUNTA($B$10:$B68),INDIRECT("Ord"&amp;$B$7),0),6),"")</f>
        <v/>
      </c>
      <c r="Q69" s="20" t="s">
        <v>32</v>
      </c>
      <c r="R69" s="20" t="s">
        <v>32</v>
      </c>
      <c r="S69" s="20" t="s">
        <v>32</v>
      </c>
      <c r="T69" s="20" t="s">
        <v>32</v>
      </c>
      <c r="U69" s="20" t="s">
        <v>32</v>
      </c>
      <c r="V69" s="20">
        <v>29</v>
      </c>
    </row>
    <row r="70" spans="1:22" x14ac:dyDescent="0.25">
      <c r="A70" t="str">
        <f ca="1">IFERROR(INDEX('avant 11'!$A$1:$W$171,MATCH(COUNTA($B$10:$B69),INDIRECT("Ord"&amp;$B$7),0),2),"")</f>
        <v/>
      </c>
      <c r="B70" t="str">
        <f ca="1">IFERROR(INDEX('avant 11'!$A$1:$W$171,MATCH(COUNTA($B$10:$B69),INDIRECT("Ord"&amp;$B$7),0),3),"")</f>
        <v/>
      </c>
      <c r="C70" t="str">
        <f ca="1">IFERROR(INDEX('avant 11'!$A$1:$AL$132,MATCH(COUNTA($B$10:$B69),INDIRECT("Ord"&amp;$B$7),0),6),"")</f>
        <v/>
      </c>
      <c r="Q70" s="20" t="s">
        <v>32</v>
      </c>
      <c r="R70" s="20">
        <v>10</v>
      </c>
      <c r="S70" s="20" t="s">
        <v>32</v>
      </c>
      <c r="T70" s="20" t="s">
        <v>32</v>
      </c>
      <c r="U70" s="20" t="s">
        <v>32</v>
      </c>
      <c r="V70" s="20" t="s">
        <v>32</v>
      </c>
    </row>
    <row r="71" spans="1:22" x14ac:dyDescent="0.25">
      <c r="A71" t="str">
        <f ca="1">IFERROR(INDEX('avant 11'!$A$1:$W$171,MATCH(COUNTA($B$10:$B70),INDIRECT("Ord"&amp;$B$7),0),2),"")</f>
        <v/>
      </c>
      <c r="B71" t="str">
        <f ca="1">IFERROR(INDEX('avant 11'!$A$1:$W$171,MATCH(COUNTA($B$10:$B70),INDIRECT("Ord"&amp;$B$7),0),3),"")</f>
        <v/>
      </c>
      <c r="C71" t="str">
        <f ca="1">IFERROR(INDEX('avant 11'!$A$1:$AL$132,MATCH(COUNTA($B$10:$B70),INDIRECT("Ord"&amp;$B$7),0),6),"")</f>
        <v/>
      </c>
      <c r="Q71" s="20" t="s">
        <v>32</v>
      </c>
      <c r="R71" s="20" t="s">
        <v>32</v>
      </c>
      <c r="S71" s="20">
        <v>9</v>
      </c>
      <c r="T71" s="20" t="s">
        <v>32</v>
      </c>
      <c r="U71" s="20" t="s">
        <v>32</v>
      </c>
      <c r="V71" s="20" t="s">
        <v>32</v>
      </c>
    </row>
    <row r="72" spans="1:22" x14ac:dyDescent="0.25">
      <c r="A72" t="str">
        <f ca="1">IFERROR(INDEX('avant 11'!$A$1:$W$171,MATCH(COUNTA($B$10:$B71),INDIRECT("Ord"&amp;$B$7),0),2),"")</f>
        <v/>
      </c>
      <c r="B72" t="str">
        <f ca="1">IFERROR(INDEX('avant 11'!$A$1:$W$171,MATCH(COUNTA($B$10:$B71),INDIRECT("Ord"&amp;$B$7),0),3),"")</f>
        <v/>
      </c>
      <c r="C72" t="str">
        <f ca="1">IFERROR(INDEX('avant 11'!$A$1:$AL$132,MATCH(COUNTA($B$10:$B71),INDIRECT("Ord"&amp;$B$7),0),6),"")</f>
        <v/>
      </c>
      <c r="Q72" s="20" t="s">
        <v>32</v>
      </c>
      <c r="R72" s="20" t="s">
        <v>32</v>
      </c>
      <c r="S72" s="20" t="s">
        <v>32</v>
      </c>
      <c r="T72" s="20" t="s">
        <v>32</v>
      </c>
      <c r="U72" s="20" t="s">
        <v>32</v>
      </c>
      <c r="V72" s="20">
        <v>30</v>
      </c>
    </row>
    <row r="73" spans="1:22" x14ac:dyDescent="0.25">
      <c r="A73" t="str">
        <f ca="1">IFERROR(INDEX('avant 11'!$A$1:$W$171,MATCH(COUNTA($B$10:$B72),INDIRECT("Ord"&amp;$B$7),0),2),"")</f>
        <v/>
      </c>
      <c r="B73" t="str">
        <f ca="1">IFERROR(INDEX('avant 11'!$A$1:$W$171,MATCH(COUNTA($B$10:$B72),INDIRECT("Ord"&amp;$B$7),0),3),"")</f>
        <v/>
      </c>
      <c r="C73" t="str">
        <f ca="1">IFERROR(INDEX('avant 11'!$A$1:$AL$132,MATCH(COUNTA($B$10:$B72),INDIRECT("Ord"&amp;$B$7),0),6),"")</f>
        <v/>
      </c>
      <c r="Q73" s="20" t="s">
        <v>32</v>
      </c>
      <c r="R73" s="20" t="s">
        <v>32</v>
      </c>
      <c r="S73" s="20" t="s">
        <v>32</v>
      </c>
      <c r="T73" s="20" t="s">
        <v>32</v>
      </c>
      <c r="U73" s="20" t="s">
        <v>32</v>
      </c>
      <c r="V73" s="20">
        <v>31</v>
      </c>
    </row>
    <row r="74" spans="1:22" x14ac:dyDescent="0.25">
      <c r="A74" t="str">
        <f ca="1">IFERROR(INDEX('avant 11'!$A$1:$W$171,MATCH(COUNTA($B$10:$B73),INDIRECT("Ord"&amp;$B$7),0),2),"")</f>
        <v/>
      </c>
      <c r="B74" t="str">
        <f ca="1">IFERROR(INDEX('avant 11'!$A$1:$W$171,MATCH(COUNTA($B$10:$B73),INDIRECT("Ord"&amp;$B$7),0),3),"")</f>
        <v/>
      </c>
      <c r="C74" t="str">
        <f ca="1">IFERROR(INDEX('avant 11'!$A$1:$AL$132,MATCH(COUNTA($B$10:$B73),INDIRECT("Ord"&amp;$B$7),0),6),"")</f>
        <v/>
      </c>
      <c r="Q74" s="20" t="s">
        <v>32</v>
      </c>
      <c r="R74" s="20" t="s">
        <v>32</v>
      </c>
      <c r="S74" s="20" t="s">
        <v>32</v>
      </c>
      <c r="T74" s="20" t="s">
        <v>32</v>
      </c>
      <c r="U74" s="20" t="s">
        <v>32</v>
      </c>
      <c r="V74" s="20">
        <v>32</v>
      </c>
    </row>
    <row r="75" spans="1:22" x14ac:dyDescent="0.25">
      <c r="A75" t="str">
        <f ca="1">IFERROR(INDEX('avant 11'!$A$1:$W$171,MATCH(COUNTA($B$10:$B74),INDIRECT("Ord"&amp;$B$7),0),2),"")</f>
        <v/>
      </c>
      <c r="B75" t="str">
        <f ca="1">IFERROR(INDEX('avant 11'!$A$1:$W$171,MATCH(COUNTA($B$10:$B74),INDIRECT("Ord"&amp;$B$7),0),3),"")</f>
        <v/>
      </c>
      <c r="C75" t="str">
        <f ca="1">IFERROR(INDEX('avant 11'!$A$1:$AL$132,MATCH(COUNTA($B$10:$B74),INDIRECT("Ord"&amp;$B$7),0),6),"")</f>
        <v/>
      </c>
      <c r="Q75" s="20" t="s">
        <v>32</v>
      </c>
      <c r="R75" s="20" t="s">
        <v>32</v>
      </c>
      <c r="S75" s="20" t="s">
        <v>32</v>
      </c>
      <c r="T75" s="20" t="s">
        <v>32</v>
      </c>
      <c r="U75" s="20" t="s">
        <v>32</v>
      </c>
      <c r="V75" s="20">
        <v>33</v>
      </c>
    </row>
    <row r="76" spans="1:22" x14ac:dyDescent="0.25">
      <c r="A76" t="str">
        <f ca="1">IFERROR(INDEX('avant 11'!$A$1:$W$171,MATCH(COUNTA($B$10:$B75),INDIRECT("Ord"&amp;$B$7),0),2),"")</f>
        <v/>
      </c>
      <c r="B76" t="str">
        <f ca="1">IFERROR(INDEX('avant 11'!$A$1:$W$171,MATCH(COUNTA($B$10:$B75),INDIRECT("Ord"&amp;$B$7),0),3),"")</f>
        <v/>
      </c>
      <c r="C76" t="str">
        <f ca="1">IFERROR(INDEX('avant 11'!$A$1:$AL$132,MATCH(COUNTA($B$10:$B75),INDIRECT("Ord"&amp;$B$7),0),6),"")</f>
        <v/>
      </c>
      <c r="Q76" s="20" t="s">
        <v>32</v>
      </c>
      <c r="R76" s="20" t="s">
        <v>32</v>
      </c>
      <c r="S76" s="20" t="s">
        <v>32</v>
      </c>
      <c r="T76" s="20" t="s">
        <v>32</v>
      </c>
      <c r="U76" s="20" t="s">
        <v>32</v>
      </c>
      <c r="V76" s="20">
        <v>34</v>
      </c>
    </row>
    <row r="77" spans="1:22" x14ac:dyDescent="0.25">
      <c r="A77" t="str">
        <f ca="1">IFERROR(INDEX('avant 11'!$A$1:$W$171,MATCH(COUNTA($B$10:$B76),INDIRECT("Ord"&amp;$B$7),0),2),"")</f>
        <v/>
      </c>
      <c r="B77" t="str">
        <f ca="1">IFERROR(INDEX('avant 11'!$A$1:$W$171,MATCH(COUNTA($B$10:$B76),INDIRECT("Ord"&amp;$B$7),0),3),"")</f>
        <v/>
      </c>
      <c r="C77" t="str">
        <f ca="1">IFERROR(INDEX('avant 11'!$A$1:$AL$132,MATCH(COUNTA($B$10:$B76),INDIRECT("Ord"&amp;$B$7),0),6),"")</f>
        <v/>
      </c>
      <c r="Q77" s="20" t="s">
        <v>32</v>
      </c>
      <c r="R77" s="20" t="s">
        <v>32</v>
      </c>
      <c r="S77" s="20" t="s">
        <v>32</v>
      </c>
      <c r="T77" s="20" t="s">
        <v>32</v>
      </c>
      <c r="U77" s="20" t="s">
        <v>32</v>
      </c>
      <c r="V77" s="20">
        <v>35</v>
      </c>
    </row>
    <row r="78" spans="1:22" x14ac:dyDescent="0.25">
      <c r="A78" t="str">
        <f ca="1">IFERROR(INDEX('avant 11'!$A$1:$W$171,MATCH(COUNTA($B$10:$B77),INDIRECT("Ord"&amp;$B$7),0),2),"")</f>
        <v/>
      </c>
      <c r="B78" t="str">
        <f ca="1">IFERROR(INDEX('avant 11'!$A$1:$W$171,MATCH(COUNTA($B$10:$B77),INDIRECT("Ord"&amp;$B$7),0),3),"")</f>
        <v/>
      </c>
      <c r="C78" t="str">
        <f ca="1">IFERROR(INDEX('avant 11'!$A$1:$AL$132,MATCH(COUNTA($B$10:$B77),INDIRECT("Ord"&amp;$B$7),0),6),"")</f>
        <v/>
      </c>
      <c r="Q78" s="20" t="s">
        <v>32</v>
      </c>
      <c r="R78" s="20" t="s">
        <v>32</v>
      </c>
      <c r="S78" s="20" t="s">
        <v>32</v>
      </c>
      <c r="T78" s="20" t="s">
        <v>32</v>
      </c>
      <c r="U78" s="20" t="s">
        <v>32</v>
      </c>
      <c r="V78" s="20">
        <v>36</v>
      </c>
    </row>
    <row r="79" spans="1:22" x14ac:dyDescent="0.25">
      <c r="A79" t="str">
        <f ca="1">IFERROR(INDEX('avant 11'!$A$1:$W$171,MATCH(COUNTA($B$10:$B78),INDIRECT("Ord"&amp;$B$7),0),2),"")</f>
        <v/>
      </c>
      <c r="B79" t="str">
        <f ca="1">IFERROR(INDEX('avant 11'!$A$1:$W$171,MATCH(COUNTA($B$10:$B78),INDIRECT("Ord"&amp;$B$7),0),3),"")</f>
        <v/>
      </c>
      <c r="C79" t="str">
        <f ca="1">IFERROR(INDEX('avant 11'!$A$1:$AL$132,MATCH(COUNTA($B$10:$B78),INDIRECT("Ord"&amp;$B$7),0),6),"")</f>
        <v/>
      </c>
      <c r="Q79" s="20" t="s">
        <v>32</v>
      </c>
      <c r="R79" s="20" t="s">
        <v>32</v>
      </c>
      <c r="S79" s="20" t="s">
        <v>32</v>
      </c>
      <c r="T79" s="20" t="s">
        <v>32</v>
      </c>
      <c r="U79" s="20" t="s">
        <v>32</v>
      </c>
      <c r="V79" s="20">
        <v>37</v>
      </c>
    </row>
    <row r="80" spans="1:22" x14ac:dyDescent="0.25">
      <c r="B80" t="str">
        <f ca="1">IFERROR(INDEX('avant 11'!$A$1:$W$171,MATCH(COUNTA($B$10:$B79),INDIRECT("Ord"&amp;$B$7),0),3),"")</f>
        <v/>
      </c>
      <c r="C80" t="str">
        <f ca="1">IFERROR(INDEX('avant 11'!$A$1:$AL$132,MATCH(COUNTA($B$10:$B79),INDIRECT("Ord"&amp;$B$7),0),6),"")</f>
        <v/>
      </c>
      <c r="Q80" s="20" t="s">
        <v>32</v>
      </c>
      <c r="R80" s="20" t="s">
        <v>32</v>
      </c>
      <c r="S80" s="20" t="s">
        <v>32</v>
      </c>
      <c r="T80" s="20" t="s">
        <v>32</v>
      </c>
      <c r="U80" s="20" t="s">
        <v>32</v>
      </c>
      <c r="V80" s="20">
        <v>38</v>
      </c>
    </row>
    <row r="81" spans="17:22" x14ac:dyDescent="0.25">
      <c r="Q81" s="20" t="s">
        <v>32</v>
      </c>
      <c r="R81" s="20" t="s">
        <v>32</v>
      </c>
      <c r="S81" s="20" t="s">
        <v>32</v>
      </c>
      <c r="T81" s="20" t="s">
        <v>32</v>
      </c>
      <c r="U81" s="20" t="s">
        <v>32</v>
      </c>
      <c r="V81" s="20">
        <v>39</v>
      </c>
    </row>
    <row r="82" spans="17:22" x14ac:dyDescent="0.25">
      <c r="Q82" s="20" t="s">
        <v>32</v>
      </c>
      <c r="R82" s="20" t="s">
        <v>32</v>
      </c>
      <c r="S82" s="20" t="s">
        <v>32</v>
      </c>
      <c r="T82" s="20" t="s">
        <v>32</v>
      </c>
      <c r="U82" s="20">
        <v>11</v>
      </c>
      <c r="V82" s="20" t="s">
        <v>32</v>
      </c>
    </row>
    <row r="83" spans="17:22" x14ac:dyDescent="0.25">
      <c r="Q83" s="20" t="s">
        <v>32</v>
      </c>
      <c r="R83" s="20" t="s">
        <v>32</v>
      </c>
      <c r="S83" s="20" t="s">
        <v>32</v>
      </c>
      <c r="T83" s="20" t="s">
        <v>32</v>
      </c>
      <c r="U83" s="20" t="s">
        <v>32</v>
      </c>
      <c r="V83" s="20">
        <v>40</v>
      </c>
    </row>
    <row r="84" spans="17:22" x14ac:dyDescent="0.25">
      <c r="Q84" s="20" t="s">
        <v>32</v>
      </c>
      <c r="R84" s="20" t="s">
        <v>32</v>
      </c>
      <c r="S84" s="20" t="s">
        <v>32</v>
      </c>
      <c r="T84" s="20" t="s">
        <v>32</v>
      </c>
      <c r="U84" s="20" t="s">
        <v>32</v>
      </c>
      <c r="V84" s="20">
        <v>41</v>
      </c>
    </row>
    <row r="85" spans="17:22" x14ac:dyDescent="0.25">
      <c r="Q85" s="20" t="s">
        <v>32</v>
      </c>
      <c r="R85" s="20" t="s">
        <v>32</v>
      </c>
      <c r="S85" s="20" t="s">
        <v>32</v>
      </c>
      <c r="T85" s="20" t="s">
        <v>32</v>
      </c>
      <c r="U85" s="20" t="s">
        <v>32</v>
      </c>
      <c r="V85" s="20">
        <v>42</v>
      </c>
    </row>
    <row r="86" spans="17:22" x14ac:dyDescent="0.25">
      <c r="Q86" s="20" t="s">
        <v>32</v>
      </c>
      <c r="R86" s="20" t="s">
        <v>32</v>
      </c>
      <c r="S86" s="20" t="s">
        <v>32</v>
      </c>
      <c r="T86" s="20" t="s">
        <v>32</v>
      </c>
      <c r="U86" s="20" t="s">
        <v>32</v>
      </c>
      <c r="V86" s="20">
        <v>43</v>
      </c>
    </row>
    <row r="87" spans="17:22" x14ac:dyDescent="0.25">
      <c r="Q87" s="20" t="s">
        <v>32</v>
      </c>
      <c r="R87" s="20" t="s">
        <v>32</v>
      </c>
      <c r="S87" s="20" t="s">
        <v>32</v>
      </c>
      <c r="T87" s="20">
        <v>10</v>
      </c>
      <c r="U87" s="20" t="s">
        <v>32</v>
      </c>
      <c r="V87" s="20" t="s">
        <v>32</v>
      </c>
    </row>
    <row r="88" spans="17:22" x14ac:dyDescent="0.25">
      <c r="Q88" s="20" t="s">
        <v>32</v>
      </c>
      <c r="R88" s="20">
        <v>11</v>
      </c>
      <c r="S88" s="20" t="s">
        <v>32</v>
      </c>
      <c r="T88" s="20" t="s">
        <v>32</v>
      </c>
      <c r="U88" s="20" t="s">
        <v>32</v>
      </c>
      <c r="V88" s="20" t="s">
        <v>32</v>
      </c>
    </row>
    <row r="89" spans="17:22" x14ac:dyDescent="0.25">
      <c r="Q89" s="20" t="s">
        <v>32</v>
      </c>
      <c r="R89" s="20" t="s">
        <v>32</v>
      </c>
      <c r="S89" s="20" t="s">
        <v>32</v>
      </c>
      <c r="T89" s="20" t="s">
        <v>32</v>
      </c>
      <c r="U89" s="20">
        <v>12</v>
      </c>
      <c r="V89" s="20" t="s">
        <v>32</v>
      </c>
    </row>
    <row r="90" spans="17:22" x14ac:dyDescent="0.25">
      <c r="Q90" s="20" t="s">
        <v>32</v>
      </c>
      <c r="R90" s="20" t="s">
        <v>32</v>
      </c>
      <c r="S90" s="20" t="s">
        <v>32</v>
      </c>
      <c r="T90" s="20" t="s">
        <v>32</v>
      </c>
      <c r="U90" s="20">
        <v>13</v>
      </c>
      <c r="V90" s="20" t="s">
        <v>32</v>
      </c>
    </row>
    <row r="91" spans="17:22" x14ac:dyDescent="0.25">
      <c r="Q91" s="20" t="s">
        <v>32</v>
      </c>
      <c r="R91" s="20" t="s">
        <v>32</v>
      </c>
      <c r="S91" s="20" t="s">
        <v>32</v>
      </c>
      <c r="T91" s="20" t="s">
        <v>32</v>
      </c>
      <c r="U91" s="20">
        <v>14</v>
      </c>
      <c r="V91" s="20" t="s">
        <v>32</v>
      </c>
    </row>
    <row r="92" spans="17:22" x14ac:dyDescent="0.25">
      <c r="Q92" s="20" t="s">
        <v>32</v>
      </c>
      <c r="R92" s="20" t="s">
        <v>32</v>
      </c>
      <c r="S92" s="20" t="s">
        <v>32</v>
      </c>
      <c r="T92" s="20">
        <v>11</v>
      </c>
      <c r="U92" s="20" t="s">
        <v>32</v>
      </c>
      <c r="V92" s="20" t="s">
        <v>32</v>
      </c>
    </row>
    <row r="93" spans="17:22" x14ac:dyDescent="0.25">
      <c r="Q93" s="20" t="s">
        <v>32</v>
      </c>
      <c r="R93" s="20" t="s">
        <v>32</v>
      </c>
      <c r="S93" s="20" t="s">
        <v>32</v>
      </c>
      <c r="T93" s="20" t="s">
        <v>32</v>
      </c>
      <c r="U93" s="20" t="s">
        <v>32</v>
      </c>
      <c r="V93" s="20">
        <v>44</v>
      </c>
    </row>
    <row r="94" spans="17:22" x14ac:dyDescent="0.25">
      <c r="Q94" s="20" t="s">
        <v>32</v>
      </c>
      <c r="R94" s="20" t="s">
        <v>32</v>
      </c>
      <c r="S94" s="20" t="s">
        <v>32</v>
      </c>
      <c r="T94" s="20" t="s">
        <v>32</v>
      </c>
      <c r="U94" s="20" t="s">
        <v>32</v>
      </c>
      <c r="V94" s="20">
        <v>45</v>
      </c>
    </row>
    <row r="95" spans="17:22" x14ac:dyDescent="0.25">
      <c r="Q95" s="20" t="s">
        <v>32</v>
      </c>
      <c r="R95" s="20" t="s">
        <v>32</v>
      </c>
      <c r="S95" s="20" t="s">
        <v>32</v>
      </c>
      <c r="T95" s="20" t="s">
        <v>32</v>
      </c>
      <c r="U95" s="20">
        <v>15</v>
      </c>
      <c r="V95" s="20" t="s">
        <v>32</v>
      </c>
    </row>
    <row r="96" spans="17:22" x14ac:dyDescent="0.25">
      <c r="Q96" s="20" t="s">
        <v>32</v>
      </c>
      <c r="R96" s="20" t="s">
        <v>32</v>
      </c>
      <c r="S96" s="20" t="s">
        <v>32</v>
      </c>
      <c r="T96" s="20" t="s">
        <v>32</v>
      </c>
      <c r="U96" s="20" t="s">
        <v>32</v>
      </c>
      <c r="V96" s="20">
        <v>46</v>
      </c>
    </row>
    <row r="97" spans="17:22" x14ac:dyDescent="0.25">
      <c r="Q97" s="20" t="s">
        <v>32</v>
      </c>
      <c r="R97" s="20" t="s">
        <v>32</v>
      </c>
      <c r="S97" s="20" t="s">
        <v>32</v>
      </c>
      <c r="T97" s="20" t="s">
        <v>32</v>
      </c>
      <c r="U97" s="20" t="s">
        <v>32</v>
      </c>
      <c r="V97" s="20">
        <v>47</v>
      </c>
    </row>
    <row r="98" spans="17:22" x14ac:dyDescent="0.25">
      <c r="Q98" s="20" t="s">
        <v>32</v>
      </c>
      <c r="R98" s="20" t="s">
        <v>32</v>
      </c>
      <c r="S98" s="20" t="s">
        <v>32</v>
      </c>
      <c r="T98" s="20" t="s">
        <v>32</v>
      </c>
      <c r="U98" s="20" t="s">
        <v>32</v>
      </c>
      <c r="V98" s="20">
        <v>48</v>
      </c>
    </row>
    <row r="99" spans="17:22" x14ac:dyDescent="0.25">
      <c r="Q99" s="20" t="s">
        <v>32</v>
      </c>
      <c r="R99" s="20" t="s">
        <v>32</v>
      </c>
      <c r="S99" s="20" t="s">
        <v>32</v>
      </c>
      <c r="T99" s="20" t="s">
        <v>32</v>
      </c>
      <c r="U99" s="20">
        <v>16</v>
      </c>
      <c r="V99" s="20" t="s">
        <v>32</v>
      </c>
    </row>
    <row r="100" spans="17:22" x14ac:dyDescent="0.25">
      <c r="Q100" s="20" t="s">
        <v>32</v>
      </c>
      <c r="R100" s="20" t="s">
        <v>32</v>
      </c>
      <c r="S100" s="20" t="s">
        <v>32</v>
      </c>
      <c r="T100" s="20" t="s">
        <v>32</v>
      </c>
      <c r="U100" s="20">
        <v>17</v>
      </c>
      <c r="V100" s="20" t="s">
        <v>32</v>
      </c>
    </row>
    <row r="101" spans="17:22" x14ac:dyDescent="0.25">
      <c r="Q101" s="20" t="s">
        <v>32</v>
      </c>
      <c r="R101" s="20" t="s">
        <v>32</v>
      </c>
      <c r="S101" s="20">
        <v>10</v>
      </c>
      <c r="T101" s="20" t="s">
        <v>32</v>
      </c>
      <c r="U101" s="20" t="s">
        <v>32</v>
      </c>
      <c r="V101" s="20" t="s">
        <v>32</v>
      </c>
    </row>
    <row r="102" spans="17:22" x14ac:dyDescent="0.25">
      <c r="Q102" s="20" t="s">
        <v>32</v>
      </c>
      <c r="R102" s="20" t="s">
        <v>32</v>
      </c>
      <c r="S102" s="20">
        <v>11</v>
      </c>
      <c r="T102" s="20" t="s">
        <v>32</v>
      </c>
      <c r="U102" s="20" t="s">
        <v>32</v>
      </c>
      <c r="V102" s="20" t="s">
        <v>32</v>
      </c>
    </row>
    <row r="103" spans="17:22" x14ac:dyDescent="0.25">
      <c r="Q103" s="20" t="s">
        <v>32</v>
      </c>
      <c r="R103" s="20" t="s">
        <v>32</v>
      </c>
      <c r="S103" s="20" t="s">
        <v>32</v>
      </c>
      <c r="T103" s="20" t="s">
        <v>32</v>
      </c>
      <c r="U103" s="20" t="s">
        <v>32</v>
      </c>
      <c r="V103" s="20">
        <v>49</v>
      </c>
    </row>
    <row r="104" spans="17:22" x14ac:dyDescent="0.25">
      <c r="Q104" s="20" t="s">
        <v>32</v>
      </c>
      <c r="R104" s="20" t="s">
        <v>32</v>
      </c>
      <c r="S104" s="20" t="s">
        <v>32</v>
      </c>
      <c r="T104" s="20" t="s">
        <v>32</v>
      </c>
      <c r="U104" s="20" t="s">
        <v>32</v>
      </c>
      <c r="V104" s="20">
        <v>50</v>
      </c>
    </row>
    <row r="105" spans="17:22" x14ac:dyDescent="0.25">
      <c r="Q105" s="20" t="s">
        <v>32</v>
      </c>
      <c r="R105" s="20" t="s">
        <v>32</v>
      </c>
      <c r="S105" s="20" t="s">
        <v>32</v>
      </c>
      <c r="T105" s="20" t="s">
        <v>32</v>
      </c>
      <c r="U105" s="20" t="s">
        <v>32</v>
      </c>
      <c r="V105" s="20">
        <v>51</v>
      </c>
    </row>
    <row r="106" spans="17:22" x14ac:dyDescent="0.25">
      <c r="Q106" s="20" t="s">
        <v>32</v>
      </c>
      <c r="R106" s="20" t="s">
        <v>32</v>
      </c>
      <c r="S106" s="20">
        <v>12</v>
      </c>
      <c r="T106" s="20" t="s">
        <v>32</v>
      </c>
      <c r="U106" s="20" t="s">
        <v>32</v>
      </c>
      <c r="V106" s="20" t="s">
        <v>32</v>
      </c>
    </row>
    <row r="107" spans="17:22" x14ac:dyDescent="0.25">
      <c r="Q107" s="20" t="s">
        <v>32</v>
      </c>
      <c r="R107" s="20" t="s">
        <v>32</v>
      </c>
      <c r="S107" s="20" t="s">
        <v>32</v>
      </c>
      <c r="T107" s="20" t="s">
        <v>32</v>
      </c>
      <c r="U107" s="20" t="s">
        <v>32</v>
      </c>
      <c r="V107" s="20">
        <v>52</v>
      </c>
    </row>
    <row r="108" spans="17:22" x14ac:dyDescent="0.25">
      <c r="Q108" s="20" t="s">
        <v>32</v>
      </c>
      <c r="R108" s="20">
        <v>12</v>
      </c>
      <c r="S108" s="20" t="s">
        <v>32</v>
      </c>
      <c r="T108" s="20" t="s">
        <v>32</v>
      </c>
      <c r="U108" s="20" t="s">
        <v>32</v>
      </c>
      <c r="V108" s="20" t="s">
        <v>32</v>
      </c>
    </row>
    <row r="109" spans="17:22" x14ac:dyDescent="0.25">
      <c r="Q109" s="20" t="s">
        <v>32</v>
      </c>
      <c r="R109" s="20" t="s">
        <v>32</v>
      </c>
      <c r="S109" s="20">
        <v>13</v>
      </c>
      <c r="T109" s="20" t="s">
        <v>32</v>
      </c>
      <c r="U109" s="20" t="s">
        <v>32</v>
      </c>
      <c r="V109" s="20" t="s">
        <v>32</v>
      </c>
    </row>
    <row r="110" spans="17:22" x14ac:dyDescent="0.25">
      <c r="Q110" s="20" t="s">
        <v>32</v>
      </c>
      <c r="R110" s="20">
        <v>13</v>
      </c>
      <c r="S110" s="20" t="s">
        <v>32</v>
      </c>
      <c r="T110" s="20" t="s">
        <v>32</v>
      </c>
      <c r="U110" s="20" t="s">
        <v>32</v>
      </c>
      <c r="V110" s="20" t="s">
        <v>32</v>
      </c>
    </row>
    <row r="111" spans="17:22" x14ac:dyDescent="0.25">
      <c r="Q111" s="20" t="s">
        <v>32</v>
      </c>
      <c r="R111" s="20" t="s">
        <v>32</v>
      </c>
      <c r="S111" s="20" t="s">
        <v>32</v>
      </c>
      <c r="T111" s="20" t="s">
        <v>32</v>
      </c>
      <c r="U111" s="20" t="s">
        <v>32</v>
      </c>
      <c r="V111" s="20">
        <v>53</v>
      </c>
    </row>
    <row r="112" spans="17:22" x14ac:dyDescent="0.25">
      <c r="Q112" s="20" t="s">
        <v>32</v>
      </c>
      <c r="R112" s="20" t="s">
        <v>32</v>
      </c>
      <c r="S112" s="20" t="s">
        <v>32</v>
      </c>
      <c r="T112" s="20" t="s">
        <v>32</v>
      </c>
      <c r="U112" s="20">
        <v>18</v>
      </c>
      <c r="V112" s="20" t="s">
        <v>32</v>
      </c>
    </row>
    <row r="113" spans="17:22" x14ac:dyDescent="0.25">
      <c r="Q113" s="20" t="s">
        <v>32</v>
      </c>
      <c r="R113" s="20" t="s">
        <v>32</v>
      </c>
      <c r="S113" s="20" t="s">
        <v>32</v>
      </c>
      <c r="T113" s="20" t="s">
        <v>32</v>
      </c>
      <c r="U113" s="20" t="s">
        <v>32</v>
      </c>
      <c r="V113" s="20">
        <v>54</v>
      </c>
    </row>
    <row r="114" spans="17:22" x14ac:dyDescent="0.25">
      <c r="Q114" s="20" t="s">
        <v>32</v>
      </c>
      <c r="R114" s="20" t="s">
        <v>32</v>
      </c>
      <c r="S114" s="20" t="s">
        <v>32</v>
      </c>
      <c r="T114" s="20">
        <v>12</v>
      </c>
      <c r="U114" s="20" t="s">
        <v>32</v>
      </c>
      <c r="V114" s="20" t="s">
        <v>32</v>
      </c>
    </row>
    <row r="115" spans="17:22" x14ac:dyDescent="0.25">
      <c r="Q115" s="20" t="s">
        <v>32</v>
      </c>
      <c r="R115" s="20" t="s">
        <v>32</v>
      </c>
      <c r="S115" s="20" t="s">
        <v>32</v>
      </c>
      <c r="T115" s="20" t="s">
        <v>32</v>
      </c>
      <c r="U115" s="20">
        <v>19</v>
      </c>
      <c r="V115" s="20" t="s">
        <v>32</v>
      </c>
    </row>
    <row r="116" spans="17:22" x14ac:dyDescent="0.25">
      <c r="Q116" s="20" t="s">
        <v>32</v>
      </c>
      <c r="R116" s="20" t="s">
        <v>32</v>
      </c>
      <c r="S116" s="20" t="s">
        <v>32</v>
      </c>
      <c r="T116" s="20">
        <v>13</v>
      </c>
      <c r="U116" s="20" t="s">
        <v>32</v>
      </c>
      <c r="V116" s="20" t="s">
        <v>32</v>
      </c>
    </row>
    <row r="117" spans="17:22" x14ac:dyDescent="0.25">
      <c r="Q117" s="20" t="s">
        <v>32</v>
      </c>
      <c r="R117" s="20" t="s">
        <v>32</v>
      </c>
      <c r="S117" s="20" t="s">
        <v>32</v>
      </c>
      <c r="T117" s="20" t="s">
        <v>32</v>
      </c>
      <c r="U117" s="20" t="s">
        <v>32</v>
      </c>
      <c r="V117" s="20">
        <v>55</v>
      </c>
    </row>
    <row r="118" spans="17:22" x14ac:dyDescent="0.25">
      <c r="Q118" s="20" t="s">
        <v>32</v>
      </c>
      <c r="R118" s="20" t="s">
        <v>32</v>
      </c>
      <c r="S118" s="20" t="s">
        <v>32</v>
      </c>
      <c r="T118" s="20" t="s">
        <v>32</v>
      </c>
      <c r="U118" s="20">
        <v>20</v>
      </c>
      <c r="V118" s="20" t="s">
        <v>32</v>
      </c>
    </row>
    <row r="119" spans="17:22" x14ac:dyDescent="0.25">
      <c r="Q119" s="20" t="s">
        <v>32</v>
      </c>
      <c r="R119" s="20" t="s">
        <v>32</v>
      </c>
      <c r="S119" s="20" t="s">
        <v>32</v>
      </c>
      <c r="T119" s="20">
        <v>14</v>
      </c>
      <c r="U119" s="20" t="s">
        <v>32</v>
      </c>
      <c r="V119" s="20" t="s">
        <v>32</v>
      </c>
    </row>
    <row r="120" spans="17:22" x14ac:dyDescent="0.25">
      <c r="Q120" s="20" t="s">
        <v>32</v>
      </c>
      <c r="R120" s="20" t="s">
        <v>32</v>
      </c>
      <c r="S120" s="20" t="s">
        <v>32</v>
      </c>
      <c r="T120" s="20" t="s">
        <v>32</v>
      </c>
      <c r="U120" s="20" t="s">
        <v>32</v>
      </c>
      <c r="V120" s="20">
        <v>56</v>
      </c>
    </row>
    <row r="121" spans="17:22" x14ac:dyDescent="0.25">
      <c r="Q121" s="20" t="s">
        <v>32</v>
      </c>
      <c r="R121" s="20" t="s">
        <v>32</v>
      </c>
      <c r="S121" s="20" t="s">
        <v>32</v>
      </c>
      <c r="T121" s="20">
        <v>15</v>
      </c>
      <c r="U121" s="20" t="s">
        <v>32</v>
      </c>
      <c r="V121" s="20" t="s">
        <v>32</v>
      </c>
    </row>
    <row r="122" spans="17:22" x14ac:dyDescent="0.25">
      <c r="Q122" s="20" t="s">
        <v>32</v>
      </c>
      <c r="R122" s="20" t="s">
        <v>32</v>
      </c>
      <c r="S122" s="20" t="s">
        <v>32</v>
      </c>
      <c r="T122" s="20" t="s">
        <v>32</v>
      </c>
      <c r="U122" s="20" t="s">
        <v>32</v>
      </c>
      <c r="V122" s="20">
        <v>57</v>
      </c>
    </row>
    <row r="123" spans="17:22" x14ac:dyDescent="0.25">
      <c r="Q123" s="20" t="s">
        <v>32</v>
      </c>
      <c r="R123" s="20" t="s">
        <v>32</v>
      </c>
      <c r="S123" s="20">
        <v>14</v>
      </c>
      <c r="T123" s="20" t="s">
        <v>32</v>
      </c>
      <c r="U123" s="20" t="s">
        <v>32</v>
      </c>
      <c r="V123" s="20" t="s">
        <v>32</v>
      </c>
    </row>
    <row r="124" spans="17:22" x14ac:dyDescent="0.25">
      <c r="Q124" s="20" t="s">
        <v>32</v>
      </c>
      <c r="R124" s="20" t="s">
        <v>32</v>
      </c>
      <c r="S124" s="20">
        <v>15</v>
      </c>
      <c r="T124" s="20" t="s">
        <v>32</v>
      </c>
      <c r="U124" s="20" t="s">
        <v>32</v>
      </c>
      <c r="V124" s="20" t="s">
        <v>32</v>
      </c>
    </row>
    <row r="125" spans="17:22" x14ac:dyDescent="0.25">
      <c r="Q125" s="20" t="s">
        <v>32</v>
      </c>
      <c r="R125" s="20" t="s">
        <v>32</v>
      </c>
      <c r="S125" s="20" t="s">
        <v>32</v>
      </c>
      <c r="T125" s="20" t="s">
        <v>32</v>
      </c>
      <c r="U125" s="20" t="s">
        <v>32</v>
      </c>
      <c r="V125" s="20">
        <v>58</v>
      </c>
    </row>
    <row r="126" spans="17:22" x14ac:dyDescent="0.25">
      <c r="Q126" s="20" t="s">
        <v>32</v>
      </c>
      <c r="R126" s="20" t="s">
        <v>32</v>
      </c>
      <c r="S126" s="20" t="s">
        <v>32</v>
      </c>
      <c r="T126" s="20" t="s">
        <v>32</v>
      </c>
      <c r="U126" s="20" t="s">
        <v>32</v>
      </c>
      <c r="V126" s="20" t="s">
        <v>32</v>
      </c>
    </row>
    <row r="127" spans="17:22" x14ac:dyDescent="0.25">
      <c r="Q127" s="20" t="s">
        <v>32</v>
      </c>
      <c r="R127" s="20" t="s">
        <v>32</v>
      </c>
      <c r="S127" s="20" t="s">
        <v>32</v>
      </c>
      <c r="T127" s="20" t="s">
        <v>32</v>
      </c>
      <c r="U127" s="20" t="s">
        <v>32</v>
      </c>
      <c r="V127" s="20" t="s">
        <v>32</v>
      </c>
    </row>
    <row r="128" spans="17:22" x14ac:dyDescent="0.25">
      <c r="Q128" s="20" t="s">
        <v>32</v>
      </c>
      <c r="R128" s="20" t="s">
        <v>32</v>
      </c>
      <c r="S128" s="20" t="s">
        <v>32</v>
      </c>
      <c r="T128" s="20" t="s">
        <v>32</v>
      </c>
      <c r="U128" s="20" t="s">
        <v>32</v>
      </c>
      <c r="V128" s="20" t="s">
        <v>32</v>
      </c>
    </row>
    <row r="129" spans="17:22" x14ac:dyDescent="0.25">
      <c r="Q129" s="20" t="s">
        <v>32</v>
      </c>
      <c r="R129" s="20" t="s">
        <v>32</v>
      </c>
      <c r="S129" s="20" t="s">
        <v>32</v>
      </c>
      <c r="T129" s="20" t="s">
        <v>32</v>
      </c>
      <c r="U129" s="20" t="s">
        <v>32</v>
      </c>
      <c r="V129" s="20" t="s">
        <v>32</v>
      </c>
    </row>
    <row r="130" spans="17:22" x14ac:dyDescent="0.25">
      <c r="Q130" s="20" t="s">
        <v>32</v>
      </c>
      <c r="R130" s="20" t="s">
        <v>32</v>
      </c>
      <c r="S130" s="20" t="s">
        <v>32</v>
      </c>
      <c r="T130" s="20" t="s">
        <v>32</v>
      </c>
      <c r="U130" s="20" t="s">
        <v>32</v>
      </c>
      <c r="V130" s="20" t="s">
        <v>32</v>
      </c>
    </row>
  </sheetData>
  <sheetProtection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52"/>
  <sheetViews>
    <sheetView workbookViewId="0">
      <selection activeCell="B15" sqref="B15"/>
    </sheetView>
  </sheetViews>
  <sheetFormatPr defaultRowHeight="15" x14ac:dyDescent="0.25"/>
  <cols>
    <col min="1" max="1" width="14.28515625" customWidth="1"/>
    <col min="2" max="2" width="10" bestFit="1" customWidth="1"/>
    <col min="3" max="3" width="37.140625" bestFit="1" customWidth="1"/>
    <col min="4" max="4" width="13.28515625" bestFit="1" customWidth="1"/>
    <col min="5" max="5" width="23.42578125" customWidth="1"/>
    <col min="6" max="6" width="14" customWidth="1"/>
    <col min="7" max="7" width="9.85546875" customWidth="1"/>
    <col min="8" max="8" width="7.7109375" customWidth="1"/>
    <col min="9" max="9" width="10.85546875" customWidth="1"/>
    <col min="10" max="10" width="8.7109375" customWidth="1"/>
    <col min="11" max="11" width="6.42578125" customWidth="1"/>
    <col min="12" max="12" width="6.140625" customWidth="1"/>
    <col min="13" max="13" width="6.85546875" customWidth="1"/>
    <col min="14" max="16" width="6.42578125" customWidth="1"/>
    <col min="19" max="24" width="2.28515625" customWidth="1"/>
    <col min="26" max="26" width="6.42578125" customWidth="1"/>
    <col min="27" max="27" width="6.140625" customWidth="1"/>
    <col min="28" max="28" width="6.85546875" customWidth="1"/>
    <col min="29" max="32" width="6.42578125" customWidth="1"/>
    <col min="33" max="38" width="3" customWidth="1"/>
  </cols>
  <sheetData>
    <row r="2" spans="1:39" x14ac:dyDescent="0.25">
      <c r="C2" s="8" t="s">
        <v>345</v>
      </c>
      <c r="E2" s="8" t="s">
        <v>347</v>
      </c>
      <c r="F2" t="s">
        <v>31</v>
      </c>
    </row>
    <row r="3" spans="1:39" ht="47.25" x14ac:dyDescent="0.25">
      <c r="A3" t="s">
        <v>34</v>
      </c>
      <c r="B3" t="s">
        <v>346</v>
      </c>
      <c r="C3" t="s">
        <v>345</v>
      </c>
      <c r="D3" t="s">
        <v>33</v>
      </c>
      <c r="E3" t="s">
        <v>347</v>
      </c>
      <c r="F3" t="s">
        <v>6</v>
      </c>
      <c r="G3" t="s">
        <v>35</v>
      </c>
      <c r="H3" t="s">
        <v>39</v>
      </c>
      <c r="I3" t="s">
        <v>40</v>
      </c>
      <c r="J3" t="s">
        <v>41</v>
      </c>
      <c r="K3" t="s">
        <v>42</v>
      </c>
      <c r="L3" t="s">
        <v>19</v>
      </c>
      <c r="M3" t="s">
        <v>20</v>
      </c>
      <c r="N3" t="s">
        <v>21</v>
      </c>
      <c r="O3" t="s">
        <v>22</v>
      </c>
      <c r="P3" t="s">
        <v>23</v>
      </c>
      <c r="Q3" t="s">
        <v>24</v>
      </c>
      <c r="R3" t="s">
        <v>4</v>
      </c>
      <c r="S3" t="s">
        <v>5</v>
      </c>
      <c r="T3" t="s">
        <v>3</v>
      </c>
      <c r="U3" t="s">
        <v>26</v>
      </c>
      <c r="V3" t="s">
        <v>27</v>
      </c>
      <c r="W3" t="s">
        <v>28</v>
      </c>
      <c r="X3" t="s">
        <v>29</v>
      </c>
      <c r="Y3" t="s">
        <v>30</v>
      </c>
      <c r="AA3" s="8" t="s">
        <v>19</v>
      </c>
      <c r="AB3" s="8" t="s">
        <v>20</v>
      </c>
      <c r="AC3" s="8" t="s">
        <v>21</v>
      </c>
      <c r="AD3" s="8" t="s">
        <v>22</v>
      </c>
      <c r="AE3" s="8" t="s">
        <v>23</v>
      </c>
      <c r="AF3" s="8" t="s">
        <v>24</v>
      </c>
      <c r="AG3" s="19" t="s">
        <v>25</v>
      </c>
      <c r="AH3" s="19" t="s">
        <v>13</v>
      </c>
      <c r="AI3" s="19" t="s">
        <v>14</v>
      </c>
      <c r="AJ3" s="19" t="s">
        <v>15</v>
      </c>
      <c r="AK3" s="19" t="s">
        <v>16</v>
      </c>
      <c r="AL3" s="19" t="s">
        <v>17</v>
      </c>
    </row>
    <row r="4" spans="1:39" x14ac:dyDescent="0.25">
      <c r="A4" t="s">
        <v>44</v>
      </c>
      <c r="B4" t="s">
        <v>193</v>
      </c>
      <c r="C4" s="2" t="s">
        <v>342</v>
      </c>
      <c r="D4" s="2"/>
      <c r="E4" s="7" t="s">
        <v>348</v>
      </c>
      <c r="F4">
        <v>3002</v>
      </c>
      <c r="G4" s="7" t="s">
        <v>36</v>
      </c>
      <c r="H4" s="7">
        <v>0.41666666666666669</v>
      </c>
      <c r="I4" s="7">
        <v>0.58333333333333337</v>
      </c>
      <c r="J4" s="7">
        <v>0.625</v>
      </c>
      <c r="K4" s="7">
        <v>0.79166666666666663</v>
      </c>
      <c r="L4" s="2"/>
      <c r="M4" s="2"/>
      <c r="N4" s="2"/>
      <c r="O4" s="2" t="s">
        <v>2</v>
      </c>
      <c r="P4" s="2"/>
      <c r="Q4" s="2"/>
      <c r="R4" t="str">
        <f>IF($L4="x","Lundi",IF($M4="x","Mardi",IF($N4="x","Mercredi",IF($O4="x","Jeudi",IF($P4="x","Vendredi",IF($Q4="x","Samedi","ERROR"))))))</f>
        <v>Jeudi</v>
      </c>
      <c r="S4" t="str">
        <f>IF($L4="x","Segunda",IF($M4="x","Terça",IF($N4="x","Quarta",IF($O4="x","Quinta",IF($P4="x","Sexta",IF($Q4="x","Sábado","ERROR"))))))</f>
        <v>Quinta</v>
      </c>
      <c r="AA4" s="9"/>
      <c r="AB4" s="9"/>
      <c r="AC4" s="9"/>
      <c r="AD4" s="9"/>
      <c r="AE4" s="9">
        <v>1</v>
      </c>
      <c r="AF4" s="9"/>
      <c r="AG4" s="20" t="str">
        <f>IF(AA4,COUNTIF(AA$4:AA4,1),"")</f>
        <v/>
      </c>
      <c r="AH4" s="20" t="str">
        <f>IF(AB4,COUNTIF(AB$4:AB4,1),"")</f>
        <v/>
      </c>
      <c r="AI4" s="20" t="str">
        <f>IF(AC4,COUNTIF(AC$4:AC4,1),"")</f>
        <v/>
      </c>
      <c r="AJ4" s="20" t="str">
        <f>IF(AD4,COUNTIF(AD$4:AD4,1),"")</f>
        <v/>
      </c>
      <c r="AK4" s="20">
        <f>IF(AE4,COUNTIF(AE$4:AE4,1),"")</f>
        <v>1</v>
      </c>
      <c r="AL4" s="20" t="str">
        <f>IF(AF4,COUNTIF(AF$4:AF4,1),"")</f>
        <v/>
      </c>
    </row>
    <row r="5" spans="1:39" x14ac:dyDescent="0.25">
      <c r="A5" s="3" t="s">
        <v>66</v>
      </c>
      <c r="B5" s="3" t="s">
        <v>215</v>
      </c>
      <c r="C5" s="30" t="s">
        <v>353</v>
      </c>
      <c r="D5" s="31"/>
      <c r="E5" s="32" t="s">
        <v>348</v>
      </c>
      <c r="F5" s="3">
        <v>3024</v>
      </c>
      <c r="G5" s="32" t="s">
        <v>36</v>
      </c>
      <c r="H5" s="32">
        <v>0.41666666666666669</v>
      </c>
      <c r="I5" s="32">
        <v>0.58333333333333337</v>
      </c>
      <c r="J5" s="32">
        <v>0.625</v>
      </c>
      <c r="K5" s="32">
        <v>0.79166666666666663</v>
      </c>
      <c r="L5" s="31"/>
      <c r="M5" s="31"/>
      <c r="N5" s="31"/>
      <c r="O5" s="31"/>
      <c r="P5" s="31"/>
      <c r="Q5" s="31" t="s">
        <v>2</v>
      </c>
      <c r="R5" s="3" t="str">
        <f>IF($L5="x","Lundi",IF($M5="x","Mardi",IF($N5="x","Mercredi",IF($O5="x","Jeudi",IF($P5="x","Vendredi",IF($Q5="x","Samedi","ERROR"))))))</f>
        <v>Samedi</v>
      </c>
      <c r="S5" s="3" t="str">
        <f>IF($L5="x","Segunda",IF($M5="x","Terça",IF($N5="x","Quarta",IF($O5="x","Quinta",IF($P5="x","Sexta",IF($Q5="x","Sábado","ERROR"))))))</f>
        <v>Sábado</v>
      </c>
      <c r="T5" s="3"/>
      <c r="U5" s="3"/>
      <c r="V5" s="3"/>
      <c r="W5" s="3"/>
      <c r="X5" s="3"/>
      <c r="Y5" s="3"/>
      <c r="Z5" s="3"/>
      <c r="AA5" s="33"/>
      <c r="AB5" s="33"/>
      <c r="AC5" s="33"/>
      <c r="AD5" s="33">
        <v>1</v>
      </c>
      <c r="AE5" s="33"/>
      <c r="AF5" s="33"/>
      <c r="AG5" s="34" t="str">
        <f>IF(AA5,COUNTIF(AA$4:AA5,1),"")</f>
        <v/>
      </c>
      <c r="AH5" s="34" t="str">
        <f>IF(AB5,COUNTIF(AB$4:AB5,1),"")</f>
        <v/>
      </c>
      <c r="AI5" s="34" t="str">
        <f>IF(AC5,COUNTIF(AC$4:AC5,1),"")</f>
        <v/>
      </c>
      <c r="AJ5" s="34">
        <f>IF(AD5,COUNTIF(AD$4:AD5,1),"")</f>
        <v>1</v>
      </c>
      <c r="AK5" s="34" t="str">
        <f>IF(AE5,COUNTIF(AE$4:AE5,1),"")</f>
        <v/>
      </c>
      <c r="AL5" s="34" t="str">
        <f>IF(AF5,COUNTIF(AF$4:AF5,1),"")</f>
        <v/>
      </c>
      <c r="AM5" s="3"/>
    </row>
    <row r="6" spans="1:39" x14ac:dyDescent="0.25">
      <c r="A6" t="s">
        <v>76</v>
      </c>
      <c r="B6" t="s">
        <v>225</v>
      </c>
      <c r="C6" s="28" t="s">
        <v>344</v>
      </c>
      <c r="D6" s="5"/>
      <c r="E6" s="7" t="s">
        <v>348</v>
      </c>
      <c r="F6">
        <v>3034</v>
      </c>
      <c r="G6" s="28" t="s">
        <v>38</v>
      </c>
      <c r="H6" s="6">
        <v>0.41666666666666669</v>
      </c>
      <c r="I6" s="6">
        <v>0.58333333333333337</v>
      </c>
      <c r="J6" s="6">
        <v>0.625</v>
      </c>
      <c r="K6" s="6">
        <v>0.79166666666666663</v>
      </c>
      <c r="L6" s="5"/>
      <c r="M6" s="5"/>
      <c r="N6" s="5"/>
      <c r="O6" s="5"/>
      <c r="P6" s="5" t="s">
        <v>2</v>
      </c>
      <c r="Q6" s="5"/>
      <c r="R6" t="str">
        <f>IF($L6="x","Lundi",IF($M6="x","Mardi",IF($N6="x","Mercredi",IF($O6="x","Jeudi",IF($P6="x","Vendredi",IF($Q6="x","Samedi","ERROR"))))))</f>
        <v>Vendredi</v>
      </c>
      <c r="S6" t="str">
        <f>IF($L6="x","Segunda",IF($M6="x","Terça",IF($N6="x","Quarta",IF($O6="x","Quinta",IF($P6="x","Sexta",IF($Q6="x","Sábado","ERROR"))))))</f>
        <v>Sexta</v>
      </c>
      <c r="AA6" s="9"/>
      <c r="AB6" s="9"/>
      <c r="AC6" s="9"/>
      <c r="AD6" s="9"/>
      <c r="AE6" s="9">
        <v>1</v>
      </c>
      <c r="AF6" s="9">
        <v>1</v>
      </c>
      <c r="AG6" s="20" t="str">
        <f>IF(AA6,COUNTIF(AA$4:AA6,1),"")</f>
        <v/>
      </c>
      <c r="AH6" s="20" t="str">
        <f>IF(AB6,COUNTIF(AB$4:AB6,1),"")</f>
        <v/>
      </c>
      <c r="AI6" s="20" t="str">
        <f>IF(AC6,COUNTIF(AC$4:AC6,1),"")</f>
        <v/>
      </c>
      <c r="AJ6" s="20" t="str">
        <f>IF(AD6,COUNTIF(AD$4:AD6,1),"")</f>
        <v/>
      </c>
      <c r="AK6" s="20">
        <f>IF(AE6,COUNTIF(AE$4:AE6,1),"")</f>
        <v>2</v>
      </c>
      <c r="AL6" s="20">
        <f>IF(AF6,COUNTIF(AF$4:AF6,1),"")</f>
        <v>1</v>
      </c>
    </row>
    <row r="7" spans="1:39" x14ac:dyDescent="0.25">
      <c r="A7" s="3" t="s">
        <v>79</v>
      </c>
      <c r="B7" s="3" t="s">
        <v>228</v>
      </c>
      <c r="C7" s="30" t="s">
        <v>344</v>
      </c>
      <c r="D7" s="31"/>
      <c r="E7" s="32" t="s">
        <v>348</v>
      </c>
      <c r="F7" s="3">
        <v>3037</v>
      </c>
      <c r="G7" s="32" t="s">
        <v>36</v>
      </c>
      <c r="H7" s="32">
        <v>0.41666666666666669</v>
      </c>
      <c r="I7" s="32">
        <v>0.58333333333333337</v>
      </c>
      <c r="J7" s="32">
        <v>0.625</v>
      </c>
      <c r="K7" s="32">
        <v>0.79166666666666663</v>
      </c>
      <c r="L7" s="31"/>
      <c r="M7" s="31"/>
      <c r="N7" s="31"/>
      <c r="O7" s="31"/>
      <c r="P7" s="31"/>
      <c r="Q7" s="31" t="s">
        <v>2</v>
      </c>
      <c r="R7" s="3" t="str">
        <f>IF($L7="x","Lundi",IF($M7="x","Mardi",IF($N7="x","Mercredi",IF($O7="x","Jeudi",IF($P7="x","Vendredi",IF($Q7="x","Samedi","ERROR"))))))</f>
        <v>Samedi</v>
      </c>
      <c r="S7" s="3" t="str">
        <f>IF($L7="x","Segunda",IF($M7="x","Terça",IF($N7="x","Quarta",IF($O7="x","Quinta",IF($P7="x","Sexta",IF($Q7="x","Sábado","ERROR"))))))</f>
        <v>Sábado</v>
      </c>
      <c r="T7" s="3"/>
      <c r="U7" s="3"/>
      <c r="V7" s="3"/>
      <c r="W7" s="3"/>
      <c r="X7" s="3"/>
      <c r="Y7" s="3"/>
      <c r="Z7" s="3"/>
      <c r="AA7" s="35"/>
      <c r="AB7" s="35"/>
      <c r="AC7" s="35">
        <v>1</v>
      </c>
      <c r="AD7" s="35"/>
      <c r="AE7" s="35"/>
      <c r="AF7" s="35"/>
      <c r="AG7" s="34" t="str">
        <f>IF(AA7,COUNTIF(AA$4:AA7,1),"")</f>
        <v/>
      </c>
      <c r="AH7" s="34" t="str">
        <f>IF(AB7,COUNTIF(AB$4:AB7,1),"")</f>
        <v/>
      </c>
      <c r="AI7" s="34">
        <f>IF(AC7,COUNTIF(AC$4:AC7,1),"")</f>
        <v>1</v>
      </c>
      <c r="AJ7" s="34" t="str">
        <f>IF(AD7,COUNTIF(AD$4:AD7,1),"")</f>
        <v/>
      </c>
      <c r="AK7" s="34" t="str">
        <f>IF(AE7,COUNTIF(AE$4:AE7,1),"")</f>
        <v/>
      </c>
      <c r="AL7" s="34" t="str">
        <f>IF(AF7,COUNTIF(AF$4:AF7,1),"")</f>
        <v/>
      </c>
      <c r="AM7" s="3"/>
    </row>
    <row r="8" spans="1:39" x14ac:dyDescent="0.25">
      <c r="A8" t="s">
        <v>82</v>
      </c>
      <c r="B8" t="s">
        <v>231</v>
      </c>
      <c r="C8" s="28" t="s">
        <v>344</v>
      </c>
      <c r="D8" s="2"/>
      <c r="E8" s="7" t="s">
        <v>348</v>
      </c>
      <c r="F8">
        <v>3040</v>
      </c>
      <c r="G8" s="7" t="s">
        <v>36</v>
      </c>
      <c r="H8" s="7">
        <v>0.41666666666666669</v>
      </c>
      <c r="I8" s="7">
        <v>0.58333333333333337</v>
      </c>
      <c r="J8" s="7">
        <v>0.625</v>
      </c>
      <c r="K8" s="7">
        <v>0.79166666666666663</v>
      </c>
      <c r="L8" s="2"/>
      <c r="M8" s="2"/>
      <c r="N8" s="2"/>
      <c r="O8" s="2"/>
      <c r="P8" s="2"/>
      <c r="Q8" s="2" t="s">
        <v>2</v>
      </c>
      <c r="R8" t="str">
        <f>IF($L8="x","Lundi",IF($M8="x","Mardi",IF($N8="x","Mercredi",IF($O8="x","Jeudi",IF($P8="x","Vendredi",IF($Q8="x","Samedi","ERROR"))))))</f>
        <v>Samedi</v>
      </c>
      <c r="S8" t="str">
        <f>IF($L8="x","Segunda",IF($M8="x","Terça",IF($N8="x","Quarta",IF($O8="x","Quinta",IF($P8="x","Sexta",IF($Q8="x","Sábado","ERROR"))))))</f>
        <v>Sábado</v>
      </c>
      <c r="AA8" s="9"/>
      <c r="AB8" s="9"/>
      <c r="AC8" s="9"/>
      <c r="AD8" s="9"/>
      <c r="AE8" s="9"/>
      <c r="AF8" s="9">
        <v>1</v>
      </c>
      <c r="AG8" s="20" t="str">
        <f>IF(AA8,COUNTIF(AA$4:AA8,1),"")</f>
        <v/>
      </c>
      <c r="AH8" s="20" t="str">
        <f>IF(AB8,COUNTIF(AB$4:AB8,1),"")</f>
        <v/>
      </c>
      <c r="AI8" s="20" t="str">
        <f>IF(AC8,COUNTIF(AC$4:AC8,1),"")</f>
        <v/>
      </c>
      <c r="AJ8" s="20" t="str">
        <f>IF(AD8,COUNTIF(AD$4:AD8,1),"")</f>
        <v/>
      </c>
      <c r="AK8" s="20" t="str">
        <f>IF(AE8,COUNTIF(AE$4:AE8,1),"")</f>
        <v/>
      </c>
      <c r="AL8" s="20">
        <f>IF(AF8,COUNTIF(AF$4:AF8,1),"")</f>
        <v>2</v>
      </c>
    </row>
    <row r="9" spans="1:39" x14ac:dyDescent="0.25">
      <c r="A9" t="s">
        <v>90</v>
      </c>
      <c r="B9" t="s">
        <v>239</v>
      </c>
      <c r="C9" s="2" t="s">
        <v>343</v>
      </c>
      <c r="D9" s="2"/>
      <c r="E9" s="7" t="s">
        <v>348</v>
      </c>
      <c r="F9">
        <v>3048</v>
      </c>
      <c r="G9" s="7" t="s">
        <v>37</v>
      </c>
      <c r="H9" s="7">
        <v>0.41666666666666669</v>
      </c>
      <c r="I9" s="7">
        <v>0.58333333333333337</v>
      </c>
      <c r="J9" s="7">
        <v>0.625</v>
      </c>
      <c r="K9" s="7">
        <v>0.79166666666666663</v>
      </c>
      <c r="L9" s="2"/>
      <c r="M9" s="2"/>
      <c r="N9" s="2"/>
      <c r="O9" s="2"/>
      <c r="P9" s="2"/>
      <c r="Q9" s="2" t="s">
        <v>2</v>
      </c>
      <c r="R9" t="str">
        <f>IF($L9="x","Lundi",IF($M9="x","Mardi",IF($N9="x","Mercredi",IF($O9="x","Jeudi",IF($P9="x","Vendredi",IF($Q9="x","Samedi","ERROR"))))))</f>
        <v>Samedi</v>
      </c>
      <c r="S9" t="str">
        <f>IF($L9="x","Segunda",IF($M9="x","Terça",IF($N9="x","Quarta",IF($O9="x","Quinta",IF($P9="x","Sexta",IF($Q9="x","Sábado","ERROR"))))))</f>
        <v>Sábado</v>
      </c>
      <c r="AA9" s="10"/>
      <c r="AB9" s="10"/>
      <c r="AC9" s="10">
        <v>1</v>
      </c>
      <c r="AD9" s="10"/>
      <c r="AE9" s="10"/>
      <c r="AF9" s="10"/>
      <c r="AG9" s="20" t="str">
        <f>IF(AA9,COUNTIF(AA$4:AA9,1),"")</f>
        <v/>
      </c>
      <c r="AH9" s="20" t="str">
        <f>IF(AB9,COUNTIF(AB$4:AB9,1),"")</f>
        <v/>
      </c>
      <c r="AI9" s="20">
        <f>IF(AC9,COUNTIF(AC$4:AC9,1),"")</f>
        <v>2</v>
      </c>
      <c r="AJ9" s="20" t="str">
        <f>IF(AD9,COUNTIF(AD$4:AD9,1),"")</f>
        <v/>
      </c>
      <c r="AK9" s="20" t="str">
        <f>IF(AE9,COUNTIF(AE$4:AE9,1),"")</f>
        <v/>
      </c>
      <c r="AL9" s="20" t="str">
        <f>IF(AF9,COUNTIF(AF$4:AF9,1),"")</f>
        <v/>
      </c>
    </row>
    <row r="10" spans="1:39" x14ac:dyDescent="0.25">
      <c r="A10" t="s">
        <v>91</v>
      </c>
      <c r="B10" t="s">
        <v>240</v>
      </c>
      <c r="C10" s="2" t="s">
        <v>343</v>
      </c>
      <c r="D10" s="2"/>
      <c r="E10" s="7" t="s">
        <v>348</v>
      </c>
      <c r="F10">
        <v>3049</v>
      </c>
      <c r="G10" s="7" t="s">
        <v>36</v>
      </c>
      <c r="H10" s="7">
        <v>0.41666666666666669</v>
      </c>
      <c r="I10" s="7">
        <v>0.54166666666666663</v>
      </c>
      <c r="J10" s="7">
        <v>0.58333333333333337</v>
      </c>
      <c r="K10" s="7">
        <v>0.70833333333333337</v>
      </c>
      <c r="L10" s="2"/>
      <c r="M10" s="2"/>
      <c r="N10" s="2"/>
      <c r="O10" s="2"/>
      <c r="P10" s="2"/>
      <c r="Q10" s="2" t="s">
        <v>2</v>
      </c>
      <c r="R10" t="str">
        <f>IF($L10="x","Lundi",IF($M10="x","Mardi",IF($N10="x","Mercredi",IF($O10="x","Jeudi",IF($P10="x","Vendredi",IF($Q10="x","Samedi","ERROR"))))))</f>
        <v>Samedi</v>
      </c>
      <c r="S10" t="str">
        <f>IF($L10="x","Segunda",IF($M10="x","Terça",IF($N10="x","Quarta",IF($O10="x","Quinta",IF($P10="x","Sexta",IF($Q10="x","Sábado","ERROR"))))))</f>
        <v>Sábado</v>
      </c>
      <c r="AA10" s="9"/>
      <c r="AB10" s="9"/>
      <c r="AC10" s="9"/>
      <c r="AD10" s="9"/>
      <c r="AE10" s="9"/>
      <c r="AF10" s="9">
        <v>1</v>
      </c>
      <c r="AG10" s="20" t="str">
        <f>IF(AA10,COUNTIF(AA$4:AA10,1),"")</f>
        <v/>
      </c>
      <c r="AH10" s="20" t="str">
        <f>IF(AB10,COUNTIF(AB$4:AB10,1),"")</f>
        <v/>
      </c>
      <c r="AI10" s="20" t="str">
        <f>IF(AC10,COUNTIF(AC$4:AC10,1),"")</f>
        <v/>
      </c>
      <c r="AJ10" s="20" t="str">
        <f>IF(AD10,COUNTIF(AD$4:AD10,1),"")</f>
        <v/>
      </c>
      <c r="AK10" s="20" t="str">
        <f>IF(AE10,COUNTIF(AE$4:AE10,1),"")</f>
        <v/>
      </c>
      <c r="AL10" s="20">
        <f>IF(AF10,COUNTIF(AF$4:AF10,1),"")</f>
        <v>3</v>
      </c>
    </row>
    <row r="11" spans="1:39" x14ac:dyDescent="0.25">
      <c r="A11" t="s">
        <v>122</v>
      </c>
      <c r="B11" t="s">
        <v>271</v>
      </c>
      <c r="C11" s="2" t="s">
        <v>352</v>
      </c>
      <c r="D11" s="2"/>
      <c r="E11" s="7" t="s">
        <v>348</v>
      </c>
      <c r="F11">
        <v>3080</v>
      </c>
      <c r="G11" s="7" t="s">
        <v>36</v>
      </c>
      <c r="H11" s="7">
        <v>0.41666666666666669</v>
      </c>
      <c r="I11" s="7">
        <v>0.58333333333333337</v>
      </c>
      <c r="J11" s="7">
        <v>0.625</v>
      </c>
      <c r="K11" s="7">
        <v>0.79166666666666663</v>
      </c>
      <c r="L11" s="2"/>
      <c r="M11" s="2"/>
      <c r="N11" s="2"/>
      <c r="O11" s="2"/>
      <c r="P11" s="2" t="s">
        <v>2</v>
      </c>
      <c r="Q11" s="2"/>
      <c r="R11" t="str">
        <f>IF($L11="x","Lundi",IF($M11="x","Mardi",IF($N11="x","Mercredi",IF($O11="x","Jeudi",IF($P11="x","Vendredi",IF($Q11="x","Samedi","ERROR"))))))</f>
        <v>Vendredi</v>
      </c>
      <c r="S11" t="str">
        <f>IF($L11="x","Segunda",IF($M11="x","Terça",IF($N11="x","Quarta",IF($O11="x","Quinta",IF($P11="x","Sexta",IF($Q11="x","Sábado","ERROR"))))))</f>
        <v>Sexta</v>
      </c>
      <c r="AA11" s="10"/>
      <c r="AB11" s="10">
        <v>1</v>
      </c>
      <c r="AC11" s="10"/>
      <c r="AD11" s="10"/>
      <c r="AE11" s="10"/>
      <c r="AF11" s="10"/>
      <c r="AG11" s="20" t="str">
        <f>IF(AA11,COUNTIF(AA$4:AA11,1),"")</f>
        <v/>
      </c>
      <c r="AH11" s="20">
        <f>IF(AB11,COUNTIF(AB$4:AB11,1),"")</f>
        <v>1</v>
      </c>
      <c r="AI11" s="20" t="str">
        <f>IF(AC11,COUNTIF(AC$4:AC11,1),"")</f>
        <v/>
      </c>
      <c r="AJ11" s="20" t="str">
        <f>IF(AD11,COUNTIF(AD$4:AD11,1),"")</f>
        <v/>
      </c>
      <c r="AK11" s="20" t="str">
        <f>IF(AE11,COUNTIF(AE$4:AE11,1),"")</f>
        <v/>
      </c>
      <c r="AL11" s="20" t="str">
        <f>IF(AF11,COUNTIF(AF$4:AF11,1),"")</f>
        <v/>
      </c>
    </row>
    <row r="12" spans="1:39" x14ac:dyDescent="0.25">
      <c r="A12" t="s">
        <v>131</v>
      </c>
      <c r="B12" t="s">
        <v>280</v>
      </c>
      <c r="C12" s="2" t="s">
        <v>352</v>
      </c>
      <c r="D12" s="2"/>
      <c r="E12" s="7" t="s">
        <v>348</v>
      </c>
      <c r="F12">
        <v>3089</v>
      </c>
      <c r="G12" s="7" t="s">
        <v>37</v>
      </c>
      <c r="H12" s="7">
        <v>0.41666666666666669</v>
      </c>
      <c r="I12" s="7">
        <v>0.66666666666666663</v>
      </c>
      <c r="J12" s="2"/>
      <c r="K12" s="2"/>
      <c r="L12" s="2"/>
      <c r="M12" s="2"/>
      <c r="N12" s="2"/>
      <c r="O12" s="2"/>
      <c r="P12" s="2" t="s">
        <v>2</v>
      </c>
      <c r="Q12" s="2"/>
      <c r="R12" t="str">
        <f>IF($L12="x","Lundi",IF($M12="x","Mardi",IF($N12="x","Mercredi",IF($O12="x","Jeudi",IF($P12="x","Vendredi",IF($Q12="x","Samedi","ERROR"))))))</f>
        <v>Vendredi</v>
      </c>
      <c r="S12" t="str">
        <f>IF($L12="x","Segunda",IF($M12="x","Terça",IF($N12="x","Quarta",IF($O12="x","Quinta",IF($P12="x","Sexta",IF($Q12="x","Sábado","ERROR"))))))</f>
        <v>Sexta</v>
      </c>
      <c r="AA12" s="9"/>
      <c r="AB12" s="9"/>
      <c r="AC12" s="9"/>
      <c r="AD12" s="9"/>
      <c r="AE12" s="9">
        <v>1</v>
      </c>
      <c r="AF12" s="9"/>
      <c r="AG12" s="20" t="str">
        <f>IF(AA12,COUNTIF(AA$4:AA12,1),"")</f>
        <v/>
      </c>
      <c r="AH12" s="20" t="str">
        <f>IF(AB12,COUNTIF(AB$4:AB12,1),"")</f>
        <v/>
      </c>
      <c r="AI12" s="20" t="str">
        <f>IF(AC12,COUNTIF(AC$4:AC12,1),"")</f>
        <v/>
      </c>
      <c r="AJ12" s="20" t="str">
        <f>IF(AD12,COUNTIF(AD$4:AD12,1),"")</f>
        <v/>
      </c>
      <c r="AK12" s="20">
        <f>IF(AE12,COUNTIF(AE$4:AE12,1),"")</f>
        <v>3</v>
      </c>
      <c r="AL12" s="20" t="str">
        <f>IF(AF12,COUNTIF(AF$4:AF12,1),"")</f>
        <v/>
      </c>
    </row>
    <row r="13" spans="1:39" x14ac:dyDescent="0.25">
      <c r="A13" t="s">
        <v>148</v>
      </c>
      <c r="B13" t="s">
        <v>297</v>
      </c>
      <c r="C13" s="2" t="s">
        <v>352</v>
      </c>
      <c r="D13" s="5"/>
      <c r="E13" s="7" t="s">
        <v>348</v>
      </c>
      <c r="F13">
        <v>3106</v>
      </c>
      <c r="G13" s="28" t="s">
        <v>38</v>
      </c>
      <c r="H13" s="6">
        <v>0.45833333333333331</v>
      </c>
      <c r="I13" s="6">
        <v>0.625</v>
      </c>
      <c r="J13" s="6">
        <v>0.66666666666666663</v>
      </c>
      <c r="K13" s="6">
        <v>0.83333333333333337</v>
      </c>
      <c r="L13" s="5"/>
      <c r="M13" s="5" t="s">
        <v>2</v>
      </c>
      <c r="N13" s="5"/>
      <c r="O13" s="5"/>
      <c r="P13" s="5"/>
      <c r="Q13" s="5"/>
      <c r="R13" t="str">
        <f>IF($L13="x","Lundi",IF($M13="x","Mardi",IF($N13="x","Mercredi",IF($O13="x","Jeudi",IF($P13="x","Vendredi",IF($Q13="x","Samedi","ERROR"))))))</f>
        <v>Mardi</v>
      </c>
      <c r="S13" t="str">
        <f>IF($L13="x","Segunda",IF($M13="x","Terça",IF($N13="x","Quarta",IF($O13="x","Quinta",IF($P13="x","Sexta",IF($Q13="x","Sábado","ERROR"))))))</f>
        <v>Terça</v>
      </c>
      <c r="AA13" s="10"/>
      <c r="AB13" s="10"/>
      <c r="AC13" s="10"/>
      <c r="AD13" s="10">
        <v>1</v>
      </c>
      <c r="AE13" s="10"/>
      <c r="AF13" s="10"/>
      <c r="AG13" s="20" t="str">
        <f>IF(AA13,COUNTIF(AA$4:AA13,1),"")</f>
        <v/>
      </c>
      <c r="AH13" s="20" t="str">
        <f>IF(AB13,COUNTIF(AB$4:AB13,1),"")</f>
        <v/>
      </c>
      <c r="AI13" s="20" t="str">
        <f>IF(AC13,COUNTIF(AC$4:AC13,1),"")</f>
        <v/>
      </c>
      <c r="AJ13" s="20">
        <f>IF(AD13,COUNTIF(AD$4:AD13,1),"")</f>
        <v>2</v>
      </c>
      <c r="AK13" s="20" t="str">
        <f>IF(AE13,COUNTIF(AE$4:AE13,1),"")</f>
        <v/>
      </c>
      <c r="AL13" s="20" t="str">
        <f>IF(AF13,COUNTIF(AF$4:AF13,1),"")</f>
        <v/>
      </c>
    </row>
    <row r="14" spans="1:39" x14ac:dyDescent="0.25">
      <c r="A14" t="s">
        <v>149</v>
      </c>
      <c r="B14" t="s">
        <v>298</v>
      </c>
      <c r="C14" s="2" t="s">
        <v>352</v>
      </c>
      <c r="D14" s="5"/>
      <c r="E14" s="7" t="s">
        <v>348</v>
      </c>
      <c r="F14">
        <v>3107</v>
      </c>
      <c r="G14" s="28" t="s">
        <v>38</v>
      </c>
      <c r="H14" s="6">
        <v>0.29166666666666669</v>
      </c>
      <c r="I14" s="6">
        <v>0.41666666666666669</v>
      </c>
      <c r="J14" s="6">
        <v>0.75</v>
      </c>
      <c r="K14" s="6">
        <v>0.875</v>
      </c>
      <c r="L14" s="5"/>
      <c r="M14" s="5"/>
      <c r="N14" s="5" t="s">
        <v>2</v>
      </c>
      <c r="O14" s="5"/>
      <c r="P14" s="5"/>
      <c r="Q14" s="5"/>
      <c r="R14" t="str">
        <f>IF($L14="x","Lundi",IF($M14="x","Mardi",IF($N14="x","Mercredi",IF($O14="x","Jeudi",IF($P14="x","Vendredi",IF($Q14="x","Samedi","ERROR"))))))</f>
        <v>Mercredi</v>
      </c>
      <c r="S14" t="str">
        <f>IF($L14="x","Segunda",IF($M14="x","Terça",IF($N14="x","Quarta",IF($O14="x","Quinta",IF($P14="x","Sexta",IF($Q14="x","Sábado","ERROR"))))))</f>
        <v>Quarta</v>
      </c>
      <c r="AA14" s="9"/>
      <c r="AB14" s="9">
        <v>1</v>
      </c>
      <c r="AC14" s="9"/>
      <c r="AD14" s="9"/>
      <c r="AE14" s="9"/>
      <c r="AF14" s="9"/>
      <c r="AG14" s="20" t="str">
        <f>IF(AA14,COUNTIF(AA$4:AA14,1),"")</f>
        <v/>
      </c>
      <c r="AH14" s="20">
        <f>IF(AB14,COUNTIF(AB$4:AB14,1),"")</f>
        <v>2</v>
      </c>
      <c r="AI14" s="20" t="str">
        <f>IF(AC14,COUNTIF(AC$4:AC14,1),"")</f>
        <v/>
      </c>
      <c r="AJ14" s="20" t="str">
        <f>IF(AD14,COUNTIF(AD$4:AD14,1),"")</f>
        <v/>
      </c>
      <c r="AK14" s="20" t="str">
        <f>IF(AE14,COUNTIF(AE$4:AE14,1),"")</f>
        <v/>
      </c>
      <c r="AL14" s="20" t="str">
        <f>IF(AF14,COUNTIF(AF$4:AF14,1),"")</f>
        <v/>
      </c>
    </row>
    <row r="15" spans="1:39" x14ac:dyDescent="0.25">
      <c r="A15" t="s">
        <v>151</v>
      </c>
      <c r="B15" t="s">
        <v>300</v>
      </c>
      <c r="C15" s="2" t="s">
        <v>352</v>
      </c>
      <c r="D15" s="5"/>
      <c r="E15" s="7" t="s">
        <v>348</v>
      </c>
      <c r="F15">
        <v>3109</v>
      </c>
      <c r="G15" s="28" t="s">
        <v>38</v>
      </c>
      <c r="H15" s="6">
        <v>0.41666666666666669</v>
      </c>
      <c r="I15" s="6">
        <v>0.58333333333333337</v>
      </c>
      <c r="J15" s="6">
        <v>0.625</v>
      </c>
      <c r="K15" s="6">
        <v>0.79166666666666663</v>
      </c>
      <c r="L15" s="5"/>
      <c r="M15" s="5"/>
      <c r="N15" s="5"/>
      <c r="O15" s="5"/>
      <c r="P15" s="5"/>
      <c r="Q15" s="5" t="s">
        <v>2</v>
      </c>
      <c r="R15" t="str">
        <f>IF($L15="x","Lundi",IF($M15="x","Mardi",IF($N15="x","Mercredi",IF($O15="x","Jeudi",IF($P15="x","Vendredi",IF($Q15="x","Samedi","ERROR"))))))</f>
        <v>Samedi</v>
      </c>
      <c r="S15" t="str">
        <f>IF($L15="x","Segunda",IF($M15="x","Terça",IF($N15="x","Quarta",IF($O15="x","Quinta",IF($P15="x","Sexta",IF($Q15="x","Sábado","ERROR"))))))</f>
        <v>Sábado</v>
      </c>
      <c r="AA15" s="10"/>
      <c r="AB15" s="10"/>
      <c r="AC15" s="10"/>
      <c r="AD15" s="10">
        <v>1</v>
      </c>
      <c r="AE15" s="10"/>
      <c r="AF15" s="10"/>
      <c r="AG15" s="20" t="str">
        <f>IF(AA15,COUNTIF(AA$4:AA15,1),"")</f>
        <v/>
      </c>
      <c r="AH15" s="20" t="str">
        <f>IF(AB15,COUNTIF(AB$4:AB15,1),"")</f>
        <v/>
      </c>
      <c r="AI15" s="20" t="str">
        <f>IF(AC15,COUNTIF(AC$4:AC15,1),"")</f>
        <v/>
      </c>
      <c r="AJ15" s="20">
        <f>IF(AD15,COUNTIF(AD$4:AD15,1),"")</f>
        <v>3</v>
      </c>
      <c r="AK15" s="20" t="str">
        <f>IF(AE15,COUNTIF(AE$4:AE15,1),"")</f>
        <v/>
      </c>
      <c r="AL15" s="20" t="str">
        <f>IF(AF15,COUNTIF(AF$4:AF15,1),"")</f>
        <v/>
      </c>
    </row>
    <row r="16" spans="1:39" x14ac:dyDescent="0.25">
      <c r="A16" t="s">
        <v>160</v>
      </c>
      <c r="B16" t="s">
        <v>309</v>
      </c>
      <c r="C16" s="2" t="s">
        <v>352</v>
      </c>
      <c r="D16" s="2"/>
      <c r="E16" s="7" t="s">
        <v>348</v>
      </c>
      <c r="F16">
        <v>3118</v>
      </c>
      <c r="G16" s="7" t="s">
        <v>36</v>
      </c>
      <c r="H16" s="7">
        <v>0.41666666666666669</v>
      </c>
      <c r="I16" s="7">
        <v>0.58333333333333337</v>
      </c>
      <c r="J16" s="7">
        <v>0.625</v>
      </c>
      <c r="K16" s="7">
        <v>0.79166666666666663</v>
      </c>
      <c r="L16" s="2"/>
      <c r="M16" s="2"/>
      <c r="N16" s="2"/>
      <c r="O16" s="2"/>
      <c r="P16" s="2"/>
      <c r="Q16" s="2" t="s">
        <v>2</v>
      </c>
      <c r="R16" t="str">
        <f>IF($L16="x","Lundi",IF($M16="x","Mardi",IF($N16="x","Mercredi",IF($O16="x","Jeudi",IF($P16="x","Vendredi",IF($Q16="x","Samedi","ERROR"))))))</f>
        <v>Samedi</v>
      </c>
      <c r="S16" t="str">
        <f>IF($L16="x","Segunda",IF($M16="x","Terça",IF($N16="x","Quarta",IF($O16="x","Quinta",IF($P16="x","Sexta",IF($Q16="x","Sábado","ERROR"))))))</f>
        <v>Sábado</v>
      </c>
      <c r="AA16" s="9"/>
      <c r="AB16" s="9">
        <v>1</v>
      </c>
      <c r="AC16" s="9"/>
      <c r="AD16" s="9"/>
      <c r="AE16" s="9"/>
      <c r="AF16" s="9"/>
      <c r="AG16" s="20" t="str">
        <f>IF(AA16,COUNTIF(AA$4:AA16,1),"")</f>
        <v/>
      </c>
      <c r="AH16" s="20">
        <f>IF(AB16,COUNTIF(AB$4:AB16,1),"")</f>
        <v>3</v>
      </c>
      <c r="AI16" s="20" t="str">
        <f>IF(AC16,COUNTIF(AC$4:AC16,1),"")</f>
        <v/>
      </c>
      <c r="AJ16" s="20" t="str">
        <f>IF(AD16,COUNTIF(AD$4:AD16,1),"")</f>
        <v/>
      </c>
      <c r="AK16" s="20" t="str">
        <f>IF(AE16,COUNTIF(AE$4:AE16,1),"")</f>
        <v/>
      </c>
      <c r="AL16" s="20" t="str">
        <f>IF(AF16,COUNTIF(AF$4:AF16,1),"")</f>
        <v/>
      </c>
    </row>
    <row r="17" spans="1:38" x14ac:dyDescent="0.25">
      <c r="A17" t="s">
        <v>161</v>
      </c>
      <c r="B17" t="s">
        <v>310</v>
      </c>
      <c r="C17" s="2" t="s">
        <v>352</v>
      </c>
      <c r="D17" s="2"/>
      <c r="E17" s="7" t="s">
        <v>348</v>
      </c>
      <c r="F17">
        <v>3119</v>
      </c>
      <c r="G17" s="7" t="s">
        <v>36</v>
      </c>
      <c r="H17" s="7">
        <v>0.41666666666666669</v>
      </c>
      <c r="I17" s="7">
        <v>0.58333333333333337</v>
      </c>
      <c r="J17" s="7">
        <v>0.625</v>
      </c>
      <c r="K17" s="7">
        <v>0.79166666666666663</v>
      </c>
      <c r="L17" s="2"/>
      <c r="M17" s="2"/>
      <c r="N17" s="2"/>
      <c r="O17" s="2" t="s">
        <v>2</v>
      </c>
      <c r="P17" s="2"/>
      <c r="Q17" s="2"/>
      <c r="R17" t="str">
        <f>IF($L17="x","Lundi",IF($M17="x","Mardi",IF($N17="x","Mercredi",IF($O17="x","Jeudi",IF($P17="x","Vendredi",IF($Q17="x","Samedi","ERROR"))))))</f>
        <v>Jeudi</v>
      </c>
      <c r="S17" t="str">
        <f>IF($L17="x","Segunda",IF($M17="x","Terça",IF($N17="x","Quarta",IF($O17="x","Quinta",IF($P17="x","Sexta",IF($Q17="x","Sábado","ERROR"))))))</f>
        <v>Quinta</v>
      </c>
      <c r="AA17" s="10"/>
      <c r="AB17" s="10"/>
      <c r="AC17" s="10"/>
      <c r="AD17" s="10">
        <v>1</v>
      </c>
      <c r="AE17" s="10"/>
      <c r="AF17" s="10"/>
      <c r="AG17" s="20" t="str">
        <f>IF(AA17,COUNTIF(AA$4:AA17,1),"")</f>
        <v/>
      </c>
      <c r="AH17" s="20" t="str">
        <f>IF(AB17,COUNTIF(AB$4:AB17,1),"")</f>
        <v/>
      </c>
      <c r="AI17" s="20" t="str">
        <f>IF(AC17,COUNTIF(AC$4:AC17,1),"")</f>
        <v/>
      </c>
      <c r="AJ17" s="20">
        <f>IF(AD17,COUNTIF(AD$4:AD17,1),"")</f>
        <v>4</v>
      </c>
      <c r="AK17" s="20" t="str">
        <f>IF(AE17,COUNTIF(AE$4:AE17,1),"")</f>
        <v/>
      </c>
      <c r="AL17" s="20" t="str">
        <f>IF(AF17,COUNTIF(AF$4:AF17,1),"")</f>
        <v/>
      </c>
    </row>
    <row r="18" spans="1:38" x14ac:dyDescent="0.25">
      <c r="A18" t="s">
        <v>43</v>
      </c>
      <c r="B18" t="s">
        <v>192</v>
      </c>
      <c r="C18" s="2" t="s">
        <v>341</v>
      </c>
      <c r="D18" s="2"/>
      <c r="E18" s="7" t="s">
        <v>348</v>
      </c>
      <c r="F18">
        <v>3001</v>
      </c>
      <c r="G18" s="7" t="s">
        <v>37</v>
      </c>
      <c r="H18" s="7">
        <v>0.33333333333333331</v>
      </c>
      <c r="I18" s="7">
        <v>0.5</v>
      </c>
      <c r="J18" s="7">
        <v>0.54166666666666663</v>
      </c>
      <c r="K18" s="7">
        <v>0.70833333333333337</v>
      </c>
      <c r="L18" s="2"/>
      <c r="M18" s="2"/>
      <c r="N18" s="2"/>
      <c r="O18" s="2"/>
      <c r="P18" s="2" t="s">
        <v>2</v>
      </c>
      <c r="Q18" s="2"/>
      <c r="R18" t="str">
        <f>IF($L18="x","Lundi",IF($M18="x","Mardi",IF($N18="x","Mercredi",IF($O18="x","Jeudi",IF($P18="x","Vendredi",IF($Q18="x","Samedi","ERROR"))))))</f>
        <v>Vendredi</v>
      </c>
      <c r="S18" t="str">
        <f>IF($L18="x","Segunda",IF($M18="x","Terça",IF($N18="x","Quarta",IF($O18="x","Quinta",IF($P18="x","Sexta",IF($Q18="x","Sábado","ERROR"))))))</f>
        <v>Sexta</v>
      </c>
      <c r="AA18" s="9"/>
      <c r="AB18" s="9">
        <v>1</v>
      </c>
      <c r="AC18" s="9"/>
      <c r="AD18" s="9"/>
      <c r="AE18" s="9"/>
      <c r="AF18" s="9"/>
      <c r="AG18" s="20" t="str">
        <f>IF(AA18,COUNTIF(AA$4:AA18,1),"")</f>
        <v/>
      </c>
      <c r="AH18" s="20">
        <f>IF(AB18,COUNTIF(AB$4:AB18,1),"")</f>
        <v>4</v>
      </c>
      <c r="AI18" s="20" t="str">
        <f>IF(AC18,COUNTIF(AC$4:AC18,1),"")</f>
        <v/>
      </c>
      <c r="AJ18" s="20" t="str">
        <f>IF(AD18,COUNTIF(AD$4:AD18,1),"")</f>
        <v/>
      </c>
      <c r="AK18" s="20" t="str">
        <f>IF(AE18,COUNTIF(AE$4:AE18,1),"")</f>
        <v/>
      </c>
      <c r="AL18" s="20" t="str">
        <f>IF(AF18,COUNTIF(AF$4:AF18,1),"")</f>
        <v/>
      </c>
    </row>
    <row r="19" spans="1:38" x14ac:dyDescent="0.25">
      <c r="A19" t="s">
        <v>51</v>
      </c>
      <c r="B19" t="s">
        <v>200</v>
      </c>
      <c r="C19" s="28" t="s">
        <v>344</v>
      </c>
      <c r="D19" s="2"/>
      <c r="E19" s="7" t="s">
        <v>348</v>
      </c>
      <c r="F19">
        <v>3009</v>
      </c>
      <c r="G19" s="7" t="s">
        <v>36</v>
      </c>
      <c r="H19" s="7">
        <v>0.33333333333333331</v>
      </c>
      <c r="I19" s="7">
        <v>0.5</v>
      </c>
      <c r="J19" s="7">
        <v>0.54166666666666663</v>
      </c>
      <c r="K19" s="7">
        <v>0.70833333333333337</v>
      </c>
      <c r="L19" s="2"/>
      <c r="M19" s="2"/>
      <c r="N19" s="2"/>
      <c r="O19" s="2"/>
      <c r="P19" s="2" t="s">
        <v>2</v>
      </c>
      <c r="Q19" s="2"/>
      <c r="R19" t="str">
        <f>IF($L19="x","Lundi",IF($M19="x","Mardi",IF($N19="x","Mercredi",IF($O19="x","Jeudi",IF($P19="x","Vendredi",IF($Q19="x","Samedi","ERROR"))))))</f>
        <v>Vendredi</v>
      </c>
      <c r="S19" t="str">
        <f>IF($L19="x","Segunda",IF($M19="x","Terça",IF($N19="x","Quarta",IF($O19="x","Quinta",IF($P19="x","Sexta",IF($Q19="x","Sábado","ERROR"))))))</f>
        <v>Sexta</v>
      </c>
      <c r="AA19" s="10"/>
      <c r="AB19" s="10"/>
      <c r="AC19" s="10">
        <v>1</v>
      </c>
      <c r="AD19" s="10"/>
      <c r="AE19" s="10"/>
      <c r="AF19" s="10"/>
      <c r="AG19" s="20" t="str">
        <f>IF(AA19,COUNTIF(AA$4:AA19,1),"")</f>
        <v/>
      </c>
      <c r="AH19" s="20" t="str">
        <f>IF(AB19,COUNTIF(AB$4:AB19,1),"")</f>
        <v/>
      </c>
      <c r="AI19" s="20">
        <f>IF(AC19,COUNTIF(AC$4:AC19,1),"")</f>
        <v>3</v>
      </c>
      <c r="AJ19" s="20" t="str">
        <f>IF(AD19,COUNTIF(AD$4:AD19,1),"")</f>
        <v/>
      </c>
      <c r="AK19" s="20" t="str">
        <f>IF(AE19,COUNTIF(AE$4:AE19,1),"")</f>
        <v/>
      </c>
      <c r="AL19" s="20" t="str">
        <f>IF(AF19,COUNTIF(AF$4:AF19,1),"")</f>
        <v/>
      </c>
    </row>
    <row r="20" spans="1:38" x14ac:dyDescent="0.25">
      <c r="A20" t="s">
        <v>61</v>
      </c>
      <c r="B20" t="s">
        <v>210</v>
      </c>
      <c r="C20" s="28" t="s">
        <v>344</v>
      </c>
      <c r="D20" s="2"/>
      <c r="E20" s="7" t="s">
        <v>348</v>
      </c>
      <c r="F20">
        <v>3019</v>
      </c>
      <c r="G20" s="7" t="s">
        <v>36</v>
      </c>
      <c r="H20" s="7">
        <v>0.33333333333333331</v>
      </c>
      <c r="I20" s="7">
        <v>0.58333333333333337</v>
      </c>
      <c r="J20" s="2"/>
      <c r="K20" s="2"/>
      <c r="L20" s="2"/>
      <c r="M20" s="2" t="s">
        <v>2</v>
      </c>
      <c r="N20" s="2"/>
      <c r="O20" s="2"/>
      <c r="P20" s="2"/>
      <c r="Q20" s="2"/>
      <c r="R20" t="str">
        <f>IF($L20="x","Lundi",IF($M20="x","Mardi",IF($N20="x","Mercredi",IF($O20="x","Jeudi",IF($P20="x","Vendredi",IF($Q20="x","Samedi","ERROR"))))))</f>
        <v>Mardi</v>
      </c>
      <c r="S20" t="str">
        <f>IF($L20="x","Segunda",IF($M20="x","Terça",IF($N20="x","Quarta",IF($O20="x","Quinta",IF($P20="x","Sexta",IF($Q20="x","Sábado","ERROR"))))))</f>
        <v>Terça</v>
      </c>
      <c r="AA20" s="9"/>
      <c r="AB20" s="9">
        <v>1</v>
      </c>
      <c r="AC20" s="9"/>
      <c r="AD20" s="9"/>
      <c r="AE20" s="9"/>
      <c r="AF20" s="9"/>
      <c r="AG20" s="20" t="str">
        <f>IF(AA20,COUNTIF(AA$4:AA20,1),"")</f>
        <v/>
      </c>
      <c r="AH20" s="20">
        <f>IF(AB20,COUNTIF(AB$4:AB20,1),"")</f>
        <v>5</v>
      </c>
      <c r="AI20" s="20" t="str">
        <f>IF(AC20,COUNTIF(AC$4:AC20,1),"")</f>
        <v/>
      </c>
      <c r="AJ20" s="20" t="str">
        <f>IF(AD20,COUNTIF(AD$4:AD20,1),"")</f>
        <v/>
      </c>
      <c r="AK20" s="20" t="str">
        <f>IF(AE20,COUNTIF(AE$4:AE20,1),"")</f>
        <v/>
      </c>
      <c r="AL20" s="20" t="str">
        <f>IF(AF20,COUNTIF(AF$4:AF20,1),"")</f>
        <v/>
      </c>
    </row>
    <row r="21" spans="1:38" x14ac:dyDescent="0.25">
      <c r="A21" t="s">
        <v>74</v>
      </c>
      <c r="B21" t="s">
        <v>223</v>
      </c>
      <c r="C21" s="28" t="s">
        <v>344</v>
      </c>
      <c r="D21" s="5"/>
      <c r="E21" s="7" t="s">
        <v>348</v>
      </c>
      <c r="F21">
        <v>3032</v>
      </c>
      <c r="G21" s="28" t="s">
        <v>38</v>
      </c>
      <c r="H21" s="6">
        <v>0.33333333333333331</v>
      </c>
      <c r="I21" s="6">
        <v>0.5</v>
      </c>
      <c r="J21" s="6">
        <v>0.54166666666666663</v>
      </c>
      <c r="K21" s="6">
        <v>0.70833333333333337</v>
      </c>
      <c r="L21" s="5"/>
      <c r="M21" s="5"/>
      <c r="N21" s="5"/>
      <c r="O21" s="5" t="s">
        <v>2</v>
      </c>
      <c r="P21" s="5"/>
      <c r="Q21" s="5"/>
      <c r="R21" t="str">
        <f>IF($L21="x","Lundi",IF($M21="x","Mardi",IF($N21="x","Mercredi",IF($O21="x","Jeudi",IF($P21="x","Vendredi",IF($Q21="x","Samedi","ERROR"))))))</f>
        <v>Jeudi</v>
      </c>
      <c r="S21" t="str">
        <f>IF($L21="x","Segunda",IF($M21="x","Terça",IF($N21="x","Quarta",IF($O21="x","Quinta",IF($P21="x","Sexta",IF($Q21="x","Sábado","ERROR"))))))</f>
        <v>Quinta</v>
      </c>
      <c r="AA21" s="11"/>
      <c r="AB21" s="11"/>
      <c r="AC21" s="11"/>
      <c r="AD21" s="11"/>
      <c r="AE21" s="11"/>
      <c r="AF21" s="11">
        <v>1</v>
      </c>
      <c r="AG21" s="20" t="str">
        <f>IF(AA21,COUNTIF(AA$4:AA21,1),"")</f>
        <v/>
      </c>
      <c r="AH21" s="20" t="str">
        <f>IF(AB21,COUNTIF(AB$4:AB21,1),"")</f>
        <v/>
      </c>
      <c r="AI21" s="20" t="str">
        <f>IF(AC21,COUNTIF(AC$4:AC21,1),"")</f>
        <v/>
      </c>
      <c r="AJ21" s="20" t="str">
        <f>IF(AD21,COUNTIF(AD$4:AD21,1),"")</f>
        <v/>
      </c>
      <c r="AK21" s="20" t="str">
        <f>IF(AE21,COUNTIF(AE$4:AE21,1),"")</f>
        <v/>
      </c>
      <c r="AL21" s="20">
        <f>IF(AF21,COUNTIF(AF$4:AF21,1),"")</f>
        <v>4</v>
      </c>
    </row>
    <row r="22" spans="1:38" x14ac:dyDescent="0.25">
      <c r="A22" t="s">
        <v>80</v>
      </c>
      <c r="B22" t="s">
        <v>229</v>
      </c>
      <c r="C22" s="28" t="s">
        <v>344</v>
      </c>
      <c r="D22" s="2"/>
      <c r="E22" s="7" t="s">
        <v>348</v>
      </c>
      <c r="F22">
        <v>3038</v>
      </c>
      <c r="G22" s="7" t="s">
        <v>36</v>
      </c>
      <c r="H22" s="7">
        <v>0.41666666666666669</v>
      </c>
      <c r="I22" s="7">
        <v>0.58333333333333337</v>
      </c>
      <c r="J22" s="7">
        <v>0.625</v>
      </c>
      <c r="K22" s="7">
        <v>0.79166666666666663</v>
      </c>
      <c r="L22" s="2"/>
      <c r="M22" s="2" t="s">
        <v>2</v>
      </c>
      <c r="N22" s="2"/>
      <c r="O22" s="2"/>
      <c r="P22" s="2"/>
      <c r="Q22" s="2"/>
      <c r="R22" t="str">
        <f>IF($L22="x","Lundi",IF($M22="x","Mardi",IF($N22="x","Mercredi",IF($O22="x","Jeudi",IF($P22="x","Vendredi",IF($Q22="x","Samedi","ERROR"))))))</f>
        <v>Mardi</v>
      </c>
      <c r="S22" t="str">
        <f>IF($L22="x","Segunda",IF($M22="x","Terça",IF($N22="x","Quarta",IF($O22="x","Quinta",IF($P22="x","Sexta",IF($Q22="x","Sábado","ERROR"))))))</f>
        <v>Terça</v>
      </c>
      <c r="AA22" s="9"/>
      <c r="AB22" s="9">
        <v>1</v>
      </c>
      <c r="AC22" s="9"/>
      <c r="AD22" s="9"/>
      <c r="AE22" s="9"/>
      <c r="AF22" s="9"/>
      <c r="AG22" s="20" t="str">
        <f>IF(AA22,COUNTIF(AA$4:AA22,1),"")</f>
        <v/>
      </c>
      <c r="AH22" s="20">
        <f>IF(AB22,COUNTIF(AB$4:AB22,1),"")</f>
        <v>6</v>
      </c>
      <c r="AI22" s="20" t="str">
        <f>IF(AC22,COUNTIF(AC$4:AC22,1),"")</f>
        <v/>
      </c>
      <c r="AJ22" s="20" t="str">
        <f>IF(AD22,COUNTIF(AD$4:AD22,1),"")</f>
        <v/>
      </c>
      <c r="AK22" s="20" t="str">
        <f>IF(AE22,COUNTIF(AE$4:AE22,1),"")</f>
        <v/>
      </c>
      <c r="AL22" s="20" t="str">
        <f>IF(AF22,COUNTIF(AF$4:AF22,1),"")</f>
        <v/>
      </c>
    </row>
    <row r="23" spans="1:38" x14ac:dyDescent="0.25">
      <c r="A23" t="s">
        <v>83</v>
      </c>
      <c r="B23" t="s">
        <v>232</v>
      </c>
      <c r="C23" s="2" t="s">
        <v>343</v>
      </c>
      <c r="D23" s="2"/>
      <c r="E23" s="7" t="s">
        <v>348</v>
      </c>
      <c r="F23">
        <v>3041</v>
      </c>
      <c r="G23" s="7" t="s">
        <v>36</v>
      </c>
      <c r="H23" s="7">
        <v>0.33333333333333331</v>
      </c>
      <c r="I23" s="7">
        <v>0.5</v>
      </c>
      <c r="J23" s="7">
        <v>0.54166666666666663</v>
      </c>
      <c r="K23" s="7">
        <v>0.70833333333333337</v>
      </c>
      <c r="L23" s="2"/>
      <c r="M23" s="2"/>
      <c r="N23" s="2" t="s">
        <v>2</v>
      </c>
      <c r="O23" s="2"/>
      <c r="P23" s="2"/>
      <c r="Q23" s="2"/>
      <c r="R23" t="str">
        <f>IF($L23="x","Lundi",IF($M23="x","Mardi",IF($N23="x","Mercredi",IF($O23="x","Jeudi",IF($P23="x","Vendredi",IF($Q23="x","Samedi","ERROR"))))))</f>
        <v>Mercredi</v>
      </c>
      <c r="S23" t="str">
        <f>IF($L23="x","Segunda",IF($M23="x","Terça",IF($N23="x","Quarta",IF($O23="x","Quinta",IF($P23="x","Sexta",IF($Q23="x","Sábado","ERROR"))))))</f>
        <v>Quarta</v>
      </c>
      <c r="AA23" s="10">
        <v>1</v>
      </c>
      <c r="AB23" s="10"/>
      <c r="AC23" s="10"/>
      <c r="AD23" s="10"/>
      <c r="AE23" s="10"/>
      <c r="AF23" s="10"/>
      <c r="AG23" s="20">
        <f>IF(AA23,COUNTIF(AA$4:AA23,1),"")</f>
        <v>1</v>
      </c>
      <c r="AH23" s="20" t="str">
        <f>IF(AB23,COUNTIF(AB$4:AB23,1),"")</f>
        <v/>
      </c>
      <c r="AI23" s="20" t="str">
        <f>IF(AC23,COUNTIF(AC$4:AC23,1),"")</f>
        <v/>
      </c>
      <c r="AJ23" s="20" t="str">
        <f>IF(AD23,COUNTIF(AD$4:AD23,1),"")</f>
        <v/>
      </c>
      <c r="AK23" s="20" t="str">
        <f>IF(AE23,COUNTIF(AE$4:AE23,1),"")</f>
        <v/>
      </c>
      <c r="AL23" s="20" t="str">
        <f>IF(AF23,COUNTIF(AF$4:AF23,1),"")</f>
        <v/>
      </c>
    </row>
    <row r="24" spans="1:38" x14ac:dyDescent="0.25">
      <c r="A24" t="s">
        <v>108</v>
      </c>
      <c r="B24" t="s">
        <v>257</v>
      </c>
      <c r="C24" s="2" t="s">
        <v>352</v>
      </c>
      <c r="D24" s="2"/>
      <c r="E24" s="7" t="s">
        <v>348</v>
      </c>
      <c r="F24">
        <v>3066</v>
      </c>
      <c r="G24" s="7" t="s">
        <v>36</v>
      </c>
      <c r="H24" s="7">
        <v>0.33333333333333331</v>
      </c>
      <c r="I24" s="7">
        <v>0.5</v>
      </c>
      <c r="J24" s="7">
        <v>0.54166666666666663</v>
      </c>
      <c r="K24" s="7">
        <v>0.70833333333333337</v>
      </c>
      <c r="L24" s="2"/>
      <c r="M24" s="2"/>
      <c r="N24" s="2"/>
      <c r="O24" s="2"/>
      <c r="P24" s="2" t="s">
        <v>2</v>
      </c>
      <c r="Q24" s="2"/>
      <c r="R24" t="str">
        <f>IF($L24="x","Lundi",IF($M24="x","Mardi",IF($N24="x","Mercredi",IF($O24="x","Jeudi",IF($P24="x","Vendredi",IF($Q24="x","Samedi","ERROR"))))))</f>
        <v>Vendredi</v>
      </c>
      <c r="S24" t="str">
        <f>IF($L24="x","Segunda",IF($M24="x","Terça",IF($N24="x","Quarta",IF($O24="x","Quinta",IF($P24="x","Sexta",IF($Q24="x","Sábado","ERROR"))))))</f>
        <v>Sexta</v>
      </c>
      <c r="AA24" s="9"/>
      <c r="AB24" s="9"/>
      <c r="AC24" s="9"/>
      <c r="AD24" s="9"/>
      <c r="AE24" s="9"/>
      <c r="AF24" s="9">
        <v>1</v>
      </c>
      <c r="AG24" s="20" t="str">
        <f>IF(AA24,COUNTIF(AA$4:AA24,1),"")</f>
        <v/>
      </c>
      <c r="AH24" s="20" t="str">
        <f>IF(AB24,COUNTIF(AB$4:AB24,1),"")</f>
        <v/>
      </c>
      <c r="AI24" s="20" t="str">
        <f>IF(AC24,COUNTIF(AC$4:AC24,1),"")</f>
        <v/>
      </c>
      <c r="AJ24" s="20" t="str">
        <f>IF(AD24,COUNTIF(AD$4:AD24,1),"")</f>
        <v/>
      </c>
      <c r="AK24" s="20" t="str">
        <f>IF(AE24,COUNTIF(AE$4:AE24,1),"")</f>
        <v/>
      </c>
      <c r="AL24" s="20">
        <f>IF(AF24,COUNTIF(AF$4:AF24,1),"")</f>
        <v>5</v>
      </c>
    </row>
    <row r="25" spans="1:38" x14ac:dyDescent="0.25">
      <c r="A25" t="s">
        <v>115</v>
      </c>
      <c r="B25" t="s">
        <v>264</v>
      </c>
      <c r="C25" s="2" t="s">
        <v>352</v>
      </c>
      <c r="D25" s="5"/>
      <c r="E25" s="7" t="s">
        <v>348</v>
      </c>
      <c r="F25">
        <v>3073</v>
      </c>
      <c r="G25" s="28" t="s">
        <v>38</v>
      </c>
      <c r="H25" s="6">
        <v>0.33333333333333331</v>
      </c>
      <c r="I25" s="6">
        <v>0.58333333333333337</v>
      </c>
      <c r="J25" s="5"/>
      <c r="K25" s="5"/>
      <c r="L25" s="5"/>
      <c r="M25" s="5"/>
      <c r="N25" s="5"/>
      <c r="O25" s="5"/>
      <c r="P25" s="5"/>
      <c r="Q25" s="5" t="s">
        <v>2</v>
      </c>
      <c r="R25" t="str">
        <f>IF($L25="x","Lundi",IF($M25="x","Mardi",IF($N25="x","Mercredi",IF($O25="x","Jeudi",IF($P25="x","Vendredi",IF($Q25="x","Samedi","ERROR"))))))</f>
        <v>Samedi</v>
      </c>
      <c r="S25" t="str">
        <f>IF($L25="x","Segunda",IF($M25="x","Terça",IF($N25="x","Quarta",IF($O25="x","Quinta",IF($P25="x","Sexta",IF($Q25="x","Sábado","ERROR"))))))</f>
        <v>Sábado</v>
      </c>
      <c r="AA25" s="10"/>
      <c r="AB25" s="10"/>
      <c r="AC25" s="10"/>
      <c r="AD25" s="10"/>
      <c r="AE25" s="10">
        <v>1</v>
      </c>
      <c r="AF25" s="10"/>
      <c r="AG25" s="20" t="str">
        <f>IF(AA25,COUNTIF(AA$4:AA25,1),"")</f>
        <v/>
      </c>
      <c r="AH25" s="20" t="str">
        <f>IF(AB25,COUNTIF(AB$4:AB25,1),"")</f>
        <v/>
      </c>
      <c r="AI25" s="20" t="str">
        <f>IF(AC25,COUNTIF(AC$4:AC25,1),"")</f>
        <v/>
      </c>
      <c r="AJ25" s="20" t="str">
        <f>IF(AD25,COUNTIF(AD$4:AD25,1),"")</f>
        <v/>
      </c>
      <c r="AK25" s="20">
        <f>IF(AE25,COUNTIF(AE$4:AE25,1),"")</f>
        <v>4</v>
      </c>
      <c r="AL25" s="20" t="str">
        <f>IF(AF25,COUNTIF(AF$4:AF25,1),"")</f>
        <v/>
      </c>
    </row>
    <row r="26" spans="1:38" x14ac:dyDescent="0.25">
      <c r="A26" t="s">
        <v>119</v>
      </c>
      <c r="B26" t="s">
        <v>268</v>
      </c>
      <c r="C26" s="2" t="s">
        <v>352</v>
      </c>
      <c r="D26" s="2"/>
      <c r="E26" s="7" t="s">
        <v>348</v>
      </c>
      <c r="F26">
        <v>3077</v>
      </c>
      <c r="G26" s="7" t="s">
        <v>36</v>
      </c>
      <c r="H26" s="7">
        <v>0.33333333333333331</v>
      </c>
      <c r="I26" s="7">
        <v>0.5</v>
      </c>
      <c r="J26" s="7">
        <v>0.54166666666666663</v>
      </c>
      <c r="K26" s="7">
        <v>0.70833333333333337</v>
      </c>
      <c r="L26" s="2"/>
      <c r="M26" s="2"/>
      <c r="N26" s="2"/>
      <c r="O26" s="2"/>
      <c r="P26" s="2"/>
      <c r="Q26" s="2" t="s">
        <v>2</v>
      </c>
      <c r="R26" t="str">
        <f>IF($L26="x","Lundi",IF($M26="x","Mardi",IF($N26="x","Mercredi",IF($O26="x","Jeudi",IF($P26="x","Vendredi",IF($Q26="x","Samedi","ERROR"))))))</f>
        <v>Samedi</v>
      </c>
      <c r="S26" t="str">
        <f>IF($L26="x","Segunda",IF($M26="x","Terça",IF($N26="x","Quarta",IF($O26="x","Quinta",IF($P26="x","Sexta",IF($Q26="x","Sábado","ERROR"))))))</f>
        <v>Sábado</v>
      </c>
      <c r="AA26" s="11"/>
      <c r="AB26" s="11"/>
      <c r="AC26" s="11"/>
      <c r="AD26" s="11"/>
      <c r="AE26" s="11">
        <v>1</v>
      </c>
      <c r="AF26" s="11"/>
      <c r="AG26" s="20" t="str">
        <f>IF(AA26,COUNTIF(AA$4:AA26,1),"")</f>
        <v/>
      </c>
      <c r="AH26" s="20" t="str">
        <f>IF(AB26,COUNTIF(AB$4:AB26,1),"")</f>
        <v/>
      </c>
      <c r="AI26" s="20" t="str">
        <f>IF(AC26,COUNTIF(AC$4:AC26,1),"")</f>
        <v/>
      </c>
      <c r="AJ26" s="20" t="str">
        <f>IF(AD26,COUNTIF(AD$4:AD26,1),"")</f>
        <v/>
      </c>
      <c r="AK26" s="20">
        <f>IF(AE26,COUNTIF(AE$4:AE26,1),"")</f>
        <v>5</v>
      </c>
      <c r="AL26" s="20" t="str">
        <f>IF(AF26,COUNTIF(AF$4:AF26,1),"")</f>
        <v/>
      </c>
    </row>
    <row r="27" spans="1:38" x14ac:dyDescent="0.25">
      <c r="A27" t="s">
        <v>120</v>
      </c>
      <c r="B27" t="s">
        <v>269</v>
      </c>
      <c r="C27" s="2" t="s">
        <v>352</v>
      </c>
      <c r="D27" s="2"/>
      <c r="E27" s="7" t="s">
        <v>348</v>
      </c>
      <c r="F27">
        <v>3078</v>
      </c>
      <c r="G27" s="7" t="s">
        <v>36</v>
      </c>
      <c r="H27" s="7">
        <v>0.29166666666666669</v>
      </c>
      <c r="I27" s="7">
        <v>0.45833333333333331</v>
      </c>
      <c r="J27" s="7">
        <v>0.5</v>
      </c>
      <c r="K27" s="7">
        <v>0.66666666666666663</v>
      </c>
      <c r="L27" s="2"/>
      <c r="M27" s="2"/>
      <c r="N27" s="2"/>
      <c r="O27" s="2"/>
      <c r="P27" s="2"/>
      <c r="Q27" s="2" t="s">
        <v>2</v>
      </c>
      <c r="R27" t="str">
        <f>IF($L27="x","Lundi",IF($M27="x","Mardi",IF($N27="x","Mercredi",IF($O27="x","Jeudi",IF($P27="x","Vendredi",IF($Q27="x","Samedi","ERROR"))))))</f>
        <v>Samedi</v>
      </c>
      <c r="S27" t="str">
        <f>IF($L27="x","Segunda",IF($M27="x","Terça",IF($N27="x","Quarta",IF($O27="x","Quinta",IF($P27="x","Sexta",IF($Q27="x","Sábado","ERROR"))))))</f>
        <v>Sábado</v>
      </c>
      <c r="AA27" s="10"/>
      <c r="AB27" s="10"/>
      <c r="AC27" s="10"/>
      <c r="AD27" s="10"/>
      <c r="AE27" s="10"/>
      <c r="AF27" s="10">
        <v>1</v>
      </c>
      <c r="AG27" s="20" t="str">
        <f>IF(AA27,COUNTIF(AA$4:AA27,1),"")</f>
        <v/>
      </c>
      <c r="AH27" s="20" t="str">
        <f>IF(AB27,COUNTIF(AB$4:AB27,1),"")</f>
        <v/>
      </c>
      <c r="AI27" s="20" t="str">
        <f>IF(AC27,COUNTIF(AC$4:AC27,1),"")</f>
        <v/>
      </c>
      <c r="AJ27" s="20" t="str">
        <f>IF(AD27,COUNTIF(AD$4:AD27,1),"")</f>
        <v/>
      </c>
      <c r="AK27" s="20" t="str">
        <f>IF(AE27,COUNTIF(AE$4:AE27,1),"")</f>
        <v/>
      </c>
      <c r="AL27" s="20">
        <f>IF(AF27,COUNTIF(AF$4:AF27,1),"")</f>
        <v>6</v>
      </c>
    </row>
    <row r="28" spans="1:38" x14ac:dyDescent="0.25">
      <c r="A28" t="s">
        <v>121</v>
      </c>
      <c r="B28" t="s">
        <v>270</v>
      </c>
      <c r="C28" s="2" t="s">
        <v>352</v>
      </c>
      <c r="D28" s="2"/>
      <c r="E28" s="7" t="s">
        <v>348</v>
      </c>
      <c r="F28">
        <v>3079</v>
      </c>
      <c r="G28" s="7" t="s">
        <v>36</v>
      </c>
      <c r="H28" s="7">
        <v>0.33333333333333331</v>
      </c>
      <c r="I28" s="7">
        <v>0.5</v>
      </c>
      <c r="J28" s="7">
        <v>0.54166666666666663</v>
      </c>
      <c r="K28" s="7">
        <v>0.70833333333333337</v>
      </c>
      <c r="L28" s="2"/>
      <c r="M28" s="2"/>
      <c r="N28" s="2"/>
      <c r="O28" s="2"/>
      <c r="P28" s="2"/>
      <c r="Q28" s="2" t="s">
        <v>2</v>
      </c>
      <c r="R28" t="str">
        <f>IF($L28="x","Lundi",IF($M28="x","Mardi",IF($N28="x","Mercredi",IF($O28="x","Jeudi",IF($P28="x","Vendredi",IF($Q28="x","Samedi","ERROR"))))))</f>
        <v>Samedi</v>
      </c>
      <c r="S28" t="str">
        <f>IF($L28="x","Segunda",IF($M28="x","Terça",IF($N28="x","Quarta",IF($O28="x","Quinta",IF($P28="x","Sexta",IF($Q28="x","Sábado","ERROR"))))))</f>
        <v>Sábado</v>
      </c>
      <c r="AA28" s="9"/>
      <c r="AB28" s="9"/>
      <c r="AC28" s="9"/>
      <c r="AD28" s="9"/>
      <c r="AE28" s="9"/>
      <c r="AF28" s="9">
        <v>1</v>
      </c>
      <c r="AG28" s="20" t="str">
        <f>IF(AA28,COUNTIF(AA$4:AA28,1),"")</f>
        <v/>
      </c>
      <c r="AH28" s="20" t="str">
        <f>IF(AB28,COUNTIF(AB$4:AB28,1),"")</f>
        <v/>
      </c>
      <c r="AI28" s="20" t="str">
        <f>IF(AC28,COUNTIF(AC$4:AC28,1),"")</f>
        <v/>
      </c>
      <c r="AJ28" s="20" t="str">
        <f>IF(AD28,COUNTIF(AD$4:AD28,1),"")</f>
        <v/>
      </c>
      <c r="AK28" s="20" t="str">
        <f>IF(AE28,COUNTIF(AE$4:AE28,1),"")</f>
        <v/>
      </c>
      <c r="AL28" s="20">
        <f>IF(AF28,COUNTIF(AF$4:AF28,1),"")</f>
        <v>7</v>
      </c>
    </row>
    <row r="29" spans="1:38" x14ac:dyDescent="0.25">
      <c r="A29" t="s">
        <v>137</v>
      </c>
      <c r="B29" t="s">
        <v>286</v>
      </c>
      <c r="C29" s="2" t="s">
        <v>352</v>
      </c>
      <c r="D29" s="2"/>
      <c r="E29" s="7" t="s">
        <v>348</v>
      </c>
      <c r="F29">
        <v>3095</v>
      </c>
      <c r="G29" s="7" t="s">
        <v>37</v>
      </c>
      <c r="H29" s="7">
        <v>0.33333333333333331</v>
      </c>
      <c r="I29" s="7">
        <v>0.5</v>
      </c>
      <c r="J29" s="7">
        <v>0.54166666666666663</v>
      </c>
      <c r="K29" s="7">
        <v>0.625</v>
      </c>
      <c r="L29" s="2"/>
      <c r="M29" s="2"/>
      <c r="N29" s="2"/>
      <c r="O29" s="2"/>
      <c r="P29" s="2"/>
      <c r="Q29" s="2" t="s">
        <v>2</v>
      </c>
      <c r="R29" t="str">
        <f>IF($L29="x","Lundi",IF($M29="x","Mardi",IF($N29="x","Mercredi",IF($O29="x","Jeudi",IF($P29="x","Vendredi",IF($Q29="x","Samedi","ERROR"))))))</f>
        <v>Samedi</v>
      </c>
      <c r="S29" t="str">
        <f>IF($L29="x","Segunda",IF($M29="x","Terça",IF($N29="x","Quarta",IF($O29="x","Quinta",IF($P29="x","Sexta",IF($Q29="x","Sábado","ERROR"))))))</f>
        <v>Sábado</v>
      </c>
      <c r="AA29" s="10"/>
      <c r="AB29" s="10"/>
      <c r="AC29" s="10">
        <v>1</v>
      </c>
      <c r="AD29" s="10"/>
      <c r="AE29" s="10"/>
      <c r="AF29" s="10"/>
      <c r="AG29" s="20" t="str">
        <f>IF(AA29,COUNTIF(AA$4:AA29,1),"")</f>
        <v/>
      </c>
      <c r="AH29" s="20" t="str">
        <f>IF(AB29,COUNTIF(AB$4:AB29,1),"")</f>
        <v/>
      </c>
      <c r="AI29" s="20">
        <f>IF(AC29,COUNTIF(AC$4:AC29,1),"")</f>
        <v>4</v>
      </c>
      <c r="AJ29" s="20" t="str">
        <f>IF(AD29,COUNTIF(AD$4:AD29,1),"")</f>
        <v/>
      </c>
      <c r="AK29" s="20" t="str">
        <f>IF(AE29,COUNTIF(AE$4:AE29,1),"")</f>
        <v/>
      </c>
      <c r="AL29" s="20" t="str">
        <f>IF(AF29,COUNTIF(AF$4:AF29,1),"")</f>
        <v/>
      </c>
    </row>
    <row r="30" spans="1:38" x14ac:dyDescent="0.25">
      <c r="A30" t="s">
        <v>142</v>
      </c>
      <c r="B30" t="s">
        <v>291</v>
      </c>
      <c r="C30" s="2" t="s">
        <v>352</v>
      </c>
      <c r="D30" s="5"/>
      <c r="E30" s="7" t="s">
        <v>348</v>
      </c>
      <c r="F30">
        <v>3100</v>
      </c>
      <c r="G30" s="28" t="s">
        <v>38</v>
      </c>
      <c r="H30" s="6">
        <v>0.29166666666666669</v>
      </c>
      <c r="I30" s="6">
        <v>0.45833333333333331</v>
      </c>
      <c r="J30" s="6">
        <v>0.70833333333333337</v>
      </c>
      <c r="K30" s="6">
        <v>0.875</v>
      </c>
      <c r="L30" s="5"/>
      <c r="M30" s="5"/>
      <c r="N30" s="5" t="s">
        <v>2</v>
      </c>
      <c r="O30" s="5"/>
      <c r="P30" s="5"/>
      <c r="Q30" s="5"/>
      <c r="R30" t="str">
        <f>IF($L30="x","Lundi",IF($M30="x","Mardi",IF($N30="x","Mercredi",IF($O30="x","Jeudi",IF($P30="x","Vendredi",IF($Q30="x","Samedi","ERROR"))))))</f>
        <v>Mercredi</v>
      </c>
      <c r="S30" t="str">
        <f>IF($L30="x","Segunda",IF($M30="x","Terça",IF($N30="x","Quarta",IF($O30="x","Quinta",IF($P30="x","Sexta",IF($Q30="x","Sábado","ERROR"))))))</f>
        <v>Quarta</v>
      </c>
      <c r="AA30" s="9"/>
      <c r="AB30" s="9">
        <v>1</v>
      </c>
      <c r="AC30" s="9"/>
      <c r="AD30" s="9"/>
      <c r="AE30" s="9"/>
      <c r="AF30" s="9"/>
      <c r="AG30" s="20" t="str">
        <f>IF(AA30,COUNTIF(AA$4:AA30,1),"")</f>
        <v/>
      </c>
      <c r="AH30" s="20">
        <f>IF(AB30,COUNTIF(AB$4:AB30,1),"")</f>
        <v>7</v>
      </c>
      <c r="AI30" s="20" t="str">
        <f>IF(AC30,COUNTIF(AC$4:AC30,1),"")</f>
        <v/>
      </c>
      <c r="AJ30" s="20" t="str">
        <f>IF(AD30,COUNTIF(AD$4:AD30,1),"")</f>
        <v/>
      </c>
      <c r="AK30" s="20" t="str">
        <f>IF(AE30,COUNTIF(AE$4:AE30,1),"")</f>
        <v/>
      </c>
      <c r="AL30" s="20" t="str">
        <f>IF(AF30,COUNTIF(AF$4:AF30,1),"")</f>
        <v/>
      </c>
    </row>
    <row r="31" spans="1:38" x14ac:dyDescent="0.25">
      <c r="A31" t="s">
        <v>155</v>
      </c>
      <c r="B31" t="s">
        <v>304</v>
      </c>
      <c r="C31" s="2" t="s">
        <v>352</v>
      </c>
      <c r="D31" s="5"/>
      <c r="E31" s="7" t="s">
        <v>348</v>
      </c>
      <c r="F31">
        <v>3113</v>
      </c>
      <c r="G31" s="28" t="s">
        <v>38</v>
      </c>
      <c r="H31" s="6">
        <v>0.33333333333333331</v>
      </c>
      <c r="I31" s="6">
        <v>0.5</v>
      </c>
      <c r="J31" s="6">
        <v>0.54166666666666663</v>
      </c>
      <c r="K31" s="6">
        <v>0.70833333333333337</v>
      </c>
      <c r="L31" s="5"/>
      <c r="M31" s="5"/>
      <c r="N31" s="5"/>
      <c r="O31" s="5"/>
      <c r="P31" s="5" t="s">
        <v>2</v>
      </c>
      <c r="Q31" s="5"/>
      <c r="R31" t="str">
        <f>IF($L31="x","Lundi",IF($M31="x","Mardi",IF($N31="x","Mercredi",IF($O31="x","Jeudi",IF($P31="x","Vendredi",IF($Q31="x","Samedi","ERROR"))))))</f>
        <v>Vendredi</v>
      </c>
      <c r="S31" t="str">
        <f>IF($L31="x","Segunda",IF($M31="x","Terça",IF($N31="x","Quarta",IF($O31="x","Quinta",IF($P31="x","Sexta",IF($Q31="x","Sábado","ERROR"))))))</f>
        <v>Sexta</v>
      </c>
      <c r="AA31" s="11"/>
      <c r="AB31" s="11"/>
      <c r="AC31" s="11"/>
      <c r="AD31" s="11"/>
      <c r="AE31" s="11"/>
      <c r="AF31" s="11">
        <v>1</v>
      </c>
      <c r="AG31" s="20" t="str">
        <f>IF(AA31,COUNTIF(AA$4:AA31,1),"")</f>
        <v/>
      </c>
      <c r="AH31" s="20" t="str">
        <f>IF(AB31,COUNTIF(AB$4:AB31,1),"")</f>
        <v/>
      </c>
      <c r="AI31" s="20" t="str">
        <f>IF(AC31,COUNTIF(AC$4:AC31,1),"")</f>
        <v/>
      </c>
      <c r="AJ31" s="20" t="str">
        <f>IF(AD31,COUNTIF(AD$4:AD31,1),"")</f>
        <v/>
      </c>
      <c r="AK31" s="20" t="str">
        <f>IF(AE31,COUNTIF(AE$4:AE31,1),"")</f>
        <v/>
      </c>
      <c r="AL31" s="20">
        <f>IF(AF31,COUNTIF(AF$4:AF31,1),"")</f>
        <v>8</v>
      </c>
    </row>
    <row r="32" spans="1:38" x14ac:dyDescent="0.25">
      <c r="A32" t="s">
        <v>164</v>
      </c>
      <c r="B32" t="s">
        <v>313</v>
      </c>
      <c r="C32" s="2" t="s">
        <v>352</v>
      </c>
      <c r="D32" s="5"/>
      <c r="E32" s="7" t="s">
        <v>348</v>
      </c>
      <c r="F32">
        <v>3122</v>
      </c>
      <c r="G32" s="28" t="s">
        <v>38</v>
      </c>
      <c r="H32" s="6">
        <v>0.33333333333333331</v>
      </c>
      <c r="I32" s="6">
        <v>0.5</v>
      </c>
      <c r="J32" s="6">
        <v>0.54166666666666663</v>
      </c>
      <c r="K32" s="6">
        <v>0.70833333333333337</v>
      </c>
      <c r="L32" s="5"/>
      <c r="M32" s="5"/>
      <c r="N32" s="5" t="s">
        <v>2</v>
      </c>
      <c r="O32" s="5"/>
      <c r="P32" s="5"/>
      <c r="Q32" s="5"/>
      <c r="R32" t="str">
        <f>IF($L32="x","Lundi",IF($M32="x","Mardi",IF($N32="x","Mercredi",IF($O32="x","Jeudi",IF($P32="x","Vendredi",IF($Q32="x","Samedi","ERROR"))))))</f>
        <v>Mercredi</v>
      </c>
      <c r="S32" t="str">
        <f>IF($L32="x","Segunda",IF($M32="x","Terça",IF($N32="x","Quarta",IF($O32="x","Quinta",IF($P32="x","Sexta",IF($Q32="x","Sábado","ERROR"))))))</f>
        <v>Quarta</v>
      </c>
      <c r="AA32" s="9"/>
      <c r="AB32" s="9"/>
      <c r="AC32" s="9"/>
      <c r="AD32" s="9"/>
      <c r="AE32" s="9"/>
      <c r="AF32" s="9">
        <v>1</v>
      </c>
      <c r="AG32" s="20" t="str">
        <f>IF(AA32,COUNTIF(AA$4:AA32,1),"")</f>
        <v/>
      </c>
      <c r="AH32" s="20" t="str">
        <f>IF(AB32,COUNTIF(AB$4:AB32,1),"")</f>
        <v/>
      </c>
      <c r="AI32" s="20" t="str">
        <f>IF(AC32,COUNTIF(AC$4:AC32,1),"")</f>
        <v/>
      </c>
      <c r="AJ32" s="20" t="str">
        <f>IF(AD32,COUNTIF(AD$4:AD32,1),"")</f>
        <v/>
      </c>
      <c r="AK32" s="20" t="str">
        <f>IF(AE32,COUNTIF(AE$4:AE32,1),"")</f>
        <v/>
      </c>
      <c r="AL32" s="20">
        <f>IF(AF32,COUNTIF(AF$4:AF32,1),"")</f>
        <v>9</v>
      </c>
    </row>
    <row r="33" spans="1:38" x14ac:dyDescent="0.25">
      <c r="A33" t="s">
        <v>165</v>
      </c>
      <c r="B33" t="s">
        <v>314</v>
      </c>
      <c r="C33" s="2" t="s">
        <v>352</v>
      </c>
      <c r="D33" s="5"/>
      <c r="E33" s="7" t="s">
        <v>348</v>
      </c>
      <c r="F33">
        <v>3123</v>
      </c>
      <c r="G33" s="28" t="s">
        <v>38</v>
      </c>
      <c r="H33" s="6">
        <v>0.33333333333333331</v>
      </c>
      <c r="I33" s="6">
        <v>0.5</v>
      </c>
      <c r="J33" s="6">
        <v>0.54166666666666663</v>
      </c>
      <c r="K33" s="6">
        <v>0.70833333333333337</v>
      </c>
      <c r="L33" s="5"/>
      <c r="M33" s="5"/>
      <c r="N33" s="5"/>
      <c r="O33" s="5"/>
      <c r="P33" s="5"/>
      <c r="Q33" s="5" t="s">
        <v>2</v>
      </c>
      <c r="R33" t="str">
        <f>IF($L33="x","Lundi",IF($M33="x","Mardi",IF($N33="x","Mercredi",IF($O33="x","Jeudi",IF($P33="x","Vendredi",IF($Q33="x","Samedi","ERROR"))))))</f>
        <v>Samedi</v>
      </c>
      <c r="S33" t="str">
        <f>IF($L33="x","Segunda",IF($M33="x","Terça",IF($N33="x","Quarta",IF($O33="x","Quinta",IF($P33="x","Sexta",IF($Q33="x","Sábado","ERROR"))))))</f>
        <v>Sábado</v>
      </c>
      <c r="AA33" s="11"/>
      <c r="AB33" s="11"/>
      <c r="AC33" s="11"/>
      <c r="AD33" s="11"/>
      <c r="AE33" s="11"/>
      <c r="AF33" s="11">
        <v>1</v>
      </c>
      <c r="AG33" s="20" t="str">
        <f>IF(AA33,COUNTIF(AA$4:AA33,1),"")</f>
        <v/>
      </c>
      <c r="AH33" s="20" t="str">
        <f>IF(AB33,COUNTIF(AB$4:AB33,1),"")</f>
        <v/>
      </c>
      <c r="AI33" s="20" t="str">
        <f>IF(AC33,COUNTIF(AC$4:AC33,1),"")</f>
        <v/>
      </c>
      <c r="AJ33" s="20" t="str">
        <f>IF(AD33,COUNTIF(AD$4:AD33,1),"")</f>
        <v/>
      </c>
      <c r="AK33" s="20" t="str">
        <f>IF(AE33,COUNTIF(AE$4:AE33,1),"")</f>
        <v/>
      </c>
      <c r="AL33" s="20">
        <f>IF(AF33,COUNTIF(AF$4:AF33,1),"")</f>
        <v>10</v>
      </c>
    </row>
    <row r="34" spans="1:38" x14ac:dyDescent="0.25">
      <c r="A34" t="s">
        <v>52</v>
      </c>
      <c r="B34" t="s">
        <v>201</v>
      </c>
      <c r="C34" s="28" t="s">
        <v>344</v>
      </c>
      <c r="D34" s="2"/>
      <c r="E34" s="7" t="s">
        <v>348</v>
      </c>
      <c r="F34">
        <v>3010</v>
      </c>
      <c r="G34" s="7" t="s">
        <v>36</v>
      </c>
      <c r="H34" s="7">
        <v>0.45833333333333331</v>
      </c>
      <c r="I34" s="7">
        <v>0.625</v>
      </c>
      <c r="J34" s="7">
        <v>0.66666666666666663</v>
      </c>
      <c r="K34" s="7">
        <v>0.83333333333333337</v>
      </c>
      <c r="L34" s="2"/>
      <c r="M34" s="2"/>
      <c r="N34" s="2"/>
      <c r="O34" s="2" t="s">
        <v>2</v>
      </c>
      <c r="P34" s="2"/>
      <c r="Q34" s="2"/>
      <c r="R34" t="str">
        <f>IF($L34="x","Lundi",IF($M34="x","Mardi",IF($N34="x","Mercredi",IF($O34="x","Jeudi",IF($P34="x","Vendredi",IF($Q34="x","Samedi","ERROR"))))))</f>
        <v>Jeudi</v>
      </c>
      <c r="S34" t="str">
        <f>IF($L34="x","Segunda",IF($M34="x","Terça",IF($N34="x","Quarta",IF($O34="x","Quinta",IF($P34="x","Sexta",IF($Q34="x","Sábado","ERROR"))))))</f>
        <v>Quinta</v>
      </c>
      <c r="AA34" s="9">
        <v>1</v>
      </c>
      <c r="AB34" s="9"/>
      <c r="AC34" s="9"/>
      <c r="AD34" s="9"/>
      <c r="AE34" s="9"/>
      <c r="AF34" s="9"/>
      <c r="AG34" s="20">
        <f>IF(AA34,COUNTIF(AA$4:AA34,1),"")</f>
        <v>2</v>
      </c>
      <c r="AH34" s="20" t="str">
        <f>IF(AB34,COUNTIF(AB$4:AB34,1),"")</f>
        <v/>
      </c>
      <c r="AI34" s="20" t="str">
        <f>IF(AC34,COUNTIF(AC$4:AC34,1),"")</f>
        <v/>
      </c>
      <c r="AJ34" s="20" t="str">
        <f>IF(AD34,COUNTIF(AD$4:AD34,1),"")</f>
        <v/>
      </c>
      <c r="AK34" s="20" t="str">
        <f>IF(AE34,COUNTIF(AE$4:AE34,1),"")</f>
        <v/>
      </c>
      <c r="AL34" s="20" t="str">
        <f>IF(AF34,COUNTIF(AF$4:AF34,1),"")</f>
        <v/>
      </c>
    </row>
    <row r="35" spans="1:38" x14ac:dyDescent="0.25">
      <c r="A35" t="s">
        <v>60</v>
      </c>
      <c r="B35" t="s">
        <v>209</v>
      </c>
      <c r="C35" s="28" t="s">
        <v>344</v>
      </c>
      <c r="D35" s="5"/>
      <c r="E35" s="7" t="s">
        <v>348</v>
      </c>
      <c r="F35">
        <v>3018</v>
      </c>
      <c r="G35" s="28" t="s">
        <v>38</v>
      </c>
      <c r="H35" s="6">
        <v>0.41666666666666669</v>
      </c>
      <c r="I35" s="6">
        <v>0.66666666666666663</v>
      </c>
      <c r="J35" s="5"/>
      <c r="K35" s="5"/>
      <c r="L35" s="5"/>
      <c r="M35" s="5"/>
      <c r="N35" s="5"/>
      <c r="O35" s="5"/>
      <c r="P35" s="5"/>
      <c r="Q35" s="5" t="s">
        <v>2</v>
      </c>
      <c r="R35" t="str">
        <f>IF($L35="x","Lundi",IF($M35="x","Mardi",IF($N35="x","Mercredi",IF($O35="x","Jeudi",IF($P35="x","Vendredi",IF($Q35="x","Samedi","ERROR"))))))</f>
        <v>Samedi</v>
      </c>
      <c r="S35" t="str">
        <f>IF($L35="x","Segunda",IF($M35="x","Terça",IF($N35="x","Quarta",IF($O35="x","Quinta",IF($P35="x","Sexta",IF($Q35="x","Sábado","ERROR"))))))</f>
        <v>Sábado</v>
      </c>
      <c r="AA35" s="11"/>
      <c r="AB35" s="11"/>
      <c r="AC35" s="11"/>
      <c r="AD35" s="11">
        <v>1</v>
      </c>
      <c r="AE35" s="11"/>
      <c r="AF35" s="11"/>
      <c r="AG35" s="20" t="str">
        <f>IF(AA35,COUNTIF(AA$4:AA35,1),"")</f>
        <v/>
      </c>
      <c r="AH35" s="20" t="str">
        <f>IF(AB35,COUNTIF(AB$4:AB35,1),"")</f>
        <v/>
      </c>
      <c r="AI35" s="20" t="str">
        <f>IF(AC35,COUNTIF(AC$4:AC35,1),"")</f>
        <v/>
      </c>
      <c r="AJ35" s="20">
        <f>IF(AD35,COUNTIF(AD$4:AD35,1),"")</f>
        <v>5</v>
      </c>
      <c r="AK35" s="20" t="str">
        <f>IF(AE35,COUNTIF(AE$4:AE35,1),"")</f>
        <v/>
      </c>
      <c r="AL35" s="20" t="str">
        <f>IF(AF35,COUNTIF(AF$4:AF35,1),"")</f>
        <v/>
      </c>
    </row>
    <row r="36" spans="1:38" x14ac:dyDescent="0.25">
      <c r="A36" t="s">
        <v>68</v>
      </c>
      <c r="B36" t="s">
        <v>217</v>
      </c>
      <c r="C36" s="28" t="s">
        <v>344</v>
      </c>
      <c r="D36" s="2"/>
      <c r="E36" s="7" t="s">
        <v>348</v>
      </c>
      <c r="F36">
        <v>3026</v>
      </c>
      <c r="G36" s="7" t="s">
        <v>36</v>
      </c>
      <c r="H36" s="7">
        <v>0.41666666666666669</v>
      </c>
      <c r="I36" s="7">
        <v>0.58333333333333337</v>
      </c>
      <c r="J36" s="7">
        <v>0.625</v>
      </c>
      <c r="K36" s="7">
        <v>0.79166666666666663</v>
      </c>
      <c r="L36" s="2"/>
      <c r="M36" s="2"/>
      <c r="N36" s="2" t="s">
        <v>2</v>
      </c>
      <c r="O36" s="2"/>
      <c r="P36" s="2"/>
      <c r="Q36" s="2"/>
      <c r="R36" t="str">
        <f>IF($L36="x","Lundi",IF($M36="x","Mardi",IF($N36="x","Mercredi",IF($O36="x","Jeudi",IF($P36="x","Vendredi",IF($Q36="x","Samedi","ERROR"))))))</f>
        <v>Mercredi</v>
      </c>
      <c r="S36" t="str">
        <f>IF($L36="x","Segunda",IF($M36="x","Terça",IF($N36="x","Quarta",IF($O36="x","Quinta",IF($P36="x","Sexta",IF($Q36="x","Sábado","ERROR"))))))</f>
        <v>Quarta</v>
      </c>
      <c r="AA36" s="9"/>
      <c r="AB36" s="9"/>
      <c r="AC36" s="9"/>
      <c r="AD36" s="9"/>
      <c r="AE36" s="9"/>
      <c r="AF36" s="9">
        <v>1</v>
      </c>
      <c r="AG36" s="20" t="str">
        <f>IF(AA36,COUNTIF(AA$4:AA36,1),"")</f>
        <v/>
      </c>
      <c r="AH36" s="20" t="str">
        <f>IF(AB36,COUNTIF(AB$4:AB36,1),"")</f>
        <v/>
      </c>
      <c r="AI36" s="20" t="str">
        <f>IF(AC36,COUNTIF(AC$4:AC36,1),"")</f>
        <v/>
      </c>
      <c r="AJ36" s="20" t="str">
        <f>IF(AD36,COUNTIF(AD$4:AD36,1),"")</f>
        <v/>
      </c>
      <c r="AK36" s="20" t="str">
        <f>IF(AE36,COUNTIF(AE$4:AE36,1),"")</f>
        <v/>
      </c>
      <c r="AL36" s="20">
        <f>IF(AF36,COUNTIF(AF$4:AF36,1),"")</f>
        <v>11</v>
      </c>
    </row>
    <row r="37" spans="1:38" x14ac:dyDescent="0.25">
      <c r="A37" t="s">
        <v>78</v>
      </c>
      <c r="B37" t="s">
        <v>227</v>
      </c>
      <c r="C37" s="28" t="s">
        <v>344</v>
      </c>
      <c r="D37" s="2"/>
      <c r="E37" s="7" t="s">
        <v>348</v>
      </c>
      <c r="F37">
        <v>3036</v>
      </c>
      <c r="G37" s="7" t="s">
        <v>36</v>
      </c>
      <c r="H37" s="7">
        <v>0.45833333333333331</v>
      </c>
      <c r="I37" s="7">
        <v>0.625</v>
      </c>
      <c r="J37" s="7">
        <v>0.66666666666666663</v>
      </c>
      <c r="K37" s="7">
        <v>0.83333333333333337</v>
      </c>
      <c r="L37" s="2"/>
      <c r="M37" s="2"/>
      <c r="N37" s="2"/>
      <c r="O37" s="2"/>
      <c r="P37" s="2"/>
      <c r="Q37" s="2" t="s">
        <v>2</v>
      </c>
      <c r="R37" t="str">
        <f>IF($L37="x","Lundi",IF($M37="x","Mardi",IF($N37="x","Mercredi",IF($O37="x","Jeudi",IF($P37="x","Vendredi",IF($Q37="x","Samedi","ERROR"))))))</f>
        <v>Samedi</v>
      </c>
      <c r="S37" t="str">
        <f>IF($L37="x","Segunda",IF($M37="x","Terça",IF($N37="x","Quarta",IF($O37="x","Quinta",IF($P37="x","Sexta",IF($Q37="x","Sábado","ERROR"))))))</f>
        <v>Sábado</v>
      </c>
      <c r="AA37" s="11"/>
      <c r="AB37" s="11"/>
      <c r="AC37" s="11"/>
      <c r="AD37" s="11"/>
      <c r="AE37" s="11">
        <v>1</v>
      </c>
      <c r="AF37" s="11"/>
      <c r="AG37" s="20" t="str">
        <f>IF(AA37,COUNTIF(AA$4:AA37,1),"")</f>
        <v/>
      </c>
      <c r="AH37" s="20" t="str">
        <f>IF(AB37,COUNTIF(AB$4:AB37,1),"")</f>
        <v/>
      </c>
      <c r="AI37" s="20" t="str">
        <f>IF(AC37,COUNTIF(AC$4:AC37,1),"")</f>
        <v/>
      </c>
      <c r="AJ37" s="20" t="str">
        <f>IF(AD37,COUNTIF(AD$4:AD37,1),"")</f>
        <v/>
      </c>
      <c r="AK37" s="20">
        <f>IF(AE37,COUNTIF(AE$4:AE37,1),"")</f>
        <v>6</v>
      </c>
      <c r="AL37" s="20" t="str">
        <f>IF(AF37,COUNTIF(AF$4:AF37,1),"")</f>
        <v/>
      </c>
    </row>
    <row r="38" spans="1:38" x14ac:dyDescent="0.25">
      <c r="A38" t="s">
        <v>81</v>
      </c>
      <c r="B38" t="s">
        <v>230</v>
      </c>
      <c r="C38" s="28" t="s">
        <v>344</v>
      </c>
      <c r="D38" s="5"/>
      <c r="E38" s="7" t="s">
        <v>348</v>
      </c>
      <c r="F38">
        <v>3039</v>
      </c>
      <c r="G38" s="28" t="s">
        <v>38</v>
      </c>
      <c r="H38" s="6">
        <v>0.41666666666666669</v>
      </c>
      <c r="I38" s="6">
        <v>0.58333333333333337</v>
      </c>
      <c r="J38" s="6">
        <v>0.625</v>
      </c>
      <c r="K38" s="6">
        <v>0.79166666666666663</v>
      </c>
      <c r="L38" s="5"/>
      <c r="M38" s="5"/>
      <c r="N38" s="5" t="s">
        <v>2</v>
      </c>
      <c r="O38" s="5"/>
      <c r="P38" s="5"/>
      <c r="Q38" s="5"/>
      <c r="R38" t="str">
        <f>IF($L38="x","Lundi",IF($M38="x","Mardi",IF($N38="x","Mercredi",IF($O38="x","Jeudi",IF($P38="x","Vendredi",IF($Q38="x","Samedi","ERROR"))))))</f>
        <v>Mercredi</v>
      </c>
      <c r="S38" t="str">
        <f>IF($L38="x","Segunda",IF($M38="x","Terça",IF($N38="x","Quarta",IF($O38="x","Quinta",IF($P38="x","Sexta",IF($Q38="x","Sábado","ERROR"))))))</f>
        <v>Quarta</v>
      </c>
      <c r="AA38" s="11"/>
      <c r="AB38" s="11">
        <v>1</v>
      </c>
      <c r="AC38" s="11"/>
      <c r="AD38" s="11"/>
      <c r="AE38" s="11"/>
      <c r="AF38" s="11"/>
      <c r="AG38" s="20" t="str">
        <f>IF(AA38,COUNTIF(AA$4:AA38,1),"")</f>
        <v/>
      </c>
      <c r="AH38" s="20">
        <f>IF(AB38,COUNTIF(AB$4:AB38,1),"")</f>
        <v>8</v>
      </c>
      <c r="AI38" s="20" t="str">
        <f>IF(AC38,COUNTIF(AC$4:AC38,1),"")</f>
        <v/>
      </c>
      <c r="AJ38" s="20" t="str">
        <f>IF(AD38,COUNTIF(AD$4:AD38,1),"")</f>
        <v/>
      </c>
      <c r="AK38" s="20" t="str">
        <f>IF(AE38,COUNTIF(AE$4:AE38,1),"")</f>
        <v/>
      </c>
      <c r="AL38" s="20" t="str">
        <f>IF(AF38,COUNTIF(AF$4:AF38,1),"")</f>
        <v/>
      </c>
    </row>
    <row r="39" spans="1:38" x14ac:dyDescent="0.25">
      <c r="A39" t="s">
        <v>84</v>
      </c>
      <c r="B39" t="s">
        <v>233</v>
      </c>
      <c r="C39" s="2" t="s">
        <v>343</v>
      </c>
      <c r="D39" s="5"/>
      <c r="E39" s="7" t="s">
        <v>348</v>
      </c>
      <c r="F39">
        <v>3042</v>
      </c>
      <c r="G39" s="28" t="s">
        <v>38</v>
      </c>
      <c r="H39" s="6">
        <v>0.45833333333333331</v>
      </c>
      <c r="I39" s="6">
        <v>0.625</v>
      </c>
      <c r="J39" s="6">
        <v>0.66666666666666663</v>
      </c>
      <c r="K39" s="6">
        <v>0.83333333333333337</v>
      </c>
      <c r="L39" s="5"/>
      <c r="M39" s="5"/>
      <c r="N39" s="5"/>
      <c r="O39" s="5"/>
      <c r="P39" s="5"/>
      <c r="Q39" s="5" t="s">
        <v>2</v>
      </c>
      <c r="R39" t="str">
        <f>IF($L39="x","Lundi",IF($M39="x","Mardi",IF($N39="x","Mercredi",IF($O39="x","Jeudi",IF($P39="x","Vendredi",IF($Q39="x","Samedi","ERROR"))))))</f>
        <v>Samedi</v>
      </c>
      <c r="S39" t="str">
        <f>IF($L39="x","Segunda",IF($M39="x","Terça",IF($N39="x","Quarta",IF($O39="x","Quinta",IF($P39="x","Sexta",IF($Q39="x","Sábado","ERROR"))))))</f>
        <v>Sábado</v>
      </c>
      <c r="AA39" s="10"/>
      <c r="AB39" s="10"/>
      <c r="AC39" s="10"/>
      <c r="AD39" s="10"/>
      <c r="AE39" s="10"/>
      <c r="AF39" s="10">
        <v>1</v>
      </c>
      <c r="AG39" s="20" t="str">
        <f>IF(AA39,COUNTIF(AA$4:AA39,1),"")</f>
        <v/>
      </c>
      <c r="AH39" s="20" t="str">
        <f>IF(AB39,COUNTIF(AB$4:AB39,1),"")</f>
        <v/>
      </c>
      <c r="AI39" s="20" t="str">
        <f>IF(AC39,COUNTIF(AC$4:AC39,1),"")</f>
        <v/>
      </c>
      <c r="AJ39" s="20" t="str">
        <f>IF(AD39,COUNTIF(AD$4:AD39,1),"")</f>
        <v/>
      </c>
      <c r="AK39" s="20" t="str">
        <f>IF(AE39,COUNTIF(AE$4:AE39,1),"")</f>
        <v/>
      </c>
      <c r="AL39" s="20">
        <f>IF(AF39,COUNTIF(AF$4:AF39,1),"")</f>
        <v>12</v>
      </c>
    </row>
    <row r="40" spans="1:38" x14ac:dyDescent="0.25">
      <c r="A40" t="s">
        <v>93</v>
      </c>
      <c r="B40" t="s">
        <v>242</v>
      </c>
      <c r="C40" s="2" t="s">
        <v>343</v>
      </c>
      <c r="D40" s="5"/>
      <c r="E40" s="7" t="s">
        <v>348</v>
      </c>
      <c r="F40">
        <v>3051</v>
      </c>
      <c r="G40" s="28" t="s">
        <v>38</v>
      </c>
      <c r="H40" s="6">
        <v>0.41666666666666669</v>
      </c>
      <c r="I40" s="6">
        <v>0.58333333333333337</v>
      </c>
      <c r="J40" s="6">
        <v>0.625</v>
      </c>
      <c r="K40" s="6">
        <v>0.79166666666666663</v>
      </c>
      <c r="L40" s="5"/>
      <c r="M40" s="5"/>
      <c r="N40" s="5"/>
      <c r="O40" s="5"/>
      <c r="P40" s="5"/>
      <c r="Q40" s="5" t="s">
        <v>2</v>
      </c>
      <c r="R40" t="str">
        <f>IF($L40="x","Lundi",IF($M40="x","Mardi",IF($N40="x","Mercredi",IF($O40="x","Jeudi",IF($P40="x","Vendredi",IF($Q40="x","Samedi","ERROR"))))))</f>
        <v>Samedi</v>
      </c>
      <c r="S40" t="str">
        <f>IF($L40="x","Segunda",IF($M40="x","Terça",IF($N40="x","Quarta",IF($O40="x","Quinta",IF($P40="x","Sexta",IF($Q40="x","Sábado","ERROR"))))))</f>
        <v>Sábado</v>
      </c>
      <c r="AA40" s="9"/>
      <c r="AB40" s="9"/>
      <c r="AC40" s="9"/>
      <c r="AD40" s="9"/>
      <c r="AE40" s="9"/>
      <c r="AF40" s="9">
        <v>1</v>
      </c>
      <c r="AG40" s="20" t="str">
        <f>IF(AA40,COUNTIF(AA$4:AA40,1),"")</f>
        <v/>
      </c>
      <c r="AH40" s="20" t="str">
        <f>IF(AB40,COUNTIF(AB$4:AB40,1),"")</f>
        <v/>
      </c>
      <c r="AI40" s="20" t="str">
        <f>IF(AC40,COUNTIF(AC$4:AC40,1),"")</f>
        <v/>
      </c>
      <c r="AJ40" s="20" t="str">
        <f>IF(AD40,COUNTIF(AD$4:AD40,1),"")</f>
        <v/>
      </c>
      <c r="AK40" s="20" t="str">
        <f>IF(AE40,COUNTIF(AE$4:AE40,1),"")</f>
        <v/>
      </c>
      <c r="AL40" s="20">
        <f>IF(AF40,COUNTIF(AF$4:AF40,1),"")</f>
        <v>13</v>
      </c>
    </row>
    <row r="41" spans="1:38" x14ac:dyDescent="0.25">
      <c r="A41" t="s">
        <v>105</v>
      </c>
      <c r="B41" t="s">
        <v>254</v>
      </c>
      <c r="C41" s="2" t="s">
        <v>352</v>
      </c>
      <c r="D41" s="5"/>
      <c r="E41" s="7" t="s">
        <v>348</v>
      </c>
      <c r="F41">
        <v>3063</v>
      </c>
      <c r="G41" s="28" t="s">
        <v>38</v>
      </c>
      <c r="H41" s="6">
        <v>0.45833333333333331</v>
      </c>
      <c r="I41" s="6">
        <v>0.625</v>
      </c>
      <c r="J41" s="6">
        <v>0.66666666666666663</v>
      </c>
      <c r="K41" s="6">
        <v>0.83333333333333337</v>
      </c>
      <c r="L41" s="5"/>
      <c r="M41" s="5"/>
      <c r="N41" s="5"/>
      <c r="O41" s="5" t="s">
        <v>2</v>
      </c>
      <c r="P41" s="5"/>
      <c r="Q41" s="5"/>
      <c r="R41" t="str">
        <f>IF($L41="x","Lundi",IF($M41="x","Mardi",IF($N41="x","Mercredi",IF($O41="x","Jeudi",IF($P41="x","Vendredi",IF($Q41="x","Samedi","ERROR"))))))</f>
        <v>Jeudi</v>
      </c>
      <c r="S41" t="str">
        <f>IF($L41="x","Segunda",IF($M41="x","Terça",IF($N41="x","Quarta",IF($O41="x","Quinta",IF($P41="x","Sexta",IF($Q41="x","Sábado","ERROR"))))))</f>
        <v>Quinta</v>
      </c>
      <c r="AA41" s="10"/>
      <c r="AB41" s="10">
        <v>1</v>
      </c>
      <c r="AC41" s="10"/>
      <c r="AD41" s="10"/>
      <c r="AE41" s="10"/>
      <c r="AF41" s="10"/>
      <c r="AG41" s="20" t="str">
        <f>IF(AA41,COUNTIF(AA$4:AA41,1),"")</f>
        <v/>
      </c>
      <c r="AH41" s="20">
        <f>IF(AB41,COUNTIF(AB$4:AB41,1),"")</f>
        <v>9</v>
      </c>
      <c r="AI41" s="20" t="str">
        <f>IF(AC41,COUNTIF(AC$4:AC41,1),"")</f>
        <v/>
      </c>
      <c r="AJ41" s="20" t="str">
        <f>IF(AD41,COUNTIF(AD$4:AD41,1),"")</f>
        <v/>
      </c>
      <c r="AK41" s="20" t="str">
        <f>IF(AE41,COUNTIF(AE$4:AE41,1),"")</f>
        <v/>
      </c>
      <c r="AL41" s="20" t="str">
        <f>IF(AF41,COUNTIF(AF$4:AF41,1),"")</f>
        <v/>
      </c>
    </row>
    <row r="42" spans="1:38" x14ac:dyDescent="0.25">
      <c r="A42" t="s">
        <v>107</v>
      </c>
      <c r="B42" t="s">
        <v>256</v>
      </c>
      <c r="C42" s="2" t="s">
        <v>352</v>
      </c>
      <c r="D42" s="2"/>
      <c r="E42" s="7" t="s">
        <v>348</v>
      </c>
      <c r="F42">
        <v>3065</v>
      </c>
      <c r="G42" s="7" t="s">
        <v>37</v>
      </c>
      <c r="H42" s="7">
        <v>0.5</v>
      </c>
      <c r="I42" s="7">
        <v>0.66666666666666663</v>
      </c>
      <c r="J42" s="7">
        <v>0.70833333333333337</v>
      </c>
      <c r="K42" s="7">
        <v>0.875</v>
      </c>
      <c r="L42" s="2"/>
      <c r="M42" s="2"/>
      <c r="N42" s="2"/>
      <c r="O42" s="2"/>
      <c r="P42" s="2" t="s">
        <v>2</v>
      </c>
      <c r="Q42" s="2"/>
      <c r="R42" t="str">
        <f>IF($L42="x","Lundi",IF($M42="x","Mardi",IF($N42="x","Mercredi",IF($O42="x","Jeudi",IF($P42="x","Vendredi",IF($Q42="x","Samedi","ERROR"))))))</f>
        <v>Vendredi</v>
      </c>
      <c r="S42" t="str">
        <f>IF($L42="x","Segunda",IF($M42="x","Terça",IF($N42="x","Quarta",IF($O42="x","Quinta",IF($P42="x","Sexta",IF($Q42="x","Sábado","ERROR"))))))</f>
        <v>Sexta</v>
      </c>
      <c r="AA42" s="11"/>
      <c r="AB42" s="11"/>
      <c r="AC42" s="11">
        <v>1</v>
      </c>
      <c r="AD42" s="11"/>
      <c r="AE42" s="11"/>
      <c r="AF42" s="11"/>
      <c r="AG42" s="20" t="str">
        <f>IF(AA42,COUNTIF(AA$4:AA42,1),"")</f>
        <v/>
      </c>
      <c r="AH42" s="20" t="str">
        <f>IF(AB42,COUNTIF(AB$4:AB42,1),"")</f>
        <v/>
      </c>
      <c r="AI42" s="20">
        <f>IF(AC42,COUNTIF(AC$4:AC42,1),"")</f>
        <v>5</v>
      </c>
      <c r="AJ42" s="20" t="str">
        <f>IF(AD42,COUNTIF(AD$4:AD42,1),"")</f>
        <v/>
      </c>
      <c r="AK42" s="20" t="str">
        <f>IF(AE42,COUNTIF(AE$4:AE42,1),"")</f>
        <v/>
      </c>
      <c r="AL42" s="20" t="str">
        <f>IF(AF42,COUNTIF(AF$4:AF42,1),"")</f>
        <v/>
      </c>
    </row>
    <row r="43" spans="1:38" x14ac:dyDescent="0.25">
      <c r="A43" t="s">
        <v>109</v>
      </c>
      <c r="B43" t="s">
        <v>258</v>
      </c>
      <c r="C43" s="2" t="s">
        <v>352</v>
      </c>
      <c r="D43" s="2"/>
      <c r="E43" s="7" t="s">
        <v>348</v>
      </c>
      <c r="F43">
        <v>3067</v>
      </c>
      <c r="G43" s="7" t="s">
        <v>36</v>
      </c>
      <c r="H43" s="7">
        <v>0.375</v>
      </c>
      <c r="I43" s="7">
        <v>0.54166666666666663</v>
      </c>
      <c r="J43" s="7">
        <v>0.58333333333333337</v>
      </c>
      <c r="K43" s="7">
        <v>0.75</v>
      </c>
      <c r="L43" s="2"/>
      <c r="M43" s="2"/>
      <c r="N43" s="2"/>
      <c r="O43" s="2"/>
      <c r="P43" s="2"/>
      <c r="Q43" s="2" t="s">
        <v>2</v>
      </c>
      <c r="R43" t="str">
        <f>IF($L43="x","Lundi",IF($M43="x","Mardi",IF($N43="x","Mercredi",IF($O43="x","Jeudi",IF($P43="x","Vendredi",IF($Q43="x","Samedi","ERROR"))))))</f>
        <v>Samedi</v>
      </c>
      <c r="S43" t="str">
        <f>IF($L43="x","Segunda",IF($M43="x","Terça",IF($N43="x","Quarta",IF($O43="x","Quinta",IF($P43="x","Sexta",IF($Q43="x","Sábado","ERROR"))))))</f>
        <v>Sábado</v>
      </c>
      <c r="AA43" s="10"/>
      <c r="AB43" s="10"/>
      <c r="AC43" s="10"/>
      <c r="AD43" s="10"/>
      <c r="AE43" s="10"/>
      <c r="AF43" s="10">
        <v>1</v>
      </c>
      <c r="AG43" s="20" t="str">
        <f>IF(AA43,COUNTIF(AA$4:AA43,1),"")</f>
        <v/>
      </c>
      <c r="AH43" s="20" t="str">
        <f>IF(AB43,COUNTIF(AB$4:AB43,1),"")</f>
        <v/>
      </c>
      <c r="AI43" s="20" t="str">
        <f>IF(AC43,COUNTIF(AC$4:AC43,1),"")</f>
        <v/>
      </c>
      <c r="AJ43" s="20" t="str">
        <f>IF(AD43,COUNTIF(AD$4:AD43,1),"")</f>
        <v/>
      </c>
      <c r="AK43" s="20" t="str">
        <f>IF(AE43,COUNTIF(AE$4:AE43,1),"")</f>
        <v/>
      </c>
      <c r="AL43" s="20">
        <f>IF(AF43,COUNTIF(AF$4:AF43,1),"")</f>
        <v>14</v>
      </c>
    </row>
    <row r="44" spans="1:38" x14ac:dyDescent="0.25">
      <c r="A44" t="s">
        <v>123</v>
      </c>
      <c r="B44" t="s">
        <v>272</v>
      </c>
      <c r="C44" s="2" t="s">
        <v>352</v>
      </c>
      <c r="D44" s="2"/>
      <c r="E44" s="7" t="s">
        <v>348</v>
      </c>
      <c r="F44">
        <v>3081</v>
      </c>
      <c r="G44" s="7" t="s">
        <v>36</v>
      </c>
      <c r="H44" s="7">
        <v>0.41666666666666669</v>
      </c>
      <c r="I44" s="7">
        <v>0.54166666666666663</v>
      </c>
      <c r="J44" s="7">
        <v>0.58333333333333337</v>
      </c>
      <c r="K44" s="7">
        <v>0.70833333333333337</v>
      </c>
      <c r="L44" s="2"/>
      <c r="M44" s="2"/>
      <c r="N44" s="2"/>
      <c r="O44" s="2"/>
      <c r="P44" s="2"/>
      <c r="Q44" s="2" t="s">
        <v>2</v>
      </c>
      <c r="R44" t="str">
        <f>IF($L44="x","Lundi",IF($M44="x","Mardi",IF($N44="x","Mercredi",IF($O44="x","Jeudi",IF($P44="x","Vendredi",IF($Q44="x","Samedi","ERROR"))))))</f>
        <v>Samedi</v>
      </c>
      <c r="S44" t="str">
        <f>IF($L44="x","Segunda",IF($M44="x","Terça",IF($N44="x","Quarta",IF($O44="x","Quinta",IF($P44="x","Sexta",IF($Q44="x","Sábado","ERROR"))))))</f>
        <v>Sábado</v>
      </c>
      <c r="AA44" s="9"/>
      <c r="AB44" s="9"/>
      <c r="AC44" s="9">
        <v>1</v>
      </c>
      <c r="AD44" s="9"/>
      <c r="AE44" s="9"/>
      <c r="AF44" s="9"/>
      <c r="AG44" s="20" t="str">
        <f>IF(AA44,COUNTIF(AA$4:AA44,1),"")</f>
        <v/>
      </c>
      <c r="AH44" s="20" t="str">
        <f>IF(AB44,COUNTIF(AB$4:AB44,1),"")</f>
        <v/>
      </c>
      <c r="AI44" s="20">
        <f>IF(AC44,COUNTIF(AC$4:AC44,1),"")</f>
        <v>6</v>
      </c>
      <c r="AJ44" s="20" t="str">
        <f>IF(AD44,COUNTIF(AD$4:AD44,1),"")</f>
        <v/>
      </c>
      <c r="AK44" s="20" t="str">
        <f>IF(AE44,COUNTIF(AE$4:AE44,1),"")</f>
        <v/>
      </c>
      <c r="AL44" s="20" t="str">
        <f>IF(AF44,COUNTIF(AF$4:AF44,1),"")</f>
        <v/>
      </c>
    </row>
    <row r="45" spans="1:38" x14ac:dyDescent="0.25">
      <c r="A45" t="s">
        <v>129</v>
      </c>
      <c r="B45" t="s">
        <v>278</v>
      </c>
      <c r="C45" s="2" t="s">
        <v>352</v>
      </c>
      <c r="D45" s="2"/>
      <c r="E45" s="7" t="s">
        <v>348</v>
      </c>
      <c r="F45">
        <v>3087</v>
      </c>
      <c r="G45" s="7" t="s">
        <v>37</v>
      </c>
      <c r="H45" s="7">
        <v>0.41666666666666669</v>
      </c>
      <c r="I45" s="7">
        <v>0.58333333333333337</v>
      </c>
      <c r="J45" s="7">
        <v>0.625</v>
      </c>
      <c r="K45" s="7">
        <v>0.79166666666666663</v>
      </c>
      <c r="L45" s="2"/>
      <c r="M45" s="2"/>
      <c r="N45" s="2"/>
      <c r="O45" s="2"/>
      <c r="P45" s="2" t="s">
        <v>2</v>
      </c>
      <c r="Q45" s="2"/>
      <c r="R45" t="str">
        <f>IF($L45="x","Lundi",IF($M45="x","Mardi",IF($N45="x","Mercredi",IF($O45="x","Jeudi",IF($P45="x","Vendredi",IF($Q45="x","Samedi","ERROR"))))))</f>
        <v>Vendredi</v>
      </c>
      <c r="S45" t="str">
        <f>IF($L45="x","Segunda",IF($M45="x","Terça",IF($N45="x","Quarta",IF($O45="x","Quinta",IF($P45="x","Sexta",IF($Q45="x","Sábado","ERROR"))))))</f>
        <v>Sexta</v>
      </c>
      <c r="AA45" s="11"/>
      <c r="AB45" s="11"/>
      <c r="AC45" s="11"/>
      <c r="AD45" s="11"/>
      <c r="AE45" s="11"/>
      <c r="AF45" s="11">
        <v>1</v>
      </c>
      <c r="AG45" s="20" t="str">
        <f>IF(AA45,COUNTIF(AA$4:AA45,1),"")</f>
        <v/>
      </c>
      <c r="AH45" s="20" t="str">
        <f>IF(AB45,COUNTIF(AB$4:AB45,1),"")</f>
        <v/>
      </c>
      <c r="AI45" s="20" t="str">
        <f>IF(AC45,COUNTIF(AC$4:AC45,1),"")</f>
        <v/>
      </c>
      <c r="AJ45" s="20" t="str">
        <f>IF(AD45,COUNTIF(AD$4:AD45,1),"")</f>
        <v/>
      </c>
      <c r="AK45" s="20" t="str">
        <f>IF(AE45,COUNTIF(AE$4:AE45,1),"")</f>
        <v/>
      </c>
      <c r="AL45" s="20">
        <f>IF(AF45,COUNTIF(AF$4:AF45,1),"")</f>
        <v>15</v>
      </c>
    </row>
    <row r="46" spans="1:38" x14ac:dyDescent="0.25">
      <c r="A46" t="s">
        <v>141</v>
      </c>
      <c r="B46" t="s">
        <v>290</v>
      </c>
      <c r="C46" s="2" t="s">
        <v>352</v>
      </c>
      <c r="D46" s="5"/>
      <c r="E46" s="7" t="s">
        <v>348</v>
      </c>
      <c r="F46">
        <v>3099</v>
      </c>
      <c r="G46" s="28" t="s">
        <v>38</v>
      </c>
      <c r="H46" s="6">
        <v>0.45833333333333331</v>
      </c>
      <c r="I46" s="6">
        <v>0.625</v>
      </c>
      <c r="J46" s="6">
        <v>0.66666666666666663</v>
      </c>
      <c r="K46" s="6">
        <v>0.83333333333333337</v>
      </c>
      <c r="L46" s="5"/>
      <c r="M46" s="5"/>
      <c r="N46" s="5" t="s">
        <v>2</v>
      </c>
      <c r="O46" s="5"/>
      <c r="P46" s="5"/>
      <c r="Q46" s="5"/>
      <c r="R46" t="str">
        <f>IF($L46="x","Lundi",IF($M46="x","Mardi",IF($N46="x","Mercredi",IF($O46="x","Jeudi",IF($P46="x","Vendredi",IF($Q46="x","Samedi","ERROR"))))))</f>
        <v>Mercredi</v>
      </c>
      <c r="S46" t="str">
        <f>IF($L46="x","Segunda",IF($M46="x","Terça",IF($N46="x","Quarta",IF($O46="x","Quinta",IF($P46="x","Sexta",IF($Q46="x","Sábado","ERROR"))))))</f>
        <v>Quarta</v>
      </c>
      <c r="AA46" s="9"/>
      <c r="AB46" s="9"/>
      <c r="AC46" s="9"/>
      <c r="AD46" s="9"/>
      <c r="AE46" s="9"/>
      <c r="AF46" s="9">
        <v>1</v>
      </c>
      <c r="AG46" s="20" t="str">
        <f>IF(AA46,COUNTIF(AA$4:AA46,1),"")</f>
        <v/>
      </c>
      <c r="AH46" s="20" t="str">
        <f>IF(AB46,COUNTIF(AB$4:AB46,1),"")</f>
        <v/>
      </c>
      <c r="AI46" s="20" t="str">
        <f>IF(AC46,COUNTIF(AC$4:AC46,1),"")</f>
        <v/>
      </c>
      <c r="AJ46" s="20" t="str">
        <f>IF(AD46,COUNTIF(AD$4:AD46,1),"")</f>
        <v/>
      </c>
      <c r="AK46" s="20" t="str">
        <f>IF(AE46,COUNTIF(AE$4:AE46,1),"")</f>
        <v/>
      </c>
      <c r="AL46" s="20">
        <f>IF(AF46,COUNTIF(AF$4:AF46,1),"")</f>
        <v>16</v>
      </c>
    </row>
    <row r="47" spans="1:38" x14ac:dyDescent="0.25">
      <c r="A47" t="s">
        <v>147</v>
      </c>
      <c r="B47" t="s">
        <v>296</v>
      </c>
      <c r="C47" s="2" t="s">
        <v>352</v>
      </c>
      <c r="D47" s="2"/>
      <c r="E47" s="7" t="s">
        <v>348</v>
      </c>
      <c r="F47">
        <v>3105</v>
      </c>
      <c r="G47" s="7" t="s">
        <v>36</v>
      </c>
      <c r="H47" s="7">
        <v>0.45833333333333331</v>
      </c>
      <c r="I47" s="7">
        <v>0.625</v>
      </c>
      <c r="J47" s="7">
        <v>0.66666666666666663</v>
      </c>
      <c r="K47" s="7">
        <v>0.83333333333333337</v>
      </c>
      <c r="L47" s="2"/>
      <c r="M47" s="2"/>
      <c r="N47" s="2"/>
      <c r="O47" s="2"/>
      <c r="P47" s="2"/>
      <c r="Q47" s="2" t="s">
        <v>2</v>
      </c>
      <c r="R47" t="str">
        <f>IF($L47="x","Lundi",IF($M47="x","Mardi",IF($N47="x","Mercredi",IF($O47="x","Jeudi",IF($P47="x","Vendredi",IF($Q47="x","Samedi","ERROR"))))))</f>
        <v>Samedi</v>
      </c>
      <c r="S47" t="str">
        <f>IF($L47="x","Segunda",IF($M47="x","Terça",IF($N47="x","Quarta",IF($O47="x","Quinta",IF($P47="x","Sexta",IF($Q47="x","Sábado","ERROR"))))))</f>
        <v>Sábado</v>
      </c>
      <c r="AA47" s="11"/>
      <c r="AB47" s="11"/>
      <c r="AC47" s="11"/>
      <c r="AD47" s="11"/>
      <c r="AE47" s="11"/>
      <c r="AF47" s="11">
        <v>1</v>
      </c>
      <c r="AG47" s="20" t="str">
        <f>IF(AA47,COUNTIF(AA$4:AA47,1),"")</f>
        <v/>
      </c>
      <c r="AH47" s="20" t="str">
        <f>IF(AB47,COUNTIF(AB$4:AB47,1),"")</f>
        <v/>
      </c>
      <c r="AI47" s="20" t="str">
        <f>IF(AC47,COUNTIF(AC$4:AC47,1),"")</f>
        <v/>
      </c>
      <c r="AJ47" s="20" t="str">
        <f>IF(AD47,COUNTIF(AD$4:AD47,1),"")</f>
        <v/>
      </c>
      <c r="AK47" s="20" t="str">
        <f>IF(AE47,COUNTIF(AE$4:AE47,1),"")</f>
        <v/>
      </c>
      <c r="AL47" s="20">
        <f>IF(AF47,COUNTIF(AF$4:AF47,1),"")</f>
        <v>17</v>
      </c>
    </row>
    <row r="48" spans="1:38" x14ac:dyDescent="0.25">
      <c r="A48" t="s">
        <v>157</v>
      </c>
      <c r="B48" t="s">
        <v>306</v>
      </c>
      <c r="C48" s="2" t="s">
        <v>352</v>
      </c>
      <c r="D48" s="2"/>
      <c r="E48" s="7" t="s">
        <v>348</v>
      </c>
      <c r="F48">
        <v>3115</v>
      </c>
      <c r="G48" s="7" t="s">
        <v>36</v>
      </c>
      <c r="H48" s="7">
        <v>0.45833333333333331</v>
      </c>
      <c r="I48" s="7">
        <v>0.625</v>
      </c>
      <c r="J48" s="7">
        <v>0.66666666666666663</v>
      </c>
      <c r="K48" s="7">
        <v>0.83333333333333337</v>
      </c>
      <c r="L48" s="2"/>
      <c r="M48" s="2"/>
      <c r="N48" s="2"/>
      <c r="O48" s="2"/>
      <c r="P48" s="2"/>
      <c r="Q48" s="2" t="s">
        <v>2</v>
      </c>
      <c r="R48" t="str">
        <f>IF($L48="x","Lundi",IF($M48="x","Mardi",IF($N48="x","Mercredi",IF($O48="x","Jeudi",IF($P48="x","Vendredi",IF($Q48="x","Samedi","ERROR"))))))</f>
        <v>Samedi</v>
      </c>
      <c r="S48" t="str">
        <f>IF($L48="x","Segunda",IF($M48="x","Terça",IF($N48="x","Quarta",IF($O48="x","Quinta",IF($P48="x","Sexta",IF($Q48="x","Sábado","ERROR"))))))</f>
        <v>Sábado</v>
      </c>
      <c r="AA48" s="9"/>
      <c r="AB48" s="9"/>
      <c r="AC48" s="9"/>
      <c r="AD48" s="9"/>
      <c r="AE48" s="9"/>
      <c r="AF48" s="9">
        <v>1</v>
      </c>
      <c r="AG48" s="20" t="str">
        <f>IF(AA48,COUNTIF(AA$4:AA48,1),"")</f>
        <v/>
      </c>
      <c r="AH48" s="20" t="str">
        <f>IF(AB48,COUNTIF(AB$4:AB48,1),"")</f>
        <v/>
      </c>
      <c r="AI48" s="20" t="str">
        <f>IF(AC48,COUNTIF(AC$4:AC48,1),"")</f>
        <v/>
      </c>
      <c r="AJ48" s="20" t="str">
        <f>IF(AD48,COUNTIF(AD$4:AD48,1),"")</f>
        <v/>
      </c>
      <c r="AK48" s="20" t="str">
        <f>IF(AE48,COUNTIF(AE$4:AE48,1),"")</f>
        <v/>
      </c>
      <c r="AL48" s="20">
        <f>IF(AF48,COUNTIF(AF$4:AF48,1),"")</f>
        <v>18</v>
      </c>
    </row>
    <row r="49" spans="1:38" x14ac:dyDescent="0.25">
      <c r="A49" t="s">
        <v>158</v>
      </c>
      <c r="B49" t="s">
        <v>307</v>
      </c>
      <c r="C49" s="2" t="s">
        <v>352</v>
      </c>
      <c r="D49" s="5"/>
      <c r="E49" s="7" t="s">
        <v>348</v>
      </c>
      <c r="F49">
        <v>3116</v>
      </c>
      <c r="G49" s="28" t="s">
        <v>38</v>
      </c>
      <c r="H49" s="6">
        <v>0.45833333333333331</v>
      </c>
      <c r="I49" s="6">
        <v>0.625</v>
      </c>
      <c r="J49" s="6">
        <v>0.66666666666666663</v>
      </c>
      <c r="K49" s="6">
        <v>0.83333333333333337</v>
      </c>
      <c r="L49" s="5"/>
      <c r="M49" s="5"/>
      <c r="N49" s="5"/>
      <c r="O49" s="5"/>
      <c r="P49" s="5" t="s">
        <v>2</v>
      </c>
      <c r="Q49" s="5"/>
      <c r="R49" t="str">
        <f>IF($L49="x","Lundi",IF($M49="x","Mardi",IF($N49="x","Mercredi",IF($O49="x","Jeudi",IF($P49="x","Vendredi",IF($Q49="x","Samedi","ERROR"))))))</f>
        <v>Vendredi</v>
      </c>
      <c r="S49" t="str">
        <f>IF($L49="x","Segunda",IF($M49="x","Terça",IF($N49="x","Quarta",IF($O49="x","Quinta",IF($P49="x","Sexta",IF($Q49="x","Sábado","ERROR"))))))</f>
        <v>Sexta</v>
      </c>
      <c r="AA49" s="10"/>
      <c r="AB49" s="10"/>
      <c r="AC49" s="10"/>
      <c r="AD49" s="10"/>
      <c r="AE49" s="10"/>
      <c r="AF49" s="10">
        <v>1</v>
      </c>
      <c r="AG49" s="20" t="str">
        <f>IF(AA49,COUNTIF(AA$4:AA49,1),"")</f>
        <v/>
      </c>
      <c r="AH49" s="20" t="str">
        <f>IF(AB49,COUNTIF(AB$4:AB49,1),"")</f>
        <v/>
      </c>
      <c r="AI49" s="20" t="str">
        <f>IF(AC49,COUNTIF(AC$4:AC49,1),"")</f>
        <v/>
      </c>
      <c r="AJ49" s="20" t="str">
        <f>IF(AD49,COUNTIF(AD$4:AD49,1),"")</f>
        <v/>
      </c>
      <c r="AK49" s="20" t="str">
        <f>IF(AE49,COUNTIF(AE$4:AE49,1),"")</f>
        <v/>
      </c>
      <c r="AL49" s="20">
        <f>IF(AF49,COUNTIF(AF$4:AF49,1),"")</f>
        <v>19</v>
      </c>
    </row>
    <row r="50" spans="1:38" x14ac:dyDescent="0.25">
      <c r="A50" t="s">
        <v>159</v>
      </c>
      <c r="B50" t="s">
        <v>308</v>
      </c>
      <c r="C50" s="2" t="s">
        <v>352</v>
      </c>
      <c r="D50" s="2"/>
      <c r="E50" s="7" t="s">
        <v>348</v>
      </c>
      <c r="F50">
        <v>3117</v>
      </c>
      <c r="G50" s="7" t="s">
        <v>36</v>
      </c>
      <c r="H50" s="7">
        <v>0.375</v>
      </c>
      <c r="I50" s="7">
        <v>0.54166666666666663</v>
      </c>
      <c r="J50" s="7">
        <v>0.58333333333333337</v>
      </c>
      <c r="K50" s="7">
        <v>0.75</v>
      </c>
      <c r="L50" s="2"/>
      <c r="M50" s="2"/>
      <c r="N50" s="2"/>
      <c r="O50" s="2" t="s">
        <v>2</v>
      </c>
      <c r="P50" s="2"/>
      <c r="Q50" s="2"/>
      <c r="R50" t="str">
        <f>IF($L50="x","Lundi",IF($M50="x","Mardi",IF($N50="x","Mercredi",IF($O50="x","Jeudi",IF($P50="x","Vendredi",IF($Q50="x","Samedi","ERROR"))))))</f>
        <v>Jeudi</v>
      </c>
      <c r="S50" t="str">
        <f>IF($L50="x","Segunda",IF($M50="x","Terça",IF($N50="x","Quarta",IF($O50="x","Quinta",IF($P50="x","Sexta",IF($Q50="x","Sábado","ERROR"))))))</f>
        <v>Quinta</v>
      </c>
      <c r="AA50" s="11"/>
      <c r="AB50" s="11"/>
      <c r="AC50" s="11"/>
      <c r="AD50" s="11"/>
      <c r="AE50" s="11">
        <v>1</v>
      </c>
      <c r="AF50" s="11"/>
      <c r="AG50" s="20" t="str">
        <f>IF(AA50,COUNTIF(AA$4:AA50,1),"")</f>
        <v/>
      </c>
      <c r="AH50" s="20" t="str">
        <f>IF(AB50,COUNTIF(AB$4:AB50,1),"")</f>
        <v/>
      </c>
      <c r="AI50" s="20" t="str">
        <f>IF(AC50,COUNTIF(AC$4:AC50,1),"")</f>
        <v/>
      </c>
      <c r="AJ50" s="20" t="str">
        <f>IF(AD50,COUNTIF(AD$4:AD50,1),"")</f>
        <v/>
      </c>
      <c r="AK50" s="20">
        <f>IF(AE50,COUNTIF(AE$4:AE50,1),"")</f>
        <v>7</v>
      </c>
      <c r="AL50" s="20" t="str">
        <f>IF(AF50,COUNTIF(AF$4:AF50,1),"")</f>
        <v/>
      </c>
    </row>
    <row r="51" spans="1:38" x14ac:dyDescent="0.25">
      <c r="A51" t="s">
        <v>56</v>
      </c>
      <c r="B51" t="s">
        <v>205</v>
      </c>
      <c r="C51" s="28" t="s">
        <v>344</v>
      </c>
      <c r="D51" s="2"/>
      <c r="E51" s="7" t="s">
        <v>348</v>
      </c>
      <c r="F51">
        <v>3014</v>
      </c>
      <c r="G51" s="7" t="s">
        <v>37</v>
      </c>
      <c r="H51" s="7">
        <v>0.29166666666666669</v>
      </c>
      <c r="I51" s="7">
        <v>0.54166666666666663</v>
      </c>
      <c r="J51" s="2"/>
      <c r="K51" s="2"/>
      <c r="L51" s="2"/>
      <c r="M51" s="2"/>
      <c r="N51" s="2"/>
      <c r="O51" s="2" t="s">
        <v>2</v>
      </c>
      <c r="P51" s="2"/>
      <c r="Q51" s="2"/>
      <c r="R51" t="str">
        <f>IF($L51="x","Lundi",IF($M51="x","Mardi",IF($N51="x","Mercredi",IF($O51="x","Jeudi",IF($P51="x","Vendredi",IF($Q51="x","Samedi","ERROR"))))))</f>
        <v>Jeudi</v>
      </c>
      <c r="S51" t="str">
        <f>IF($L51="x","Segunda",IF($M51="x","Terça",IF($N51="x","Quarta",IF($O51="x","Quinta",IF($P51="x","Sexta",IF($Q51="x","Sábado","ERROR"))))))</f>
        <v>Quinta</v>
      </c>
      <c r="AA51" s="10"/>
      <c r="AB51" s="10"/>
      <c r="AC51" s="10"/>
      <c r="AD51" s="10"/>
      <c r="AE51" s="10"/>
      <c r="AF51" s="10">
        <v>1</v>
      </c>
      <c r="AG51" s="20" t="str">
        <f>IF(AA51,COUNTIF(AA$4:AA51,1),"")</f>
        <v/>
      </c>
      <c r="AH51" s="20" t="str">
        <f>IF(AB51,COUNTIF(AB$4:AB51,1),"")</f>
        <v/>
      </c>
      <c r="AI51" s="20" t="str">
        <f>IF(AC51,COUNTIF(AC$4:AC51,1),"")</f>
        <v/>
      </c>
      <c r="AJ51" s="20" t="str">
        <f>IF(AD51,COUNTIF(AD$4:AD51,1),"")</f>
        <v/>
      </c>
      <c r="AK51" s="20" t="str">
        <f>IF(AE51,COUNTIF(AE$4:AE51,1),"")</f>
        <v/>
      </c>
      <c r="AL51" s="20">
        <f>IF(AF51,COUNTIF(AF$4:AF51,1),"")</f>
        <v>20</v>
      </c>
    </row>
    <row r="52" spans="1:38" x14ac:dyDescent="0.25">
      <c r="A52" t="s">
        <v>57</v>
      </c>
      <c r="B52" t="s">
        <v>206</v>
      </c>
      <c r="C52" s="28" t="s">
        <v>344</v>
      </c>
      <c r="D52" s="2"/>
      <c r="E52" s="7" t="s">
        <v>348</v>
      </c>
      <c r="F52">
        <v>3015</v>
      </c>
      <c r="G52" s="7" t="s">
        <v>36</v>
      </c>
      <c r="H52" s="7">
        <v>0.29166666666666669</v>
      </c>
      <c r="I52" s="7">
        <v>0.45833333333333331</v>
      </c>
      <c r="J52" s="7">
        <v>0.5</v>
      </c>
      <c r="K52" s="7">
        <v>0.66666666666666663</v>
      </c>
      <c r="L52" s="2"/>
      <c r="M52" s="2" t="s">
        <v>2</v>
      </c>
      <c r="N52" s="2"/>
      <c r="O52" s="2"/>
      <c r="P52" s="2"/>
      <c r="Q52" s="2"/>
      <c r="R52" t="str">
        <f>IF($L52="x","Lundi",IF($M52="x","Mardi",IF($N52="x","Mercredi",IF($O52="x","Jeudi",IF($P52="x","Vendredi",IF($Q52="x","Samedi","ERROR"))))))</f>
        <v>Mardi</v>
      </c>
      <c r="S52" t="str">
        <f>IF($L52="x","Segunda",IF($M52="x","Terça",IF($N52="x","Quarta",IF($O52="x","Quinta",IF($P52="x","Sexta",IF($Q52="x","Sábado","ERROR"))))))</f>
        <v>Terça</v>
      </c>
      <c r="AA52" s="9"/>
      <c r="AB52" s="9"/>
      <c r="AC52" s="9"/>
      <c r="AD52" s="9"/>
      <c r="AE52" s="9"/>
      <c r="AF52" s="9">
        <v>1</v>
      </c>
      <c r="AG52" s="20" t="str">
        <f>IF(AA52,COUNTIF(AA$4:AA52,1),"")</f>
        <v/>
      </c>
      <c r="AH52" s="20" t="str">
        <f>IF(AB52,COUNTIF(AB$4:AB52,1),"")</f>
        <v/>
      </c>
      <c r="AI52" s="20" t="str">
        <f>IF(AC52,COUNTIF(AC$4:AC52,1),"")</f>
        <v/>
      </c>
      <c r="AJ52" s="20" t="str">
        <f>IF(AD52,COUNTIF(AD$4:AD52,1),"")</f>
        <v/>
      </c>
      <c r="AK52" s="20" t="str">
        <f>IF(AE52,COUNTIF(AE$4:AE52,1),"")</f>
        <v/>
      </c>
      <c r="AL52" s="20">
        <f>IF(AF52,COUNTIF(AF$4:AF52,1),"")</f>
        <v>21</v>
      </c>
    </row>
    <row r="53" spans="1:38" x14ac:dyDescent="0.25">
      <c r="A53" t="s">
        <v>70</v>
      </c>
      <c r="B53" t="s">
        <v>219</v>
      </c>
      <c r="C53" s="28" t="s">
        <v>344</v>
      </c>
      <c r="D53" s="5"/>
      <c r="E53" s="7" t="s">
        <v>348</v>
      </c>
      <c r="F53">
        <v>3028</v>
      </c>
      <c r="G53" s="28" t="s">
        <v>38</v>
      </c>
      <c r="H53" s="6">
        <v>0.29166666666666669</v>
      </c>
      <c r="I53" s="6">
        <v>0.45833333333333331</v>
      </c>
      <c r="J53" s="6">
        <v>0.5</v>
      </c>
      <c r="K53" s="6">
        <v>0.66666666666666663</v>
      </c>
      <c r="L53" s="5"/>
      <c r="M53" s="5"/>
      <c r="N53" s="5"/>
      <c r="O53" s="5"/>
      <c r="P53" s="5"/>
      <c r="Q53" s="5" t="s">
        <v>2</v>
      </c>
      <c r="R53" t="str">
        <f>IF($L53="x","Lundi",IF($M53="x","Mardi",IF($N53="x","Mercredi",IF($O53="x","Jeudi",IF($P53="x","Vendredi",IF($Q53="x","Samedi","ERROR"))))))</f>
        <v>Samedi</v>
      </c>
      <c r="S53" t="str">
        <f>IF($L53="x","Segunda",IF($M53="x","Terça",IF($N53="x","Quarta",IF($O53="x","Quinta",IF($P53="x","Sexta",IF($Q53="x","Sábado","ERROR"))))))</f>
        <v>Sábado</v>
      </c>
      <c r="AA53" s="11"/>
      <c r="AB53" s="11"/>
      <c r="AC53" s="11">
        <v>1</v>
      </c>
      <c r="AD53" s="11"/>
      <c r="AE53" s="11"/>
      <c r="AF53" s="11"/>
      <c r="AG53" s="20" t="str">
        <f>IF(AA53,COUNTIF(AA$4:AA53,1),"")</f>
        <v/>
      </c>
      <c r="AH53" s="20" t="str">
        <f>IF(AB53,COUNTIF(AB$4:AB53,1),"")</f>
        <v/>
      </c>
      <c r="AI53" s="20">
        <f>IF(AC53,COUNTIF(AC$4:AC53,1),"")</f>
        <v>7</v>
      </c>
      <c r="AJ53" s="20" t="str">
        <f>IF(AD53,COUNTIF(AD$4:AD53,1),"")</f>
        <v/>
      </c>
      <c r="AK53" s="20" t="str">
        <f>IF(AE53,COUNTIF(AE$4:AE53,1),"")</f>
        <v/>
      </c>
      <c r="AL53" s="20" t="str">
        <f>IF(AF53,COUNTIF(AF$4:AF53,1),"")</f>
        <v/>
      </c>
    </row>
    <row r="54" spans="1:38" x14ac:dyDescent="0.25">
      <c r="A54" t="s">
        <v>72</v>
      </c>
      <c r="B54" t="s">
        <v>221</v>
      </c>
      <c r="C54" s="28" t="s">
        <v>344</v>
      </c>
      <c r="D54" s="5"/>
      <c r="E54" s="7" t="s">
        <v>348</v>
      </c>
      <c r="F54">
        <v>3030</v>
      </c>
      <c r="G54" s="28" t="s">
        <v>38</v>
      </c>
      <c r="H54" s="6">
        <v>0.29166666666666669</v>
      </c>
      <c r="I54" s="6">
        <v>0.45833333333333331</v>
      </c>
      <c r="J54" s="6">
        <v>0.5</v>
      </c>
      <c r="K54" s="6">
        <v>0.66666666666666663</v>
      </c>
      <c r="L54" s="5"/>
      <c r="M54" s="5"/>
      <c r="N54" s="5"/>
      <c r="O54" s="5"/>
      <c r="P54" s="5"/>
      <c r="Q54" s="5" t="s">
        <v>2</v>
      </c>
      <c r="R54" t="str">
        <f>IF($L54="x","Lundi",IF($M54="x","Mardi",IF($N54="x","Mercredi",IF($O54="x","Jeudi",IF($P54="x","Vendredi",IF($Q54="x","Samedi","ERROR"))))))</f>
        <v>Samedi</v>
      </c>
      <c r="S54" t="str">
        <f>IF($L54="x","Segunda",IF($M54="x","Terça",IF($N54="x","Quarta",IF($O54="x","Quinta",IF($P54="x","Sexta",IF($Q54="x","Sábado","ERROR"))))))</f>
        <v>Sábado</v>
      </c>
      <c r="AA54" s="11"/>
      <c r="AB54" s="11"/>
      <c r="AC54" s="11"/>
      <c r="AD54" s="11"/>
      <c r="AE54" s="11"/>
      <c r="AF54" s="11">
        <v>1</v>
      </c>
      <c r="AG54" s="20" t="str">
        <f>IF(AA54,COUNTIF(AA$4:AA54,1),"")</f>
        <v/>
      </c>
      <c r="AH54" s="20" t="str">
        <f>IF(AB54,COUNTIF(AB$4:AB54,1),"")</f>
        <v/>
      </c>
      <c r="AI54" s="20" t="str">
        <f>IF(AC54,COUNTIF(AC$4:AC54,1),"")</f>
        <v/>
      </c>
      <c r="AJ54" s="20" t="str">
        <f>IF(AD54,COUNTIF(AD$4:AD54,1),"")</f>
        <v/>
      </c>
      <c r="AK54" s="20" t="str">
        <f>IF(AE54,COUNTIF(AE$4:AE54,1),"")</f>
        <v/>
      </c>
      <c r="AL54" s="20">
        <f>IF(AF54,COUNTIF(AF$4:AF54,1),"")</f>
        <v>22</v>
      </c>
    </row>
    <row r="55" spans="1:38" x14ac:dyDescent="0.25">
      <c r="A55" t="s">
        <v>92</v>
      </c>
      <c r="B55" t="s">
        <v>241</v>
      </c>
      <c r="C55" s="2" t="s">
        <v>343</v>
      </c>
      <c r="D55" s="5"/>
      <c r="E55" s="7" t="s">
        <v>348</v>
      </c>
      <c r="F55">
        <v>3050</v>
      </c>
      <c r="G55" s="28" t="s">
        <v>38</v>
      </c>
      <c r="H55" s="6">
        <v>0.29166666666666669</v>
      </c>
      <c r="I55" s="6">
        <v>0.45833333333333331</v>
      </c>
      <c r="J55" s="6">
        <v>0.5</v>
      </c>
      <c r="K55" s="6">
        <v>0.66666666666666663</v>
      </c>
      <c r="L55" s="5"/>
      <c r="M55" s="5"/>
      <c r="N55" s="5" t="s">
        <v>2</v>
      </c>
      <c r="O55" s="5"/>
      <c r="P55" s="5"/>
      <c r="Q55" s="5"/>
      <c r="R55" t="str">
        <f>IF($L55="x","Lundi",IF($M55="x","Mardi",IF($N55="x","Mercredi",IF($O55="x","Jeudi",IF($P55="x","Vendredi",IF($Q55="x","Samedi","ERROR"))))))</f>
        <v>Mercredi</v>
      </c>
      <c r="S55" t="str">
        <f>IF($L55="x","Segunda",IF($M55="x","Terça",IF($N55="x","Quarta",IF($O55="x","Quinta",IF($P55="x","Sexta",IF($Q55="x","Sábado","ERROR"))))))</f>
        <v>Quarta</v>
      </c>
      <c r="AA55" s="10"/>
      <c r="AB55" s="10"/>
      <c r="AC55" s="10"/>
      <c r="AD55" s="10"/>
      <c r="AE55" s="10"/>
      <c r="AF55" s="10">
        <v>1</v>
      </c>
      <c r="AG55" s="20" t="str">
        <f>IF(AA55,COUNTIF(AA$4:AA55,1),"")</f>
        <v/>
      </c>
      <c r="AH55" s="20" t="str">
        <f>IF(AB55,COUNTIF(AB$4:AB55,1),"")</f>
        <v/>
      </c>
      <c r="AI55" s="20" t="str">
        <f>IF(AC55,COUNTIF(AC$4:AC55,1),"")</f>
        <v/>
      </c>
      <c r="AJ55" s="20" t="str">
        <f>IF(AD55,COUNTIF(AD$4:AD55,1),"")</f>
        <v/>
      </c>
      <c r="AK55" s="20" t="str">
        <f>IF(AE55,COUNTIF(AE$4:AE55,1),"")</f>
        <v/>
      </c>
      <c r="AL55" s="20">
        <f>IF(AF55,COUNTIF(AF$4:AF55,1),"")</f>
        <v>23</v>
      </c>
    </row>
    <row r="56" spans="1:38" x14ac:dyDescent="0.25">
      <c r="A56" t="s">
        <v>95</v>
      </c>
      <c r="B56" t="s">
        <v>244</v>
      </c>
      <c r="C56" s="2" t="s">
        <v>343</v>
      </c>
      <c r="D56" s="5"/>
      <c r="E56" s="7" t="s">
        <v>348</v>
      </c>
      <c r="F56">
        <v>3053</v>
      </c>
      <c r="G56" s="28" t="s">
        <v>38</v>
      </c>
      <c r="H56" s="6">
        <v>0.29166666666666669</v>
      </c>
      <c r="I56" s="6">
        <v>0.45833333333333331</v>
      </c>
      <c r="J56" s="6">
        <v>0.5</v>
      </c>
      <c r="K56" s="6">
        <v>0.66666666666666663</v>
      </c>
      <c r="L56" s="5"/>
      <c r="M56" s="5"/>
      <c r="N56" s="5"/>
      <c r="O56" s="5"/>
      <c r="P56" s="5"/>
      <c r="Q56" s="5" t="s">
        <v>2</v>
      </c>
      <c r="R56" t="str">
        <f>IF($L56="x","Lundi",IF($M56="x","Mardi",IF($N56="x","Mercredi",IF($O56="x","Jeudi",IF($P56="x","Vendredi",IF($Q56="x","Samedi","ERROR"))))))</f>
        <v>Samedi</v>
      </c>
      <c r="S56" t="str">
        <f>IF($L56="x","Segunda",IF($M56="x","Terça",IF($N56="x","Quarta",IF($O56="x","Quinta",IF($P56="x","Sexta",IF($Q56="x","Sábado","ERROR"))))))</f>
        <v>Sábado</v>
      </c>
      <c r="AA56" s="11"/>
      <c r="AB56" s="11"/>
      <c r="AC56" s="11"/>
      <c r="AD56" s="11"/>
      <c r="AE56" s="11"/>
      <c r="AF56" s="11">
        <v>1</v>
      </c>
      <c r="AG56" s="20" t="str">
        <f>IF(AA56,COUNTIF(AA$4:AA56,1),"")</f>
        <v/>
      </c>
      <c r="AH56" s="20" t="str">
        <f>IF(AB56,COUNTIF(AB$4:AB56,1),"")</f>
        <v/>
      </c>
      <c r="AI56" s="20" t="str">
        <f>IF(AC56,COUNTIF(AC$4:AC56,1),"")</f>
        <v/>
      </c>
      <c r="AJ56" s="20" t="str">
        <f>IF(AD56,COUNTIF(AD$4:AD56,1),"")</f>
        <v/>
      </c>
      <c r="AK56" s="20" t="str">
        <f>IF(AE56,COUNTIF(AE$4:AE56,1),"")</f>
        <v/>
      </c>
      <c r="AL56" s="20">
        <f>IF(AF56,COUNTIF(AF$4:AF56,1),"")</f>
        <v>24</v>
      </c>
    </row>
    <row r="57" spans="1:38" x14ac:dyDescent="0.25">
      <c r="A57" t="s">
        <v>104</v>
      </c>
      <c r="B57" t="s">
        <v>253</v>
      </c>
      <c r="C57" s="2" t="s">
        <v>352</v>
      </c>
      <c r="D57" s="2"/>
      <c r="E57" s="7" t="s">
        <v>348</v>
      </c>
      <c r="F57">
        <v>3062</v>
      </c>
      <c r="G57" s="7" t="s">
        <v>36</v>
      </c>
      <c r="H57" s="7">
        <v>0.29166666666666669</v>
      </c>
      <c r="I57" s="7">
        <v>0.45833333333333331</v>
      </c>
      <c r="J57" s="7">
        <v>0.79166666666666663</v>
      </c>
      <c r="K57" s="7">
        <v>0.875</v>
      </c>
      <c r="L57" s="2"/>
      <c r="M57" s="2"/>
      <c r="N57" s="2" t="s">
        <v>2</v>
      </c>
      <c r="O57" s="2"/>
      <c r="P57" s="2"/>
      <c r="Q57" s="2"/>
      <c r="R57" t="str">
        <f>IF($L57="x","Lundi",IF($M57="x","Mardi",IF($N57="x","Mercredi",IF($O57="x","Jeudi",IF($P57="x","Vendredi",IF($Q57="x","Samedi","ERROR"))))))</f>
        <v>Mercredi</v>
      </c>
      <c r="S57" t="str">
        <f>IF($L57="x","Segunda",IF($M57="x","Terça",IF($N57="x","Quarta",IF($O57="x","Quinta",IF($P57="x","Sexta",IF($Q57="x","Sábado","ERROR"))))))</f>
        <v>Quarta</v>
      </c>
      <c r="AA57" s="10"/>
      <c r="AB57" s="10"/>
      <c r="AC57" s="10"/>
      <c r="AD57" s="10"/>
      <c r="AE57" s="10"/>
      <c r="AF57" s="10">
        <v>1</v>
      </c>
      <c r="AG57" s="20" t="str">
        <f>IF(AA57,COUNTIF(AA$4:AA57,1),"")</f>
        <v/>
      </c>
      <c r="AH57" s="20" t="str">
        <f>IF(AB57,COUNTIF(AB$4:AB57,1),"")</f>
        <v/>
      </c>
      <c r="AI57" s="20" t="str">
        <f>IF(AC57,COUNTIF(AC$4:AC57,1),"")</f>
        <v/>
      </c>
      <c r="AJ57" s="20" t="str">
        <f>IF(AD57,COUNTIF(AD$4:AD57,1),"")</f>
        <v/>
      </c>
      <c r="AK57" s="20" t="str">
        <f>IF(AE57,COUNTIF(AE$4:AE57,1),"")</f>
        <v/>
      </c>
      <c r="AL57" s="20">
        <f>IF(AF57,COUNTIF(AF$4:AF57,1),"")</f>
        <v>25</v>
      </c>
    </row>
    <row r="58" spans="1:38" x14ac:dyDescent="0.25">
      <c r="A58" t="s">
        <v>106</v>
      </c>
      <c r="B58" t="s">
        <v>255</v>
      </c>
      <c r="C58" s="2" t="s">
        <v>352</v>
      </c>
      <c r="D58" s="2"/>
      <c r="E58" s="7" t="s">
        <v>348</v>
      </c>
      <c r="F58">
        <v>3064</v>
      </c>
      <c r="G58" s="7" t="s">
        <v>36</v>
      </c>
      <c r="H58" s="7">
        <v>0.29166666666666669</v>
      </c>
      <c r="I58" s="7">
        <v>0.45833333333333331</v>
      </c>
      <c r="J58" s="7">
        <v>0.5</v>
      </c>
      <c r="K58" s="7">
        <v>0.66666666666666663</v>
      </c>
      <c r="L58" s="2"/>
      <c r="M58" s="2"/>
      <c r="N58" s="2"/>
      <c r="O58" s="2" t="s">
        <v>2</v>
      </c>
      <c r="P58" s="2"/>
      <c r="Q58" s="2"/>
      <c r="R58" t="str">
        <f>IF($L58="x","Lundi",IF($M58="x","Mardi",IF($N58="x","Mercredi",IF($O58="x","Jeudi",IF($P58="x","Vendredi",IF($Q58="x","Samedi","ERROR"))))))</f>
        <v>Jeudi</v>
      </c>
      <c r="S58" t="str">
        <f>IF($L58="x","Segunda",IF($M58="x","Terça",IF($N58="x","Quarta",IF($O58="x","Quinta",IF($P58="x","Sexta",IF($Q58="x","Sábado","ERROR"))))))</f>
        <v>Quinta</v>
      </c>
      <c r="AA58" s="9"/>
      <c r="AB58" s="9"/>
      <c r="AC58" s="9"/>
      <c r="AD58" s="9"/>
      <c r="AE58" s="9"/>
      <c r="AF58" s="9">
        <v>1</v>
      </c>
      <c r="AG58" s="20" t="str">
        <f>IF(AA58,COUNTIF(AA$4:AA58,1),"")</f>
        <v/>
      </c>
      <c r="AH58" s="20" t="str">
        <f>IF(AB58,COUNTIF(AB$4:AB58,1),"")</f>
        <v/>
      </c>
      <c r="AI58" s="20" t="str">
        <f>IF(AC58,COUNTIF(AC$4:AC58,1),"")</f>
        <v/>
      </c>
      <c r="AJ58" s="20" t="str">
        <f>IF(AD58,COUNTIF(AD$4:AD58,1),"")</f>
        <v/>
      </c>
      <c r="AK58" s="20" t="str">
        <f>IF(AE58,COUNTIF(AE$4:AE58,1),"")</f>
        <v/>
      </c>
      <c r="AL58" s="20">
        <f>IF(AF58,COUNTIF(AF$4:AF58,1),"")</f>
        <v>26</v>
      </c>
    </row>
    <row r="59" spans="1:38" x14ac:dyDescent="0.25">
      <c r="A59" t="s">
        <v>113</v>
      </c>
      <c r="B59" t="s">
        <v>262</v>
      </c>
      <c r="C59" s="2" t="s">
        <v>352</v>
      </c>
      <c r="D59" s="5"/>
      <c r="E59" s="7" t="s">
        <v>348</v>
      </c>
      <c r="F59">
        <v>3071</v>
      </c>
      <c r="G59" s="28" t="s">
        <v>38</v>
      </c>
      <c r="H59" s="6">
        <v>0.29166666666666669</v>
      </c>
      <c r="I59" s="6">
        <v>0.45833333333333331</v>
      </c>
      <c r="J59" s="6">
        <v>0.5</v>
      </c>
      <c r="K59" s="6">
        <v>0.66666666666666663</v>
      </c>
      <c r="L59" s="5"/>
      <c r="M59" s="5"/>
      <c r="N59" s="5"/>
      <c r="O59" s="5"/>
      <c r="P59" s="5"/>
      <c r="Q59" s="5" t="s">
        <v>2</v>
      </c>
      <c r="R59" t="str">
        <f>IF($L59="x","Lundi",IF($M59="x","Mardi",IF($N59="x","Mercredi",IF($O59="x","Jeudi",IF($P59="x","Vendredi",IF($Q59="x","Samedi","ERROR"))))))</f>
        <v>Samedi</v>
      </c>
      <c r="S59" t="str">
        <f>IF($L59="x","Segunda",IF($M59="x","Terça",IF($N59="x","Quarta",IF($O59="x","Quinta",IF($P59="x","Sexta",IF($Q59="x","Sábado","ERROR"))))))</f>
        <v>Sábado</v>
      </c>
      <c r="AA59" s="11"/>
      <c r="AB59" s="11"/>
      <c r="AC59" s="11"/>
      <c r="AD59" s="11"/>
      <c r="AE59" s="11"/>
      <c r="AF59" s="11">
        <v>1</v>
      </c>
      <c r="AG59" s="20" t="str">
        <f>IF(AA59,COUNTIF(AA$4:AA59,1),"")</f>
        <v/>
      </c>
      <c r="AH59" s="20" t="str">
        <f>IF(AB59,COUNTIF(AB$4:AB59,1),"")</f>
        <v/>
      </c>
      <c r="AI59" s="20" t="str">
        <f>IF(AC59,COUNTIF(AC$4:AC59,1),"")</f>
        <v/>
      </c>
      <c r="AJ59" s="20" t="str">
        <f>IF(AD59,COUNTIF(AD$4:AD59,1),"")</f>
        <v/>
      </c>
      <c r="AK59" s="20" t="str">
        <f>IF(AE59,COUNTIF(AE$4:AE59,1),"")</f>
        <v/>
      </c>
      <c r="AL59" s="20">
        <f>IF(AF59,COUNTIF(AF$4:AF59,1),"")</f>
        <v>27</v>
      </c>
    </row>
    <row r="60" spans="1:38" x14ac:dyDescent="0.25">
      <c r="A60" t="s">
        <v>117</v>
      </c>
      <c r="B60" t="s">
        <v>266</v>
      </c>
      <c r="C60" s="2" t="s">
        <v>352</v>
      </c>
      <c r="D60" s="2"/>
      <c r="E60" s="7" t="s">
        <v>348</v>
      </c>
      <c r="F60">
        <v>3075</v>
      </c>
      <c r="G60" s="7" t="s">
        <v>36</v>
      </c>
      <c r="H60" s="7">
        <v>0.29166666666666669</v>
      </c>
      <c r="I60" s="7">
        <v>0.45833333333333331</v>
      </c>
      <c r="J60" s="7">
        <v>0.5</v>
      </c>
      <c r="K60" s="7">
        <v>0.66666666666666663</v>
      </c>
      <c r="L60" s="2"/>
      <c r="M60" s="2"/>
      <c r="N60" s="2"/>
      <c r="O60" s="2"/>
      <c r="P60" s="2"/>
      <c r="Q60" s="2" t="s">
        <v>2</v>
      </c>
      <c r="R60" t="str">
        <f>IF($L60="x","Lundi",IF($M60="x","Mardi",IF($N60="x","Mercredi",IF($O60="x","Jeudi",IF($P60="x","Vendredi",IF($Q60="x","Samedi","ERROR"))))))</f>
        <v>Samedi</v>
      </c>
      <c r="S60" t="str">
        <f>IF($L60="x","Segunda",IF($M60="x","Terça",IF($N60="x","Quarta",IF($O60="x","Quinta",IF($P60="x","Sexta",IF($Q60="x","Sábado","ERROR"))))))</f>
        <v>Sábado</v>
      </c>
      <c r="AA60" s="11"/>
      <c r="AB60" s="11"/>
      <c r="AC60" s="11"/>
      <c r="AD60" s="11">
        <v>1</v>
      </c>
      <c r="AE60" s="11"/>
      <c r="AF60" s="11"/>
      <c r="AG60" s="20" t="str">
        <f>IF(AA60,COUNTIF(AA$4:AA60,1),"")</f>
        <v/>
      </c>
      <c r="AH60" s="20" t="str">
        <f>IF(AB60,COUNTIF(AB$4:AB60,1),"")</f>
        <v/>
      </c>
      <c r="AI60" s="20" t="str">
        <f>IF(AC60,COUNTIF(AC$4:AC60,1),"")</f>
        <v/>
      </c>
      <c r="AJ60" s="20">
        <f>IF(AD60,COUNTIF(AD$4:AD60,1),"")</f>
        <v>6</v>
      </c>
      <c r="AK60" s="20" t="str">
        <f>IF(AE60,COUNTIF(AE$4:AE60,1),"")</f>
        <v/>
      </c>
      <c r="AL60" s="20" t="str">
        <f>IF(AF60,COUNTIF(AF$4:AF60,1),"")</f>
        <v/>
      </c>
    </row>
    <row r="61" spans="1:38" x14ac:dyDescent="0.25">
      <c r="A61" t="s">
        <v>118</v>
      </c>
      <c r="B61" t="s">
        <v>267</v>
      </c>
      <c r="C61" s="2" t="s">
        <v>352</v>
      </c>
      <c r="D61" s="2"/>
      <c r="E61" s="7" t="s">
        <v>348</v>
      </c>
      <c r="F61">
        <v>3076</v>
      </c>
      <c r="G61" s="7" t="s">
        <v>36</v>
      </c>
      <c r="H61" s="7">
        <v>0.33333333333333331</v>
      </c>
      <c r="I61" s="7">
        <v>0.58333333333333337</v>
      </c>
      <c r="J61" s="2"/>
      <c r="K61" s="2"/>
      <c r="L61" s="2"/>
      <c r="M61" s="2"/>
      <c r="N61" s="2"/>
      <c r="O61" s="2"/>
      <c r="P61" s="2"/>
      <c r="Q61" s="2" t="s">
        <v>2</v>
      </c>
      <c r="R61" t="str">
        <f>IF($L61="x","Lundi",IF($M61="x","Mardi",IF($N61="x","Mercredi",IF($O61="x","Jeudi",IF($P61="x","Vendredi",IF($Q61="x","Samedi","ERROR"))))))</f>
        <v>Samedi</v>
      </c>
      <c r="S61" t="str">
        <f>IF($L61="x","Segunda",IF($M61="x","Terça",IF($N61="x","Quarta",IF($O61="x","Quinta",IF($P61="x","Sexta",IF($Q61="x","Sábado","ERROR"))))))</f>
        <v>Sábado</v>
      </c>
      <c r="AA61" s="11"/>
      <c r="AB61" s="11"/>
      <c r="AC61" s="11"/>
      <c r="AD61" s="11"/>
      <c r="AE61" s="11">
        <v>1</v>
      </c>
      <c r="AF61" s="11"/>
      <c r="AG61" s="20" t="str">
        <f>IF(AA61,COUNTIF(AA$4:AA61,1),"")</f>
        <v/>
      </c>
      <c r="AH61" s="20" t="str">
        <f>IF(AB61,COUNTIF(AB$4:AB61,1),"")</f>
        <v/>
      </c>
      <c r="AI61" s="20" t="str">
        <f>IF(AC61,COUNTIF(AC$4:AC61,1),"")</f>
        <v/>
      </c>
      <c r="AJ61" s="20" t="str">
        <f>IF(AD61,COUNTIF(AD$4:AD61,1),"")</f>
        <v/>
      </c>
      <c r="AK61" s="20">
        <f>IF(AE61,COUNTIF(AE$4:AE61,1),"")</f>
        <v>8</v>
      </c>
      <c r="AL61" s="20" t="str">
        <f>IF(AF61,COUNTIF(AF$4:AF61,1),"")</f>
        <v/>
      </c>
    </row>
    <row r="62" spans="1:38" x14ac:dyDescent="0.25">
      <c r="A62" t="s">
        <v>126</v>
      </c>
      <c r="B62" t="s">
        <v>275</v>
      </c>
      <c r="C62" s="2" t="s">
        <v>352</v>
      </c>
      <c r="D62" s="2"/>
      <c r="E62" s="7" t="s">
        <v>348</v>
      </c>
      <c r="F62">
        <v>3084</v>
      </c>
      <c r="G62" s="7" t="s">
        <v>36</v>
      </c>
      <c r="H62" s="7">
        <v>0.29166666666666669</v>
      </c>
      <c r="I62" s="7">
        <v>0.45833333333333331</v>
      </c>
      <c r="J62" s="7">
        <v>0.5</v>
      </c>
      <c r="K62" s="7">
        <v>0.66666666666666663</v>
      </c>
      <c r="L62" s="2"/>
      <c r="M62" s="2"/>
      <c r="N62" s="2"/>
      <c r="O62" s="2"/>
      <c r="P62" s="2"/>
      <c r="Q62" s="2" t="s">
        <v>2</v>
      </c>
      <c r="R62" t="str">
        <f>IF($L62="x","Lundi",IF($M62="x","Mardi",IF($N62="x","Mercredi",IF($O62="x","Jeudi",IF($P62="x","Vendredi",IF($Q62="x","Samedi","ERROR"))))))</f>
        <v>Samedi</v>
      </c>
      <c r="S62" t="str">
        <f>IF($L62="x","Segunda",IF($M62="x","Terça",IF($N62="x","Quarta",IF($O62="x","Quinta",IF($P62="x","Sexta",IF($Q62="x","Sábado","ERROR"))))))</f>
        <v>Sábado</v>
      </c>
      <c r="AA62" s="9"/>
      <c r="AB62" s="9"/>
      <c r="AC62" s="9"/>
      <c r="AD62" s="9"/>
      <c r="AE62" s="9">
        <v>1</v>
      </c>
      <c r="AF62" s="9"/>
      <c r="AG62" s="20" t="str">
        <f>IF(AA62,COUNTIF(AA$4:AA62,1),"")</f>
        <v/>
      </c>
      <c r="AH62" s="20" t="str">
        <f>IF(AB62,COUNTIF(AB$4:AB62,1),"")</f>
        <v/>
      </c>
      <c r="AI62" s="20" t="str">
        <f>IF(AC62,COUNTIF(AC$4:AC62,1),"")</f>
        <v/>
      </c>
      <c r="AJ62" s="20" t="str">
        <f>IF(AD62,COUNTIF(AD$4:AD62,1),"")</f>
        <v/>
      </c>
      <c r="AK62" s="20">
        <f>IF(AE62,COUNTIF(AE$4:AE62,1),"")</f>
        <v>9</v>
      </c>
      <c r="AL62" s="20" t="str">
        <f>IF(AF62,COUNTIF(AF$4:AF62,1),"")</f>
        <v/>
      </c>
    </row>
    <row r="63" spans="1:38" x14ac:dyDescent="0.25">
      <c r="A63" t="s">
        <v>127</v>
      </c>
      <c r="B63" t="s">
        <v>276</v>
      </c>
      <c r="C63" s="2" t="s">
        <v>352</v>
      </c>
      <c r="D63" s="2"/>
      <c r="E63" s="7" t="s">
        <v>348</v>
      </c>
      <c r="F63">
        <v>3085</v>
      </c>
      <c r="G63" s="7" t="s">
        <v>36</v>
      </c>
      <c r="H63" s="7">
        <v>0.29166666666666669</v>
      </c>
      <c r="I63" s="7">
        <v>0.45833333333333331</v>
      </c>
      <c r="J63" s="7">
        <v>0.5</v>
      </c>
      <c r="K63" s="7">
        <v>0.66666666666666663</v>
      </c>
      <c r="L63" s="2"/>
      <c r="M63" s="2"/>
      <c r="N63" s="2"/>
      <c r="O63" s="2" t="s">
        <v>2</v>
      </c>
      <c r="P63" s="2"/>
      <c r="Q63" s="2"/>
      <c r="R63" t="str">
        <f>IF($L63="x","Lundi",IF($M63="x","Mardi",IF($N63="x","Mercredi",IF($O63="x","Jeudi",IF($P63="x","Vendredi",IF($Q63="x","Samedi","ERROR"))))))</f>
        <v>Jeudi</v>
      </c>
      <c r="S63" t="str">
        <f>IF($L63="x","Segunda",IF($M63="x","Terça",IF($N63="x","Quarta",IF($O63="x","Quinta",IF($P63="x","Sexta",IF($Q63="x","Sábado","ERROR"))))))</f>
        <v>Quinta</v>
      </c>
      <c r="AA63" s="10"/>
      <c r="AB63" s="10"/>
      <c r="AC63" s="10"/>
      <c r="AD63" s="10"/>
      <c r="AE63" s="10"/>
      <c r="AF63" s="10">
        <v>1</v>
      </c>
      <c r="AG63" s="20" t="str">
        <f>IF(AA63,COUNTIF(AA$4:AA63,1),"")</f>
        <v/>
      </c>
      <c r="AH63" s="20" t="str">
        <f>IF(AB63,COUNTIF(AB$4:AB63,1),"")</f>
        <v/>
      </c>
      <c r="AI63" s="20" t="str">
        <f>IF(AC63,COUNTIF(AC$4:AC63,1),"")</f>
        <v/>
      </c>
      <c r="AJ63" s="20" t="str">
        <f>IF(AD63,COUNTIF(AD$4:AD63,1),"")</f>
        <v/>
      </c>
      <c r="AK63" s="20" t="str">
        <f>IF(AE63,COUNTIF(AE$4:AE63,1),"")</f>
        <v/>
      </c>
      <c r="AL63" s="20">
        <f>IF(AF63,COUNTIF(AF$4:AF63,1),"")</f>
        <v>28</v>
      </c>
    </row>
    <row r="64" spans="1:38" x14ac:dyDescent="0.25">
      <c r="A64" t="s">
        <v>140</v>
      </c>
      <c r="B64" t="s">
        <v>289</v>
      </c>
      <c r="C64" s="2" t="s">
        <v>352</v>
      </c>
      <c r="D64" s="2"/>
      <c r="E64" s="7" t="s">
        <v>348</v>
      </c>
      <c r="F64">
        <v>3098</v>
      </c>
      <c r="G64" s="7" t="s">
        <v>37</v>
      </c>
      <c r="H64" s="7">
        <v>0.29166666666666669</v>
      </c>
      <c r="I64" s="7">
        <v>0.45833333333333331</v>
      </c>
      <c r="J64" s="7">
        <v>0.5</v>
      </c>
      <c r="K64" s="7">
        <v>0.66666666666666663</v>
      </c>
      <c r="L64" s="2"/>
      <c r="M64" s="2"/>
      <c r="N64" s="2"/>
      <c r="O64" s="2"/>
      <c r="P64" s="2" t="s">
        <v>2</v>
      </c>
      <c r="Q64" s="2"/>
      <c r="R64" t="str">
        <f>IF($L64="x","Lundi",IF($M64="x","Mardi",IF($N64="x","Mercredi",IF($O64="x","Jeudi",IF($P64="x","Vendredi",IF($Q64="x","Samedi","ERROR"))))))</f>
        <v>Vendredi</v>
      </c>
      <c r="S64" t="str">
        <f>IF($L64="x","Segunda",IF($M64="x","Terça",IF($N64="x","Quarta",IF($O64="x","Quinta",IF($P64="x","Sexta",IF($Q64="x","Sábado","ERROR"))))))</f>
        <v>Sexta</v>
      </c>
      <c r="AA64" s="11"/>
      <c r="AB64" s="11"/>
      <c r="AC64" s="11"/>
      <c r="AD64" s="11">
        <v>1</v>
      </c>
      <c r="AE64" s="11"/>
      <c r="AF64" s="11"/>
      <c r="AG64" s="20" t="str">
        <f>IF(AA64,COUNTIF(AA$4:AA64,1),"")</f>
        <v/>
      </c>
      <c r="AH64" s="20" t="str">
        <f>IF(AB64,COUNTIF(AB$4:AB64,1),"")</f>
        <v/>
      </c>
      <c r="AI64" s="20" t="str">
        <f>IF(AC64,COUNTIF(AC$4:AC64,1),"")</f>
        <v/>
      </c>
      <c r="AJ64" s="20">
        <f>IF(AD64,COUNTIF(AD$4:AD64,1),"")</f>
        <v>7</v>
      </c>
      <c r="AK64" s="20" t="str">
        <f>IF(AE64,COUNTIF(AE$4:AE64,1),"")</f>
        <v/>
      </c>
      <c r="AL64" s="20" t="str">
        <f>IF(AF64,COUNTIF(AF$4:AF64,1),"")</f>
        <v/>
      </c>
    </row>
    <row r="65" spans="1:38" x14ac:dyDescent="0.25">
      <c r="A65" t="s">
        <v>154</v>
      </c>
      <c r="B65" t="s">
        <v>303</v>
      </c>
      <c r="C65" s="2" t="s">
        <v>352</v>
      </c>
      <c r="D65" s="5"/>
      <c r="E65" s="7" t="s">
        <v>348</v>
      </c>
      <c r="F65">
        <v>3112</v>
      </c>
      <c r="G65" s="28" t="s">
        <v>38</v>
      </c>
      <c r="H65" s="6">
        <v>0.29166666666666669</v>
      </c>
      <c r="I65" s="6">
        <v>0.45833333333333331</v>
      </c>
      <c r="J65" s="6">
        <v>0.5</v>
      </c>
      <c r="K65" s="6">
        <v>0.66666666666666663</v>
      </c>
      <c r="L65" s="5"/>
      <c r="M65" s="5"/>
      <c r="N65" s="5"/>
      <c r="O65" s="5" t="s">
        <v>2</v>
      </c>
      <c r="P65" s="5"/>
      <c r="Q65" s="5"/>
      <c r="R65" t="str">
        <f>IF($L65="x","Lundi",IF($M65="x","Mardi",IF($N65="x","Mercredi",IF($O65="x","Jeudi",IF($P65="x","Vendredi",IF($Q65="x","Samedi","ERROR"))))))</f>
        <v>Jeudi</v>
      </c>
      <c r="S65" t="str">
        <f>IF($L65="x","Segunda",IF($M65="x","Terça",IF($N65="x","Quarta",IF($O65="x","Quinta",IF($P65="x","Sexta",IF($Q65="x","Sábado","ERROR"))))))</f>
        <v>Quinta</v>
      </c>
      <c r="AA65" s="10"/>
      <c r="AB65" s="10"/>
      <c r="AC65" s="10">
        <v>1</v>
      </c>
      <c r="AD65" s="10"/>
      <c r="AE65" s="10"/>
      <c r="AF65" s="10"/>
      <c r="AG65" s="20" t="str">
        <f>IF(AA65,COUNTIF(AA$4:AA65,1),"")</f>
        <v/>
      </c>
      <c r="AH65" s="20" t="str">
        <f>IF(AB65,COUNTIF(AB$4:AB65,1),"")</f>
        <v/>
      </c>
      <c r="AI65" s="20">
        <f>IF(AC65,COUNTIF(AC$4:AC65,1),"")</f>
        <v>8</v>
      </c>
      <c r="AJ65" s="20" t="str">
        <f>IF(AD65,COUNTIF(AD$4:AD65,1),"")</f>
        <v/>
      </c>
      <c r="AK65" s="20" t="str">
        <f>IF(AE65,COUNTIF(AE$4:AE65,1),"")</f>
        <v/>
      </c>
      <c r="AL65" s="20" t="str">
        <f>IF(AF65,COUNTIF(AF$4:AF65,1),"")</f>
        <v/>
      </c>
    </row>
    <row r="66" spans="1:38" x14ac:dyDescent="0.25">
      <c r="A66" t="s">
        <v>48</v>
      </c>
      <c r="B66" t="s">
        <v>197</v>
      </c>
      <c r="C66" s="28" t="s">
        <v>344</v>
      </c>
      <c r="D66" s="2"/>
      <c r="E66" s="7" t="s">
        <v>348</v>
      </c>
      <c r="F66">
        <v>3006</v>
      </c>
      <c r="G66" s="7" t="s">
        <v>36</v>
      </c>
      <c r="H66" s="7">
        <v>0.66666666666666663</v>
      </c>
      <c r="I66" s="7">
        <v>0.875</v>
      </c>
      <c r="J66" s="2"/>
      <c r="K66" s="2"/>
      <c r="L66" s="2"/>
      <c r="M66" s="2"/>
      <c r="N66" s="2" t="s">
        <v>2</v>
      </c>
      <c r="O66" s="2"/>
      <c r="P66" s="2"/>
      <c r="Q66" s="2"/>
      <c r="R66" t="str">
        <f>IF($L66="x","Lundi",IF($M66="x","Mardi",IF($N66="x","Mercredi",IF($O66="x","Jeudi",IF($P66="x","Vendredi",IF($Q66="x","Samedi","ERROR"))))))</f>
        <v>Mercredi</v>
      </c>
      <c r="S66" t="str">
        <f>IF($L66="x","Segunda",IF($M66="x","Terça",IF($N66="x","Quarta",IF($O66="x","Quinta",IF($P66="x","Sexta",IF($Q66="x","Sábado","ERROR"))))))</f>
        <v>Quarta</v>
      </c>
      <c r="AA66" s="11"/>
      <c r="AB66" s="11"/>
      <c r="AC66" s="11"/>
      <c r="AD66" s="11">
        <v>1</v>
      </c>
      <c r="AE66" s="11"/>
      <c r="AF66" s="11"/>
      <c r="AG66" s="20" t="str">
        <f>IF(AA66,COUNTIF(AA$4:AA66,1),"")</f>
        <v/>
      </c>
      <c r="AH66" s="20" t="str">
        <f>IF(AB66,COUNTIF(AB$4:AB66,1),"")</f>
        <v/>
      </c>
      <c r="AI66" s="20" t="str">
        <f>IF(AC66,COUNTIF(AC$4:AC66,1),"")</f>
        <v/>
      </c>
      <c r="AJ66" s="20">
        <f>IF(AD66,COUNTIF(AD$4:AD66,1),"")</f>
        <v>8</v>
      </c>
      <c r="AK66" s="20" t="str">
        <f>IF(AE66,COUNTIF(AE$4:AE66,1),"")</f>
        <v/>
      </c>
      <c r="AL66" s="20" t="str">
        <f>IF(AF66,COUNTIF(AF$4:AF66,1),"")</f>
        <v/>
      </c>
    </row>
    <row r="67" spans="1:38" x14ac:dyDescent="0.25">
      <c r="A67" t="s">
        <v>50</v>
      </c>
      <c r="B67" t="s">
        <v>199</v>
      </c>
      <c r="C67" s="28" t="s">
        <v>344</v>
      </c>
      <c r="D67" s="2"/>
      <c r="E67" s="7" t="s">
        <v>348</v>
      </c>
      <c r="F67">
        <v>3008</v>
      </c>
      <c r="G67" s="7" t="s">
        <v>36</v>
      </c>
      <c r="H67" s="7">
        <v>0.5</v>
      </c>
      <c r="I67" s="7">
        <v>0.66666666666666663</v>
      </c>
      <c r="J67" s="7">
        <v>0.70833333333333337</v>
      </c>
      <c r="K67" s="7">
        <v>0.875</v>
      </c>
      <c r="L67" s="2"/>
      <c r="M67" s="2" t="s">
        <v>2</v>
      </c>
      <c r="N67" s="2"/>
      <c r="O67" s="2"/>
      <c r="P67" s="2"/>
      <c r="Q67" s="2"/>
      <c r="R67" t="str">
        <f>IF($L67="x","Lundi",IF($M67="x","Mardi",IF($N67="x","Mercredi",IF($O67="x","Jeudi",IF($P67="x","Vendredi",IF($Q67="x","Samedi","ERROR"))))))</f>
        <v>Mardi</v>
      </c>
      <c r="S67" t="str">
        <f>IF($L67="x","Segunda",IF($M67="x","Terça",IF($N67="x","Quarta",IF($O67="x","Quinta",IF($P67="x","Sexta",IF($Q67="x","Sábado","ERROR"))))))</f>
        <v>Terça</v>
      </c>
      <c r="AA67" s="10"/>
      <c r="AB67" s="10"/>
      <c r="AC67" s="10"/>
      <c r="AD67" s="10">
        <v>1</v>
      </c>
      <c r="AE67" s="10"/>
      <c r="AF67" s="10"/>
      <c r="AG67" s="20" t="str">
        <f>IF(AA67,COUNTIF(AA$4:AA67,1),"")</f>
        <v/>
      </c>
      <c r="AH67" s="20" t="str">
        <f>IF(AB67,COUNTIF(AB$4:AB67,1),"")</f>
        <v/>
      </c>
      <c r="AI67" s="20" t="str">
        <f>IF(AC67,COUNTIF(AC$4:AC67,1),"")</f>
        <v/>
      </c>
      <c r="AJ67" s="20">
        <f>IF(AD67,COUNTIF(AD$4:AD67,1),"")</f>
        <v>9</v>
      </c>
      <c r="AK67" s="20" t="str">
        <f>IF(AE67,COUNTIF(AE$4:AE67,1),"")</f>
        <v/>
      </c>
      <c r="AL67" s="20" t="str">
        <f>IF(AF67,COUNTIF(AF$4:AF67,1),"")</f>
        <v/>
      </c>
    </row>
    <row r="68" spans="1:38" x14ac:dyDescent="0.25">
      <c r="A68" t="s">
        <v>65</v>
      </c>
      <c r="B68" t="s">
        <v>214</v>
      </c>
      <c r="C68" s="28" t="s">
        <v>344</v>
      </c>
      <c r="D68" s="5"/>
      <c r="E68" s="7" t="s">
        <v>348</v>
      </c>
      <c r="F68">
        <v>3023</v>
      </c>
      <c r="G68" s="28" t="s">
        <v>38</v>
      </c>
      <c r="H68" s="6">
        <v>0.29166666666666669</v>
      </c>
      <c r="I68" s="6">
        <v>0.45833333333333331</v>
      </c>
      <c r="J68" s="6">
        <v>0.70833333333333337</v>
      </c>
      <c r="K68" s="6">
        <v>0.875</v>
      </c>
      <c r="L68" s="5"/>
      <c r="M68" s="5"/>
      <c r="N68" s="5"/>
      <c r="O68" s="5"/>
      <c r="P68" s="5" t="s">
        <v>2</v>
      </c>
      <c r="Q68" s="5"/>
      <c r="R68" t="str">
        <f>IF($L68="x","Lundi",IF($M68="x","Mardi",IF($N68="x","Mercredi",IF($O68="x","Jeudi",IF($P68="x","Vendredi",IF($Q68="x","Samedi","ERROR"))))))</f>
        <v>Vendredi</v>
      </c>
      <c r="S68" t="str">
        <f>IF($L68="x","Segunda",IF($M68="x","Terça",IF($N68="x","Quarta",IF($O68="x","Quinta",IF($P68="x","Sexta",IF($Q68="x","Sábado","ERROR"))))))</f>
        <v>Sexta</v>
      </c>
      <c r="AA68" s="9"/>
      <c r="AB68" s="9"/>
      <c r="AC68" s="9"/>
      <c r="AD68" s="9"/>
      <c r="AE68" s="9">
        <v>1</v>
      </c>
      <c r="AF68" s="9"/>
      <c r="AG68" s="20" t="str">
        <f>IF(AA68,COUNTIF(AA$4:AA68,1),"")</f>
        <v/>
      </c>
      <c r="AH68" s="20" t="str">
        <f>IF(AB68,COUNTIF(AB$4:AB68,1),"")</f>
        <v/>
      </c>
      <c r="AI68" s="20" t="str">
        <f>IF(AC68,COUNTIF(AC$4:AC68,1),"")</f>
        <v/>
      </c>
      <c r="AJ68" s="20" t="str">
        <f>IF(AD68,COUNTIF(AD$4:AD68,1),"")</f>
        <v/>
      </c>
      <c r="AK68" s="20">
        <f>IF(AE68,COUNTIF(AE$4:AE68,1),"")</f>
        <v>10</v>
      </c>
      <c r="AL68" s="20" t="str">
        <f>IF(AF68,COUNTIF(AF$4:AF68,1),"")</f>
        <v/>
      </c>
    </row>
    <row r="69" spans="1:38" x14ac:dyDescent="0.25">
      <c r="A69" t="s">
        <v>71</v>
      </c>
      <c r="B69" t="s">
        <v>220</v>
      </c>
      <c r="C69" s="28" t="s">
        <v>344</v>
      </c>
      <c r="D69" s="2"/>
      <c r="E69" s="7" t="s">
        <v>348</v>
      </c>
      <c r="F69">
        <v>3029</v>
      </c>
      <c r="G69" s="7" t="s">
        <v>36</v>
      </c>
      <c r="H69" s="7">
        <v>0.45833333333333331</v>
      </c>
      <c r="I69" s="7">
        <v>0.625</v>
      </c>
      <c r="J69" s="7">
        <v>0.66666666666666663</v>
      </c>
      <c r="K69" s="7">
        <v>0.83333333333333337</v>
      </c>
      <c r="L69" s="2"/>
      <c r="M69" s="2"/>
      <c r="N69" s="2"/>
      <c r="O69" s="2"/>
      <c r="P69" s="2"/>
      <c r="Q69" s="2" t="s">
        <v>2</v>
      </c>
      <c r="R69" t="str">
        <f>IF($L69="x","Lundi",IF($M69="x","Mardi",IF($N69="x","Mercredi",IF($O69="x","Jeudi",IF($P69="x","Vendredi",IF($Q69="x","Samedi","ERROR"))))))</f>
        <v>Samedi</v>
      </c>
      <c r="S69" t="str">
        <f>IF($L69="x","Segunda",IF($M69="x","Terça",IF($N69="x","Quarta",IF($O69="x","Quinta",IF($P69="x","Sexta",IF($Q69="x","Sábado","ERROR"))))))</f>
        <v>Sábado</v>
      </c>
      <c r="AA69" s="10"/>
      <c r="AB69" s="10"/>
      <c r="AC69" s="10"/>
      <c r="AD69" s="10"/>
      <c r="AE69" s="10">
        <v>1</v>
      </c>
      <c r="AF69" s="10"/>
      <c r="AG69" s="20" t="str">
        <f>IF(AA69,COUNTIF(AA$4:AA69,1),"")</f>
        <v/>
      </c>
      <c r="AH69" s="20" t="str">
        <f>IF(AB69,COUNTIF(AB$4:AB69,1),"")</f>
        <v/>
      </c>
      <c r="AI69" s="20" t="str">
        <f>IF(AC69,COUNTIF(AC$4:AC69,1),"")</f>
        <v/>
      </c>
      <c r="AJ69" s="20" t="str">
        <f>IF(AD69,COUNTIF(AD$4:AD69,1),"")</f>
        <v/>
      </c>
      <c r="AK69" s="20">
        <f>IF(AE69,COUNTIF(AE$4:AE69,1),"")</f>
        <v>11</v>
      </c>
      <c r="AL69" s="20" t="str">
        <f>IF(AF69,COUNTIF(AF$4:AF69,1),"")</f>
        <v/>
      </c>
    </row>
    <row r="70" spans="1:38" x14ac:dyDescent="0.25">
      <c r="A70" t="s">
        <v>73</v>
      </c>
      <c r="B70" t="s">
        <v>222</v>
      </c>
      <c r="C70" s="28" t="s">
        <v>344</v>
      </c>
      <c r="D70" s="2"/>
      <c r="E70" s="7" t="s">
        <v>348</v>
      </c>
      <c r="F70">
        <v>3031</v>
      </c>
      <c r="G70" s="7" t="s">
        <v>37</v>
      </c>
      <c r="H70" s="7">
        <v>0.5</v>
      </c>
      <c r="I70" s="7">
        <v>0.66666666666666663</v>
      </c>
      <c r="J70" s="7">
        <v>0.70833333333333337</v>
      </c>
      <c r="K70" s="7">
        <v>0.875</v>
      </c>
      <c r="L70" s="2" t="s">
        <v>2</v>
      </c>
      <c r="M70" s="2"/>
      <c r="N70" s="2"/>
      <c r="O70" s="2"/>
      <c r="P70" s="2"/>
      <c r="Q70" s="2"/>
      <c r="R70" t="str">
        <f>IF($L70="x","Lundi",IF($M70="x","Mardi",IF($N70="x","Mercredi",IF($O70="x","Jeudi",IF($P70="x","Vendredi",IF($Q70="x","Samedi","ERROR"))))))</f>
        <v>Lundi</v>
      </c>
      <c r="S70" t="str">
        <f>IF($L70="x","Segunda",IF($M70="x","Terça",IF($N70="x","Quarta",IF($O70="x","Quinta",IF($P70="x","Sexta",IF($Q70="x","Sábado","ERROR"))))))</f>
        <v>Segunda</v>
      </c>
      <c r="AA70" s="9"/>
      <c r="AB70" s="9"/>
      <c r="AC70" s="9"/>
      <c r="AD70" s="9"/>
      <c r="AE70" s="9"/>
      <c r="AF70" s="9">
        <v>1</v>
      </c>
      <c r="AG70" s="20" t="str">
        <f>IF(AA70,COUNTIF(AA$4:AA70,1),"")</f>
        <v/>
      </c>
      <c r="AH70" s="20" t="str">
        <f>IF(AB70,COUNTIF(AB$4:AB70,1),"")</f>
        <v/>
      </c>
      <c r="AI70" s="20" t="str">
        <f>IF(AC70,COUNTIF(AC$4:AC70,1),"")</f>
        <v/>
      </c>
      <c r="AJ70" s="20" t="str">
        <f>IF(AD70,COUNTIF(AD$4:AD70,1),"")</f>
        <v/>
      </c>
      <c r="AK70" s="20" t="str">
        <f>IF(AE70,COUNTIF(AE$4:AE70,1),"")</f>
        <v/>
      </c>
      <c r="AL70" s="20">
        <f>IF(AF70,COUNTIF(AF$4:AF70,1),"")</f>
        <v>29</v>
      </c>
    </row>
    <row r="71" spans="1:38" x14ac:dyDescent="0.25">
      <c r="A71" t="s">
        <v>94</v>
      </c>
      <c r="B71" t="s">
        <v>243</v>
      </c>
      <c r="C71" s="2" t="s">
        <v>343</v>
      </c>
      <c r="D71" s="2"/>
      <c r="E71" s="7" t="s">
        <v>348</v>
      </c>
      <c r="F71">
        <v>3052</v>
      </c>
      <c r="G71" s="7" t="s">
        <v>36</v>
      </c>
      <c r="H71" s="7">
        <v>0.45833333333333331</v>
      </c>
      <c r="I71" s="7">
        <v>0.625</v>
      </c>
      <c r="J71" s="7">
        <v>0.66666666666666663</v>
      </c>
      <c r="K71" s="7">
        <v>0.83333333333333337</v>
      </c>
      <c r="L71" s="2"/>
      <c r="M71" s="2"/>
      <c r="N71" s="2"/>
      <c r="O71" s="2"/>
      <c r="P71" s="2"/>
      <c r="Q71" s="2" t="s">
        <v>2</v>
      </c>
      <c r="R71" t="str">
        <f>IF($L71="x","Lundi",IF($M71="x","Mardi",IF($N71="x","Mercredi",IF($O71="x","Jeudi",IF($P71="x","Vendredi",IF($Q71="x","Samedi","ERROR"))))))</f>
        <v>Samedi</v>
      </c>
      <c r="S71" t="str">
        <f>IF($L71="x","Segunda",IF($M71="x","Terça",IF($N71="x","Quarta",IF($O71="x","Quinta",IF($P71="x","Sexta",IF($Q71="x","Sábado","ERROR"))))))</f>
        <v>Sábado</v>
      </c>
      <c r="AA71" s="10"/>
      <c r="AB71" s="10">
        <v>1</v>
      </c>
      <c r="AC71" s="10"/>
      <c r="AD71" s="10"/>
      <c r="AE71" s="10"/>
      <c r="AF71" s="10"/>
      <c r="AG71" s="20" t="str">
        <f>IF(AA71,COUNTIF(AA$4:AA71,1),"")</f>
        <v/>
      </c>
      <c r="AH71" s="20">
        <f>IF(AB71,COUNTIF(AB$4:AB71,1),"")</f>
        <v>10</v>
      </c>
      <c r="AI71" s="20" t="str">
        <f>IF(AC71,COUNTIF(AC$4:AC71,1),"")</f>
        <v/>
      </c>
      <c r="AJ71" s="20" t="str">
        <f>IF(AD71,COUNTIF(AD$4:AD71,1),"")</f>
        <v/>
      </c>
      <c r="AK71" s="20" t="str">
        <f>IF(AE71,COUNTIF(AE$4:AE71,1),"")</f>
        <v/>
      </c>
      <c r="AL71" s="20" t="str">
        <f>IF(AF71,COUNTIF(AF$4:AF71,1),"")</f>
        <v/>
      </c>
    </row>
    <row r="72" spans="1:38" x14ac:dyDescent="0.25">
      <c r="A72" t="s">
        <v>100</v>
      </c>
      <c r="B72" t="s">
        <v>249</v>
      </c>
      <c r="C72" s="2" t="s">
        <v>343</v>
      </c>
      <c r="D72" s="5"/>
      <c r="E72" s="7" t="s">
        <v>348</v>
      </c>
      <c r="F72">
        <v>3058</v>
      </c>
      <c r="G72" s="28" t="s">
        <v>38</v>
      </c>
      <c r="H72" s="6">
        <v>0.5</v>
      </c>
      <c r="I72" s="6">
        <v>0.66666666666666663</v>
      </c>
      <c r="J72" s="6">
        <v>0.70833333333333337</v>
      </c>
      <c r="K72" s="6">
        <v>0.875</v>
      </c>
      <c r="L72" s="5"/>
      <c r="M72" s="5"/>
      <c r="N72" s="5"/>
      <c r="O72" s="5"/>
      <c r="P72" s="5" t="s">
        <v>2</v>
      </c>
      <c r="Q72" s="5"/>
      <c r="R72" t="str">
        <f>IF($L72="x","Lundi",IF($M72="x","Mardi",IF($N72="x","Mercredi",IF($O72="x","Jeudi",IF($P72="x","Vendredi",IF($Q72="x","Samedi","ERROR"))))))</f>
        <v>Vendredi</v>
      </c>
      <c r="S72" t="str">
        <f>IF($L72="x","Segunda",IF($M72="x","Terça",IF($N72="x","Quarta",IF($O72="x","Quinta",IF($P72="x","Sexta",IF($Q72="x","Sábado","ERROR"))))))</f>
        <v>Sexta</v>
      </c>
      <c r="AA72" s="9"/>
      <c r="AB72" s="9"/>
      <c r="AC72" s="9">
        <v>1</v>
      </c>
      <c r="AD72" s="9"/>
      <c r="AE72" s="9"/>
      <c r="AF72" s="9"/>
      <c r="AG72" s="20" t="str">
        <f>IF(AA72,COUNTIF(AA$4:AA72,1),"")</f>
        <v/>
      </c>
      <c r="AH72" s="20" t="str">
        <f>IF(AB72,COUNTIF(AB$4:AB72,1),"")</f>
        <v/>
      </c>
      <c r="AI72" s="20">
        <f>IF(AC72,COUNTIF(AC$4:AC72,1),"")</f>
        <v>9</v>
      </c>
      <c r="AJ72" s="20" t="str">
        <f>IF(AD72,COUNTIF(AD$4:AD72,1),"")</f>
        <v/>
      </c>
      <c r="AK72" s="20" t="str">
        <f>IF(AE72,COUNTIF(AE$4:AE72,1),"")</f>
        <v/>
      </c>
      <c r="AL72" s="20" t="str">
        <f>IF(AF72,COUNTIF(AF$4:AF72,1),"")</f>
        <v/>
      </c>
    </row>
    <row r="73" spans="1:38" x14ac:dyDescent="0.25">
      <c r="A73" t="s">
        <v>103</v>
      </c>
      <c r="B73" t="s">
        <v>252</v>
      </c>
      <c r="C73" s="2" t="s">
        <v>343</v>
      </c>
      <c r="D73" s="5"/>
      <c r="E73" s="7" t="s">
        <v>348</v>
      </c>
      <c r="F73">
        <v>3061</v>
      </c>
      <c r="G73" s="28" t="s">
        <v>38</v>
      </c>
      <c r="H73" s="6">
        <v>0.5</v>
      </c>
      <c r="I73" s="6">
        <v>0.66666666666666663</v>
      </c>
      <c r="J73" s="6">
        <v>0.70833333333333337</v>
      </c>
      <c r="K73" s="6">
        <v>0.875</v>
      </c>
      <c r="L73" s="5"/>
      <c r="M73" s="5"/>
      <c r="N73" s="5"/>
      <c r="O73" s="5" t="s">
        <v>2</v>
      </c>
      <c r="P73" s="5"/>
      <c r="Q73" s="5"/>
      <c r="R73" t="str">
        <f>IF($L73="x","Lundi",IF($M73="x","Mardi",IF($N73="x","Mercredi",IF($O73="x","Jeudi",IF($P73="x","Vendredi",IF($Q73="x","Samedi","ERROR"))))))</f>
        <v>Jeudi</v>
      </c>
      <c r="S73" t="str">
        <f>IF($L73="x","Segunda",IF($M73="x","Terça",IF($N73="x","Quarta",IF($O73="x","Quinta",IF($P73="x","Sexta",IF($Q73="x","Sábado","ERROR"))))))</f>
        <v>Quinta</v>
      </c>
      <c r="AA73" s="10"/>
      <c r="AB73" s="10"/>
      <c r="AC73" s="10"/>
      <c r="AD73" s="10"/>
      <c r="AE73" s="10"/>
      <c r="AF73" s="10">
        <v>1</v>
      </c>
      <c r="AG73" s="20" t="str">
        <f>IF(AA73,COUNTIF(AA$4:AA73,1),"")</f>
        <v/>
      </c>
      <c r="AH73" s="20" t="str">
        <f>IF(AB73,COUNTIF(AB$4:AB73,1),"")</f>
        <v/>
      </c>
      <c r="AI73" s="20" t="str">
        <f>IF(AC73,COUNTIF(AC$4:AC73,1),"")</f>
        <v/>
      </c>
      <c r="AJ73" s="20" t="str">
        <f>IF(AD73,COUNTIF(AD$4:AD73,1),"")</f>
        <v/>
      </c>
      <c r="AK73" s="20" t="str">
        <f>IF(AE73,COUNTIF(AE$4:AE73,1),"")</f>
        <v/>
      </c>
      <c r="AL73" s="20">
        <f>IF(AF73,COUNTIF(AF$4:AF73,1),"")</f>
        <v>30</v>
      </c>
    </row>
    <row r="74" spans="1:38" x14ac:dyDescent="0.25">
      <c r="A74" t="s">
        <v>111</v>
      </c>
      <c r="B74" t="s">
        <v>260</v>
      </c>
      <c r="C74" s="2" t="s">
        <v>351</v>
      </c>
      <c r="D74" s="2"/>
      <c r="E74" s="7" t="s">
        <v>348</v>
      </c>
      <c r="F74">
        <v>3069</v>
      </c>
      <c r="G74" s="7" t="s">
        <v>36</v>
      </c>
      <c r="H74" s="7">
        <v>0.45833333333333331</v>
      </c>
      <c r="I74" s="7">
        <v>0.625</v>
      </c>
      <c r="J74" s="7">
        <v>0.66666666666666663</v>
      </c>
      <c r="K74" s="7">
        <v>0.83333333333333337</v>
      </c>
      <c r="L74" s="2"/>
      <c r="M74" s="2"/>
      <c r="N74" s="2" t="s">
        <v>2</v>
      </c>
      <c r="O74" s="2"/>
      <c r="P74" s="2"/>
      <c r="Q74" s="2"/>
      <c r="R74" t="str">
        <f>IF($L74="x","Lundi",IF($M74="x","Mardi",IF($N74="x","Mercredi",IF($O74="x","Jeudi",IF($P74="x","Vendredi",IF($Q74="x","Samedi","ERROR"))))))</f>
        <v>Mercredi</v>
      </c>
      <c r="S74" t="str">
        <f>IF($L74="x","Segunda",IF($M74="x","Terça",IF($N74="x","Quarta",IF($O74="x","Quinta",IF($P74="x","Sexta",IF($Q74="x","Sábado","ERROR"))))))</f>
        <v>Quarta</v>
      </c>
      <c r="AA74" s="11"/>
      <c r="AB74" s="11"/>
      <c r="AC74" s="11"/>
      <c r="AD74" s="11"/>
      <c r="AE74" s="11"/>
      <c r="AF74" s="11">
        <v>1</v>
      </c>
      <c r="AG74" s="20" t="str">
        <f>IF(AA74,COUNTIF(AA$4:AA74,1),"")</f>
        <v/>
      </c>
      <c r="AH74" s="20" t="str">
        <f>IF(AB74,COUNTIF(AB$4:AB74,1),"")</f>
        <v/>
      </c>
      <c r="AI74" s="20" t="str">
        <f>IF(AC74,COUNTIF(AC$4:AC74,1),"")</f>
        <v/>
      </c>
      <c r="AJ74" s="20" t="str">
        <f>IF(AD74,COUNTIF(AD$4:AD74,1),"")</f>
        <v/>
      </c>
      <c r="AK74" s="20" t="str">
        <f>IF(AE74,COUNTIF(AE$4:AE74,1),"")</f>
        <v/>
      </c>
      <c r="AL74" s="20">
        <f>IF(AF74,COUNTIF(AF$4:AF74,1),"")</f>
        <v>31</v>
      </c>
    </row>
    <row r="75" spans="1:38" x14ac:dyDescent="0.25">
      <c r="A75" t="s">
        <v>116</v>
      </c>
      <c r="B75" t="s">
        <v>265</v>
      </c>
      <c r="C75" s="2" t="s">
        <v>351</v>
      </c>
      <c r="D75" s="2"/>
      <c r="E75" s="7" t="s">
        <v>348</v>
      </c>
      <c r="F75">
        <v>3074</v>
      </c>
      <c r="G75" s="7" t="s">
        <v>36</v>
      </c>
      <c r="H75" s="7">
        <v>0.5</v>
      </c>
      <c r="I75" s="7">
        <v>0.66666666666666663</v>
      </c>
      <c r="J75" s="7">
        <v>0.70833333333333337</v>
      </c>
      <c r="K75" s="7">
        <v>0.875</v>
      </c>
      <c r="L75" s="2"/>
      <c r="M75" s="2"/>
      <c r="N75" s="2"/>
      <c r="O75" s="2"/>
      <c r="P75" s="2"/>
      <c r="Q75" s="2" t="s">
        <v>2</v>
      </c>
      <c r="R75" t="str">
        <f>IF($L75="x","Lundi",IF($M75="x","Mardi",IF($N75="x","Mercredi",IF($O75="x","Jeudi",IF($P75="x","Vendredi",IF($Q75="x","Samedi","ERROR"))))))</f>
        <v>Samedi</v>
      </c>
      <c r="S75" t="str">
        <f>IF($L75="x","Segunda",IF($M75="x","Terça",IF($N75="x","Quarta",IF($O75="x","Quinta",IF($P75="x","Sexta",IF($Q75="x","Sábado","ERROR"))))))</f>
        <v>Sábado</v>
      </c>
      <c r="AA75" s="11"/>
      <c r="AB75" s="11"/>
      <c r="AC75" s="11"/>
      <c r="AD75" s="11"/>
      <c r="AE75" s="11"/>
      <c r="AF75" s="11">
        <v>1</v>
      </c>
      <c r="AG75" s="20" t="str">
        <f>IF(AA75,COUNTIF(AA$4:AA75,1),"")</f>
        <v/>
      </c>
      <c r="AH75" s="20" t="str">
        <f>IF(AB75,COUNTIF(AB$4:AB75,1),"")</f>
        <v/>
      </c>
      <c r="AI75" s="20" t="str">
        <f>IF(AC75,COUNTIF(AC$4:AC75,1),"")</f>
        <v/>
      </c>
      <c r="AJ75" s="20" t="str">
        <f>IF(AD75,COUNTIF(AD$4:AD75,1),"")</f>
        <v/>
      </c>
      <c r="AK75" s="20" t="str">
        <f>IF(AE75,COUNTIF(AE$4:AE75,1),"")</f>
        <v/>
      </c>
      <c r="AL75" s="20">
        <f>IF(AF75,COUNTIF(AF$4:AF75,1),"")</f>
        <v>32</v>
      </c>
    </row>
    <row r="76" spans="1:38" x14ac:dyDescent="0.25">
      <c r="A76" t="s">
        <v>124</v>
      </c>
      <c r="B76" t="s">
        <v>273</v>
      </c>
      <c r="C76" s="2" t="s">
        <v>351</v>
      </c>
      <c r="D76" s="2"/>
      <c r="E76" s="7" t="s">
        <v>348</v>
      </c>
      <c r="F76">
        <v>3082</v>
      </c>
      <c r="G76" s="7" t="s">
        <v>36</v>
      </c>
      <c r="H76" s="7">
        <v>0.5</v>
      </c>
      <c r="I76" s="7">
        <v>0.66666666666666663</v>
      </c>
      <c r="J76" s="7">
        <v>0.70833333333333337</v>
      </c>
      <c r="K76" s="7">
        <v>0.875</v>
      </c>
      <c r="L76" s="2"/>
      <c r="M76" s="2"/>
      <c r="N76" s="2"/>
      <c r="O76" s="2"/>
      <c r="P76" s="2"/>
      <c r="Q76" s="2" t="s">
        <v>2</v>
      </c>
      <c r="R76" t="str">
        <f>IF($L76="x","Lundi",IF($M76="x","Mardi",IF($N76="x","Mercredi",IF($O76="x","Jeudi",IF($P76="x","Vendredi",IF($Q76="x","Samedi","ERROR"))))))</f>
        <v>Samedi</v>
      </c>
      <c r="S76" t="str">
        <f>IF($L76="x","Segunda",IF($M76="x","Terça",IF($N76="x","Quarta",IF($O76="x","Quinta",IF($P76="x","Sexta",IF($Q76="x","Sábado","ERROR"))))))</f>
        <v>Sábado</v>
      </c>
      <c r="AA76" s="11"/>
      <c r="AB76" s="11"/>
      <c r="AC76" s="11"/>
      <c r="AD76" s="11"/>
      <c r="AE76" s="11"/>
      <c r="AF76" s="11">
        <v>1</v>
      </c>
      <c r="AG76" s="20" t="str">
        <f>IF(AA76,COUNTIF(AA$4:AA76,1),"")</f>
        <v/>
      </c>
      <c r="AH76" s="20" t="str">
        <f>IF(AB76,COUNTIF(AB$4:AB76,1),"")</f>
        <v/>
      </c>
      <c r="AI76" s="20" t="str">
        <f>IF(AC76,COUNTIF(AC$4:AC76,1),"")</f>
        <v/>
      </c>
      <c r="AJ76" s="20" t="str">
        <f>IF(AD76,COUNTIF(AD$4:AD76,1),"")</f>
        <v/>
      </c>
      <c r="AK76" s="20" t="str">
        <f>IF(AE76,COUNTIF(AE$4:AE76,1),"")</f>
        <v/>
      </c>
      <c r="AL76" s="20">
        <f>IF(AF76,COUNTIF(AF$4:AF76,1),"")</f>
        <v>33</v>
      </c>
    </row>
    <row r="77" spans="1:38" x14ac:dyDescent="0.25">
      <c r="A77" t="s">
        <v>136</v>
      </c>
      <c r="B77" t="s">
        <v>285</v>
      </c>
      <c r="C77" s="2" t="s">
        <v>351</v>
      </c>
      <c r="D77" s="2"/>
      <c r="E77" s="7" t="s">
        <v>348</v>
      </c>
      <c r="F77">
        <v>3094</v>
      </c>
      <c r="G77" s="7" t="s">
        <v>36</v>
      </c>
      <c r="H77" s="7">
        <v>0.5</v>
      </c>
      <c r="I77" s="7">
        <v>0.66666666666666663</v>
      </c>
      <c r="J77" s="7">
        <v>0.70833333333333337</v>
      </c>
      <c r="K77" s="7">
        <v>0.875</v>
      </c>
      <c r="L77" s="2"/>
      <c r="M77" s="2"/>
      <c r="N77" s="2"/>
      <c r="O77" s="2"/>
      <c r="P77" s="2"/>
      <c r="Q77" s="2" t="s">
        <v>2</v>
      </c>
      <c r="R77" t="str">
        <f>IF($L77="x","Lundi",IF($M77="x","Mardi",IF($N77="x","Mercredi",IF($O77="x","Jeudi",IF($P77="x","Vendredi",IF($Q77="x","Samedi","ERROR"))))))</f>
        <v>Samedi</v>
      </c>
      <c r="S77" t="str">
        <f>IF($L77="x","Segunda",IF($M77="x","Terça",IF($N77="x","Quarta",IF($O77="x","Quinta",IF($P77="x","Sexta",IF($Q77="x","Sábado","ERROR"))))))</f>
        <v>Sábado</v>
      </c>
      <c r="AA77" s="10"/>
      <c r="AB77" s="10"/>
      <c r="AC77" s="10"/>
      <c r="AD77" s="10"/>
      <c r="AE77" s="10"/>
      <c r="AF77" s="10">
        <v>1</v>
      </c>
      <c r="AG77" s="20" t="str">
        <f>IF(AA77,COUNTIF(AA$4:AA77,1),"")</f>
        <v/>
      </c>
      <c r="AH77" s="20" t="str">
        <f>IF(AB77,COUNTIF(AB$4:AB77,1),"")</f>
        <v/>
      </c>
      <c r="AI77" s="20" t="str">
        <f>IF(AC77,COUNTIF(AC$4:AC77,1),"")</f>
        <v/>
      </c>
      <c r="AJ77" s="20" t="str">
        <f>IF(AD77,COUNTIF(AD$4:AD77,1),"")</f>
        <v/>
      </c>
      <c r="AK77" s="20" t="str">
        <f>IF(AE77,COUNTIF(AE$4:AE77,1),"")</f>
        <v/>
      </c>
      <c r="AL77" s="20">
        <f>IF(AF77,COUNTIF(AF$4:AF77,1),"")</f>
        <v>34</v>
      </c>
    </row>
    <row r="78" spans="1:38" x14ac:dyDescent="0.25">
      <c r="A78" t="s">
        <v>138</v>
      </c>
      <c r="B78" t="s">
        <v>287</v>
      </c>
      <c r="C78" s="2" t="s">
        <v>351</v>
      </c>
      <c r="D78" s="2"/>
      <c r="E78" s="7" t="s">
        <v>348</v>
      </c>
      <c r="F78">
        <v>3096</v>
      </c>
      <c r="G78" s="7" t="s">
        <v>36</v>
      </c>
      <c r="H78" s="7">
        <v>0.375</v>
      </c>
      <c r="I78" s="7">
        <v>0.54166666666666663</v>
      </c>
      <c r="J78" s="7">
        <v>0.58333333333333337</v>
      </c>
      <c r="K78" s="7">
        <v>0.75</v>
      </c>
      <c r="L78" s="2"/>
      <c r="M78" s="2"/>
      <c r="N78" s="2"/>
      <c r="O78" s="2"/>
      <c r="P78" s="2"/>
      <c r="Q78" s="2" t="s">
        <v>2</v>
      </c>
      <c r="R78" t="str">
        <f>IF($L78="x","Lundi",IF($M78="x","Mardi",IF($N78="x","Mercredi",IF($O78="x","Jeudi",IF($P78="x","Vendredi",IF($Q78="x","Samedi","ERROR"))))))</f>
        <v>Samedi</v>
      </c>
      <c r="S78" t="str">
        <f>IF($L78="x","Segunda",IF($M78="x","Terça",IF($N78="x","Quarta",IF($O78="x","Quinta",IF($P78="x","Sexta",IF($Q78="x","Sábado","ERROR"))))))</f>
        <v>Sábado</v>
      </c>
      <c r="AA78" s="9"/>
      <c r="AB78" s="9"/>
      <c r="AC78" s="9"/>
      <c r="AD78" s="9"/>
      <c r="AE78" s="9"/>
      <c r="AF78" s="9">
        <v>1</v>
      </c>
      <c r="AG78" s="20" t="str">
        <f>IF(AA78,COUNTIF(AA$4:AA78,1),"")</f>
        <v/>
      </c>
      <c r="AH78" s="20" t="str">
        <f>IF(AB78,COUNTIF(AB$4:AB78,1),"")</f>
        <v/>
      </c>
      <c r="AI78" s="20" t="str">
        <f>IF(AC78,COUNTIF(AC$4:AC78,1),"")</f>
        <v/>
      </c>
      <c r="AJ78" s="20" t="str">
        <f>IF(AD78,COUNTIF(AD$4:AD78,1),"")</f>
        <v/>
      </c>
      <c r="AK78" s="20" t="str">
        <f>IF(AE78,COUNTIF(AE$4:AE78,1),"")</f>
        <v/>
      </c>
      <c r="AL78" s="20">
        <f>IF(AF78,COUNTIF(AF$4:AF78,1),"")</f>
        <v>35</v>
      </c>
    </row>
    <row r="79" spans="1:38" x14ac:dyDescent="0.25">
      <c r="A79" t="s">
        <v>145</v>
      </c>
      <c r="B79" t="s">
        <v>294</v>
      </c>
      <c r="C79" s="2" t="s">
        <v>351</v>
      </c>
      <c r="D79" s="2"/>
      <c r="E79" s="7" t="s">
        <v>348</v>
      </c>
      <c r="F79">
        <v>3103</v>
      </c>
      <c r="G79" s="7" t="s">
        <v>36</v>
      </c>
      <c r="H79" s="7">
        <v>0.5</v>
      </c>
      <c r="I79" s="7">
        <v>0.66666666666666663</v>
      </c>
      <c r="J79" s="7">
        <v>0.70833333333333337</v>
      </c>
      <c r="K79" s="7">
        <v>0.875</v>
      </c>
      <c r="L79" s="2"/>
      <c r="M79" s="2"/>
      <c r="N79" s="2"/>
      <c r="O79" s="2"/>
      <c r="P79" s="2"/>
      <c r="Q79" s="2" t="s">
        <v>2</v>
      </c>
      <c r="R79" t="str">
        <f>IF($L79="x","Lundi",IF($M79="x","Mardi",IF($N79="x","Mercredi",IF($O79="x","Jeudi",IF($P79="x","Vendredi",IF($Q79="x","Samedi","ERROR"))))))</f>
        <v>Samedi</v>
      </c>
      <c r="S79" t="str">
        <f>IF($L79="x","Segunda",IF($M79="x","Terça",IF($N79="x","Quarta",IF($O79="x","Quinta",IF($P79="x","Sexta",IF($Q79="x","Sábado","ERROR"))))))</f>
        <v>Sábado</v>
      </c>
      <c r="AA79" s="10"/>
      <c r="AB79" s="10"/>
      <c r="AC79" s="10"/>
      <c r="AD79" s="10"/>
      <c r="AE79" s="10"/>
      <c r="AF79" s="10">
        <v>1</v>
      </c>
      <c r="AG79" s="20" t="str">
        <f>IF(AA79,COUNTIF(AA$4:AA79,1),"")</f>
        <v/>
      </c>
      <c r="AH79" s="20" t="str">
        <f>IF(AB79,COUNTIF(AB$4:AB79,1),"")</f>
        <v/>
      </c>
      <c r="AI79" s="20" t="str">
        <f>IF(AC79,COUNTIF(AC$4:AC79,1),"")</f>
        <v/>
      </c>
      <c r="AJ79" s="20" t="str">
        <f>IF(AD79,COUNTIF(AD$4:AD79,1),"")</f>
        <v/>
      </c>
      <c r="AK79" s="20" t="str">
        <f>IF(AE79,COUNTIF(AE$4:AE79,1),"")</f>
        <v/>
      </c>
      <c r="AL79" s="20">
        <f>IF(AF79,COUNTIF(AF$4:AF79,1),"")</f>
        <v>36</v>
      </c>
    </row>
    <row r="80" spans="1:38" x14ac:dyDescent="0.25">
      <c r="A80" t="s">
        <v>146</v>
      </c>
      <c r="B80" t="s">
        <v>295</v>
      </c>
      <c r="C80" s="2" t="s">
        <v>351</v>
      </c>
      <c r="D80" s="5"/>
      <c r="E80" s="7" t="s">
        <v>348</v>
      </c>
      <c r="F80">
        <v>3104</v>
      </c>
      <c r="G80" s="28" t="s">
        <v>38</v>
      </c>
      <c r="H80" s="6">
        <v>0.625</v>
      </c>
      <c r="I80" s="6">
        <v>0.875</v>
      </c>
      <c r="J80" s="5"/>
      <c r="K80" s="5"/>
      <c r="L80" s="5"/>
      <c r="M80" s="5"/>
      <c r="N80" s="5" t="s">
        <v>2</v>
      </c>
      <c r="O80" s="5"/>
      <c r="P80" s="5"/>
      <c r="Q80" s="5"/>
      <c r="R80" t="str">
        <f>IF($L80="x","Lundi",IF($M80="x","Mardi",IF($N80="x","Mercredi",IF($O80="x","Jeudi",IF($P80="x","Vendredi",IF($Q80="x","Samedi","ERROR"))))))</f>
        <v>Mercredi</v>
      </c>
      <c r="S80" t="str">
        <f>IF($L80="x","Segunda",IF($M80="x","Terça",IF($N80="x","Quarta",IF($O80="x","Quinta",IF($P80="x","Sexta",IF($Q80="x","Sábado","ERROR"))))))</f>
        <v>Quarta</v>
      </c>
      <c r="AA80" s="9"/>
      <c r="AB80" s="9"/>
      <c r="AC80" s="9"/>
      <c r="AD80" s="9"/>
      <c r="AE80" s="9"/>
      <c r="AF80" s="9">
        <v>1</v>
      </c>
      <c r="AG80" s="20" t="str">
        <f>IF(AA80,COUNTIF(AA$4:AA80,1),"")</f>
        <v/>
      </c>
      <c r="AH80" s="20" t="str">
        <f>IF(AB80,COUNTIF(AB$4:AB80,1),"")</f>
        <v/>
      </c>
      <c r="AI80" s="20" t="str">
        <f>IF(AC80,COUNTIF(AC$4:AC80,1),"")</f>
        <v/>
      </c>
      <c r="AJ80" s="20" t="str">
        <f>IF(AD80,COUNTIF(AD$4:AD80,1),"")</f>
        <v/>
      </c>
      <c r="AK80" s="20" t="str">
        <f>IF(AE80,COUNTIF(AE$4:AE80,1),"")</f>
        <v/>
      </c>
      <c r="AL80" s="20">
        <f>IF(AF80,COUNTIF(AF$4:AF80,1),"")</f>
        <v>37</v>
      </c>
    </row>
    <row r="81" spans="1:38" x14ac:dyDescent="0.25">
      <c r="A81" t="s">
        <v>162</v>
      </c>
      <c r="B81" t="s">
        <v>311</v>
      </c>
      <c r="C81" s="2" t="s">
        <v>351</v>
      </c>
      <c r="D81" s="2"/>
      <c r="E81" s="7" t="s">
        <v>348</v>
      </c>
      <c r="F81">
        <v>3120</v>
      </c>
      <c r="G81" s="7" t="s">
        <v>36</v>
      </c>
      <c r="H81" s="7">
        <v>0.45833333333333331</v>
      </c>
      <c r="I81" s="7">
        <v>0.625</v>
      </c>
      <c r="J81" s="7">
        <v>0.66666666666666663</v>
      </c>
      <c r="K81" s="7">
        <v>0.83333333333333337</v>
      </c>
      <c r="L81" s="2"/>
      <c r="M81" s="2"/>
      <c r="N81" s="2"/>
      <c r="O81" s="2"/>
      <c r="P81" s="2"/>
      <c r="Q81" s="2" t="s">
        <v>2</v>
      </c>
      <c r="R81" t="str">
        <f>IF($L81="x","Lundi",IF($M81="x","Mardi",IF($N81="x","Mercredi",IF($O81="x","Jeudi",IF($P81="x","Vendredi",IF($Q81="x","Samedi","ERROR"))))))</f>
        <v>Samedi</v>
      </c>
      <c r="S81" t="str">
        <f>IF($L81="x","Segunda",IF($M81="x","Terça",IF($N81="x","Quarta",IF($O81="x","Quinta",IF($P81="x","Sexta",IF($Q81="x","Sábado","ERROR"))))))</f>
        <v>Sábado</v>
      </c>
      <c r="AA81" s="10"/>
      <c r="AB81" s="10"/>
      <c r="AC81" s="10"/>
      <c r="AD81" s="10"/>
      <c r="AE81" s="10"/>
      <c r="AF81" s="10">
        <v>1</v>
      </c>
      <c r="AG81" s="20" t="str">
        <f>IF(AA81,COUNTIF(AA$4:AA81,1),"")</f>
        <v/>
      </c>
      <c r="AH81" s="20" t="str">
        <f>IF(AB81,COUNTIF(AB$4:AB81,1),"")</f>
        <v/>
      </c>
      <c r="AI81" s="20" t="str">
        <f>IF(AC81,COUNTIF(AC$4:AC81,1),"")</f>
        <v/>
      </c>
      <c r="AJ81" s="20" t="str">
        <f>IF(AD81,COUNTIF(AD$4:AD81,1),"")</f>
        <v/>
      </c>
      <c r="AK81" s="20" t="str">
        <f>IF(AE81,COUNTIF(AE$4:AE81,1),"")</f>
        <v/>
      </c>
      <c r="AL81" s="20">
        <f>IF(AF81,COUNTIF(AF$4:AF81,1),"")</f>
        <v>38</v>
      </c>
    </row>
    <row r="82" spans="1:38" x14ac:dyDescent="0.25">
      <c r="A82" t="s">
        <v>46</v>
      </c>
      <c r="B82" t="s">
        <v>195</v>
      </c>
      <c r="C82" s="28" t="s">
        <v>344</v>
      </c>
      <c r="D82" s="5"/>
      <c r="E82" s="7" t="s">
        <v>348</v>
      </c>
      <c r="F82">
        <v>3004</v>
      </c>
      <c r="G82" s="5" t="s">
        <v>1</v>
      </c>
      <c r="H82" s="6">
        <v>0.33333333333333331</v>
      </c>
      <c r="I82" s="6">
        <v>0.5</v>
      </c>
      <c r="J82" s="6">
        <v>0.54166666666666663</v>
      </c>
      <c r="K82" s="6">
        <v>0.70833333333333337</v>
      </c>
      <c r="L82" s="5"/>
      <c r="M82" s="5"/>
      <c r="N82" s="5" t="s">
        <v>2</v>
      </c>
      <c r="O82" s="5"/>
      <c r="P82" s="5"/>
      <c r="Q82" s="5"/>
      <c r="R82" t="str">
        <f>IF($L82="x","Lundi",IF($M82="x","Mardi",IF($N82="x","Mercredi",IF($O82="x","Jeudi",IF($P82="x","Vendredi",IF($Q82="x","Samedi","ERROR"))))))</f>
        <v>Mercredi</v>
      </c>
      <c r="S82" t="str">
        <f>IF($L82="x","Segunda",IF($M82="x","Terça",IF($N82="x","Quarta",IF($O82="x","Quinta",IF($P82="x","Sexta",IF($Q82="x","Sábado","ERROR"))))))</f>
        <v>Quarta</v>
      </c>
      <c r="AA82" s="9"/>
      <c r="AB82" s="9"/>
      <c r="AC82" s="9"/>
      <c r="AD82" s="9"/>
      <c r="AE82" s="9"/>
      <c r="AF82" s="9">
        <v>1</v>
      </c>
      <c r="AG82" s="20" t="str">
        <f>IF(AA82,COUNTIF(AA$4:AA82,1),"")</f>
        <v/>
      </c>
      <c r="AH82" s="20" t="str">
        <f>IF(AB82,COUNTIF(AB$4:AB82,1),"")</f>
        <v/>
      </c>
      <c r="AI82" s="20" t="str">
        <f>IF(AC82,COUNTIF(AC$4:AC82,1),"")</f>
        <v/>
      </c>
      <c r="AJ82" s="20" t="str">
        <f>IF(AD82,COUNTIF(AD$4:AD82,1),"")</f>
        <v/>
      </c>
      <c r="AK82" s="20" t="str">
        <f>IF(AE82,COUNTIF(AE$4:AE82,1),"")</f>
        <v/>
      </c>
      <c r="AL82" s="20">
        <f>IF(AF82,COUNTIF(AF$4:AF82,1),"")</f>
        <v>39</v>
      </c>
    </row>
    <row r="83" spans="1:38" x14ac:dyDescent="0.25">
      <c r="A83" t="s">
        <v>47</v>
      </c>
      <c r="B83" t="s">
        <v>196</v>
      </c>
      <c r="C83" s="28" t="s">
        <v>344</v>
      </c>
      <c r="D83" s="2"/>
      <c r="E83" s="7" t="s">
        <v>349</v>
      </c>
      <c r="F83">
        <v>3005</v>
      </c>
      <c r="G83" s="7" t="s">
        <v>36</v>
      </c>
      <c r="H83" s="7">
        <v>0.35416666666666669</v>
      </c>
      <c r="I83" s="7">
        <v>0.52083333333333337</v>
      </c>
      <c r="J83" s="7">
        <v>0.5625</v>
      </c>
      <c r="K83" s="7">
        <v>0.72916666666666663</v>
      </c>
      <c r="L83" s="2"/>
      <c r="M83" s="2"/>
      <c r="N83" s="2"/>
      <c r="O83" s="2"/>
      <c r="P83" s="2"/>
      <c r="Q83" s="2" t="s">
        <v>2</v>
      </c>
      <c r="R83" t="str">
        <f>IF($L83="x","Lundi",IF($M83="x","Mardi",IF($N83="x","Mercredi",IF($O83="x","Jeudi",IF($P83="x","Vendredi",IF($Q83="x","Samedi","ERROR"))))))</f>
        <v>Samedi</v>
      </c>
      <c r="S83" t="str">
        <f>IF($L83="x","Segunda",IF($M83="x","Terça",IF($N83="x","Quarta",IF($O83="x","Quinta",IF($P83="x","Sexta",IF($Q83="x","Sábado","ERROR"))))))</f>
        <v>Sábado</v>
      </c>
      <c r="AA83" s="10"/>
      <c r="AB83" s="10"/>
      <c r="AC83" s="10"/>
      <c r="AD83" s="10"/>
      <c r="AE83" s="10">
        <v>1</v>
      </c>
      <c r="AF83" s="10"/>
      <c r="AG83" s="20" t="str">
        <f>IF(AA83,COUNTIF(AA$4:AA83,1),"")</f>
        <v/>
      </c>
      <c r="AH83" s="20" t="str">
        <f>IF(AB83,COUNTIF(AB$4:AB83,1),"")</f>
        <v/>
      </c>
      <c r="AI83" s="20" t="str">
        <f>IF(AC83,COUNTIF(AC$4:AC83,1),"")</f>
        <v/>
      </c>
      <c r="AJ83" s="20" t="str">
        <f>IF(AD83,COUNTIF(AD$4:AD83,1),"")</f>
        <v/>
      </c>
      <c r="AK83" s="20">
        <f>IF(AE83,COUNTIF(AE$4:AE83,1),"")</f>
        <v>12</v>
      </c>
      <c r="AL83" s="20" t="str">
        <f>IF(AF83,COUNTIF(AF$4:AF83,1),"")</f>
        <v/>
      </c>
    </row>
    <row r="84" spans="1:38" x14ac:dyDescent="0.25">
      <c r="A84" t="s">
        <v>49</v>
      </c>
      <c r="B84" t="s">
        <v>198</v>
      </c>
      <c r="C84" s="28" t="s">
        <v>344</v>
      </c>
      <c r="D84" s="2"/>
      <c r="E84" s="7" t="s">
        <v>349</v>
      </c>
      <c r="F84">
        <v>3007</v>
      </c>
      <c r="G84" s="7" t="s">
        <v>36</v>
      </c>
      <c r="H84" s="7">
        <v>0.375</v>
      </c>
      <c r="I84" s="7">
        <v>0.54166666666666663</v>
      </c>
      <c r="J84" s="7">
        <v>0.58333333333333337</v>
      </c>
      <c r="K84" s="7">
        <v>0.75</v>
      </c>
      <c r="L84" s="2"/>
      <c r="M84" s="2"/>
      <c r="N84" s="2"/>
      <c r="O84" s="2"/>
      <c r="P84" s="2"/>
      <c r="Q84" s="2" t="s">
        <v>2</v>
      </c>
      <c r="R84" t="str">
        <f>IF($L84="x","Lundi",IF($M84="x","Mardi",IF($N84="x","Mercredi",IF($O84="x","Jeudi",IF($P84="x","Vendredi",IF($Q84="x","Samedi","ERROR"))))))</f>
        <v>Samedi</v>
      </c>
      <c r="S84" t="str">
        <f>IF($L84="x","Segunda",IF($M84="x","Terça",IF($N84="x","Quarta",IF($O84="x","Quinta",IF($P84="x","Sexta",IF($Q84="x","Sábado","ERROR"))))))</f>
        <v>Sábado</v>
      </c>
      <c r="AA84" s="9"/>
      <c r="AB84" s="9"/>
      <c r="AC84" s="9"/>
      <c r="AD84" s="9"/>
      <c r="AE84" s="9"/>
      <c r="AF84" s="9">
        <v>1</v>
      </c>
      <c r="AG84" s="20" t="str">
        <f>IF(AA84,COUNTIF(AA$4:AA84,1),"")</f>
        <v/>
      </c>
      <c r="AH84" s="20" t="str">
        <f>IF(AB84,COUNTIF(AB$4:AB84,1),"")</f>
        <v/>
      </c>
      <c r="AI84" s="20" t="str">
        <f>IF(AC84,COUNTIF(AC$4:AC84,1),"")</f>
        <v/>
      </c>
      <c r="AJ84" s="20" t="str">
        <f>IF(AD84,COUNTIF(AD$4:AD84,1),"")</f>
        <v/>
      </c>
      <c r="AK84" s="20" t="str">
        <f>IF(AE84,COUNTIF(AE$4:AE84,1),"")</f>
        <v/>
      </c>
      <c r="AL84" s="20">
        <f>IF(AF84,COUNTIF(AF$4:AF84,1),"")</f>
        <v>40</v>
      </c>
    </row>
    <row r="85" spans="1:38" x14ac:dyDescent="0.25">
      <c r="A85" t="s">
        <v>58</v>
      </c>
      <c r="B85" t="s">
        <v>207</v>
      </c>
      <c r="C85" s="28" t="s">
        <v>344</v>
      </c>
      <c r="D85" s="2"/>
      <c r="E85" s="7" t="s">
        <v>349</v>
      </c>
      <c r="F85">
        <v>3016</v>
      </c>
      <c r="G85" s="7" t="s">
        <v>36</v>
      </c>
      <c r="H85" s="7">
        <v>0.375</v>
      </c>
      <c r="I85" s="7">
        <v>0.54166666666666663</v>
      </c>
      <c r="J85" s="7">
        <v>0.58333333333333337</v>
      </c>
      <c r="K85" s="7">
        <v>0.66666666666666663</v>
      </c>
      <c r="L85" s="2"/>
      <c r="M85" s="2"/>
      <c r="N85" s="2" t="s">
        <v>2</v>
      </c>
      <c r="O85" s="2"/>
      <c r="P85" s="2"/>
      <c r="Q85" s="2"/>
      <c r="R85" t="str">
        <f>IF($L85="x","Lundi",IF($M85="x","Mardi",IF($N85="x","Mercredi",IF($O85="x","Jeudi",IF($P85="x","Vendredi",IF($Q85="x","Samedi","ERROR"))))))</f>
        <v>Mercredi</v>
      </c>
      <c r="S85" t="str">
        <f>IF($L85="x","Segunda",IF($M85="x","Terça",IF($N85="x","Quarta",IF($O85="x","Quinta",IF($P85="x","Sexta",IF($Q85="x","Sábado","ERROR"))))))</f>
        <v>Quarta</v>
      </c>
      <c r="AA85" s="10"/>
      <c r="AB85" s="10"/>
      <c r="AC85" s="10"/>
      <c r="AD85" s="10"/>
      <c r="AE85" s="10"/>
      <c r="AF85" s="10">
        <v>1</v>
      </c>
      <c r="AG85" s="20" t="str">
        <f>IF(AA85,COUNTIF(AA$4:AA85,1),"")</f>
        <v/>
      </c>
      <c r="AH85" s="20" t="str">
        <f>IF(AB85,COUNTIF(AB$4:AB85,1),"")</f>
        <v/>
      </c>
      <c r="AI85" s="20" t="str">
        <f>IF(AC85,COUNTIF(AC$4:AC85,1),"")</f>
        <v/>
      </c>
      <c r="AJ85" s="20" t="str">
        <f>IF(AD85,COUNTIF(AD$4:AD85,1),"")</f>
        <v/>
      </c>
      <c r="AK85" s="20" t="str">
        <f>IF(AE85,COUNTIF(AE$4:AE85,1),"")</f>
        <v/>
      </c>
      <c r="AL85" s="20">
        <f>IF(AF85,COUNTIF(AF$4:AF85,1),"")</f>
        <v>41</v>
      </c>
    </row>
    <row r="86" spans="1:38" x14ac:dyDescent="0.25">
      <c r="A86" t="s">
        <v>62</v>
      </c>
      <c r="B86" t="s">
        <v>211</v>
      </c>
      <c r="C86" s="28" t="s">
        <v>344</v>
      </c>
      <c r="D86" s="2"/>
      <c r="E86" s="7" t="s">
        <v>349</v>
      </c>
      <c r="F86">
        <v>3020</v>
      </c>
      <c r="G86" s="7" t="s">
        <v>36</v>
      </c>
      <c r="H86" s="7">
        <v>0.375</v>
      </c>
      <c r="I86" s="7">
        <v>0.54166666666666663</v>
      </c>
      <c r="J86" s="7">
        <v>0.58333333333333337</v>
      </c>
      <c r="K86" s="7">
        <v>0.75</v>
      </c>
      <c r="L86" s="2" t="s">
        <v>2</v>
      </c>
      <c r="M86" s="2"/>
      <c r="N86" s="2"/>
      <c r="O86" s="2"/>
      <c r="P86" s="2"/>
      <c r="Q86" s="2"/>
      <c r="R86" t="str">
        <f>IF($L86="x","Lundi",IF($M86="x","Mardi",IF($N86="x","Mercredi",IF($O86="x","Jeudi",IF($P86="x","Vendredi",IF($Q86="x","Samedi","ERROR"))))))</f>
        <v>Lundi</v>
      </c>
      <c r="S86" t="str">
        <f>IF($L86="x","Segunda",IF($M86="x","Terça",IF($N86="x","Quarta",IF($O86="x","Quinta",IF($P86="x","Sexta",IF($Q86="x","Sábado","ERROR"))))))</f>
        <v>Segunda</v>
      </c>
      <c r="AA86" s="11"/>
      <c r="AB86" s="11"/>
      <c r="AC86" s="11"/>
      <c r="AD86" s="11"/>
      <c r="AE86" s="11"/>
      <c r="AF86" s="11">
        <v>1</v>
      </c>
      <c r="AG86" s="20" t="str">
        <f>IF(AA86,COUNTIF(AA$4:AA86,1),"")</f>
        <v/>
      </c>
      <c r="AH86" s="20" t="str">
        <f>IF(AB86,COUNTIF(AB$4:AB86,1),"")</f>
        <v/>
      </c>
      <c r="AI86" s="20" t="str">
        <f>IF(AC86,COUNTIF(AC$4:AC86,1),"")</f>
        <v/>
      </c>
      <c r="AJ86" s="20" t="str">
        <f>IF(AD86,COUNTIF(AD$4:AD86,1),"")</f>
        <v/>
      </c>
      <c r="AK86" s="20" t="str">
        <f>IF(AE86,COUNTIF(AE$4:AE86,1),"")</f>
        <v/>
      </c>
      <c r="AL86" s="20">
        <f>IF(AF86,COUNTIF(AF$4:AF86,1),"")</f>
        <v>42</v>
      </c>
    </row>
    <row r="87" spans="1:38" x14ac:dyDescent="0.25">
      <c r="A87" t="s">
        <v>69</v>
      </c>
      <c r="B87" t="s">
        <v>218</v>
      </c>
      <c r="C87" s="28" t="s">
        <v>344</v>
      </c>
      <c r="D87" s="2"/>
      <c r="E87" s="7" t="s">
        <v>349</v>
      </c>
      <c r="F87">
        <v>3027</v>
      </c>
      <c r="G87" s="7" t="s">
        <v>36</v>
      </c>
      <c r="H87" s="7">
        <v>0.41666666666666669</v>
      </c>
      <c r="I87" s="7">
        <v>0.58333333333333337</v>
      </c>
      <c r="J87" s="7">
        <v>0.625</v>
      </c>
      <c r="K87" s="7">
        <v>0.79166666666666663</v>
      </c>
      <c r="L87" s="2"/>
      <c r="M87" s="2" t="s">
        <v>2</v>
      </c>
      <c r="N87" s="2"/>
      <c r="O87" s="2"/>
      <c r="P87" s="2"/>
      <c r="Q87" s="2"/>
      <c r="R87" t="str">
        <f>IF($L87="x","Lundi",IF($M87="x","Mardi",IF($N87="x","Mercredi",IF($O87="x","Jeudi",IF($P87="x","Vendredi",IF($Q87="x","Samedi","ERROR"))))))</f>
        <v>Mardi</v>
      </c>
      <c r="S87" t="str">
        <f>IF($L87="x","Segunda",IF($M87="x","Terça",IF($N87="x","Quarta",IF($O87="x","Quinta",IF($P87="x","Sexta",IF($Q87="x","Sábado","ERROR"))))))</f>
        <v>Terça</v>
      </c>
      <c r="AA87" s="10"/>
      <c r="AB87" s="10"/>
      <c r="AC87" s="10"/>
      <c r="AD87" s="10"/>
      <c r="AE87" s="10"/>
      <c r="AF87" s="10">
        <v>1</v>
      </c>
      <c r="AG87" s="20" t="str">
        <f>IF(AA87,COUNTIF(AA$4:AA87,1),"")</f>
        <v/>
      </c>
      <c r="AH87" s="20" t="str">
        <f>IF(AB87,COUNTIF(AB$4:AB87,1),"")</f>
        <v/>
      </c>
      <c r="AI87" s="20" t="str">
        <f>IF(AC87,COUNTIF(AC$4:AC87,1),"")</f>
        <v/>
      </c>
      <c r="AJ87" s="20" t="str">
        <f>IF(AD87,COUNTIF(AD$4:AD87,1),"")</f>
        <v/>
      </c>
      <c r="AK87" s="20" t="str">
        <f>IF(AE87,COUNTIF(AE$4:AE87,1),"")</f>
        <v/>
      </c>
      <c r="AL87" s="20">
        <f>IF(AF87,COUNTIF(AF$4:AF87,1),"")</f>
        <v>43</v>
      </c>
    </row>
    <row r="88" spans="1:38" x14ac:dyDescent="0.25">
      <c r="A88" t="s">
        <v>97</v>
      </c>
      <c r="B88" t="s">
        <v>246</v>
      </c>
      <c r="C88" s="2" t="s">
        <v>343</v>
      </c>
      <c r="D88" s="2"/>
      <c r="E88" s="7" t="s">
        <v>349</v>
      </c>
      <c r="F88">
        <v>3055</v>
      </c>
      <c r="G88" s="7" t="s">
        <v>36</v>
      </c>
      <c r="H88" s="7">
        <v>0.375</v>
      </c>
      <c r="I88" s="7">
        <v>0.54166666666666663</v>
      </c>
      <c r="J88" s="7">
        <v>0.58333333333333337</v>
      </c>
      <c r="K88" s="7">
        <v>0.75</v>
      </c>
      <c r="L88" s="2"/>
      <c r="M88" s="2"/>
      <c r="N88" s="2"/>
      <c r="O88" s="2"/>
      <c r="P88" s="2"/>
      <c r="Q88" s="2" t="s">
        <v>2</v>
      </c>
      <c r="R88" t="str">
        <f>IF($L88="x","Lundi",IF($M88="x","Mardi",IF($N88="x","Mercredi",IF($O88="x","Jeudi",IF($P88="x","Vendredi",IF($Q88="x","Samedi","ERROR"))))))</f>
        <v>Samedi</v>
      </c>
      <c r="S88" t="str">
        <f>IF($L88="x","Segunda",IF($M88="x","Terça",IF($N88="x","Quarta",IF($O88="x","Quinta",IF($P88="x","Sexta",IF($Q88="x","Sábado","ERROR"))))))</f>
        <v>Sábado</v>
      </c>
      <c r="AA88" s="9"/>
      <c r="AB88" s="9"/>
      <c r="AC88" s="9"/>
      <c r="AD88" s="9">
        <v>1</v>
      </c>
      <c r="AE88" s="9"/>
      <c r="AF88" s="9"/>
      <c r="AG88" s="20" t="str">
        <f>IF(AA88,COUNTIF(AA$4:AA88,1),"")</f>
        <v/>
      </c>
      <c r="AH88" s="20" t="str">
        <f>IF(AB88,COUNTIF(AB$4:AB88,1),"")</f>
        <v/>
      </c>
      <c r="AI88" s="20" t="str">
        <f>IF(AC88,COUNTIF(AC$4:AC88,1),"")</f>
        <v/>
      </c>
      <c r="AJ88" s="20">
        <f>IF(AD88,COUNTIF(AD$4:AD88,1),"")</f>
        <v>10</v>
      </c>
      <c r="AK88" s="20" t="str">
        <f>IF(AE88,COUNTIF(AE$4:AE88,1),"")</f>
        <v/>
      </c>
      <c r="AL88" s="20" t="str">
        <f>IF(AF88,COUNTIF(AF$4:AF88,1),"")</f>
        <v/>
      </c>
    </row>
    <row r="89" spans="1:38" x14ac:dyDescent="0.25">
      <c r="A89" t="s">
        <v>98</v>
      </c>
      <c r="B89" t="s">
        <v>247</v>
      </c>
      <c r="C89" s="2" t="s">
        <v>343</v>
      </c>
      <c r="D89" s="5"/>
      <c r="E89" s="7" t="s">
        <v>349</v>
      </c>
      <c r="F89">
        <v>3056</v>
      </c>
      <c r="G89" s="28" t="s">
        <v>38</v>
      </c>
      <c r="H89" s="6">
        <v>0.375</v>
      </c>
      <c r="I89" s="6">
        <v>0.54166666666666663</v>
      </c>
      <c r="J89" s="6">
        <v>0.58333333333333337</v>
      </c>
      <c r="K89" s="6">
        <v>0.75</v>
      </c>
      <c r="L89" s="5"/>
      <c r="M89" s="5"/>
      <c r="N89" s="5"/>
      <c r="O89" s="5"/>
      <c r="P89" s="5"/>
      <c r="Q89" s="5" t="s">
        <v>2</v>
      </c>
      <c r="R89" t="str">
        <f>IF($L89="x","Lundi",IF($M89="x","Mardi",IF($N89="x","Mercredi",IF($O89="x","Jeudi",IF($P89="x","Vendredi",IF($Q89="x","Samedi","ERROR"))))))</f>
        <v>Samedi</v>
      </c>
      <c r="S89" t="str">
        <f>IF($L89="x","Segunda",IF($M89="x","Terça",IF($N89="x","Quarta",IF($O89="x","Quinta",IF($P89="x","Sexta",IF($Q89="x","Sábado","ERROR"))))))</f>
        <v>Sábado</v>
      </c>
      <c r="AA89" s="11"/>
      <c r="AB89" s="11">
        <v>1</v>
      </c>
      <c r="AC89" s="11"/>
      <c r="AD89" s="11"/>
      <c r="AE89" s="11"/>
      <c r="AF89" s="11"/>
      <c r="AG89" s="20" t="str">
        <f>IF(AA89,COUNTIF(AA$4:AA89,1),"")</f>
        <v/>
      </c>
      <c r="AH89" s="20">
        <f>IF(AB89,COUNTIF(AB$4:AB89,1),"")</f>
        <v>11</v>
      </c>
      <c r="AI89" s="20" t="str">
        <f>IF(AC89,COUNTIF(AC$4:AC89,1),"")</f>
        <v/>
      </c>
      <c r="AJ89" s="20" t="str">
        <f>IF(AD89,COUNTIF(AD$4:AD89,1),"")</f>
        <v/>
      </c>
      <c r="AK89" s="20" t="str">
        <f>IF(AE89,COUNTIF(AE$4:AE89,1),"")</f>
        <v/>
      </c>
      <c r="AL89" s="20" t="str">
        <f>IF(AF89,COUNTIF(AF$4:AF89,1),"")</f>
        <v/>
      </c>
    </row>
    <row r="90" spans="1:38" x14ac:dyDescent="0.25">
      <c r="A90" t="s">
        <v>102</v>
      </c>
      <c r="B90" t="s">
        <v>251</v>
      </c>
      <c r="C90" s="2" t="s">
        <v>343</v>
      </c>
      <c r="D90" s="2"/>
      <c r="E90" s="7" t="s">
        <v>349</v>
      </c>
      <c r="F90">
        <v>3060</v>
      </c>
      <c r="G90" s="7" t="s">
        <v>37</v>
      </c>
      <c r="H90" s="7">
        <v>0.35416666666666669</v>
      </c>
      <c r="I90" s="7">
        <v>0.5625</v>
      </c>
      <c r="J90" s="2"/>
      <c r="K90" s="2"/>
      <c r="L90" s="2"/>
      <c r="M90" s="2"/>
      <c r="N90" s="2"/>
      <c r="O90" s="2"/>
      <c r="P90" s="2"/>
      <c r="Q90" s="2" t="s">
        <v>2</v>
      </c>
      <c r="R90" t="str">
        <f>IF($L90="x","Lundi",IF($M90="x","Mardi",IF($N90="x","Mercredi",IF($O90="x","Jeudi",IF($P90="x","Vendredi",IF($Q90="x","Samedi","ERROR"))))))</f>
        <v>Samedi</v>
      </c>
      <c r="S90" t="str">
        <f>IF($L90="x","Segunda",IF($M90="x","Terça",IF($N90="x","Quarta",IF($O90="x","Quinta",IF($P90="x","Sexta",IF($Q90="x","Sábado","ERROR"))))))</f>
        <v>Sábado</v>
      </c>
      <c r="AA90" s="9"/>
      <c r="AB90" s="9"/>
      <c r="AC90" s="9"/>
      <c r="AD90" s="9"/>
      <c r="AE90" s="9">
        <v>1</v>
      </c>
      <c r="AF90" s="9"/>
      <c r="AG90" s="20" t="str">
        <f>IF(AA90,COUNTIF(AA$4:AA90,1),"")</f>
        <v/>
      </c>
      <c r="AH90" s="20" t="str">
        <f>IF(AB90,COUNTIF(AB$4:AB90,1),"")</f>
        <v/>
      </c>
      <c r="AI90" s="20" t="str">
        <f>IF(AC90,COUNTIF(AC$4:AC90,1),"")</f>
        <v/>
      </c>
      <c r="AJ90" s="20" t="str">
        <f>IF(AD90,COUNTIF(AD$4:AD90,1),"")</f>
        <v/>
      </c>
      <c r="AK90" s="20">
        <f>IF(AE90,COUNTIF(AE$4:AE90,1),"")</f>
        <v>13</v>
      </c>
      <c r="AL90" s="20" t="str">
        <f>IF(AF90,COUNTIF(AF$4:AF90,1),"")</f>
        <v/>
      </c>
    </row>
    <row r="91" spans="1:38" x14ac:dyDescent="0.25">
      <c r="A91" t="s">
        <v>130</v>
      </c>
      <c r="B91" t="s">
        <v>279</v>
      </c>
      <c r="C91" s="2" t="s">
        <v>350</v>
      </c>
      <c r="D91" s="2"/>
      <c r="E91" s="7" t="s">
        <v>349</v>
      </c>
      <c r="F91">
        <v>3088</v>
      </c>
      <c r="G91" s="7" t="s">
        <v>37</v>
      </c>
      <c r="H91" s="7">
        <v>0.375</v>
      </c>
      <c r="I91" s="7">
        <v>0.54166666666666663</v>
      </c>
      <c r="J91" s="7">
        <v>0.58333333333333337</v>
      </c>
      <c r="K91" s="7">
        <v>0.75</v>
      </c>
      <c r="L91" s="2"/>
      <c r="M91" s="2"/>
      <c r="N91" s="2"/>
      <c r="O91" s="2"/>
      <c r="P91" s="2" t="s">
        <v>2</v>
      </c>
      <c r="Q91" s="2"/>
      <c r="R91" t="str">
        <f>IF($L91="x","Lundi",IF($M91="x","Mardi",IF($N91="x","Mercredi",IF($O91="x","Jeudi",IF($P91="x","Vendredi",IF($Q91="x","Samedi","ERROR"))))))</f>
        <v>Vendredi</v>
      </c>
      <c r="S91" t="str">
        <f>IF($L91="x","Segunda",IF($M91="x","Terça",IF($N91="x","Quarta",IF($O91="x","Quinta",IF($P91="x","Sexta",IF($Q91="x","Sábado","ERROR"))))))</f>
        <v>Sexta</v>
      </c>
      <c r="AA91" s="10"/>
      <c r="AB91" s="10"/>
      <c r="AC91" s="10"/>
      <c r="AD91" s="10"/>
      <c r="AE91" s="10">
        <v>1</v>
      </c>
      <c r="AF91" s="10"/>
      <c r="AG91" s="20" t="str">
        <f>IF(AA91,COUNTIF(AA$4:AA91,1),"")</f>
        <v/>
      </c>
      <c r="AH91" s="20" t="str">
        <f>IF(AB91,COUNTIF(AB$4:AB91,1),"")</f>
        <v/>
      </c>
      <c r="AI91" s="20" t="str">
        <f>IF(AC91,COUNTIF(AC$4:AC91,1),"")</f>
        <v/>
      </c>
      <c r="AJ91" s="20" t="str">
        <f>IF(AD91,COUNTIF(AD$4:AD91,1),"")</f>
        <v/>
      </c>
      <c r="AK91" s="20">
        <f>IF(AE91,COUNTIF(AE$4:AE91,1),"")</f>
        <v>14</v>
      </c>
      <c r="AL91" s="20" t="str">
        <f>IF(AF91,COUNTIF(AF$4:AF91,1),"")</f>
        <v/>
      </c>
    </row>
    <row r="92" spans="1:38" x14ac:dyDescent="0.25">
      <c r="A92" t="s">
        <v>133</v>
      </c>
      <c r="B92" t="s">
        <v>282</v>
      </c>
      <c r="C92" s="2" t="s">
        <v>350</v>
      </c>
      <c r="D92" s="5"/>
      <c r="E92" s="7" t="s">
        <v>349</v>
      </c>
      <c r="F92">
        <v>3091</v>
      </c>
      <c r="G92" s="28" t="s">
        <v>38</v>
      </c>
      <c r="H92" s="6">
        <v>0.375</v>
      </c>
      <c r="I92" s="6">
        <v>0.54166666666666663</v>
      </c>
      <c r="J92" s="6">
        <v>0.58333333333333337</v>
      </c>
      <c r="K92" s="6">
        <v>0.75</v>
      </c>
      <c r="L92" s="5"/>
      <c r="M92" s="5"/>
      <c r="N92" s="5"/>
      <c r="O92" s="5"/>
      <c r="P92" s="5"/>
      <c r="Q92" s="5" t="s">
        <v>2</v>
      </c>
      <c r="R92" t="str">
        <f>IF($L92="x","Lundi",IF($M92="x","Mardi",IF($N92="x","Mercredi",IF($O92="x","Jeudi",IF($P92="x","Vendredi",IF($Q92="x","Samedi","ERROR"))))))</f>
        <v>Samedi</v>
      </c>
      <c r="S92" t="str">
        <f>IF($L92="x","Segunda",IF($M92="x","Terça",IF($N92="x","Quarta",IF($O92="x","Quinta",IF($P92="x","Sexta",IF($Q92="x","Sábado","ERROR"))))))</f>
        <v>Sábado</v>
      </c>
      <c r="AA92" s="9"/>
      <c r="AB92" s="9"/>
      <c r="AC92" s="9"/>
      <c r="AD92" s="9"/>
      <c r="AE92" s="9">
        <v>1</v>
      </c>
      <c r="AF92" s="9"/>
      <c r="AG92" s="20" t="str">
        <f>IF(AA92,COUNTIF(AA$4:AA92,1),"")</f>
        <v/>
      </c>
      <c r="AH92" s="20" t="str">
        <f>IF(AB92,COUNTIF(AB$4:AB92,1),"")</f>
        <v/>
      </c>
      <c r="AI92" s="20" t="str">
        <f>IF(AC92,COUNTIF(AC$4:AC92,1),"")</f>
        <v/>
      </c>
      <c r="AJ92" s="20" t="str">
        <f>IF(AD92,COUNTIF(AD$4:AD92,1),"")</f>
        <v/>
      </c>
      <c r="AK92" s="20">
        <f>IF(AE92,COUNTIF(AE$4:AE92,1),"")</f>
        <v>15</v>
      </c>
      <c r="AL92" s="20" t="str">
        <f>IF(AF92,COUNTIF(AF$4:AF92,1),"")</f>
        <v/>
      </c>
    </row>
    <row r="93" spans="1:38" x14ac:dyDescent="0.25">
      <c r="A93" t="s">
        <v>135</v>
      </c>
      <c r="B93" t="s">
        <v>284</v>
      </c>
      <c r="C93" s="2" t="s">
        <v>350</v>
      </c>
      <c r="D93" s="2"/>
      <c r="E93" s="7" t="s">
        <v>349</v>
      </c>
      <c r="F93">
        <v>3093</v>
      </c>
      <c r="G93" s="7" t="s">
        <v>36</v>
      </c>
      <c r="H93" s="7">
        <v>0.375</v>
      </c>
      <c r="I93" s="7">
        <v>0.54166666666666663</v>
      </c>
      <c r="J93" s="7">
        <v>0.58333333333333337</v>
      </c>
      <c r="K93" s="7">
        <v>0.75</v>
      </c>
      <c r="L93" s="2"/>
      <c r="M93" s="2"/>
      <c r="N93" s="2"/>
      <c r="O93" s="2"/>
      <c r="P93" s="2" t="s">
        <v>2</v>
      </c>
      <c r="Q93" s="2"/>
      <c r="R93" t="str">
        <f>IF($L93="x","Lundi",IF($M93="x","Mardi",IF($N93="x","Mercredi",IF($O93="x","Jeudi",IF($P93="x","Vendredi",IF($Q93="x","Samedi","ERROR"))))))</f>
        <v>Vendredi</v>
      </c>
      <c r="S93" t="str">
        <f>IF($L93="x","Segunda",IF($M93="x","Terça",IF($N93="x","Quarta",IF($O93="x","Quinta",IF($P93="x","Sexta",IF($Q93="x","Sábado","ERROR"))))))</f>
        <v>Sexta</v>
      </c>
      <c r="AA93" s="10"/>
      <c r="AB93" s="10"/>
      <c r="AC93" s="10"/>
      <c r="AD93" s="10">
        <v>1</v>
      </c>
      <c r="AE93" s="10"/>
      <c r="AF93" s="10"/>
      <c r="AG93" s="20" t="str">
        <f>IF(AA93,COUNTIF(AA$4:AA93,1),"")</f>
        <v/>
      </c>
      <c r="AH93" s="20" t="str">
        <f>IF(AB93,COUNTIF(AB$4:AB93,1),"")</f>
        <v/>
      </c>
      <c r="AI93" s="20" t="str">
        <f>IF(AC93,COUNTIF(AC$4:AC93,1),"")</f>
        <v/>
      </c>
      <c r="AJ93" s="20">
        <f>IF(AD93,COUNTIF(AD$4:AD93,1),"")</f>
        <v>11</v>
      </c>
      <c r="AK93" s="20" t="str">
        <f>IF(AE93,COUNTIF(AE$4:AE93,1),"")</f>
        <v/>
      </c>
      <c r="AL93" s="20" t="str">
        <f>IF(AF93,COUNTIF(AF$4:AF93,1),"")</f>
        <v/>
      </c>
    </row>
    <row r="94" spans="1:38" x14ac:dyDescent="0.25">
      <c r="A94" t="s">
        <v>139</v>
      </c>
      <c r="B94" t="s">
        <v>288</v>
      </c>
      <c r="C94" s="2" t="s">
        <v>350</v>
      </c>
      <c r="D94" s="2"/>
      <c r="E94" s="7" t="s">
        <v>349</v>
      </c>
      <c r="F94">
        <v>3097</v>
      </c>
      <c r="G94" s="7" t="s">
        <v>36</v>
      </c>
      <c r="H94" s="7">
        <v>0.33333333333333331</v>
      </c>
      <c r="I94" s="7">
        <v>0.58333333333333337</v>
      </c>
      <c r="J94" s="2"/>
      <c r="K94" s="2"/>
      <c r="L94" s="2"/>
      <c r="M94" s="2"/>
      <c r="N94" s="2"/>
      <c r="O94" s="2"/>
      <c r="P94" s="2" t="s">
        <v>2</v>
      </c>
      <c r="Q94" s="2"/>
      <c r="R94" t="str">
        <f>IF($L94="x","Lundi",IF($M94="x","Mardi",IF($N94="x","Mercredi",IF($O94="x","Jeudi",IF($P94="x","Vendredi",IF($Q94="x","Samedi","ERROR"))))))</f>
        <v>Vendredi</v>
      </c>
      <c r="S94" t="str">
        <f>IF($L94="x","Segunda",IF($M94="x","Terça",IF($N94="x","Quarta",IF($O94="x","Quinta",IF($P94="x","Sexta",IF($Q94="x","Sábado","ERROR"))))))</f>
        <v>Sexta</v>
      </c>
      <c r="AA94" s="11"/>
      <c r="AB94" s="11"/>
      <c r="AC94" s="11"/>
      <c r="AD94" s="11"/>
      <c r="AE94" s="11"/>
      <c r="AF94" s="11">
        <v>1</v>
      </c>
      <c r="AG94" s="20" t="str">
        <f>IF(AA94,COUNTIF(AA$4:AA94,1),"")</f>
        <v/>
      </c>
      <c r="AH94" s="20" t="str">
        <f>IF(AB94,COUNTIF(AB$4:AB94,1),"")</f>
        <v/>
      </c>
      <c r="AI94" s="20" t="str">
        <f>IF(AC94,COUNTIF(AC$4:AC94,1),"")</f>
        <v/>
      </c>
      <c r="AJ94" s="20" t="str">
        <f>IF(AD94,COUNTIF(AD$4:AD94,1),"")</f>
        <v/>
      </c>
      <c r="AK94" s="20" t="str">
        <f>IF(AE94,COUNTIF(AE$4:AE94,1),"")</f>
        <v/>
      </c>
      <c r="AL94" s="20">
        <f>IF(AF94,COUNTIF(AF$4:AF94,1),"")</f>
        <v>44</v>
      </c>
    </row>
    <row r="95" spans="1:38" x14ac:dyDescent="0.25">
      <c r="A95" t="s">
        <v>143</v>
      </c>
      <c r="B95" t="s">
        <v>292</v>
      </c>
      <c r="C95" s="2" t="s">
        <v>350</v>
      </c>
      <c r="D95" s="5"/>
      <c r="E95" s="7" t="s">
        <v>349</v>
      </c>
      <c r="F95">
        <v>3101</v>
      </c>
      <c r="G95" s="28" t="s">
        <v>38</v>
      </c>
      <c r="H95" s="6">
        <v>0.35416666666666669</v>
      </c>
      <c r="I95" s="6">
        <v>0.52083333333333337</v>
      </c>
      <c r="J95" s="6">
        <v>0.5625</v>
      </c>
      <c r="K95" s="6">
        <v>0.72916666666666663</v>
      </c>
      <c r="L95" s="5"/>
      <c r="M95" s="5"/>
      <c r="N95" s="5"/>
      <c r="O95" s="5"/>
      <c r="P95" s="5"/>
      <c r="Q95" s="5" t="s">
        <v>2</v>
      </c>
      <c r="R95" t="str">
        <f>IF($L95="x","Lundi",IF($M95="x","Mardi",IF($N95="x","Mercredi",IF($O95="x","Jeudi",IF($P95="x","Vendredi",IF($Q95="x","Samedi","ERROR"))))))</f>
        <v>Samedi</v>
      </c>
      <c r="S95" t="str">
        <f>IF($L95="x","Segunda",IF($M95="x","Terça",IF($N95="x","Quarta",IF($O95="x","Quinta",IF($P95="x","Sexta",IF($Q95="x","Sábado","ERROR"))))))</f>
        <v>Sábado</v>
      </c>
      <c r="AA95" s="10"/>
      <c r="AB95" s="10"/>
      <c r="AC95" s="10"/>
      <c r="AD95" s="10"/>
      <c r="AE95" s="10"/>
      <c r="AF95" s="10">
        <v>1</v>
      </c>
      <c r="AG95" s="20" t="str">
        <f>IF(AA95,COUNTIF(AA$4:AA95,1),"")</f>
        <v/>
      </c>
      <c r="AH95" s="20" t="str">
        <f>IF(AB95,COUNTIF(AB$4:AB95,1),"")</f>
        <v/>
      </c>
      <c r="AI95" s="20" t="str">
        <f>IF(AC95,COUNTIF(AC$4:AC95,1),"")</f>
        <v/>
      </c>
      <c r="AJ95" s="20" t="str">
        <f>IF(AD95,COUNTIF(AD$4:AD95,1),"")</f>
        <v/>
      </c>
      <c r="AK95" s="20" t="str">
        <f>IF(AE95,COUNTIF(AE$4:AE95,1),"")</f>
        <v/>
      </c>
      <c r="AL95" s="20">
        <f>IF(AF95,COUNTIF(AF$4:AF95,1),"")</f>
        <v>45</v>
      </c>
    </row>
    <row r="96" spans="1:38" x14ac:dyDescent="0.25">
      <c r="A96" t="s">
        <v>53</v>
      </c>
      <c r="B96" t="s">
        <v>202</v>
      </c>
      <c r="C96" s="28" t="s">
        <v>344</v>
      </c>
      <c r="D96" s="2"/>
      <c r="E96" s="7" t="s">
        <v>349</v>
      </c>
      <c r="F96">
        <v>3011</v>
      </c>
      <c r="G96" s="7" t="s">
        <v>36</v>
      </c>
      <c r="H96" s="7">
        <v>0.375</v>
      </c>
      <c r="I96" s="7">
        <v>0.54166666666666663</v>
      </c>
      <c r="J96" s="7">
        <v>0.58333333333333337</v>
      </c>
      <c r="K96" s="7">
        <v>0.75</v>
      </c>
      <c r="L96" s="2"/>
      <c r="M96" s="2" t="s">
        <v>2</v>
      </c>
      <c r="N96" s="2"/>
      <c r="O96" s="2"/>
      <c r="P96" s="2"/>
      <c r="Q96" s="2"/>
      <c r="R96" t="str">
        <f>IF($L96="x","Lundi",IF($M96="x","Mardi",IF($N96="x","Mercredi",IF($O96="x","Jeudi",IF($P96="x","Vendredi",IF($Q96="x","Samedi","ERROR"))))))</f>
        <v>Mardi</v>
      </c>
      <c r="S96" t="str">
        <f>IF($L96="x","Segunda",IF($M96="x","Terça",IF($N96="x","Quarta",IF($O96="x","Quinta",IF($P96="x","Sexta",IF($Q96="x","Sábado","ERROR"))))))</f>
        <v>Terça</v>
      </c>
      <c r="AA96" s="9"/>
      <c r="AB96" s="9"/>
      <c r="AC96" s="9"/>
      <c r="AD96" s="9"/>
      <c r="AE96" s="9">
        <v>1</v>
      </c>
      <c r="AF96" s="9"/>
      <c r="AG96" s="20" t="str">
        <f>IF(AA96,COUNTIF(AA$4:AA96,1),"")</f>
        <v/>
      </c>
      <c r="AH96" s="20" t="str">
        <f>IF(AB96,COUNTIF(AB$4:AB96,1),"")</f>
        <v/>
      </c>
      <c r="AI96" s="20" t="str">
        <f>IF(AC96,COUNTIF(AC$4:AC96,1),"")</f>
        <v/>
      </c>
      <c r="AJ96" s="20" t="str">
        <f>IF(AD96,COUNTIF(AD$4:AD96,1),"")</f>
        <v/>
      </c>
      <c r="AK96" s="20">
        <f>IF(AE96,COUNTIF(AE$4:AE96,1),"")</f>
        <v>16</v>
      </c>
      <c r="AL96" s="20" t="str">
        <f>IF(AF96,COUNTIF(AF$4:AF96,1),"")</f>
        <v/>
      </c>
    </row>
    <row r="97" spans="1:38" x14ac:dyDescent="0.25">
      <c r="A97" t="s">
        <v>55</v>
      </c>
      <c r="B97" t="s">
        <v>204</v>
      </c>
      <c r="C97" s="28" t="s">
        <v>344</v>
      </c>
      <c r="D97" s="2"/>
      <c r="E97" s="7" t="s">
        <v>349</v>
      </c>
      <c r="F97">
        <v>3013</v>
      </c>
      <c r="G97" s="7" t="s">
        <v>36</v>
      </c>
      <c r="H97" s="7">
        <v>0.41666666666666669</v>
      </c>
      <c r="I97" s="7">
        <v>0.58333333333333337</v>
      </c>
      <c r="J97" s="7">
        <v>0.625</v>
      </c>
      <c r="K97" s="7">
        <v>0.79166666666666663</v>
      </c>
      <c r="L97" s="2"/>
      <c r="M97" s="2" t="s">
        <v>2</v>
      </c>
      <c r="N97" s="2"/>
      <c r="O97" s="2"/>
      <c r="P97" s="2"/>
      <c r="Q97" s="2"/>
      <c r="R97" t="str">
        <f>IF($L97="x","Lundi",IF($M97="x","Mardi",IF($N97="x","Mercredi",IF($O97="x","Jeudi",IF($P97="x","Vendredi",IF($Q97="x","Samedi","ERROR"))))))</f>
        <v>Mardi</v>
      </c>
      <c r="S97" t="str">
        <f>IF($L97="x","Segunda",IF($M97="x","Terça",IF($N97="x","Quarta",IF($O97="x","Quinta",IF($P97="x","Sexta",IF($Q97="x","Sábado","ERROR"))))))</f>
        <v>Terça</v>
      </c>
      <c r="AA97" s="10"/>
      <c r="AB97" s="10"/>
      <c r="AC97" s="10"/>
      <c r="AD97" s="10"/>
      <c r="AE97" s="10"/>
      <c r="AF97" s="10">
        <v>1</v>
      </c>
      <c r="AG97" s="20" t="str">
        <f>IF(AA97,COUNTIF(AA$4:AA97,1),"")</f>
        <v/>
      </c>
      <c r="AH97" s="20" t="str">
        <f>IF(AB97,COUNTIF(AB$4:AB97,1),"")</f>
        <v/>
      </c>
      <c r="AI97" s="20" t="str">
        <f>IF(AC97,COUNTIF(AC$4:AC97,1),"")</f>
        <v/>
      </c>
      <c r="AJ97" s="20" t="str">
        <f>IF(AD97,COUNTIF(AD$4:AD97,1),"")</f>
        <v/>
      </c>
      <c r="AK97" s="20" t="str">
        <f>IF(AE97,COUNTIF(AE$4:AE97,1),"")</f>
        <v/>
      </c>
      <c r="AL97" s="20">
        <f>IF(AF97,COUNTIF(AF$4:AF97,1),"")</f>
        <v>46</v>
      </c>
    </row>
    <row r="98" spans="1:38" x14ac:dyDescent="0.25">
      <c r="A98" t="s">
        <v>85</v>
      </c>
      <c r="B98" t="s">
        <v>234</v>
      </c>
      <c r="C98" s="2" t="s">
        <v>343</v>
      </c>
      <c r="D98" s="2"/>
      <c r="E98" s="7" t="s">
        <v>349</v>
      </c>
      <c r="F98">
        <v>3043</v>
      </c>
      <c r="G98" s="7" t="s">
        <v>36</v>
      </c>
      <c r="H98" s="7">
        <v>0.375</v>
      </c>
      <c r="I98" s="7">
        <v>0.54166666666666663</v>
      </c>
      <c r="J98" s="7">
        <v>0.58333333333333337</v>
      </c>
      <c r="K98" s="7">
        <v>0.75</v>
      </c>
      <c r="L98" s="2"/>
      <c r="M98" s="2"/>
      <c r="N98" s="2"/>
      <c r="O98" s="2"/>
      <c r="P98" s="2"/>
      <c r="Q98" s="2" t="s">
        <v>2</v>
      </c>
      <c r="R98" t="str">
        <f>IF($L98="x","Lundi",IF($M98="x","Mardi",IF($N98="x","Mercredi",IF($O98="x","Jeudi",IF($P98="x","Vendredi",IF($Q98="x","Samedi","ERROR"))))))</f>
        <v>Samedi</v>
      </c>
      <c r="S98" t="str">
        <f>IF($L98="x","Segunda",IF($M98="x","Terça",IF($N98="x","Quarta",IF($O98="x","Quinta",IF($P98="x","Sexta",IF($Q98="x","Sábado","ERROR"))))))</f>
        <v>Sábado</v>
      </c>
      <c r="AA98" s="9"/>
      <c r="AB98" s="9"/>
      <c r="AC98" s="9"/>
      <c r="AD98" s="9"/>
      <c r="AE98" s="9"/>
      <c r="AF98" s="9">
        <v>1</v>
      </c>
      <c r="AG98" s="20" t="str">
        <f>IF(AA98,COUNTIF(AA$4:AA98,1),"")</f>
        <v/>
      </c>
      <c r="AH98" s="20" t="str">
        <f>IF(AB98,COUNTIF(AB$4:AB98,1),"")</f>
        <v/>
      </c>
      <c r="AI98" s="20" t="str">
        <f>IF(AC98,COUNTIF(AC$4:AC98,1),"")</f>
        <v/>
      </c>
      <c r="AJ98" s="20" t="str">
        <f>IF(AD98,COUNTIF(AD$4:AD98,1),"")</f>
        <v/>
      </c>
      <c r="AK98" s="20" t="str">
        <f>IF(AE98,COUNTIF(AE$4:AE98,1),"")</f>
        <v/>
      </c>
      <c r="AL98" s="20">
        <f>IF(AF98,COUNTIF(AF$4:AF98,1),"")</f>
        <v>47</v>
      </c>
    </row>
    <row r="99" spans="1:38" x14ac:dyDescent="0.25">
      <c r="A99" t="s">
        <v>86</v>
      </c>
      <c r="B99" t="s">
        <v>235</v>
      </c>
      <c r="C99" s="2" t="s">
        <v>343</v>
      </c>
      <c r="D99" s="5"/>
      <c r="E99" s="7" t="s">
        <v>349</v>
      </c>
      <c r="F99">
        <v>3044</v>
      </c>
      <c r="G99" s="28" t="s">
        <v>38</v>
      </c>
      <c r="H99" s="6">
        <v>0.35416666666666669</v>
      </c>
      <c r="I99" s="6">
        <v>0.52083333333333337</v>
      </c>
      <c r="J99" s="6">
        <v>0.5625</v>
      </c>
      <c r="K99" s="6">
        <v>0.72916666666666663</v>
      </c>
      <c r="L99" s="5"/>
      <c r="M99" s="5"/>
      <c r="N99" s="5"/>
      <c r="O99" s="5"/>
      <c r="P99" s="5"/>
      <c r="Q99" s="5" t="s">
        <v>2</v>
      </c>
      <c r="R99" t="str">
        <f>IF($L99="x","Lundi",IF($M99="x","Mardi",IF($N99="x","Mercredi",IF($O99="x","Jeudi",IF($P99="x","Vendredi",IF($Q99="x","Samedi","ERROR"))))))</f>
        <v>Samedi</v>
      </c>
      <c r="S99" t="str">
        <f>IF($L99="x","Segunda",IF($M99="x","Terça",IF($N99="x","Quarta",IF($O99="x","Quinta",IF($P99="x","Sexta",IF($Q99="x","Sábado","ERROR"))))))</f>
        <v>Sábado</v>
      </c>
      <c r="AA99" s="10"/>
      <c r="AB99" s="10"/>
      <c r="AC99" s="10"/>
      <c r="AD99" s="10"/>
      <c r="AE99" s="10"/>
      <c r="AF99" s="10">
        <v>1</v>
      </c>
      <c r="AG99" s="20" t="str">
        <f>IF(AA99,COUNTIF(AA$4:AA99,1),"")</f>
        <v/>
      </c>
      <c r="AH99" s="20" t="str">
        <f>IF(AB99,COUNTIF(AB$4:AB99,1),"")</f>
        <v/>
      </c>
      <c r="AI99" s="20" t="str">
        <f>IF(AC99,COUNTIF(AC$4:AC99,1),"")</f>
        <v/>
      </c>
      <c r="AJ99" s="20" t="str">
        <f>IF(AD99,COUNTIF(AD$4:AD99,1),"")</f>
        <v/>
      </c>
      <c r="AK99" s="20" t="str">
        <f>IF(AE99,COUNTIF(AE$4:AE99,1),"")</f>
        <v/>
      </c>
      <c r="AL99" s="20">
        <f>IF(AF99,COUNTIF(AF$4:AF99,1),"")</f>
        <v>48</v>
      </c>
    </row>
    <row r="100" spans="1:38" x14ac:dyDescent="0.25">
      <c r="A100" t="s">
        <v>88</v>
      </c>
      <c r="B100" t="s">
        <v>237</v>
      </c>
      <c r="C100" s="2" t="s">
        <v>343</v>
      </c>
      <c r="D100" s="2"/>
      <c r="E100" s="7" t="s">
        <v>349</v>
      </c>
      <c r="F100">
        <v>3046</v>
      </c>
      <c r="G100" s="7" t="s">
        <v>36</v>
      </c>
      <c r="H100" s="7">
        <v>0.45833333333333331</v>
      </c>
      <c r="I100" s="7">
        <v>0.625</v>
      </c>
      <c r="J100" s="7">
        <v>0.66666666666666663</v>
      </c>
      <c r="K100" s="7">
        <v>0.83333333333333337</v>
      </c>
      <c r="L100" s="2"/>
      <c r="M100" s="2"/>
      <c r="N100" s="2"/>
      <c r="O100" s="2"/>
      <c r="P100" s="2"/>
      <c r="Q100" s="2" t="s">
        <v>2</v>
      </c>
      <c r="R100" t="str">
        <f>IF($L100="x","Lundi",IF($M100="x","Mardi",IF($N100="x","Mercredi",IF($O100="x","Jeudi",IF($P100="x","Vendredi",IF($Q100="x","Samedi","ERROR"))))))</f>
        <v>Samedi</v>
      </c>
      <c r="S100" t="str">
        <f>IF($L100="x","Segunda",IF($M100="x","Terça",IF($N100="x","Quarta",IF($O100="x","Quinta",IF($P100="x","Sexta",IF($Q100="x","Sábado","ERROR"))))))</f>
        <v>Sábado</v>
      </c>
      <c r="AA100" s="9"/>
      <c r="AB100" s="9"/>
      <c r="AC100" s="9"/>
      <c r="AD100" s="9"/>
      <c r="AE100" s="9">
        <v>1</v>
      </c>
      <c r="AF100" s="9"/>
      <c r="AG100" s="20" t="str">
        <f>IF(AA100,COUNTIF(AA$4:AA100,1),"")</f>
        <v/>
      </c>
      <c r="AH100" s="20" t="str">
        <f>IF(AB100,COUNTIF(AB$4:AB100,1),"")</f>
        <v/>
      </c>
      <c r="AI100" s="20" t="str">
        <f>IF(AC100,COUNTIF(AC$4:AC100,1),"")</f>
        <v/>
      </c>
      <c r="AJ100" s="20" t="str">
        <f>IF(AD100,COUNTIF(AD$4:AD100,1),"")</f>
        <v/>
      </c>
      <c r="AK100" s="20">
        <f>IF(AE100,COUNTIF(AE$4:AE100,1),"")</f>
        <v>17</v>
      </c>
      <c r="AL100" s="20" t="str">
        <f>IF(AF100,COUNTIF(AF$4:AF100,1),"")</f>
        <v/>
      </c>
    </row>
    <row r="101" spans="1:38" x14ac:dyDescent="0.25">
      <c r="A101" t="s">
        <v>96</v>
      </c>
      <c r="B101" t="s">
        <v>245</v>
      </c>
      <c r="C101" s="2" t="s">
        <v>343</v>
      </c>
      <c r="D101" s="2"/>
      <c r="E101" s="7" t="s">
        <v>349</v>
      </c>
      <c r="F101">
        <v>3054</v>
      </c>
      <c r="G101" s="7" t="s">
        <v>36</v>
      </c>
      <c r="H101" s="7">
        <v>0.375</v>
      </c>
      <c r="I101" s="7">
        <v>0.54166666666666663</v>
      </c>
      <c r="J101" s="7">
        <v>0.58333333333333337</v>
      </c>
      <c r="K101" s="7">
        <v>0.75</v>
      </c>
      <c r="L101" s="2"/>
      <c r="M101" s="2"/>
      <c r="N101" s="2"/>
      <c r="O101" s="2"/>
      <c r="P101" s="2"/>
      <c r="Q101" s="2" t="s">
        <v>2</v>
      </c>
      <c r="R101" t="str">
        <f>IF($L101="x","Lundi",IF($M101="x","Mardi",IF($N101="x","Mercredi",IF($O101="x","Jeudi",IF($P101="x","Vendredi",IF($Q101="x","Samedi","ERROR"))))))</f>
        <v>Samedi</v>
      </c>
      <c r="S101" t="str">
        <f>IF($L101="x","Segunda",IF($M101="x","Terça",IF($N101="x","Quarta",IF($O101="x","Quinta",IF($P101="x","Sexta",IF($Q101="x","Sábado","ERROR"))))))</f>
        <v>Sábado</v>
      </c>
      <c r="AA101" s="10"/>
      <c r="AB101" s="10"/>
      <c r="AC101" s="10"/>
      <c r="AD101" s="10"/>
      <c r="AE101" s="10">
        <v>1</v>
      </c>
      <c r="AF101" s="10"/>
      <c r="AG101" s="20" t="str">
        <f>IF(AA101,COUNTIF(AA$4:AA101,1),"")</f>
        <v/>
      </c>
      <c r="AH101" s="20" t="str">
        <f>IF(AB101,COUNTIF(AB$4:AB101,1),"")</f>
        <v/>
      </c>
      <c r="AI101" s="20" t="str">
        <f>IF(AC101,COUNTIF(AC$4:AC101,1),"")</f>
        <v/>
      </c>
      <c r="AJ101" s="20" t="str">
        <f>IF(AD101,COUNTIF(AD$4:AD101,1),"")</f>
        <v/>
      </c>
      <c r="AK101" s="20">
        <f>IF(AE101,COUNTIF(AE$4:AE101,1),"")</f>
        <v>18</v>
      </c>
      <c r="AL101" s="20" t="str">
        <f>IF(AF101,COUNTIF(AF$4:AF101,1),"")</f>
        <v/>
      </c>
    </row>
    <row r="102" spans="1:38" x14ac:dyDescent="0.25">
      <c r="A102" t="s">
        <v>101</v>
      </c>
      <c r="B102" t="s">
        <v>250</v>
      </c>
      <c r="C102" s="2" t="s">
        <v>343</v>
      </c>
      <c r="D102" s="2"/>
      <c r="E102" s="7" t="s">
        <v>349</v>
      </c>
      <c r="F102">
        <v>3059</v>
      </c>
      <c r="G102" s="7" t="s">
        <v>36</v>
      </c>
      <c r="H102" s="7">
        <v>0.33333333333333331</v>
      </c>
      <c r="I102" s="7">
        <v>0.58333333333333337</v>
      </c>
      <c r="J102" s="2"/>
      <c r="K102" s="2"/>
      <c r="L102" s="2"/>
      <c r="M102" s="2"/>
      <c r="N102" s="2"/>
      <c r="O102" s="2"/>
      <c r="P102" s="2" t="s">
        <v>2</v>
      </c>
      <c r="Q102" s="2"/>
      <c r="R102" t="str">
        <f>IF($L102="x","Lundi",IF($M102="x","Mardi",IF($N102="x","Mercredi",IF($O102="x","Jeudi",IF($P102="x","Vendredi",IF($Q102="x","Samedi","ERROR"))))))</f>
        <v>Vendredi</v>
      </c>
      <c r="S102" t="str">
        <f>IF($L102="x","Segunda",IF($M102="x","Terça",IF($N102="x","Quarta",IF($O102="x","Quinta",IF($P102="x","Sexta",IF($Q102="x","Sábado","ERROR"))))))</f>
        <v>Sexta</v>
      </c>
      <c r="AA102" s="11"/>
      <c r="AB102" s="11"/>
      <c r="AC102" s="11">
        <v>1</v>
      </c>
      <c r="AD102" s="11"/>
      <c r="AE102" s="11"/>
      <c r="AF102" s="11"/>
      <c r="AG102" s="20" t="str">
        <f>IF(AA102,COUNTIF(AA$4:AA102,1),"")</f>
        <v/>
      </c>
      <c r="AH102" s="20" t="str">
        <f>IF(AB102,COUNTIF(AB$4:AB102,1),"")</f>
        <v/>
      </c>
      <c r="AI102" s="20">
        <f>IF(AC102,COUNTIF(AC$4:AC102,1),"")</f>
        <v>10</v>
      </c>
      <c r="AJ102" s="20" t="str">
        <f>IF(AD102,COUNTIF(AD$4:AD102,1),"")</f>
        <v/>
      </c>
      <c r="AK102" s="20" t="str">
        <f>IF(AE102,COUNTIF(AE$4:AE102,1),"")</f>
        <v/>
      </c>
      <c r="AL102" s="20" t="str">
        <f>IF(AF102,COUNTIF(AF$4:AF102,1),"")</f>
        <v/>
      </c>
    </row>
    <row r="103" spans="1:38" x14ac:dyDescent="0.25">
      <c r="A103" t="s">
        <v>110</v>
      </c>
      <c r="B103" t="s">
        <v>259</v>
      </c>
      <c r="C103" s="2" t="s">
        <v>352</v>
      </c>
      <c r="D103" s="2"/>
      <c r="E103" s="7" t="s">
        <v>349</v>
      </c>
      <c r="F103">
        <v>3068</v>
      </c>
      <c r="G103" s="7" t="s">
        <v>37</v>
      </c>
      <c r="H103" s="7">
        <v>0.375</v>
      </c>
      <c r="I103" s="7">
        <v>0.54166666666666663</v>
      </c>
      <c r="J103" s="7">
        <v>0.58333333333333337</v>
      </c>
      <c r="K103" s="7">
        <v>0.75</v>
      </c>
      <c r="L103" s="2"/>
      <c r="M103" s="2" t="s">
        <v>2</v>
      </c>
      <c r="N103" s="2"/>
      <c r="O103" s="2"/>
      <c r="P103" s="2"/>
      <c r="Q103" s="2"/>
      <c r="R103" t="str">
        <f>IF($L103="x","Lundi",IF($M103="x","Mardi",IF($N103="x","Mercredi",IF($O103="x","Jeudi",IF($P103="x","Vendredi",IF($Q103="x","Samedi","ERROR"))))))</f>
        <v>Mardi</v>
      </c>
      <c r="S103" t="str">
        <f>IF($L103="x","Segunda",IF($M103="x","Terça",IF($N103="x","Quarta",IF($O103="x","Quinta",IF($P103="x","Sexta",IF($Q103="x","Sábado","ERROR"))))))</f>
        <v>Terça</v>
      </c>
      <c r="AA103" s="11"/>
      <c r="AB103" s="11"/>
      <c r="AC103" s="11">
        <v>1</v>
      </c>
      <c r="AD103" s="11"/>
      <c r="AE103" s="11"/>
      <c r="AF103" s="11"/>
      <c r="AG103" s="20" t="str">
        <f>IF(AA103,COUNTIF(AA$4:AA103,1),"")</f>
        <v/>
      </c>
      <c r="AH103" s="20" t="str">
        <f>IF(AB103,COUNTIF(AB$4:AB103,1),"")</f>
        <v/>
      </c>
      <c r="AI103" s="20">
        <f>IF(AC103,COUNTIF(AC$4:AC103,1),"")</f>
        <v>11</v>
      </c>
      <c r="AJ103" s="20" t="str">
        <f>IF(AD103,COUNTIF(AD$4:AD103,1),"")</f>
        <v/>
      </c>
      <c r="AK103" s="20" t="str">
        <f>IF(AE103,COUNTIF(AE$4:AE103,1),"")</f>
        <v/>
      </c>
      <c r="AL103" s="20" t="str">
        <f>IF(AF103,COUNTIF(AF$4:AF103,1),"")</f>
        <v/>
      </c>
    </row>
    <row r="104" spans="1:38" x14ac:dyDescent="0.25">
      <c r="A104" t="s">
        <v>112</v>
      </c>
      <c r="B104" t="s">
        <v>261</v>
      </c>
      <c r="C104" s="2" t="s">
        <v>352</v>
      </c>
      <c r="D104" s="2"/>
      <c r="E104" s="7" t="s">
        <v>349</v>
      </c>
      <c r="F104">
        <v>3070</v>
      </c>
      <c r="G104" s="7" t="s">
        <v>36</v>
      </c>
      <c r="H104" s="7">
        <v>0.375</v>
      </c>
      <c r="I104" s="7">
        <v>0.54166666666666663</v>
      </c>
      <c r="J104" s="7">
        <v>0.58333333333333337</v>
      </c>
      <c r="K104" s="7">
        <v>0.75</v>
      </c>
      <c r="L104" s="2"/>
      <c r="M104" s="2"/>
      <c r="N104" s="2"/>
      <c r="O104" s="2"/>
      <c r="P104" s="2"/>
      <c r="Q104" s="2" t="s">
        <v>2</v>
      </c>
      <c r="R104" t="str">
        <f>IF($L104="x","Lundi",IF($M104="x","Mardi",IF($N104="x","Mercredi",IF($O104="x","Jeudi",IF($P104="x","Vendredi",IF($Q104="x","Samedi","ERROR"))))))</f>
        <v>Samedi</v>
      </c>
      <c r="S104" t="str">
        <f>IF($L104="x","Segunda",IF($M104="x","Terça",IF($N104="x","Quarta",IF($O104="x","Quinta",IF($P104="x","Sexta",IF($Q104="x","Sábado","ERROR"))))))</f>
        <v>Sábado</v>
      </c>
      <c r="AA104" s="11"/>
      <c r="AB104" s="11"/>
      <c r="AC104" s="11"/>
      <c r="AD104" s="11"/>
      <c r="AE104" s="11"/>
      <c r="AF104" s="11">
        <v>1</v>
      </c>
      <c r="AG104" s="20" t="str">
        <f>IF(AA104,COUNTIF(AA$4:AA104,1),"")</f>
        <v/>
      </c>
      <c r="AH104" s="20" t="str">
        <f>IF(AB104,COUNTIF(AB$4:AB104,1),"")</f>
        <v/>
      </c>
      <c r="AI104" s="20" t="str">
        <f>IF(AC104,COUNTIF(AC$4:AC104,1),"")</f>
        <v/>
      </c>
      <c r="AJ104" s="20" t="str">
        <f>IF(AD104,COUNTIF(AD$4:AD104,1),"")</f>
        <v/>
      </c>
      <c r="AK104" s="20" t="str">
        <f>IF(AE104,COUNTIF(AE$4:AE104,1),"")</f>
        <v/>
      </c>
      <c r="AL104" s="20">
        <f>IF(AF104,COUNTIF(AF$4:AF104,1),"")</f>
        <v>49</v>
      </c>
    </row>
    <row r="105" spans="1:38" x14ac:dyDescent="0.25">
      <c r="A105" t="s">
        <v>114</v>
      </c>
      <c r="B105" t="s">
        <v>263</v>
      </c>
      <c r="C105" s="2" t="s">
        <v>352</v>
      </c>
      <c r="D105" s="5"/>
      <c r="E105" s="7" t="s">
        <v>349</v>
      </c>
      <c r="F105">
        <v>3072</v>
      </c>
      <c r="G105" s="28" t="s">
        <v>38</v>
      </c>
      <c r="H105" s="6">
        <v>0.375</v>
      </c>
      <c r="I105" s="6">
        <v>0.54166666666666663</v>
      </c>
      <c r="J105" s="6">
        <v>0.58333333333333337</v>
      </c>
      <c r="K105" s="6">
        <v>0.75</v>
      </c>
      <c r="L105" s="5"/>
      <c r="M105" s="5"/>
      <c r="N105" s="5"/>
      <c r="O105" s="5"/>
      <c r="P105" s="5"/>
      <c r="Q105" s="5" t="s">
        <v>2</v>
      </c>
      <c r="R105" t="str">
        <f>IF($L105="x","Lundi",IF($M105="x","Mardi",IF($N105="x","Mercredi",IF($O105="x","Jeudi",IF($P105="x","Vendredi",IF($Q105="x","Samedi","ERROR"))))))</f>
        <v>Samedi</v>
      </c>
      <c r="S105" t="str">
        <f>IF($L105="x","Segunda",IF($M105="x","Terça",IF($N105="x","Quarta",IF($O105="x","Quinta",IF($P105="x","Sexta",IF($Q105="x","Sábado","ERROR"))))))</f>
        <v>Sábado</v>
      </c>
      <c r="AA105" s="10"/>
      <c r="AB105" s="10"/>
      <c r="AC105" s="10"/>
      <c r="AD105" s="10"/>
      <c r="AE105" s="10"/>
      <c r="AF105" s="10">
        <v>1</v>
      </c>
      <c r="AG105" s="20" t="str">
        <f>IF(AA105,COUNTIF(AA$4:AA105,1),"")</f>
        <v/>
      </c>
      <c r="AH105" s="20" t="str">
        <f>IF(AB105,COUNTIF(AB$4:AB105,1),"")</f>
        <v/>
      </c>
      <c r="AI105" s="20" t="str">
        <f>IF(AC105,COUNTIF(AC$4:AC105,1),"")</f>
        <v/>
      </c>
      <c r="AJ105" s="20" t="str">
        <f>IF(AD105,COUNTIF(AD$4:AD105,1),"")</f>
        <v/>
      </c>
      <c r="AK105" s="20" t="str">
        <f>IF(AE105,COUNTIF(AE$4:AE105,1),"")</f>
        <v/>
      </c>
      <c r="AL105" s="20">
        <f>IF(AF105,COUNTIF(AF$4:AF105,1),"")</f>
        <v>50</v>
      </c>
    </row>
    <row r="106" spans="1:38" x14ac:dyDescent="0.25">
      <c r="A106" t="s">
        <v>125</v>
      </c>
      <c r="B106" t="s">
        <v>274</v>
      </c>
      <c r="C106" s="2" t="s">
        <v>352</v>
      </c>
      <c r="D106" s="5"/>
      <c r="E106" s="7" t="s">
        <v>349</v>
      </c>
      <c r="F106">
        <v>3083</v>
      </c>
      <c r="G106" s="28" t="s">
        <v>38</v>
      </c>
      <c r="H106" s="6">
        <v>0.41666666666666669</v>
      </c>
      <c r="I106" s="6">
        <v>0.58333333333333337</v>
      </c>
      <c r="J106" s="6">
        <v>0.625</v>
      </c>
      <c r="K106" s="6">
        <v>0.79166666666666663</v>
      </c>
      <c r="L106" s="5"/>
      <c r="M106" s="5"/>
      <c r="N106" s="5"/>
      <c r="O106" s="5"/>
      <c r="P106" s="5"/>
      <c r="Q106" s="5" t="s">
        <v>2</v>
      </c>
      <c r="R106" t="str">
        <f>IF($L106="x","Lundi",IF($M106="x","Mardi",IF($N106="x","Mercredi",IF($O106="x","Jeudi",IF($P106="x","Vendredi",IF($Q106="x","Samedi","ERROR"))))))</f>
        <v>Samedi</v>
      </c>
      <c r="S106" t="str">
        <f>IF($L106="x","Segunda",IF($M106="x","Terça",IF($N106="x","Quarta",IF($O106="x","Quinta",IF($P106="x","Sexta",IF($Q106="x","Sábado","ERROR"))))))</f>
        <v>Sábado</v>
      </c>
      <c r="AA106" s="9"/>
      <c r="AB106" s="9"/>
      <c r="AC106" s="9"/>
      <c r="AD106" s="9"/>
      <c r="AE106" s="9"/>
      <c r="AF106" s="9">
        <v>1</v>
      </c>
      <c r="AG106" s="20" t="str">
        <f>IF(AA106,COUNTIF(AA$4:AA106,1),"")</f>
        <v/>
      </c>
      <c r="AH106" s="20" t="str">
        <f>IF(AB106,COUNTIF(AB$4:AB106,1),"")</f>
        <v/>
      </c>
      <c r="AI106" s="20" t="str">
        <f>IF(AC106,COUNTIF(AC$4:AC106,1),"")</f>
        <v/>
      </c>
      <c r="AJ106" s="20" t="str">
        <f>IF(AD106,COUNTIF(AD$4:AD106,1),"")</f>
        <v/>
      </c>
      <c r="AK106" s="20" t="str">
        <f>IF(AE106,COUNTIF(AE$4:AE106,1),"")</f>
        <v/>
      </c>
      <c r="AL106" s="20">
        <f>IF(AF106,COUNTIF(AF$4:AF106,1),"")</f>
        <v>51</v>
      </c>
    </row>
    <row r="107" spans="1:38" x14ac:dyDescent="0.25">
      <c r="A107" t="s">
        <v>128</v>
      </c>
      <c r="B107" t="s">
        <v>277</v>
      </c>
      <c r="C107" s="2" t="s">
        <v>352</v>
      </c>
      <c r="D107" s="5"/>
      <c r="E107" s="7" t="s">
        <v>349</v>
      </c>
      <c r="F107">
        <v>3086</v>
      </c>
      <c r="G107" s="28" t="s">
        <v>38</v>
      </c>
      <c r="H107" s="6">
        <v>0.375</v>
      </c>
      <c r="I107" s="6">
        <v>0.54166666666666663</v>
      </c>
      <c r="J107" s="6">
        <v>0.58333333333333337</v>
      </c>
      <c r="K107" s="6">
        <v>0.75</v>
      </c>
      <c r="L107" s="5"/>
      <c r="M107" s="5" t="s">
        <v>2</v>
      </c>
      <c r="N107" s="5"/>
      <c r="O107" s="5"/>
      <c r="P107" s="5"/>
      <c r="Q107" s="5"/>
      <c r="R107" t="str">
        <f>IF($L107="x","Lundi",IF($M107="x","Mardi",IF($N107="x","Mercredi",IF($O107="x","Jeudi",IF($P107="x","Vendredi",IF($Q107="x","Samedi","ERROR"))))))</f>
        <v>Mardi</v>
      </c>
      <c r="S107" t="str">
        <f>IF($L107="x","Segunda",IF($M107="x","Terça",IF($N107="x","Quarta",IF($O107="x","Quinta",IF($P107="x","Sexta",IF($Q107="x","Sábado","ERROR"))))))</f>
        <v>Terça</v>
      </c>
      <c r="AA107" s="11"/>
      <c r="AB107" s="11"/>
      <c r="AC107" s="11">
        <v>1</v>
      </c>
      <c r="AD107" s="11"/>
      <c r="AE107" s="11"/>
      <c r="AF107" s="11"/>
      <c r="AG107" s="20" t="str">
        <f>IF(AA107,COUNTIF(AA$4:AA107,1),"")</f>
        <v/>
      </c>
      <c r="AH107" s="20" t="str">
        <f>IF(AB107,COUNTIF(AB$4:AB107,1),"")</f>
        <v/>
      </c>
      <c r="AI107" s="20">
        <f>IF(AC107,COUNTIF(AC$4:AC107,1),"")</f>
        <v>12</v>
      </c>
      <c r="AJ107" s="20" t="str">
        <f>IF(AD107,COUNTIF(AD$4:AD107,1),"")</f>
        <v/>
      </c>
      <c r="AK107" s="20" t="str">
        <f>IF(AE107,COUNTIF(AE$4:AE107,1),"")</f>
        <v/>
      </c>
      <c r="AL107" s="20" t="str">
        <f>IF(AF107,COUNTIF(AF$4:AF107,1),"")</f>
        <v/>
      </c>
    </row>
    <row r="108" spans="1:38" x14ac:dyDescent="0.25">
      <c r="A108" t="s">
        <v>144</v>
      </c>
      <c r="B108" t="s">
        <v>293</v>
      </c>
      <c r="C108" s="2" t="s">
        <v>350</v>
      </c>
      <c r="D108" s="2"/>
      <c r="E108" s="7" t="s">
        <v>349</v>
      </c>
      <c r="F108">
        <v>3102</v>
      </c>
      <c r="G108" s="7" t="s">
        <v>36</v>
      </c>
      <c r="H108" s="7">
        <v>0.29166666666666669</v>
      </c>
      <c r="I108" s="7">
        <v>0.45833333333333331</v>
      </c>
      <c r="J108" s="7">
        <v>0.5</v>
      </c>
      <c r="K108" s="7">
        <v>0.66666666666666663</v>
      </c>
      <c r="L108" s="2"/>
      <c r="M108" s="2"/>
      <c r="N108" s="2"/>
      <c r="O108" s="2"/>
      <c r="P108" s="2"/>
      <c r="Q108" s="2" t="s">
        <v>2</v>
      </c>
      <c r="R108" t="str">
        <f>IF($L108="x","Lundi",IF($M108="x","Mardi",IF($N108="x","Mercredi",IF($O108="x","Jeudi",IF($P108="x","Vendredi",IF($Q108="x","Samedi","ERROR"))))))</f>
        <v>Samedi</v>
      </c>
      <c r="S108" t="str">
        <f>IF($L108="x","Segunda",IF($M108="x","Terça",IF($N108="x","Quarta",IF($O108="x","Quinta",IF($P108="x","Sexta",IF($Q108="x","Sábado","ERROR"))))))</f>
        <v>Sábado</v>
      </c>
      <c r="AA108" s="9"/>
      <c r="AB108" s="9"/>
      <c r="AC108" s="9"/>
      <c r="AD108" s="9"/>
      <c r="AE108" s="9"/>
      <c r="AF108" s="9">
        <v>1</v>
      </c>
      <c r="AG108" s="20" t="str">
        <f>IF(AA108,COUNTIF(AA$4:AA108,1),"")</f>
        <v/>
      </c>
      <c r="AH108" s="20" t="str">
        <f>IF(AB108,COUNTIF(AB$4:AB108,1),"")</f>
        <v/>
      </c>
      <c r="AI108" s="20" t="str">
        <f>IF(AC108,COUNTIF(AC$4:AC108,1),"")</f>
        <v/>
      </c>
      <c r="AJ108" s="20" t="str">
        <f>IF(AD108,COUNTIF(AD$4:AD108,1),"")</f>
        <v/>
      </c>
      <c r="AK108" s="20" t="str">
        <f>IF(AE108,COUNTIF(AE$4:AE108,1),"")</f>
        <v/>
      </c>
      <c r="AL108" s="20">
        <f>IF(AF108,COUNTIF(AF$4:AF108,1),"")</f>
        <v>52</v>
      </c>
    </row>
    <row r="109" spans="1:38" x14ac:dyDescent="0.25">
      <c r="A109" t="s">
        <v>150</v>
      </c>
      <c r="B109" t="s">
        <v>299</v>
      </c>
      <c r="C109" s="2" t="s">
        <v>350</v>
      </c>
      <c r="D109" s="2"/>
      <c r="E109" s="7" t="s">
        <v>349</v>
      </c>
      <c r="F109">
        <v>3108</v>
      </c>
      <c r="G109" s="7" t="s">
        <v>36</v>
      </c>
      <c r="H109" s="7">
        <v>0.29166666666666669</v>
      </c>
      <c r="I109" s="7">
        <v>0.45833333333333331</v>
      </c>
      <c r="J109" s="7">
        <v>0.5</v>
      </c>
      <c r="K109" s="7">
        <v>0.66666666666666663</v>
      </c>
      <c r="L109" s="2"/>
      <c r="M109" s="2" t="s">
        <v>2</v>
      </c>
      <c r="N109" s="2"/>
      <c r="O109" s="2"/>
      <c r="P109" s="2"/>
      <c r="Q109" s="2"/>
      <c r="R109" t="str">
        <f>IF($L109="x","Lundi",IF($M109="x","Mardi",IF($N109="x","Mercredi",IF($O109="x","Jeudi",IF($P109="x","Vendredi",IF($Q109="x","Samedi","ERROR"))))))</f>
        <v>Mardi</v>
      </c>
      <c r="S109" t="str">
        <f>IF($L109="x","Segunda",IF($M109="x","Terça",IF($N109="x","Quarta",IF($O109="x","Quinta",IF($P109="x","Sexta",IF($Q109="x","Sábado","ERROR"))))))</f>
        <v>Terça</v>
      </c>
      <c r="AA109" s="11"/>
      <c r="AB109" s="11">
        <v>1</v>
      </c>
      <c r="AC109" s="11"/>
      <c r="AD109" s="11"/>
      <c r="AE109" s="11"/>
      <c r="AF109" s="11"/>
      <c r="AG109" s="20" t="str">
        <f>IF(AA109,COUNTIF(AA$4:AA109,1),"")</f>
        <v/>
      </c>
      <c r="AH109" s="20">
        <f>IF(AB109,COUNTIF(AB$4:AB109,1),"")</f>
        <v>12</v>
      </c>
      <c r="AI109" s="20" t="str">
        <f>IF(AC109,COUNTIF(AC$4:AC109,1),"")</f>
        <v/>
      </c>
      <c r="AJ109" s="20" t="str">
        <f>IF(AD109,COUNTIF(AD$4:AD109,1),"")</f>
        <v/>
      </c>
      <c r="AK109" s="20" t="str">
        <f>IF(AE109,COUNTIF(AE$4:AE109,1),"")</f>
        <v/>
      </c>
      <c r="AL109" s="20" t="str">
        <f>IF(AF109,COUNTIF(AF$4:AF109,1),"")</f>
        <v/>
      </c>
    </row>
    <row r="110" spans="1:38" x14ac:dyDescent="0.25">
      <c r="A110" t="s">
        <v>152</v>
      </c>
      <c r="B110" t="s">
        <v>301</v>
      </c>
      <c r="C110" s="2" t="s">
        <v>350</v>
      </c>
      <c r="D110" s="2"/>
      <c r="E110" s="7" t="s">
        <v>349</v>
      </c>
      <c r="F110">
        <v>3110</v>
      </c>
      <c r="G110" s="7" t="s">
        <v>36</v>
      </c>
      <c r="H110" s="7">
        <v>0.33333333333333331</v>
      </c>
      <c r="I110" s="7">
        <v>0.58333333333333337</v>
      </c>
      <c r="J110" s="2"/>
      <c r="K110" s="2"/>
      <c r="L110" s="2"/>
      <c r="M110" s="2"/>
      <c r="N110" s="2"/>
      <c r="O110" s="2"/>
      <c r="P110" s="2" t="s">
        <v>2</v>
      </c>
      <c r="Q110" s="2"/>
      <c r="R110" t="str">
        <f>IF($L110="x","Lundi",IF($M110="x","Mardi",IF($N110="x","Mercredi",IF($O110="x","Jeudi",IF($P110="x","Vendredi",IF($Q110="x","Samedi","ERROR"))))))</f>
        <v>Vendredi</v>
      </c>
      <c r="S110" t="str">
        <f>IF($L110="x","Segunda",IF($M110="x","Terça",IF($N110="x","Quarta",IF($O110="x","Quinta",IF($P110="x","Sexta",IF($Q110="x","Sábado","ERROR"))))))</f>
        <v>Sexta</v>
      </c>
      <c r="AA110" s="11"/>
      <c r="AB110" s="11"/>
      <c r="AC110" s="11">
        <v>1</v>
      </c>
      <c r="AD110" s="11"/>
      <c r="AE110" s="11"/>
      <c r="AF110" s="11"/>
      <c r="AG110" s="20" t="str">
        <f>IF(AA110,COUNTIF(AA$4:AA110,1),"")</f>
        <v/>
      </c>
      <c r="AH110" s="20" t="str">
        <f>IF(AB110,COUNTIF(AB$4:AB110,1),"")</f>
        <v/>
      </c>
      <c r="AI110" s="20">
        <f>IF(AC110,COUNTIF(AC$4:AC110,1),"")</f>
        <v>13</v>
      </c>
      <c r="AJ110" s="20" t="str">
        <f>IF(AD110,COUNTIF(AD$4:AD110,1),"")</f>
        <v/>
      </c>
      <c r="AK110" s="20" t="str">
        <f>IF(AE110,COUNTIF(AE$4:AE110,1),"")</f>
        <v/>
      </c>
      <c r="AL110" s="20" t="str">
        <f>IF(AF110,COUNTIF(AF$4:AF110,1),"")</f>
        <v/>
      </c>
    </row>
    <row r="111" spans="1:38" x14ac:dyDescent="0.25">
      <c r="A111" t="s">
        <v>45</v>
      </c>
      <c r="B111" t="s">
        <v>194</v>
      </c>
      <c r="C111" s="2" t="s">
        <v>343</v>
      </c>
      <c r="D111" s="2"/>
      <c r="E111" s="7" t="s">
        <v>349</v>
      </c>
      <c r="F111">
        <v>3003</v>
      </c>
      <c r="G111" s="7" t="s">
        <v>36</v>
      </c>
      <c r="H111" s="7">
        <v>0.33333333333333331</v>
      </c>
      <c r="I111" s="7">
        <v>0.5</v>
      </c>
      <c r="J111" s="7">
        <v>0.54166666666666663</v>
      </c>
      <c r="K111" s="7">
        <v>0.70833333333333337</v>
      </c>
      <c r="L111" s="2"/>
      <c r="M111" s="2"/>
      <c r="N111" s="2"/>
      <c r="O111" s="2"/>
      <c r="P111" s="2"/>
      <c r="Q111" s="2" t="s">
        <v>2</v>
      </c>
      <c r="R111" t="str">
        <f>IF($L111="x","Lundi",IF($M111="x","Mardi",IF($N111="x","Mercredi",IF($O111="x","Jeudi",IF($P111="x","Vendredi",IF($Q111="x","Samedi","ERROR"))))))</f>
        <v>Samedi</v>
      </c>
      <c r="S111" t="str">
        <f>IF($L111="x","Segunda",IF($M111="x","Terça",IF($N111="x","Quarta",IF($O111="x","Quinta",IF($P111="x","Sexta",IF($Q111="x","Sábado","ERROR"))))))</f>
        <v>Sábado</v>
      </c>
      <c r="AA111" s="10"/>
      <c r="AB111" s="10">
        <v>1</v>
      </c>
      <c r="AC111" s="10"/>
      <c r="AD111" s="10"/>
      <c r="AE111" s="10"/>
      <c r="AF111" s="10"/>
      <c r="AG111" s="20" t="str">
        <f>IF(AA111,COUNTIF(AA$4:AA111,1),"")</f>
        <v/>
      </c>
      <c r="AH111" s="20">
        <f>IF(AB111,COUNTIF(AB$4:AB111,1),"")</f>
        <v>13</v>
      </c>
      <c r="AI111" s="20" t="str">
        <f>IF(AC111,COUNTIF(AC$4:AC111,1),"")</f>
        <v/>
      </c>
      <c r="AJ111" s="20" t="str">
        <f>IF(AD111,COUNTIF(AD$4:AD111,1),"")</f>
        <v/>
      </c>
      <c r="AK111" s="20" t="str">
        <f>IF(AE111,COUNTIF(AE$4:AE111,1),"")</f>
        <v/>
      </c>
      <c r="AL111" s="20" t="str">
        <f>IF(AF111,COUNTIF(AF$4:AF111,1),"")</f>
        <v/>
      </c>
    </row>
    <row r="112" spans="1:38" x14ac:dyDescent="0.25">
      <c r="A112" t="s">
        <v>54</v>
      </c>
      <c r="B112" t="s">
        <v>203</v>
      </c>
      <c r="C112" s="28" t="s">
        <v>344</v>
      </c>
      <c r="D112" s="2"/>
      <c r="E112" s="7" t="s">
        <v>349</v>
      </c>
      <c r="F112">
        <v>3012</v>
      </c>
      <c r="G112" s="7" t="s">
        <v>37</v>
      </c>
      <c r="H112" s="7">
        <v>0.375</v>
      </c>
      <c r="I112" s="7">
        <v>0.58333333333333337</v>
      </c>
      <c r="J112" s="2"/>
      <c r="K112" s="2"/>
      <c r="L112" s="2"/>
      <c r="M112" s="2"/>
      <c r="N112" s="2"/>
      <c r="O112" s="2" t="s">
        <v>2</v>
      </c>
      <c r="P112" s="2"/>
      <c r="Q112" s="2"/>
      <c r="R112" t="str">
        <f>IF($L112="x","Lundi",IF($M112="x","Mardi",IF($N112="x","Mercredi",IF($O112="x","Jeudi",IF($P112="x","Vendredi",IF($Q112="x","Samedi","ERROR"))))))</f>
        <v>Jeudi</v>
      </c>
      <c r="S112" t="str">
        <f>IF($L112="x","Segunda",IF($M112="x","Terça",IF($N112="x","Quarta",IF($O112="x","Quinta",IF($P112="x","Sexta",IF($Q112="x","Sábado","ERROR"))))))</f>
        <v>Quinta</v>
      </c>
      <c r="AA112" s="11"/>
      <c r="AB112" s="11"/>
      <c r="AC112" s="11"/>
      <c r="AD112" s="11"/>
      <c r="AE112" s="11"/>
      <c r="AF112" s="11">
        <v>1</v>
      </c>
      <c r="AG112" s="20" t="str">
        <f>IF(AA112,COUNTIF(AA$4:AA112,1),"")</f>
        <v/>
      </c>
      <c r="AH112" s="20" t="str">
        <f>IF(AB112,COUNTIF(AB$4:AB112,1),"")</f>
        <v/>
      </c>
      <c r="AI112" s="20" t="str">
        <f>IF(AC112,COUNTIF(AC$4:AC112,1),"")</f>
        <v/>
      </c>
      <c r="AJ112" s="20" t="str">
        <f>IF(AD112,COUNTIF(AD$4:AD112,1),"")</f>
        <v/>
      </c>
      <c r="AK112" s="20" t="str">
        <f>IF(AE112,COUNTIF(AE$4:AE112,1),"")</f>
        <v/>
      </c>
      <c r="AL112" s="20">
        <f>IF(AF112,COUNTIF(AF$4:AF112,1),"")</f>
        <v>53</v>
      </c>
    </row>
    <row r="113" spans="1:38" x14ac:dyDescent="0.25">
      <c r="A113" t="s">
        <v>59</v>
      </c>
      <c r="B113" t="s">
        <v>208</v>
      </c>
      <c r="C113" s="28" t="s">
        <v>344</v>
      </c>
      <c r="D113" s="2"/>
      <c r="E113" s="7" t="s">
        <v>349</v>
      </c>
      <c r="F113">
        <v>3017</v>
      </c>
      <c r="G113" s="7" t="s">
        <v>36</v>
      </c>
      <c r="H113" s="7">
        <v>0.33333333333333331</v>
      </c>
      <c r="I113" s="7">
        <v>0.5</v>
      </c>
      <c r="J113" s="7">
        <v>0.54166666666666663</v>
      </c>
      <c r="K113" s="7">
        <v>0.70833333333333337</v>
      </c>
      <c r="L113" s="2"/>
      <c r="M113" s="2" t="s">
        <v>2</v>
      </c>
      <c r="N113" s="2"/>
      <c r="O113" s="2"/>
      <c r="P113" s="2"/>
      <c r="Q113" s="2"/>
      <c r="R113" t="str">
        <f>IF($L113="x","Lundi",IF($M113="x","Mardi",IF($N113="x","Mercredi",IF($O113="x","Jeudi",IF($P113="x","Vendredi",IF($Q113="x","Samedi","ERROR"))))))</f>
        <v>Mardi</v>
      </c>
      <c r="S113" t="str">
        <f>IF($L113="x","Segunda",IF($M113="x","Terça",IF($N113="x","Quarta",IF($O113="x","Quinta",IF($P113="x","Sexta",IF($Q113="x","Sábado","ERROR"))))))</f>
        <v>Terça</v>
      </c>
      <c r="AA113" s="10"/>
      <c r="AB113" s="10"/>
      <c r="AC113" s="10"/>
      <c r="AD113" s="10"/>
      <c r="AE113" s="10">
        <v>1</v>
      </c>
      <c r="AF113" s="10"/>
      <c r="AG113" s="20" t="str">
        <f>IF(AA113,COUNTIF(AA$4:AA113,1),"")</f>
        <v/>
      </c>
      <c r="AH113" s="20" t="str">
        <f>IF(AB113,COUNTIF(AB$4:AB113,1),"")</f>
        <v/>
      </c>
      <c r="AI113" s="20" t="str">
        <f>IF(AC113,COUNTIF(AC$4:AC113,1),"")</f>
        <v/>
      </c>
      <c r="AJ113" s="20" t="str">
        <f>IF(AD113,COUNTIF(AD$4:AD113,1),"")</f>
        <v/>
      </c>
      <c r="AK113" s="20">
        <f>IF(AE113,COUNTIF(AE$4:AE113,1),"")</f>
        <v>19</v>
      </c>
      <c r="AL113" s="20" t="str">
        <f>IF(AF113,COUNTIF(AF$4:AF113,1),"")</f>
        <v/>
      </c>
    </row>
    <row r="114" spans="1:38" x14ac:dyDescent="0.25">
      <c r="A114" t="s">
        <v>63</v>
      </c>
      <c r="B114" t="s">
        <v>212</v>
      </c>
      <c r="C114" s="28" t="s">
        <v>344</v>
      </c>
      <c r="D114" s="2"/>
      <c r="E114" s="7" t="s">
        <v>349</v>
      </c>
      <c r="F114">
        <v>3021</v>
      </c>
      <c r="G114" s="7" t="s">
        <v>36</v>
      </c>
      <c r="H114" s="7">
        <v>0.33333333333333331</v>
      </c>
      <c r="I114" s="7">
        <v>0.5</v>
      </c>
      <c r="J114" s="7">
        <v>0.79166666666666663</v>
      </c>
      <c r="K114" s="7">
        <v>0.875</v>
      </c>
      <c r="L114" s="2"/>
      <c r="M114" s="2"/>
      <c r="N114" s="2"/>
      <c r="O114" s="2"/>
      <c r="P114" s="2"/>
      <c r="Q114" s="2" t="s">
        <v>2</v>
      </c>
      <c r="R114" t="str">
        <f>IF($L114="x","Lundi",IF($M114="x","Mardi",IF($N114="x","Mercredi",IF($O114="x","Jeudi",IF($P114="x","Vendredi",IF($Q114="x","Samedi","ERROR"))))))</f>
        <v>Samedi</v>
      </c>
      <c r="S114" t="str">
        <f>IF($L114="x","Segunda",IF($M114="x","Terça",IF($N114="x","Quarta",IF($O114="x","Quinta",IF($P114="x","Sexta",IF($Q114="x","Sábado","ERROR"))))))</f>
        <v>Sábado</v>
      </c>
      <c r="AA114" s="11"/>
      <c r="AB114" s="11"/>
      <c r="AC114" s="11"/>
      <c r="AD114" s="11"/>
      <c r="AE114" s="11"/>
      <c r="AF114" s="11">
        <v>1</v>
      </c>
      <c r="AG114" s="20" t="str">
        <f>IF(AA114,COUNTIF(AA$4:AA114,1),"")</f>
        <v/>
      </c>
      <c r="AH114" s="20" t="str">
        <f>IF(AB114,COUNTIF(AB$4:AB114,1),"")</f>
        <v/>
      </c>
      <c r="AI114" s="20" t="str">
        <f>IF(AC114,COUNTIF(AC$4:AC114,1),"")</f>
        <v/>
      </c>
      <c r="AJ114" s="20" t="str">
        <f>IF(AD114,COUNTIF(AD$4:AD114,1),"")</f>
        <v/>
      </c>
      <c r="AK114" s="20" t="str">
        <f>IF(AE114,COUNTIF(AE$4:AE114,1),"")</f>
        <v/>
      </c>
      <c r="AL114" s="20">
        <f>IF(AF114,COUNTIF(AF$4:AF114,1),"")</f>
        <v>54</v>
      </c>
    </row>
    <row r="115" spans="1:38" x14ac:dyDescent="0.25">
      <c r="A115" t="s">
        <v>64</v>
      </c>
      <c r="B115" t="s">
        <v>213</v>
      </c>
      <c r="C115" s="28" t="s">
        <v>344</v>
      </c>
      <c r="D115" s="2"/>
      <c r="E115" s="7" t="s">
        <v>349</v>
      </c>
      <c r="F115">
        <v>3022</v>
      </c>
      <c r="G115" s="7" t="s">
        <v>36</v>
      </c>
      <c r="H115" s="7">
        <v>0.33333333333333331</v>
      </c>
      <c r="I115" s="7">
        <v>0.5</v>
      </c>
      <c r="J115" s="7">
        <v>0.54166666666666663</v>
      </c>
      <c r="K115" s="7">
        <v>0.70833333333333337</v>
      </c>
      <c r="L115" s="2"/>
      <c r="M115" s="2"/>
      <c r="N115" s="2"/>
      <c r="O115" s="2"/>
      <c r="P115" s="2" t="s">
        <v>2</v>
      </c>
      <c r="Q115" s="2"/>
      <c r="R115" t="str">
        <f>IF($L115="x","Lundi",IF($M115="x","Mardi",IF($N115="x","Mercredi",IF($O115="x","Jeudi",IF($P115="x","Vendredi",IF($Q115="x","Samedi","ERROR"))))))</f>
        <v>Vendredi</v>
      </c>
      <c r="S115" t="str">
        <f>IF($L115="x","Segunda",IF($M115="x","Terça",IF($N115="x","Quarta",IF($O115="x","Quinta",IF($P115="x","Sexta",IF($Q115="x","Sábado","ERROR"))))))</f>
        <v>Sexta</v>
      </c>
      <c r="AA115" s="11"/>
      <c r="AB115" s="11"/>
      <c r="AC115" s="11"/>
      <c r="AD115" s="11">
        <v>1</v>
      </c>
      <c r="AE115" s="11"/>
      <c r="AF115" s="11"/>
      <c r="AG115" s="20" t="str">
        <f>IF(AA115,COUNTIF(AA$4:AA115,1),"")</f>
        <v/>
      </c>
      <c r="AH115" s="20" t="str">
        <f>IF(AB115,COUNTIF(AB$4:AB115,1),"")</f>
        <v/>
      </c>
      <c r="AI115" s="20" t="str">
        <f>IF(AC115,COUNTIF(AC$4:AC115,1),"")</f>
        <v/>
      </c>
      <c r="AJ115" s="20">
        <f>IF(AD115,COUNTIF(AD$4:AD115,1),"")</f>
        <v>12</v>
      </c>
      <c r="AK115" s="20" t="str">
        <f>IF(AE115,COUNTIF(AE$4:AE115,1),"")</f>
        <v/>
      </c>
      <c r="AL115" s="20" t="str">
        <f>IF(AF115,COUNTIF(AF$4:AF115,1),"")</f>
        <v/>
      </c>
    </row>
    <row r="116" spans="1:38" x14ac:dyDescent="0.25">
      <c r="A116" t="s">
        <v>67</v>
      </c>
      <c r="B116" t="s">
        <v>216</v>
      </c>
      <c r="C116" s="28" t="s">
        <v>344</v>
      </c>
      <c r="D116" s="2"/>
      <c r="E116" s="7" t="s">
        <v>349</v>
      </c>
      <c r="F116">
        <v>3025</v>
      </c>
      <c r="G116" s="7" t="s">
        <v>37</v>
      </c>
      <c r="H116" s="7">
        <v>0.375</v>
      </c>
      <c r="I116" s="7">
        <v>0.54166666666666663</v>
      </c>
      <c r="J116" s="7">
        <v>0.58333333333333337</v>
      </c>
      <c r="K116" s="7">
        <v>0.75</v>
      </c>
      <c r="L116" s="2"/>
      <c r="M116" s="2"/>
      <c r="N116" s="2"/>
      <c r="O116" s="2"/>
      <c r="P116" s="2"/>
      <c r="Q116" s="2" t="s">
        <v>2</v>
      </c>
      <c r="R116" t="str">
        <f>IF($L116="x","Lundi",IF($M116="x","Mardi",IF($N116="x","Mercredi",IF($O116="x","Jeudi",IF($P116="x","Vendredi",IF($Q116="x","Samedi","ERROR"))))))</f>
        <v>Samedi</v>
      </c>
      <c r="S116" t="str">
        <f>IF($L116="x","Segunda",IF($M116="x","Terça",IF($N116="x","Quarta",IF($O116="x","Quinta",IF($P116="x","Sexta",IF($Q116="x","Sábado","ERROR"))))))</f>
        <v>Sábado</v>
      </c>
      <c r="AA116" s="11"/>
      <c r="AB116" s="11"/>
      <c r="AC116" s="11"/>
      <c r="AD116" s="11"/>
      <c r="AE116" s="11">
        <v>1</v>
      </c>
      <c r="AF116" s="11"/>
      <c r="AG116" s="20" t="str">
        <f>IF(AA116,COUNTIF(AA$4:AA116,1),"")</f>
        <v/>
      </c>
      <c r="AH116" s="20" t="str">
        <f>IF(AB116,COUNTIF(AB$4:AB116,1),"")</f>
        <v/>
      </c>
      <c r="AI116" s="20" t="str">
        <f>IF(AC116,COUNTIF(AC$4:AC116,1),"")</f>
        <v/>
      </c>
      <c r="AJ116" s="20" t="str">
        <f>IF(AD116,COUNTIF(AD$4:AD116,1),"")</f>
        <v/>
      </c>
      <c r="AK116" s="20">
        <f>IF(AE116,COUNTIF(AE$4:AE116,1),"")</f>
        <v>20</v>
      </c>
      <c r="AL116" s="20" t="str">
        <f>IF(AF116,COUNTIF(AF$4:AF116,1),"")</f>
        <v/>
      </c>
    </row>
    <row r="117" spans="1:38" x14ac:dyDescent="0.25">
      <c r="A117" t="s">
        <v>75</v>
      </c>
      <c r="B117" t="s">
        <v>224</v>
      </c>
      <c r="C117" s="28" t="s">
        <v>344</v>
      </c>
      <c r="D117" s="2"/>
      <c r="E117" s="7" t="s">
        <v>349</v>
      </c>
      <c r="F117">
        <v>3033</v>
      </c>
      <c r="G117" s="7" t="s">
        <v>36</v>
      </c>
      <c r="H117" s="7">
        <v>0.33333333333333331</v>
      </c>
      <c r="I117" s="7">
        <v>0.5</v>
      </c>
      <c r="J117" s="7">
        <v>0.70833333333333337</v>
      </c>
      <c r="K117" s="7">
        <v>0.875</v>
      </c>
      <c r="L117" s="2"/>
      <c r="M117" s="2"/>
      <c r="N117" s="2"/>
      <c r="O117" s="2"/>
      <c r="P117" s="2"/>
      <c r="Q117" s="2" t="s">
        <v>2</v>
      </c>
      <c r="R117" t="str">
        <f>IF($L117="x","Lundi",IF($M117="x","Mardi",IF($N117="x","Mercredi",IF($O117="x","Jeudi",IF($P117="x","Vendredi",IF($Q117="x","Samedi","ERROR"))))))</f>
        <v>Samedi</v>
      </c>
      <c r="S117" t="str">
        <f>IF($L117="x","Segunda",IF($M117="x","Terça",IF($N117="x","Quarta",IF($O117="x","Quinta",IF($P117="x","Sexta",IF($Q117="x","Sábado","ERROR"))))))</f>
        <v>Sábado</v>
      </c>
      <c r="AA117" s="11"/>
      <c r="AB117" s="11"/>
      <c r="AC117" s="11"/>
      <c r="AD117" s="11">
        <v>1</v>
      </c>
      <c r="AE117" s="11"/>
      <c r="AF117" s="11"/>
      <c r="AG117" s="20" t="str">
        <f>IF(AA117,COUNTIF(AA$4:AA117,1),"")</f>
        <v/>
      </c>
      <c r="AH117" s="20" t="str">
        <f>IF(AB117,COUNTIF(AB$4:AB117,1),"")</f>
        <v/>
      </c>
      <c r="AI117" s="20" t="str">
        <f>IF(AC117,COUNTIF(AC$4:AC117,1),"")</f>
        <v/>
      </c>
      <c r="AJ117" s="20">
        <f>IF(AD117,COUNTIF(AD$4:AD117,1),"")</f>
        <v>13</v>
      </c>
      <c r="AK117" s="20" t="str">
        <f>IF(AE117,COUNTIF(AE$4:AE117,1),"")</f>
        <v/>
      </c>
      <c r="AL117" s="20" t="str">
        <f>IF(AF117,COUNTIF(AF$4:AF117,1),"")</f>
        <v/>
      </c>
    </row>
    <row r="118" spans="1:38" x14ac:dyDescent="0.25">
      <c r="A118" t="s">
        <v>77</v>
      </c>
      <c r="B118" t="s">
        <v>226</v>
      </c>
      <c r="C118" s="28" t="s">
        <v>344</v>
      </c>
      <c r="D118" s="5"/>
      <c r="E118" s="7" t="s">
        <v>349</v>
      </c>
      <c r="F118">
        <v>3035</v>
      </c>
      <c r="G118" s="28" t="s">
        <v>38</v>
      </c>
      <c r="H118" s="6">
        <v>0.33333333333333331</v>
      </c>
      <c r="I118" s="6">
        <v>0.5</v>
      </c>
      <c r="J118" s="6">
        <v>0.54166666666666663</v>
      </c>
      <c r="K118" s="6">
        <v>0.70833333333333337</v>
      </c>
      <c r="L118" s="5"/>
      <c r="M118" s="5" t="s">
        <v>2</v>
      </c>
      <c r="N118" s="5"/>
      <c r="O118" s="5"/>
      <c r="P118" s="5"/>
      <c r="Q118" s="5"/>
      <c r="R118" t="str">
        <f>IF($L118="x","Lundi",IF($M118="x","Mardi",IF($N118="x","Mercredi",IF($O118="x","Jeudi",IF($P118="x","Vendredi",IF($Q118="x","Samedi","ERROR"))))))</f>
        <v>Mardi</v>
      </c>
      <c r="S118" t="str">
        <f>IF($L118="x","Segunda",IF($M118="x","Terça",IF($N118="x","Quarta",IF($O118="x","Quinta",IF($P118="x","Sexta",IF($Q118="x","Sábado","ERROR"))))))</f>
        <v>Terça</v>
      </c>
      <c r="AA118" s="9"/>
      <c r="AB118" s="9"/>
      <c r="AC118" s="9"/>
      <c r="AD118" s="9"/>
      <c r="AE118" s="9"/>
      <c r="AF118" s="9">
        <v>1</v>
      </c>
      <c r="AG118" s="20" t="str">
        <f>IF(AA118,COUNTIF(AA$4:AA118,1),"")</f>
        <v/>
      </c>
      <c r="AH118" s="20" t="str">
        <f>IF(AB118,COUNTIF(AB$4:AB118,1),"")</f>
        <v/>
      </c>
      <c r="AI118" s="20" t="str">
        <f>IF(AC118,COUNTIF(AC$4:AC118,1),"")</f>
        <v/>
      </c>
      <c r="AJ118" s="20" t="str">
        <f>IF(AD118,COUNTIF(AD$4:AD118,1),"")</f>
        <v/>
      </c>
      <c r="AK118" s="20" t="str">
        <f>IF(AE118,COUNTIF(AE$4:AE118,1),"")</f>
        <v/>
      </c>
      <c r="AL118" s="20">
        <f>IF(AF118,COUNTIF(AF$4:AF118,1),"")</f>
        <v>55</v>
      </c>
    </row>
    <row r="119" spans="1:38" x14ac:dyDescent="0.25">
      <c r="A119" t="s">
        <v>87</v>
      </c>
      <c r="B119" t="s">
        <v>236</v>
      </c>
      <c r="C119" s="2" t="s">
        <v>343</v>
      </c>
      <c r="D119" s="2"/>
      <c r="E119" s="7" t="s">
        <v>349</v>
      </c>
      <c r="F119">
        <v>3045</v>
      </c>
      <c r="G119" s="7" t="s">
        <v>36</v>
      </c>
      <c r="H119" s="7">
        <v>0.33333333333333331</v>
      </c>
      <c r="I119" s="7">
        <v>0.5</v>
      </c>
      <c r="J119" s="7">
        <v>0.54166666666666663</v>
      </c>
      <c r="K119" s="7">
        <v>0.70833333333333337</v>
      </c>
      <c r="L119" s="2"/>
      <c r="M119" s="2"/>
      <c r="N119" s="2"/>
      <c r="O119" s="2"/>
      <c r="P119" s="2"/>
      <c r="Q119" s="2" t="s">
        <v>2</v>
      </c>
      <c r="R119" t="str">
        <f>IF($L119="x","Lundi",IF($M119="x","Mardi",IF($N119="x","Mercredi",IF($O119="x","Jeudi",IF($P119="x","Vendredi",IF($Q119="x","Samedi","ERROR"))))))</f>
        <v>Samedi</v>
      </c>
      <c r="S119" t="str">
        <f>IF($L119="x","Segunda",IF($M119="x","Terça",IF($N119="x","Quarta",IF($O119="x","Quinta",IF($P119="x","Sexta",IF($Q119="x","Sábado","ERROR"))))))</f>
        <v>Sábado</v>
      </c>
      <c r="AA119" s="11"/>
      <c r="AB119" s="11"/>
      <c r="AC119" s="11"/>
      <c r="AD119" s="11"/>
      <c r="AE119" s="11">
        <v>1</v>
      </c>
      <c r="AF119" s="11"/>
      <c r="AG119" s="20" t="str">
        <f>IF(AA119,COUNTIF(AA$4:AA119,1),"")</f>
        <v/>
      </c>
      <c r="AH119" s="20" t="str">
        <f>IF(AB119,COUNTIF(AB$4:AB119,1),"")</f>
        <v/>
      </c>
      <c r="AI119" s="20" t="str">
        <f>IF(AC119,COUNTIF(AC$4:AC119,1),"")</f>
        <v/>
      </c>
      <c r="AJ119" s="20" t="str">
        <f>IF(AD119,COUNTIF(AD$4:AD119,1),"")</f>
        <v/>
      </c>
      <c r="AK119" s="20">
        <f>IF(AE119,COUNTIF(AE$4:AE119,1),"")</f>
        <v>21</v>
      </c>
      <c r="AL119" s="20" t="str">
        <f>IF(AF119,COUNTIF(AF$4:AF119,1),"")</f>
        <v/>
      </c>
    </row>
    <row r="120" spans="1:38" x14ac:dyDescent="0.25">
      <c r="A120" t="s">
        <v>89</v>
      </c>
      <c r="B120" t="s">
        <v>238</v>
      </c>
      <c r="C120" s="2" t="s">
        <v>343</v>
      </c>
      <c r="D120" s="5"/>
      <c r="E120" s="7" t="s">
        <v>349</v>
      </c>
      <c r="F120">
        <v>3047</v>
      </c>
      <c r="G120" s="28" t="s">
        <v>38</v>
      </c>
      <c r="H120" s="6">
        <v>0.33333333333333331</v>
      </c>
      <c r="I120" s="6">
        <v>0.5</v>
      </c>
      <c r="J120" s="6">
        <v>0.54166666666666663</v>
      </c>
      <c r="K120" s="6">
        <v>0.70833333333333337</v>
      </c>
      <c r="L120" s="5"/>
      <c r="M120" s="5"/>
      <c r="N120" s="5"/>
      <c r="O120" s="5"/>
      <c r="P120" s="5" t="s">
        <v>2</v>
      </c>
      <c r="Q120" s="5"/>
      <c r="R120" t="str">
        <f>IF($L120="x","Lundi",IF($M120="x","Mardi",IF($N120="x","Mercredi",IF($O120="x","Jeudi",IF($P120="x","Vendredi",IF($Q120="x","Samedi","ERROR"))))))</f>
        <v>Vendredi</v>
      </c>
      <c r="S120" t="str">
        <f>IF($L120="x","Segunda",IF($M120="x","Terça",IF($N120="x","Quarta",IF($O120="x","Quinta",IF($P120="x","Sexta",IF($Q120="x","Sábado","ERROR"))))))</f>
        <v>Sexta</v>
      </c>
      <c r="AA120" s="9"/>
      <c r="AB120" s="9"/>
      <c r="AC120" s="9"/>
      <c r="AD120" s="9">
        <v>1</v>
      </c>
      <c r="AE120" s="9"/>
      <c r="AF120" s="9"/>
      <c r="AG120" s="20" t="str">
        <f>IF(AA120,COUNTIF(AA$4:AA120,1),"")</f>
        <v/>
      </c>
      <c r="AH120" s="20" t="str">
        <f>IF(AB120,COUNTIF(AB$4:AB120,1),"")</f>
        <v/>
      </c>
      <c r="AI120" s="20" t="str">
        <f>IF(AC120,COUNTIF(AC$4:AC120,1),"")</f>
        <v/>
      </c>
      <c r="AJ120" s="20">
        <f>IF(AD120,COUNTIF(AD$4:AD120,1),"")</f>
        <v>14</v>
      </c>
      <c r="AK120" s="20" t="str">
        <f>IF(AE120,COUNTIF(AE$4:AE120,1),"")</f>
        <v/>
      </c>
      <c r="AL120" s="20" t="str">
        <f>IF(AF120,COUNTIF(AF$4:AF120,1),"")</f>
        <v/>
      </c>
    </row>
    <row r="121" spans="1:38" x14ac:dyDescent="0.25">
      <c r="A121" t="s">
        <v>99</v>
      </c>
      <c r="B121" t="s">
        <v>248</v>
      </c>
      <c r="C121" s="2" t="s">
        <v>343</v>
      </c>
      <c r="D121" s="5"/>
      <c r="E121" s="7" t="s">
        <v>349</v>
      </c>
      <c r="F121">
        <v>3057</v>
      </c>
      <c r="G121" s="28" t="s">
        <v>38</v>
      </c>
      <c r="H121" s="6">
        <v>0.29166666666666669</v>
      </c>
      <c r="I121" s="6">
        <v>0.45833333333333331</v>
      </c>
      <c r="J121" s="6">
        <v>0.5</v>
      </c>
      <c r="K121" s="6">
        <v>0.66666666666666663</v>
      </c>
      <c r="L121" s="5"/>
      <c r="M121" s="5"/>
      <c r="N121" s="5"/>
      <c r="O121" s="5" t="s">
        <v>2</v>
      </c>
      <c r="P121" s="5"/>
      <c r="Q121" s="5"/>
      <c r="R121" t="str">
        <f>IF($L121="x","Lundi",IF($M121="x","Mardi",IF($N121="x","Mercredi",IF($O121="x","Jeudi",IF($P121="x","Vendredi",IF($Q121="x","Samedi","ERROR"))))))</f>
        <v>Jeudi</v>
      </c>
      <c r="S121" t="str">
        <f>IF($L121="x","Segunda",IF($M121="x","Terça",IF($N121="x","Quarta",IF($O121="x","Quinta",IF($P121="x","Sexta",IF($Q121="x","Sábado","ERROR"))))))</f>
        <v>Quinta</v>
      </c>
      <c r="AA121" s="10"/>
      <c r="AB121" s="10"/>
      <c r="AC121" s="10"/>
      <c r="AD121" s="10"/>
      <c r="AE121" s="10"/>
      <c r="AF121" s="10">
        <v>1</v>
      </c>
      <c r="AG121" s="20" t="str">
        <f>IF(AA121,COUNTIF(AA$4:AA121,1),"")</f>
        <v/>
      </c>
      <c r="AH121" s="20" t="str">
        <f>IF(AB121,COUNTIF(AB$4:AB121,1),"")</f>
        <v/>
      </c>
      <c r="AI121" s="20" t="str">
        <f>IF(AC121,COUNTIF(AC$4:AC121,1),"")</f>
        <v/>
      </c>
      <c r="AJ121" s="20" t="str">
        <f>IF(AD121,COUNTIF(AD$4:AD121,1),"")</f>
        <v/>
      </c>
      <c r="AK121" s="20" t="str">
        <f>IF(AE121,COUNTIF(AE$4:AE121,1),"")</f>
        <v/>
      </c>
      <c r="AL121" s="20">
        <f>IF(AF121,COUNTIF(AF$4:AF121,1),"")</f>
        <v>56</v>
      </c>
    </row>
    <row r="122" spans="1:38" x14ac:dyDescent="0.25">
      <c r="A122" t="s">
        <v>132</v>
      </c>
      <c r="B122" t="s">
        <v>281</v>
      </c>
      <c r="C122" s="2" t="s">
        <v>350</v>
      </c>
      <c r="D122" s="2"/>
      <c r="E122" s="7" t="s">
        <v>349</v>
      </c>
      <c r="F122">
        <v>3090</v>
      </c>
      <c r="G122" s="7" t="s">
        <v>36</v>
      </c>
      <c r="H122" s="7">
        <v>0.33333333333333331</v>
      </c>
      <c r="I122" s="7">
        <v>0.58333333333333337</v>
      </c>
      <c r="J122" s="2"/>
      <c r="K122" s="2"/>
      <c r="L122" s="2"/>
      <c r="M122" s="2"/>
      <c r="N122" s="2"/>
      <c r="O122" s="2" t="s">
        <v>2</v>
      </c>
      <c r="P122" s="2"/>
      <c r="Q122" s="2"/>
      <c r="R122" t="str">
        <f>IF($L122="x","Lundi",IF($M122="x","Mardi",IF($N122="x","Mercredi",IF($O122="x","Jeudi",IF($P122="x","Vendredi",IF($Q122="x","Samedi","ERROR"))))))</f>
        <v>Jeudi</v>
      </c>
      <c r="S122" t="str">
        <f>IF($L122="x","Segunda",IF($M122="x","Terça",IF($N122="x","Quarta",IF($O122="x","Quinta",IF($P122="x","Sexta",IF($Q122="x","Sábado","ERROR"))))))</f>
        <v>Quinta</v>
      </c>
      <c r="AA122" s="9"/>
      <c r="AB122" s="9"/>
      <c r="AC122" s="9"/>
      <c r="AD122" s="9">
        <v>1</v>
      </c>
      <c r="AE122" s="9"/>
      <c r="AF122" s="9"/>
      <c r="AG122" s="20" t="str">
        <f>IF(AA122,COUNTIF(AA$4:AA122,1),"")</f>
        <v/>
      </c>
      <c r="AH122" s="20" t="str">
        <f>IF(AB122,COUNTIF(AB$4:AB122,1),"")</f>
        <v/>
      </c>
      <c r="AI122" s="20" t="str">
        <f>IF(AC122,COUNTIF(AC$4:AC122,1),"")</f>
        <v/>
      </c>
      <c r="AJ122" s="20">
        <f>IF(AD122,COUNTIF(AD$4:AD122,1),"")</f>
        <v>15</v>
      </c>
      <c r="AK122" s="20" t="str">
        <f>IF(AE122,COUNTIF(AE$4:AE122,1),"")</f>
        <v/>
      </c>
      <c r="AL122" s="20" t="str">
        <f>IF(AF122,COUNTIF(AF$4:AF122,1),"")</f>
        <v/>
      </c>
    </row>
    <row r="123" spans="1:38" x14ac:dyDescent="0.25">
      <c r="A123" t="s">
        <v>134</v>
      </c>
      <c r="B123" t="s">
        <v>283</v>
      </c>
      <c r="C123" s="2" t="s">
        <v>350</v>
      </c>
      <c r="D123" s="2"/>
      <c r="E123" s="7" t="s">
        <v>349</v>
      </c>
      <c r="F123">
        <v>3092</v>
      </c>
      <c r="G123" s="7" t="s">
        <v>36</v>
      </c>
      <c r="H123" s="7">
        <v>0.33333333333333331</v>
      </c>
      <c r="I123" s="7">
        <v>0.45833333333333331</v>
      </c>
      <c r="J123" s="7">
        <v>0.5</v>
      </c>
      <c r="K123" s="7">
        <v>0.625</v>
      </c>
      <c r="L123" s="2"/>
      <c r="M123" s="2"/>
      <c r="N123" s="2"/>
      <c r="O123" s="2"/>
      <c r="P123" s="2"/>
      <c r="Q123" s="2" t="s">
        <v>2</v>
      </c>
      <c r="R123" t="str">
        <f>IF($L123="x","Lundi",IF($M123="x","Mardi",IF($N123="x","Mercredi",IF($O123="x","Jeudi",IF($P123="x","Vendredi",IF($Q123="x","Samedi","ERROR"))))))</f>
        <v>Samedi</v>
      </c>
      <c r="S123" t="str">
        <f>IF($L123="x","Segunda",IF($M123="x","Terça",IF($N123="x","Quarta",IF($O123="x","Quinta",IF($P123="x","Sexta",IF($Q123="x","Sábado","ERROR"))))))</f>
        <v>Sábado</v>
      </c>
      <c r="AA123" s="10"/>
      <c r="AB123" s="10"/>
      <c r="AC123" s="10"/>
      <c r="AD123" s="10"/>
      <c r="AE123" s="10"/>
      <c r="AF123" s="10">
        <v>1</v>
      </c>
      <c r="AG123" s="20" t="str">
        <f>IF(AA123,COUNTIF(AA$4:AA123,1),"")</f>
        <v/>
      </c>
      <c r="AH123" s="20" t="str">
        <f>IF(AB123,COUNTIF(AB$4:AB123,1),"")</f>
        <v/>
      </c>
      <c r="AI123" s="20" t="str">
        <f>IF(AC123,COUNTIF(AC$4:AC123,1),"")</f>
        <v/>
      </c>
      <c r="AJ123" s="20" t="str">
        <f>IF(AD123,COUNTIF(AD$4:AD123,1),"")</f>
        <v/>
      </c>
      <c r="AK123" s="20" t="str">
        <f>IF(AE123,COUNTIF(AE$4:AE123,1),"")</f>
        <v/>
      </c>
      <c r="AL123" s="20">
        <f>IF(AF123,COUNTIF(AF$4:AF123,1),"")</f>
        <v>57</v>
      </c>
    </row>
    <row r="124" spans="1:38" x14ac:dyDescent="0.25">
      <c r="A124" t="s">
        <v>153</v>
      </c>
      <c r="B124" t="s">
        <v>302</v>
      </c>
      <c r="C124" s="2" t="s">
        <v>350</v>
      </c>
      <c r="D124" s="5"/>
      <c r="E124" s="7" t="s">
        <v>349</v>
      </c>
      <c r="F124">
        <v>3111</v>
      </c>
      <c r="G124" s="28" t="s">
        <v>38</v>
      </c>
      <c r="H124" s="6">
        <v>0.375</v>
      </c>
      <c r="I124" s="6">
        <v>0.625</v>
      </c>
      <c r="J124" s="5"/>
      <c r="K124" s="5"/>
      <c r="L124" s="5"/>
      <c r="M124" s="5"/>
      <c r="N124" s="5"/>
      <c r="O124" s="5"/>
      <c r="P124" s="5"/>
      <c r="Q124" s="5" t="s">
        <v>2</v>
      </c>
      <c r="R124" t="str">
        <f>IF($L124="x","Lundi",IF($M124="x","Mardi",IF($N124="x","Mercredi",IF($O124="x","Jeudi",IF($P124="x","Vendredi",IF($Q124="x","Samedi","ERROR"))))))</f>
        <v>Samedi</v>
      </c>
      <c r="S124" t="str">
        <f>IF($L124="x","Segunda",IF($M124="x","Terça",IF($N124="x","Quarta",IF($O124="x","Quinta",IF($P124="x","Sexta",IF($Q124="x","Sábado","ERROR"))))))</f>
        <v>Sábado</v>
      </c>
      <c r="AA124" s="11"/>
      <c r="AB124" s="11"/>
      <c r="AC124" s="11">
        <v>1</v>
      </c>
      <c r="AD124" s="11"/>
      <c r="AE124" s="11"/>
      <c r="AF124" s="11"/>
      <c r="AG124" s="20" t="str">
        <f>IF(AA124,COUNTIF(AA$4:AA124,1),"")</f>
        <v/>
      </c>
      <c r="AH124" s="20" t="str">
        <f>IF(AB124,COUNTIF(AB$4:AB124,1),"")</f>
        <v/>
      </c>
      <c r="AI124" s="20">
        <f>IF(AC124,COUNTIF(AC$4:AC124,1),"")</f>
        <v>14</v>
      </c>
      <c r="AJ124" s="20" t="str">
        <f>IF(AD124,COUNTIF(AD$4:AD124,1),"")</f>
        <v/>
      </c>
      <c r="AK124" s="20" t="str">
        <f>IF(AE124,COUNTIF(AE$4:AE124,1),"")</f>
        <v/>
      </c>
      <c r="AL124" s="20" t="str">
        <f>IF(AF124,COUNTIF(AF$4:AF124,1),"")</f>
        <v/>
      </c>
    </row>
    <row r="125" spans="1:38" x14ac:dyDescent="0.25">
      <c r="A125" t="s">
        <v>156</v>
      </c>
      <c r="B125" t="s">
        <v>305</v>
      </c>
      <c r="C125" s="2" t="s">
        <v>352</v>
      </c>
      <c r="D125" s="5"/>
      <c r="E125" s="7" t="s">
        <v>349</v>
      </c>
      <c r="F125">
        <v>3114</v>
      </c>
      <c r="G125" s="28" t="s">
        <v>38</v>
      </c>
      <c r="H125" s="6">
        <v>0.29166666666666669</v>
      </c>
      <c r="I125" s="6">
        <v>0.45833333333333331</v>
      </c>
      <c r="J125" s="6">
        <v>0.5</v>
      </c>
      <c r="K125" s="6">
        <v>0.66666666666666663</v>
      </c>
      <c r="L125" s="5"/>
      <c r="M125" s="5"/>
      <c r="N125" s="5"/>
      <c r="O125" s="5" t="s">
        <v>2</v>
      </c>
      <c r="P125" s="5"/>
      <c r="Q125" s="5"/>
      <c r="R125" t="str">
        <f>IF($L125="x","Lundi",IF($M125="x","Mardi",IF($N125="x","Mercredi",IF($O125="x","Jeudi",IF($P125="x","Vendredi",IF($Q125="x","Samedi","ERROR"))))))</f>
        <v>Jeudi</v>
      </c>
      <c r="S125" t="str">
        <f>IF($L125="x","Segunda",IF($M125="x","Terça",IF($N125="x","Quarta",IF($O125="x","Quinta",IF($P125="x","Sexta",IF($Q125="x","Sábado","ERROR"))))))</f>
        <v>Quinta</v>
      </c>
      <c r="AA125" s="11"/>
      <c r="AB125" s="11"/>
      <c r="AC125" s="11">
        <v>1</v>
      </c>
      <c r="AD125" s="11"/>
      <c r="AE125" s="11"/>
      <c r="AF125" s="11"/>
      <c r="AG125" s="20" t="str">
        <f>IF(AA125,COUNTIF(AA$4:AA125,1),"")</f>
        <v/>
      </c>
      <c r="AH125" s="20" t="str">
        <f>IF(AB125,COUNTIF(AB$4:AB125,1),"")</f>
        <v/>
      </c>
      <c r="AI125" s="20">
        <f>IF(AC125,COUNTIF(AC$4:AC125,1),"")</f>
        <v>15</v>
      </c>
      <c r="AJ125" s="20" t="str">
        <f>IF(AD125,COUNTIF(AD$4:AD125,1),"")</f>
        <v/>
      </c>
      <c r="AK125" s="20" t="str">
        <f>IF(AE125,COUNTIF(AE$4:AE125,1),"")</f>
        <v/>
      </c>
      <c r="AL125" s="20" t="str">
        <f>IF(AF125,COUNTIF(AF$4:AF125,1),"")</f>
        <v/>
      </c>
    </row>
    <row r="126" spans="1:38" x14ac:dyDescent="0.25">
      <c r="A126" t="s">
        <v>163</v>
      </c>
      <c r="B126" t="s">
        <v>312</v>
      </c>
      <c r="C126" s="2" t="s">
        <v>352</v>
      </c>
      <c r="D126" s="5"/>
      <c r="E126" s="7" t="s">
        <v>349</v>
      </c>
      <c r="F126">
        <v>3121</v>
      </c>
      <c r="G126" s="28" t="s">
        <v>38</v>
      </c>
      <c r="H126" s="6">
        <v>0.375</v>
      </c>
      <c r="I126" s="6">
        <v>0.625</v>
      </c>
      <c r="J126" s="5"/>
      <c r="K126" s="5"/>
      <c r="L126" s="5"/>
      <c r="M126" s="5"/>
      <c r="N126" s="5" t="s">
        <v>2</v>
      </c>
      <c r="O126" s="5"/>
      <c r="P126" s="5"/>
      <c r="Q126" s="5"/>
      <c r="R126" t="str">
        <f>IF($L126="x","Lundi",IF($M126="x","Mardi",IF($N126="x","Mercredi",IF($O126="x","Jeudi",IF($P126="x","Vendredi",IF($Q126="x","Samedi","ERROR"))))))</f>
        <v>Mercredi</v>
      </c>
      <c r="S126" t="str">
        <f>IF($L126="x","Segunda",IF($M126="x","Terça",IF($N126="x","Quarta",IF($O126="x","Quinta",IF($P126="x","Sexta",IF($Q126="x","Sábado","ERROR"))))))</f>
        <v>Quarta</v>
      </c>
      <c r="AA126" s="11"/>
      <c r="AB126" s="11"/>
      <c r="AC126" s="11"/>
      <c r="AD126" s="11"/>
      <c r="AE126" s="11"/>
      <c r="AF126" s="11">
        <v>1</v>
      </c>
      <c r="AG126" s="20" t="str">
        <f>IF(AA126,COUNTIF(AA$4:AA126,1),"")</f>
        <v/>
      </c>
      <c r="AH126" s="20" t="str">
        <f>IF(AB126,COUNTIF(AB$4:AB126,1),"")</f>
        <v/>
      </c>
      <c r="AI126" s="20" t="str">
        <f>IF(AC126,COUNTIF(AC$4:AC126,1),"")</f>
        <v/>
      </c>
      <c r="AJ126" s="20" t="str">
        <f>IF(AD126,COUNTIF(AD$4:AD126,1),"")</f>
        <v/>
      </c>
      <c r="AK126" s="20" t="str">
        <f>IF(AE126,COUNTIF(AE$4:AE126,1),"")</f>
        <v/>
      </c>
      <c r="AL126" s="20">
        <f>IF(AF126,COUNTIF(AF$4:AF126,1),"")</f>
        <v>58</v>
      </c>
    </row>
    <row r="127" spans="1:38" x14ac:dyDescent="0.25">
      <c r="A127" t="s">
        <v>166</v>
      </c>
      <c r="B127" t="s">
        <v>315</v>
      </c>
      <c r="C127" s="2"/>
      <c r="D127" s="2"/>
      <c r="E127" s="2"/>
      <c r="F127">
        <v>3124</v>
      </c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t="str">
        <f>IF($L127="x","Lundi",IF($M127="x","Mardi",IF($N127="x","Mercredi",IF($O127="x","Jeudi",IF($P127="x","Vendredi",IF($Q127="x","Samedi","ERROR"))))))</f>
        <v>ERROR</v>
      </c>
      <c r="S127" t="str">
        <f>IF($L127="x","Segunda",IF($M127="x","Terça",IF($N127="x","Quarta",IF($O127="x","Quinta",IF($P127="x","Sexta",IF($Q127="x","Sábado","ERROR"))))))</f>
        <v>ERROR</v>
      </c>
      <c r="AA127" s="10"/>
      <c r="AB127" s="10"/>
      <c r="AC127" s="10"/>
      <c r="AD127" s="10"/>
      <c r="AE127" s="10"/>
      <c r="AF127" s="10"/>
      <c r="AG127" s="20" t="str">
        <f>IF(AA127,COUNTIF(AA$4:AA127,1),"")</f>
        <v/>
      </c>
      <c r="AH127" s="20" t="str">
        <f>IF(AB127,COUNTIF(AB$4:AB127,1),"")</f>
        <v/>
      </c>
      <c r="AI127" s="20" t="str">
        <f>IF(AC127,COUNTIF(AC$4:AC127,1),"")</f>
        <v/>
      </c>
      <c r="AJ127" s="20" t="str">
        <f>IF(AD127,COUNTIF(AD$4:AD127,1),"")</f>
        <v/>
      </c>
      <c r="AK127" s="20" t="str">
        <f>IF(AE127,COUNTIF(AE$4:AE127,1),"")</f>
        <v/>
      </c>
      <c r="AL127" s="20" t="str">
        <f>IF(AF127,COUNTIF(AF$4:AF127,1),"")</f>
        <v/>
      </c>
    </row>
    <row r="128" spans="1:38" x14ac:dyDescent="0.25">
      <c r="A128" t="s">
        <v>167</v>
      </c>
      <c r="B128" t="s">
        <v>316</v>
      </c>
      <c r="C128" s="2"/>
      <c r="D128" s="2"/>
      <c r="E128" s="2"/>
      <c r="F128">
        <v>3125</v>
      </c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t="str">
        <f>IF($L128="x","Lundi",IF($M128="x","Mardi",IF($N128="x","Mercredi",IF($O128="x","Jeudi",IF($P128="x","Vendredi",IF($Q128="x","Samedi","ERROR"))))))</f>
        <v>ERROR</v>
      </c>
      <c r="S128" t="str">
        <f>IF($L128="x","Segunda",IF($M128="x","Terça",IF($N128="x","Quarta",IF($O128="x","Quinta",IF($P128="x","Sexta",IF($Q128="x","Sábado","ERROR"))))))</f>
        <v>ERROR</v>
      </c>
      <c r="AA128" s="9"/>
      <c r="AB128" s="9"/>
      <c r="AC128" s="9"/>
      <c r="AD128" s="9"/>
      <c r="AE128" s="9"/>
      <c r="AF128" s="9"/>
      <c r="AG128" s="20" t="str">
        <f>IF(AA128,COUNTIF(AA$4:AA128,1),"")</f>
        <v/>
      </c>
      <c r="AH128" s="20" t="str">
        <f>IF(AB128,COUNTIF(AB$4:AB128,1),"")</f>
        <v/>
      </c>
      <c r="AI128" s="20" t="str">
        <f>IF(AC128,COUNTIF(AC$4:AC128,1),"")</f>
        <v/>
      </c>
      <c r="AJ128" s="20" t="str">
        <f>IF(AD128,COUNTIF(AD$4:AD128,1),"")</f>
        <v/>
      </c>
      <c r="AK128" s="20" t="str">
        <f>IF(AE128,COUNTIF(AE$4:AE128,1),"")</f>
        <v/>
      </c>
      <c r="AL128" s="20" t="str">
        <f>IF(AF128,COUNTIF(AF$4:AF128,1),"")</f>
        <v/>
      </c>
    </row>
    <row r="129" spans="1:38" x14ac:dyDescent="0.25">
      <c r="A129" t="s">
        <v>168</v>
      </c>
      <c r="B129" t="s">
        <v>317</v>
      </c>
      <c r="C129" s="2"/>
      <c r="D129" s="2"/>
      <c r="E129" s="2"/>
      <c r="F129">
        <v>3126</v>
      </c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t="str">
        <f>IF($L129="x","Lundi",IF($M129="x","Mardi",IF($N129="x","Mercredi",IF($O129="x","Jeudi",IF($P129="x","Vendredi",IF($Q129="x","Samedi","ERROR"))))))</f>
        <v>ERROR</v>
      </c>
      <c r="S129" t="str">
        <f>IF($L129="x","Segunda",IF($M129="x","Terça",IF($N129="x","Quarta",IF($O129="x","Quinta",IF($P129="x","Sexta",IF($Q129="x","Sábado","ERROR"))))))</f>
        <v>ERROR</v>
      </c>
      <c r="AA129" s="10"/>
      <c r="AB129" s="10"/>
      <c r="AC129" s="10"/>
      <c r="AD129" s="10"/>
      <c r="AE129" s="10"/>
      <c r="AF129" s="10"/>
      <c r="AG129" s="20" t="str">
        <f>IF(AA129,COUNTIF(AA$4:AA129,1),"")</f>
        <v/>
      </c>
      <c r="AH129" s="20" t="str">
        <f>IF(AB129,COUNTIF(AB$4:AB129,1),"")</f>
        <v/>
      </c>
      <c r="AI129" s="20" t="str">
        <f>IF(AC129,COUNTIF(AC$4:AC129,1),"")</f>
        <v/>
      </c>
      <c r="AJ129" s="20" t="str">
        <f>IF(AD129,COUNTIF(AD$4:AD129,1),"")</f>
        <v/>
      </c>
      <c r="AK129" s="20" t="str">
        <f>IF(AE129,COUNTIF(AE$4:AE129,1),"")</f>
        <v/>
      </c>
      <c r="AL129" s="20" t="str">
        <f>IF(AF129,COUNTIF(AF$4:AF129,1),"")</f>
        <v/>
      </c>
    </row>
    <row r="130" spans="1:38" x14ac:dyDescent="0.25">
      <c r="A130" t="s">
        <v>169</v>
      </c>
      <c r="B130" t="s">
        <v>318</v>
      </c>
      <c r="C130" s="2"/>
      <c r="D130" s="2"/>
      <c r="E130" s="2"/>
      <c r="F130">
        <v>3127</v>
      </c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t="str">
        <f>IF($L130="x","Lundi",IF($M130="x","Mardi",IF($N130="x","Mercredi",IF($O130="x","Jeudi",IF($P130="x","Vendredi",IF($Q130="x","Samedi","ERROR"))))))</f>
        <v>ERROR</v>
      </c>
      <c r="S130" t="str">
        <f>IF($L130="x","Segunda",IF($M130="x","Terça",IF($N130="x","Quarta",IF($O130="x","Quinta",IF($P130="x","Sexta",IF($Q130="x","Sábado","ERROR"))))))</f>
        <v>ERROR</v>
      </c>
      <c r="AA130" s="9"/>
      <c r="AB130" s="9"/>
      <c r="AC130" s="9"/>
      <c r="AD130" s="9"/>
      <c r="AE130" s="9"/>
      <c r="AF130" s="9"/>
      <c r="AG130" s="20" t="str">
        <f>IF(AA130,COUNTIF(AA$4:AA130,1),"")</f>
        <v/>
      </c>
      <c r="AH130" s="20" t="str">
        <f>IF(AB130,COUNTIF(AB$4:AB130,1),"")</f>
        <v/>
      </c>
      <c r="AI130" s="20" t="str">
        <f>IF(AC130,COUNTIF(AC$4:AC130,1),"")</f>
        <v/>
      </c>
      <c r="AJ130" s="20" t="str">
        <f>IF(AD130,COUNTIF(AD$4:AD130,1),"")</f>
        <v/>
      </c>
      <c r="AK130" s="20" t="str">
        <f>IF(AE130,COUNTIF(AE$4:AE130,1),"")</f>
        <v/>
      </c>
      <c r="AL130" s="20" t="str">
        <f>IF(AF130,COUNTIF(AF$4:AF130,1),"")</f>
        <v/>
      </c>
    </row>
    <row r="131" spans="1:38" x14ac:dyDescent="0.25">
      <c r="A131" t="s">
        <v>170</v>
      </c>
      <c r="B131" t="s">
        <v>319</v>
      </c>
      <c r="C131" s="2"/>
      <c r="D131" s="2"/>
      <c r="E131" s="2"/>
      <c r="F131">
        <v>3128</v>
      </c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t="str">
        <f>IF($L131="x","Lundi",IF($M131="x","Mardi",IF($N131="x","Mercredi",IF($O131="x","Jeudi",IF($P131="x","Vendredi",IF($Q131="x","Samedi","ERROR"))))))</f>
        <v>ERROR</v>
      </c>
      <c r="S131" t="str">
        <f>IF($L131="x","Segunda",IF($M131="x","Terça",IF($N131="x","Quarta",IF($O131="x","Quinta",IF($P131="x","Sexta",IF($Q131="x","Sábado","ERROR"))))))</f>
        <v>ERROR</v>
      </c>
      <c r="AA131" s="10"/>
      <c r="AB131" s="10"/>
      <c r="AC131" s="10"/>
      <c r="AD131" s="10"/>
      <c r="AE131" s="10"/>
      <c r="AF131" s="10"/>
      <c r="AG131" s="20" t="str">
        <f>IF(AA131,COUNTIF(AA$4:AA131,1),"")</f>
        <v/>
      </c>
      <c r="AH131" s="20" t="str">
        <f>IF(AB131,COUNTIF(AB$4:AB131,1),"")</f>
        <v/>
      </c>
      <c r="AI131" s="20" t="str">
        <f>IF(AC131,COUNTIF(AC$4:AC131,1),"")</f>
        <v/>
      </c>
      <c r="AJ131" s="20" t="str">
        <f>IF(AD131,COUNTIF(AD$4:AD131,1),"")</f>
        <v/>
      </c>
      <c r="AK131" s="20" t="str">
        <f>IF(AE131,COUNTIF(AE$4:AE131,1),"")</f>
        <v/>
      </c>
      <c r="AL131" s="20" t="str">
        <f>IF(AF131,COUNTIF(AF$4:AF131,1),"")</f>
        <v/>
      </c>
    </row>
    <row r="132" spans="1:38" x14ac:dyDescent="0.25">
      <c r="A132" t="s">
        <v>171</v>
      </c>
      <c r="B132" t="s">
        <v>320</v>
      </c>
      <c r="C132" s="1"/>
      <c r="D132" s="1"/>
      <c r="E132" s="1"/>
      <c r="F132">
        <v>3129</v>
      </c>
      <c r="G132" s="1"/>
      <c r="H132" s="29"/>
      <c r="I132" s="29"/>
      <c r="J132" s="29"/>
      <c r="K132" s="29"/>
      <c r="L132" s="1"/>
      <c r="M132" s="1"/>
      <c r="N132" s="1"/>
      <c r="O132" s="1"/>
      <c r="P132" s="1"/>
      <c r="Q132" s="1"/>
      <c r="R132" s="4" t="str">
        <f>IF($L132="x","Lundi",IF($M132="x","Mardi",IF($N132="x","Mercredi",IF($O132="x","Jeudi",IF($P132="x","Vendredi",IF($Q132="x","Samedi","ERROR"))))))</f>
        <v>ERROR</v>
      </c>
      <c r="S132" s="4" t="str">
        <f>IF($L132="x","Segunda",IF($M132="x","Terça",IF($N132="x","Quarta",IF($O132="x","Quinta",IF($P132="x","Sexta",IF($Q132="x","Sábado","ERROR"))))))</f>
        <v>ERROR</v>
      </c>
      <c r="AA132">
        <f>SUM(AA4:AA131)</f>
        <v>2</v>
      </c>
      <c r="AB132">
        <f t="shared" ref="AB132:AF132" si="0">SUM(AB4:AB131)</f>
        <v>13</v>
      </c>
      <c r="AC132">
        <f t="shared" si="0"/>
        <v>15</v>
      </c>
      <c r="AD132">
        <f t="shared" si="0"/>
        <v>15</v>
      </c>
      <c r="AE132">
        <f t="shared" si="0"/>
        <v>21</v>
      </c>
      <c r="AF132">
        <f t="shared" si="0"/>
        <v>58</v>
      </c>
    </row>
    <row r="133" spans="1:38" x14ac:dyDescent="0.25">
      <c r="A133" t="s">
        <v>172</v>
      </c>
      <c r="B133" t="s">
        <v>321</v>
      </c>
      <c r="C133" s="1"/>
      <c r="D133" s="1"/>
      <c r="E133" s="1"/>
      <c r="F133">
        <v>3130</v>
      </c>
      <c r="G133" s="1"/>
      <c r="H133" s="29"/>
      <c r="I133" s="29"/>
      <c r="J133" s="29"/>
      <c r="K133" s="29"/>
      <c r="L133" s="1"/>
      <c r="M133" s="1"/>
      <c r="N133" s="1"/>
      <c r="O133" s="1"/>
      <c r="P133" s="1"/>
      <c r="Q133" s="1"/>
      <c r="R133" s="4" t="str">
        <f>IF($L133="x","Lundi",IF($M133="x","Mardi",IF($N133="x","Mercredi",IF($O133="x","Jeudi",IF($P133="x","Vendredi",IF($Q133="x","Samedi","ERROR"))))))</f>
        <v>ERROR</v>
      </c>
      <c r="S133" s="4" t="str">
        <f>IF($L133="x","Segunda",IF($M133="x","Terça",IF($N133="x","Quarta",IF($O133="x","Quinta",IF($P133="x","Sexta",IF($Q133="x","Sábado","ERROR"))))))</f>
        <v>ERROR</v>
      </c>
    </row>
    <row r="134" spans="1:38" x14ac:dyDescent="0.25">
      <c r="A134" t="s">
        <v>173</v>
      </c>
      <c r="B134" t="s">
        <v>322</v>
      </c>
      <c r="C134" s="1"/>
      <c r="D134" s="1"/>
      <c r="E134" s="1"/>
      <c r="F134">
        <v>3131</v>
      </c>
      <c r="G134" s="1"/>
      <c r="H134" s="29"/>
      <c r="I134" s="29"/>
      <c r="J134" s="29"/>
      <c r="K134" s="29"/>
      <c r="L134" s="1"/>
      <c r="M134" s="1"/>
      <c r="N134" s="1"/>
      <c r="O134" s="1"/>
      <c r="P134" s="1"/>
      <c r="Q134" s="1"/>
      <c r="R134" s="4" t="str">
        <f>IF($L134="x","Lundi",IF($M134="x","Mardi",IF($N134="x","Mercredi",IF($O134="x","Jeudi",IF($P134="x","Vendredi",IF($Q134="x","Samedi","ERROR"))))))</f>
        <v>ERROR</v>
      </c>
      <c r="S134" s="4" t="str">
        <f>IF($L134="x","Segunda",IF($M134="x","Terça",IF($N134="x","Quarta",IF($O134="x","Quinta",IF($P134="x","Sexta",IF($Q134="x","Sábado","ERROR"))))))</f>
        <v>ERROR</v>
      </c>
    </row>
    <row r="135" spans="1:38" x14ac:dyDescent="0.25">
      <c r="A135" t="s">
        <v>174</v>
      </c>
      <c r="B135" t="s">
        <v>323</v>
      </c>
      <c r="C135" s="1"/>
      <c r="D135" s="1"/>
      <c r="E135" s="1"/>
      <c r="F135">
        <v>3132</v>
      </c>
      <c r="G135" s="1"/>
      <c r="H135" s="29"/>
      <c r="I135" s="29"/>
      <c r="J135" s="29"/>
      <c r="K135" s="29"/>
      <c r="L135" s="1"/>
      <c r="M135" s="1"/>
      <c r="N135" s="1"/>
      <c r="O135" s="1"/>
      <c r="P135" s="1"/>
      <c r="Q135" s="1"/>
      <c r="R135" s="4" t="str">
        <f>IF($L135="x","Lundi",IF($M135="x","Mardi",IF($N135="x","Mercredi",IF($O135="x","Jeudi",IF($P135="x","Vendredi",IF($Q135="x","Samedi","ERROR"))))))</f>
        <v>ERROR</v>
      </c>
      <c r="S135" s="4" t="str">
        <f>IF($L135="x","Segunda",IF($M135="x","Terça",IF($N135="x","Quarta",IF($O135="x","Quinta",IF($P135="x","Sexta",IF($Q135="x","Sábado","ERROR"))))))</f>
        <v>ERROR</v>
      </c>
    </row>
    <row r="136" spans="1:38" x14ac:dyDescent="0.25">
      <c r="A136" t="s">
        <v>175</v>
      </c>
      <c r="B136" t="s">
        <v>324</v>
      </c>
      <c r="C136" s="1"/>
      <c r="D136" s="1"/>
      <c r="E136" s="1"/>
      <c r="F136">
        <v>3133</v>
      </c>
      <c r="G136" s="1"/>
      <c r="H136" s="29"/>
      <c r="I136" s="29"/>
      <c r="J136" s="29"/>
      <c r="K136" s="29"/>
      <c r="L136" s="1"/>
      <c r="M136" s="1"/>
      <c r="N136" s="1"/>
      <c r="O136" s="1"/>
      <c r="P136" s="1"/>
      <c r="Q136" s="1"/>
      <c r="R136" s="4" t="str">
        <f>IF($L136="x","Lundi",IF($M136="x","Mardi",IF($N136="x","Mercredi",IF($O136="x","Jeudi",IF($P136="x","Vendredi",IF($Q136="x","Samedi","ERROR"))))))</f>
        <v>ERROR</v>
      </c>
      <c r="S136" s="4" t="str">
        <f>IF($L136="x","Segunda",IF($M136="x","Terça",IF($N136="x","Quarta",IF($O136="x","Quinta",IF($P136="x","Sexta",IF($Q136="x","Sábado","ERROR"))))))</f>
        <v>ERROR</v>
      </c>
    </row>
    <row r="137" spans="1:38" x14ac:dyDescent="0.25">
      <c r="A137" t="s">
        <v>176</v>
      </c>
      <c r="B137" t="s">
        <v>325</v>
      </c>
      <c r="C137" s="1"/>
      <c r="D137" s="1"/>
      <c r="E137" s="1"/>
      <c r="F137">
        <v>3134</v>
      </c>
      <c r="G137" s="1"/>
      <c r="H137" s="29"/>
      <c r="I137" s="29"/>
      <c r="J137" s="29"/>
      <c r="K137" s="29"/>
      <c r="L137" s="1"/>
      <c r="M137" s="1"/>
      <c r="N137" s="1"/>
      <c r="O137" s="1"/>
      <c r="P137" s="1"/>
      <c r="Q137" s="1"/>
      <c r="R137" s="4" t="str">
        <f>IF($L137="x","Lundi",IF($M137="x","Mardi",IF($N137="x","Mercredi",IF($O137="x","Jeudi",IF($P137="x","Vendredi",IF($Q137="x","Samedi","ERROR"))))))</f>
        <v>ERROR</v>
      </c>
      <c r="S137" s="4" t="str">
        <f>IF($L137="x","Segunda",IF($M137="x","Terça",IF($N137="x","Quarta",IF($O137="x","Quinta",IF($P137="x","Sexta",IF($Q137="x","Sábado","ERROR"))))))</f>
        <v>ERROR</v>
      </c>
    </row>
    <row r="138" spans="1:38" x14ac:dyDescent="0.25">
      <c r="A138" t="s">
        <v>177</v>
      </c>
      <c r="B138" t="s">
        <v>326</v>
      </c>
      <c r="C138" s="1"/>
      <c r="D138" s="1"/>
      <c r="E138" s="1"/>
      <c r="F138">
        <v>3135</v>
      </c>
      <c r="G138" s="1"/>
      <c r="H138" s="29"/>
      <c r="I138" s="29"/>
      <c r="J138" s="29"/>
      <c r="K138" s="29"/>
      <c r="L138" s="1"/>
      <c r="M138" s="1"/>
      <c r="N138" s="1"/>
      <c r="O138" s="1"/>
      <c r="P138" s="1"/>
      <c r="Q138" s="1"/>
      <c r="R138" s="4" t="str">
        <f>IF($L138="x","Lundi",IF($M138="x","Mardi",IF($N138="x","Mercredi",IF($O138="x","Jeudi",IF($P138="x","Vendredi",IF($Q138="x","Samedi","ERROR"))))))</f>
        <v>ERROR</v>
      </c>
      <c r="S138" s="4" t="str">
        <f>IF($L138="x","Segunda",IF($M138="x","Terça",IF($N138="x","Quarta",IF($O138="x","Quinta",IF($P138="x","Sexta",IF($Q138="x","Sábado","ERROR"))))))</f>
        <v>ERROR</v>
      </c>
    </row>
    <row r="139" spans="1:38" x14ac:dyDescent="0.25">
      <c r="A139" t="s">
        <v>178</v>
      </c>
      <c r="B139" t="s">
        <v>327</v>
      </c>
      <c r="C139" s="1"/>
      <c r="D139" s="1"/>
      <c r="E139" s="1"/>
      <c r="F139">
        <v>3136</v>
      </c>
      <c r="G139" s="1"/>
      <c r="H139" s="29"/>
      <c r="I139" s="29"/>
      <c r="J139" s="29"/>
      <c r="K139" s="29"/>
      <c r="L139" s="1"/>
      <c r="M139" s="1"/>
      <c r="N139" s="1"/>
      <c r="O139" s="1"/>
      <c r="P139" s="1"/>
      <c r="Q139" s="1"/>
      <c r="R139" s="4" t="str">
        <f>IF($L139="x","Lundi",IF($M139="x","Mardi",IF($N139="x","Mercredi",IF($O139="x","Jeudi",IF($P139="x","Vendredi",IF($Q139="x","Samedi","ERROR"))))))</f>
        <v>ERROR</v>
      </c>
      <c r="S139" s="4" t="str">
        <f>IF($L139="x","Segunda",IF($M139="x","Terça",IF($N139="x","Quarta",IF($O139="x","Quinta",IF($P139="x","Sexta",IF($Q139="x","Sábado","ERROR"))))))</f>
        <v>ERROR</v>
      </c>
    </row>
    <row r="140" spans="1:38" x14ac:dyDescent="0.25">
      <c r="A140" t="s">
        <v>179</v>
      </c>
      <c r="B140" t="s">
        <v>328</v>
      </c>
      <c r="C140" s="1"/>
      <c r="D140" s="1"/>
      <c r="E140" s="1"/>
      <c r="F140">
        <v>3137</v>
      </c>
      <c r="G140" s="1"/>
      <c r="H140" s="29"/>
      <c r="I140" s="29"/>
      <c r="J140" s="29"/>
      <c r="K140" s="29"/>
      <c r="L140" s="1"/>
      <c r="M140" s="1"/>
      <c r="N140" s="1"/>
      <c r="O140" s="1"/>
      <c r="P140" s="1"/>
      <c r="Q140" s="1"/>
      <c r="R140" s="4" t="str">
        <f>IF($L140="x","Lundi",IF($M140="x","Mardi",IF($N140="x","Mercredi",IF($O140="x","Jeudi",IF($P140="x","Vendredi",IF($Q140="x","Samedi","ERROR"))))))</f>
        <v>ERROR</v>
      </c>
      <c r="S140" s="4" t="str">
        <f>IF($L140="x","Segunda",IF($M140="x","Terça",IF($N140="x","Quarta",IF($O140="x","Quinta",IF($P140="x","Sexta",IF($Q140="x","Sábado","ERROR"))))))</f>
        <v>ERROR</v>
      </c>
    </row>
    <row r="141" spans="1:38" x14ac:dyDescent="0.25">
      <c r="A141" t="s">
        <v>180</v>
      </c>
      <c r="B141" t="s">
        <v>329</v>
      </c>
      <c r="C141" s="1"/>
      <c r="D141" s="1"/>
      <c r="E141" s="1"/>
      <c r="F141">
        <v>3138</v>
      </c>
      <c r="G141" s="1"/>
      <c r="H141" s="29"/>
      <c r="I141" s="29"/>
      <c r="J141" s="29"/>
      <c r="K141" s="29"/>
      <c r="L141" s="1"/>
      <c r="M141" s="1"/>
      <c r="N141" s="1"/>
      <c r="O141" s="1"/>
      <c r="P141" s="1"/>
      <c r="Q141" s="1"/>
      <c r="R141" s="4" t="str">
        <f>IF($L141="x","Lundi",IF($M141="x","Mardi",IF($N141="x","Mercredi",IF($O141="x","Jeudi",IF($P141="x","Vendredi",IF($Q141="x","Samedi","ERROR"))))))</f>
        <v>ERROR</v>
      </c>
      <c r="S141" s="4" t="str">
        <f>IF($L141="x","Segunda",IF($M141="x","Terça",IF($N141="x","Quarta",IF($O141="x","Quinta",IF($P141="x","Sexta",IF($Q141="x","Sábado","ERROR"))))))</f>
        <v>ERROR</v>
      </c>
    </row>
    <row r="142" spans="1:38" x14ac:dyDescent="0.25">
      <c r="A142" t="s">
        <v>181</v>
      </c>
      <c r="B142" t="s">
        <v>330</v>
      </c>
      <c r="C142" s="1"/>
      <c r="D142" s="1"/>
      <c r="E142" s="1"/>
      <c r="F142">
        <v>3139</v>
      </c>
      <c r="G142" s="1"/>
      <c r="H142" s="29"/>
      <c r="I142" s="29"/>
      <c r="J142" s="29"/>
      <c r="K142" s="29"/>
      <c r="L142" s="1"/>
      <c r="M142" s="1"/>
      <c r="N142" s="1"/>
      <c r="O142" s="1"/>
      <c r="P142" s="1"/>
      <c r="Q142" s="1"/>
      <c r="R142" s="4" t="str">
        <f>IF($L142="x","Lundi",IF($M142="x","Mardi",IF($N142="x","Mercredi",IF($O142="x","Jeudi",IF($P142="x","Vendredi",IF($Q142="x","Samedi","ERROR"))))))</f>
        <v>ERROR</v>
      </c>
      <c r="S142" s="4" t="str">
        <f>IF($L142="x","Segunda",IF($M142="x","Terça",IF($N142="x","Quarta",IF($O142="x","Quinta",IF($P142="x","Sexta",IF($Q142="x","Sábado","ERROR"))))))</f>
        <v>ERROR</v>
      </c>
    </row>
    <row r="143" spans="1:38" x14ac:dyDescent="0.25">
      <c r="A143" t="s">
        <v>182</v>
      </c>
      <c r="B143" t="s">
        <v>331</v>
      </c>
      <c r="C143" s="1"/>
      <c r="D143" s="1"/>
      <c r="E143" s="1"/>
      <c r="F143">
        <v>3140</v>
      </c>
      <c r="G143" s="1"/>
      <c r="H143" s="29"/>
      <c r="I143" s="29"/>
      <c r="J143" s="29"/>
      <c r="K143" s="29"/>
      <c r="L143" s="1"/>
      <c r="M143" s="1"/>
      <c r="N143" s="1"/>
      <c r="O143" s="1"/>
      <c r="P143" s="1"/>
      <c r="Q143" s="1"/>
      <c r="R143" s="4" t="str">
        <f>IF($L143="x","Lundi",IF($M143="x","Mardi",IF($N143="x","Mercredi",IF($O143="x","Jeudi",IF($P143="x","Vendredi",IF($Q143="x","Samedi","ERROR"))))))</f>
        <v>ERROR</v>
      </c>
      <c r="S143" s="4" t="str">
        <f>IF($L143="x","Segunda",IF($M143="x","Terça",IF($N143="x","Quarta",IF($O143="x","Quinta",IF($P143="x","Sexta",IF($Q143="x","Sábado","ERROR"))))))</f>
        <v>ERROR</v>
      </c>
    </row>
    <row r="144" spans="1:38" x14ac:dyDescent="0.25">
      <c r="A144" t="s">
        <v>183</v>
      </c>
      <c r="B144" t="s">
        <v>332</v>
      </c>
      <c r="C144" s="1"/>
      <c r="D144" s="1"/>
      <c r="E144" s="1"/>
      <c r="F144">
        <v>3141</v>
      </c>
      <c r="G144" s="1"/>
      <c r="H144" s="29"/>
      <c r="I144" s="29"/>
      <c r="J144" s="29"/>
      <c r="K144" s="29"/>
      <c r="L144" s="1"/>
      <c r="M144" s="1"/>
      <c r="N144" s="1"/>
      <c r="O144" s="1"/>
      <c r="P144" s="1"/>
      <c r="Q144" s="1"/>
      <c r="R144" s="4" t="str">
        <f>IF($L144="x","Lundi",IF($M144="x","Mardi",IF($N144="x","Mercredi",IF($O144="x","Jeudi",IF($P144="x","Vendredi",IF($Q144="x","Samedi","ERROR"))))))</f>
        <v>ERROR</v>
      </c>
      <c r="S144" s="4" t="str">
        <f>IF($L144="x","Segunda",IF($M144="x","Terça",IF($N144="x","Quarta",IF($O144="x","Quinta",IF($P144="x","Sexta",IF($Q144="x","Sábado","ERROR"))))))</f>
        <v>ERROR</v>
      </c>
    </row>
    <row r="145" spans="1:19" x14ac:dyDescent="0.25">
      <c r="A145" t="s">
        <v>184</v>
      </c>
      <c r="B145" t="s">
        <v>333</v>
      </c>
      <c r="C145" s="1"/>
      <c r="D145" s="1"/>
      <c r="E145" s="1"/>
      <c r="F145">
        <v>3142</v>
      </c>
      <c r="G145" s="1"/>
      <c r="H145" s="29"/>
      <c r="I145" s="29"/>
      <c r="J145" s="29"/>
      <c r="K145" s="29"/>
      <c r="L145" s="1"/>
      <c r="M145" s="1"/>
      <c r="N145" s="1"/>
      <c r="O145" s="1"/>
      <c r="P145" s="1"/>
      <c r="Q145" s="1"/>
      <c r="R145" s="4" t="str">
        <f>IF($L145="x","Lundi",IF($M145="x","Mardi",IF($N145="x","Mercredi",IF($O145="x","Jeudi",IF($P145="x","Vendredi",IF($Q145="x","Samedi","ERROR"))))))</f>
        <v>ERROR</v>
      </c>
      <c r="S145" s="4" t="str">
        <f>IF($L145="x","Segunda",IF($M145="x","Terça",IF($N145="x","Quarta",IF($O145="x","Quinta",IF($P145="x","Sexta",IF($Q145="x","Sábado","ERROR"))))))</f>
        <v>ERROR</v>
      </c>
    </row>
    <row r="146" spans="1:19" x14ac:dyDescent="0.25">
      <c r="A146" t="s">
        <v>185</v>
      </c>
      <c r="B146" t="s">
        <v>334</v>
      </c>
      <c r="C146" s="1"/>
      <c r="D146" s="1"/>
      <c r="E146" s="1"/>
      <c r="F146">
        <v>3143</v>
      </c>
      <c r="G146" s="1"/>
      <c r="H146" s="29"/>
      <c r="I146" s="29"/>
      <c r="J146" s="29"/>
      <c r="K146" s="29"/>
      <c r="L146" s="1"/>
      <c r="M146" s="1"/>
      <c r="N146" s="1"/>
      <c r="O146" s="1"/>
      <c r="P146" s="1"/>
      <c r="Q146" s="1"/>
      <c r="R146" s="4" t="str">
        <f>IF($L146="x","Lundi",IF($M146="x","Mardi",IF($N146="x","Mercredi",IF($O146="x","Jeudi",IF($P146="x","Vendredi",IF($Q146="x","Samedi","ERROR"))))))</f>
        <v>ERROR</v>
      </c>
      <c r="S146" s="4" t="str">
        <f>IF($L146="x","Segunda",IF($M146="x","Terça",IF($N146="x","Quarta",IF($O146="x","Quinta",IF($P146="x","Sexta",IF($Q146="x","Sábado","ERROR"))))))</f>
        <v>ERROR</v>
      </c>
    </row>
    <row r="147" spans="1:19" x14ac:dyDescent="0.25">
      <c r="A147" t="s">
        <v>186</v>
      </c>
      <c r="B147" t="s">
        <v>335</v>
      </c>
      <c r="C147" s="1"/>
      <c r="D147" s="1"/>
      <c r="E147" s="1"/>
      <c r="F147">
        <v>3144</v>
      </c>
      <c r="G147" s="1"/>
      <c r="H147" s="29"/>
      <c r="I147" s="29"/>
      <c r="J147" s="29"/>
      <c r="K147" s="29"/>
      <c r="L147" s="1"/>
      <c r="M147" s="1"/>
      <c r="N147" s="1"/>
      <c r="O147" s="1"/>
      <c r="P147" s="1"/>
      <c r="Q147" s="1"/>
      <c r="R147" s="4" t="str">
        <f>IF($L147="x","Lundi",IF($M147="x","Mardi",IF($N147="x","Mercredi",IF($O147="x","Jeudi",IF($P147="x","Vendredi",IF($Q147="x","Samedi","ERROR"))))))</f>
        <v>ERROR</v>
      </c>
      <c r="S147" s="4" t="str">
        <f>IF($L147="x","Segunda",IF($M147="x","Terça",IF($N147="x","Quarta",IF($O147="x","Quinta",IF($P147="x","Sexta",IF($Q147="x","Sábado","ERROR"))))))</f>
        <v>ERROR</v>
      </c>
    </row>
    <row r="148" spans="1:19" x14ac:dyDescent="0.25">
      <c r="A148" t="s">
        <v>187</v>
      </c>
      <c r="B148" t="s">
        <v>336</v>
      </c>
      <c r="C148" s="1"/>
      <c r="D148" s="1"/>
      <c r="E148" s="1"/>
      <c r="F148">
        <v>3145</v>
      </c>
      <c r="G148" s="1"/>
      <c r="H148" s="29"/>
      <c r="I148" s="29"/>
      <c r="J148" s="29"/>
      <c r="K148" s="29"/>
      <c r="L148" s="1"/>
      <c r="M148" s="1"/>
      <c r="N148" s="1"/>
      <c r="O148" s="1"/>
      <c r="P148" s="1"/>
      <c r="Q148" s="1"/>
      <c r="R148" s="4" t="str">
        <f>IF($L148="x","Lundi",IF($M148="x","Mardi",IF($N148="x","Mercredi",IF($O148="x","Jeudi",IF($P148="x","Vendredi",IF($Q148="x","Samedi","ERROR"))))))</f>
        <v>ERROR</v>
      </c>
      <c r="S148" s="4" t="str">
        <f>IF($L148="x","Segunda",IF($M148="x","Terça",IF($N148="x","Quarta",IF($O148="x","Quinta",IF($P148="x","Sexta",IF($Q148="x","Sábado","ERROR"))))))</f>
        <v>ERROR</v>
      </c>
    </row>
    <row r="149" spans="1:19" x14ac:dyDescent="0.25">
      <c r="A149" t="s">
        <v>188</v>
      </c>
      <c r="B149" t="s">
        <v>337</v>
      </c>
      <c r="C149" s="1"/>
      <c r="D149" s="1"/>
      <c r="E149" s="1"/>
      <c r="F149">
        <v>3146</v>
      </c>
      <c r="G149" s="1"/>
      <c r="H149" s="29"/>
      <c r="I149" s="29"/>
      <c r="J149" s="29"/>
      <c r="K149" s="29"/>
      <c r="L149" s="1"/>
      <c r="M149" s="1"/>
      <c r="N149" s="1"/>
      <c r="O149" s="1"/>
      <c r="P149" s="1"/>
      <c r="Q149" s="1"/>
      <c r="R149" s="4" t="str">
        <f>IF($L149="x","Lundi",IF($M149="x","Mardi",IF($N149="x","Mercredi",IF($O149="x","Jeudi",IF($P149="x","Vendredi",IF($Q149="x","Samedi","ERROR"))))))</f>
        <v>ERROR</v>
      </c>
      <c r="S149" s="4" t="str">
        <f>IF($L149="x","Segunda",IF($M149="x","Terça",IF($N149="x","Quarta",IF($O149="x","Quinta",IF($P149="x","Sexta",IF($Q149="x","Sábado","ERROR"))))))</f>
        <v>ERROR</v>
      </c>
    </row>
    <row r="150" spans="1:19" x14ac:dyDescent="0.25">
      <c r="A150" t="s">
        <v>189</v>
      </c>
      <c r="B150" t="s">
        <v>338</v>
      </c>
      <c r="C150" s="1"/>
      <c r="D150" s="1"/>
      <c r="E150" s="1"/>
      <c r="F150">
        <v>3147</v>
      </c>
      <c r="G150" s="1"/>
      <c r="H150" s="29"/>
      <c r="I150" s="29"/>
      <c r="J150" s="29"/>
      <c r="K150" s="29"/>
      <c r="L150" s="1"/>
      <c r="M150" s="1"/>
      <c r="N150" s="1"/>
      <c r="O150" s="1"/>
      <c r="P150" s="1"/>
      <c r="Q150" s="1"/>
      <c r="R150" s="4" t="str">
        <f>IF($L150="x","Lundi",IF($M150="x","Mardi",IF($N150="x","Mercredi",IF($O150="x","Jeudi",IF($P150="x","Vendredi",IF($Q150="x","Samedi","ERROR"))))))</f>
        <v>ERROR</v>
      </c>
      <c r="S150" s="4" t="str">
        <f>IF($L150="x","Segunda",IF($M150="x","Terça",IF($N150="x","Quarta",IF($O150="x","Quinta",IF($P150="x","Sexta",IF($Q150="x","Sábado","ERROR"))))))</f>
        <v>ERROR</v>
      </c>
    </row>
    <row r="151" spans="1:19" x14ac:dyDescent="0.25">
      <c r="A151" t="s">
        <v>190</v>
      </c>
      <c r="B151" t="s">
        <v>339</v>
      </c>
      <c r="C151" s="1"/>
      <c r="D151" s="1"/>
      <c r="E151" s="1"/>
      <c r="F151">
        <v>3148</v>
      </c>
      <c r="G151" s="1"/>
      <c r="H151" s="29"/>
      <c r="I151" s="29"/>
      <c r="J151" s="29"/>
      <c r="K151" s="29"/>
      <c r="L151" s="1"/>
      <c r="M151" s="1"/>
      <c r="N151" s="1"/>
      <c r="O151" s="1"/>
      <c r="P151" s="1"/>
      <c r="Q151" s="1"/>
      <c r="R151" s="4" t="str">
        <f>IF($L151="x","Lundi",IF($M151="x","Mardi",IF($N151="x","Mercredi",IF($O151="x","Jeudi",IF($P151="x","Vendredi",IF($Q151="x","Samedi","ERROR"))))))</f>
        <v>ERROR</v>
      </c>
      <c r="S151" s="4" t="str">
        <f>IF($L151="x","Segunda",IF($M151="x","Terça",IF($N151="x","Quarta",IF($O151="x","Quinta",IF($P151="x","Sexta",IF($Q151="x","Sábado","ERROR"))))))</f>
        <v>ERROR</v>
      </c>
    </row>
    <row r="152" spans="1:19" x14ac:dyDescent="0.25">
      <c r="A152" t="s">
        <v>191</v>
      </c>
      <c r="B152" t="s">
        <v>340</v>
      </c>
      <c r="C152" s="1"/>
      <c r="D152" s="1"/>
      <c r="E152" s="1"/>
      <c r="F152">
        <v>3149</v>
      </c>
      <c r="G152" s="1"/>
      <c r="H152" s="29"/>
      <c r="I152" s="29"/>
      <c r="J152" s="29"/>
      <c r="K152" s="29"/>
      <c r="L152" s="1"/>
      <c r="M152" s="1"/>
      <c r="N152" s="1"/>
      <c r="O152" s="1"/>
      <c r="P152" s="1"/>
      <c r="Q152" s="1"/>
      <c r="R152" s="4" t="str">
        <f>IF($L152="x","Lundi",IF($M152="x","Mardi",IF($N152="x","Mercredi",IF($O152="x","Jeudi",IF($P152="x","Vendredi",IF($Q152="x","Samedi","ERROR"))))))</f>
        <v>ERROR</v>
      </c>
      <c r="S152" s="4" t="str">
        <f>IF($L152="x","Segunda",IF($M152="x","Terça",IF($N152="x","Quarta",IF($O152="x","Quinta",IF($P152="x","Sexta",IF($Q152="x","Sábado","ERROR"))))))</f>
        <v>ERROR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2</vt:i4>
      </vt:variant>
      <vt:variant>
        <vt:lpstr>Intervalos com nome</vt:lpstr>
      </vt:variant>
      <vt:variant>
        <vt:i4>13</vt:i4>
      </vt:variant>
    </vt:vector>
  </HeadingPairs>
  <TitlesOfParts>
    <vt:vector size="15" baseType="lpstr">
      <vt:lpstr>Postes</vt:lpstr>
      <vt:lpstr>avant 11</vt:lpstr>
      <vt:lpstr>ordjeudi</vt:lpstr>
      <vt:lpstr>ordjeudi1</vt:lpstr>
      <vt:lpstr>ordlundi</vt:lpstr>
      <vt:lpstr>ordlundi11</vt:lpstr>
      <vt:lpstr>ordmardi</vt:lpstr>
      <vt:lpstr>ordmardi1</vt:lpstr>
      <vt:lpstr>ordmercredi</vt:lpstr>
      <vt:lpstr>ordsamedi</vt:lpstr>
      <vt:lpstr>ordsamedi1</vt:lpstr>
      <vt:lpstr>ordvendredi</vt:lpstr>
      <vt:lpstr>ordvendredi2</vt:lpstr>
      <vt:lpstr>otdmercredi</vt:lpstr>
      <vt:lpstr>TabSem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cp:lastPrinted>2017-11-29T11:39:43Z</cp:lastPrinted>
  <dcterms:created xsi:type="dcterms:W3CDTF">2016-02-28T14:16:32Z</dcterms:created>
  <dcterms:modified xsi:type="dcterms:W3CDTF">2017-12-02T14:18:12Z</dcterms:modified>
</cp:coreProperties>
</file>