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-15" windowWidth="24840" windowHeight="15240" activeTab="1"/>
  </bookViews>
  <sheets>
    <sheet name="DATA" sheetId="2" r:id="rId1"/>
    <sheet name="Liste pr." sheetId="1" r:id="rId2"/>
  </sheets>
  <definedNames>
    <definedName name="raisons">DATA!$A$2:$A$13</definedName>
  </definedNames>
  <calcPr calcId="125725"/>
</workbook>
</file>

<file path=xl/calcChain.xml><?xml version="1.0" encoding="utf-8"?>
<calcChain xmlns="http://schemas.openxmlformats.org/spreadsheetml/2006/main">
  <c r="Z8" i="1"/>
  <c r="C11"/>
  <c r="C16"/>
  <c r="Y20"/>
  <c r="C10" l="1"/>
  <c r="C9"/>
  <c r="C12"/>
  <c r="C13"/>
  <c r="C14"/>
  <c r="C15"/>
  <c r="C17"/>
  <c r="C18"/>
  <c r="C19"/>
  <c r="C20"/>
  <c r="C21"/>
  <c r="C22"/>
  <c r="C3" i="2"/>
  <c r="D3"/>
  <c r="E3"/>
  <c r="F3"/>
  <c r="G3"/>
  <c r="H3"/>
  <c r="I3"/>
  <c r="C4"/>
  <c r="D4"/>
  <c r="E4"/>
  <c r="F4"/>
  <c r="G4"/>
  <c r="H4"/>
  <c r="I4"/>
  <c r="C5"/>
  <c r="D5"/>
  <c r="E5"/>
  <c r="F5"/>
  <c r="G5"/>
  <c r="H5"/>
  <c r="I5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E14"/>
  <c r="F14"/>
  <c r="G14"/>
  <c r="H14"/>
  <c r="I14"/>
  <c r="C15"/>
  <c r="D15"/>
  <c r="E15"/>
  <c r="F15"/>
  <c r="G15"/>
  <c r="H15"/>
  <c r="I15"/>
  <c r="C16"/>
  <c r="D16"/>
  <c r="E16"/>
  <c r="F16"/>
  <c r="G16"/>
  <c r="H16"/>
  <c r="I16"/>
  <c r="C17"/>
  <c r="D17"/>
  <c r="E17"/>
  <c r="F17"/>
  <c r="G17"/>
  <c r="H17"/>
  <c r="I17"/>
  <c r="C18"/>
  <c r="D18"/>
  <c r="E18"/>
  <c r="F18"/>
  <c r="G18"/>
  <c r="H18"/>
  <c r="I18"/>
  <c r="C27"/>
  <c r="D27"/>
  <c r="E27"/>
  <c r="F27"/>
  <c r="G27"/>
  <c r="H27"/>
  <c r="I27"/>
  <c r="C28"/>
  <c r="D28"/>
  <c r="E28"/>
  <c r="F28"/>
  <c r="G28"/>
  <c r="H28"/>
  <c r="I28"/>
  <c r="C29"/>
  <c r="D29"/>
  <c r="E29"/>
  <c r="F29"/>
  <c r="G29"/>
  <c r="H29"/>
  <c r="I29"/>
  <c r="C30"/>
  <c r="D30"/>
  <c r="E30"/>
  <c r="F30"/>
  <c r="G30"/>
  <c r="H30"/>
  <c r="I30"/>
  <c r="C31"/>
  <c r="D31"/>
  <c r="E31"/>
  <c r="F31"/>
  <c r="G31"/>
  <c r="H31"/>
  <c r="I31"/>
  <c r="C32"/>
  <c r="D32"/>
  <c r="E32"/>
  <c r="F32"/>
  <c r="G32"/>
  <c r="H32"/>
  <c r="I32"/>
  <c r="C33"/>
  <c r="D33"/>
  <c r="E33"/>
  <c r="F33"/>
  <c r="G33"/>
  <c r="H33"/>
  <c r="I33"/>
  <c r="C34"/>
  <c r="D34"/>
  <c r="E34"/>
  <c r="F34"/>
  <c r="G34"/>
  <c r="H34"/>
  <c r="I34"/>
  <c r="C35"/>
  <c r="D35"/>
  <c r="E35"/>
  <c r="F35"/>
  <c r="G35"/>
  <c r="H35"/>
  <c r="I35"/>
  <c r="C36"/>
  <c r="D36"/>
  <c r="E36"/>
  <c r="F36"/>
  <c r="G36"/>
  <c r="H36"/>
  <c r="I36"/>
  <c r="C37"/>
  <c r="D37"/>
  <c r="E37"/>
  <c r="F37"/>
  <c r="G37"/>
  <c r="H37"/>
  <c r="I37"/>
  <c r="C38"/>
  <c r="D38"/>
  <c r="E38"/>
  <c r="F38"/>
  <c r="G38"/>
  <c r="H38"/>
  <c r="I38"/>
  <c r="C39"/>
  <c r="D39"/>
  <c r="E39"/>
  <c r="F39"/>
  <c r="G39"/>
  <c r="H39"/>
  <c r="I39"/>
  <c r="C40"/>
  <c r="D40"/>
  <c r="E40"/>
  <c r="F40"/>
  <c r="G40"/>
  <c r="H40"/>
  <c r="I40"/>
  <c r="C41"/>
  <c r="D41"/>
  <c r="E41"/>
  <c r="F41"/>
  <c r="G41"/>
  <c r="H41"/>
  <c r="I41"/>
  <c r="B42"/>
  <c r="C42"/>
  <c r="D42"/>
  <c r="E42"/>
  <c r="F42"/>
  <c r="G42"/>
  <c r="H42"/>
  <c r="I42"/>
  <c r="I44" s="1"/>
  <c r="C49"/>
  <c r="D49"/>
  <c r="E49"/>
  <c r="F49"/>
  <c r="G49"/>
  <c r="H49"/>
  <c r="I49"/>
  <c r="C50"/>
  <c r="D50"/>
  <c r="E50"/>
  <c r="F50"/>
  <c r="G50"/>
  <c r="H50"/>
  <c r="I50"/>
  <c r="C51"/>
  <c r="D51"/>
  <c r="E51"/>
  <c r="F51"/>
  <c r="G51"/>
  <c r="H51"/>
  <c r="I51"/>
  <c r="C52"/>
  <c r="D52"/>
  <c r="E52"/>
  <c r="F52"/>
  <c r="G52"/>
  <c r="H52"/>
  <c r="I52"/>
  <c r="C53"/>
  <c r="D53"/>
  <c r="E53"/>
  <c r="F53"/>
  <c r="G53"/>
  <c r="H53"/>
  <c r="I53"/>
  <c r="C54"/>
  <c r="D54"/>
  <c r="E54"/>
  <c r="F54"/>
  <c r="G54"/>
  <c r="H54"/>
  <c r="I54"/>
  <c r="C55"/>
  <c r="D55"/>
  <c r="E55"/>
  <c r="F55"/>
  <c r="G55"/>
  <c r="H55"/>
  <c r="I55"/>
  <c r="C56"/>
  <c r="D56"/>
  <c r="E56"/>
  <c r="F56"/>
  <c r="G56"/>
  <c r="H56"/>
  <c r="I56"/>
  <c r="C57"/>
  <c r="D57"/>
  <c r="E57"/>
  <c r="F57"/>
  <c r="G57"/>
  <c r="H57"/>
  <c r="I57"/>
  <c r="C58"/>
  <c r="D58"/>
  <c r="E58"/>
  <c r="F58"/>
  <c r="G58"/>
  <c r="H58"/>
  <c r="I58"/>
  <c r="C59"/>
  <c r="D59"/>
  <c r="E59"/>
  <c r="F59"/>
  <c r="G59"/>
  <c r="H59"/>
  <c r="I59"/>
  <c r="C60"/>
  <c r="D60"/>
  <c r="E60"/>
  <c r="F60"/>
  <c r="G60"/>
  <c r="H60"/>
  <c r="I60"/>
  <c r="C61"/>
  <c r="D61"/>
  <c r="E61"/>
  <c r="F61"/>
  <c r="G61"/>
  <c r="H61"/>
  <c r="I61"/>
  <c r="C62"/>
  <c r="D62"/>
  <c r="E62"/>
  <c r="F62"/>
  <c r="G62"/>
  <c r="H62"/>
  <c r="I62"/>
  <c r="C63"/>
  <c r="D63"/>
  <c r="E63"/>
  <c r="F63"/>
  <c r="G63"/>
  <c r="H63"/>
  <c r="I63"/>
  <c r="B64"/>
  <c r="C64"/>
  <c r="D64"/>
  <c r="E64"/>
  <c r="F64"/>
  <c r="G64"/>
  <c r="H64"/>
  <c r="I64"/>
  <c r="H66"/>
  <c r="C71"/>
  <c r="D71"/>
  <c r="E71"/>
  <c r="F71"/>
  <c r="G71"/>
  <c r="H71"/>
  <c r="I71"/>
  <c r="C72"/>
  <c r="D72"/>
  <c r="E72"/>
  <c r="F72"/>
  <c r="G72"/>
  <c r="H72"/>
  <c r="I72"/>
  <c r="C73"/>
  <c r="D73"/>
  <c r="E73"/>
  <c r="F73"/>
  <c r="G73"/>
  <c r="H73"/>
  <c r="I73"/>
  <c r="C74"/>
  <c r="D74"/>
  <c r="E74"/>
  <c r="F74"/>
  <c r="G74"/>
  <c r="H74"/>
  <c r="I74"/>
  <c r="C75"/>
  <c r="D75"/>
  <c r="E75"/>
  <c r="F75"/>
  <c r="G75"/>
  <c r="H75"/>
  <c r="I75"/>
  <c r="C76"/>
  <c r="D76"/>
  <c r="E76"/>
  <c r="F76"/>
  <c r="G76"/>
  <c r="H76"/>
  <c r="I76"/>
  <c r="C77"/>
  <c r="D77"/>
  <c r="E77"/>
  <c r="F77"/>
  <c r="G77"/>
  <c r="H77"/>
  <c r="I77"/>
  <c r="C78"/>
  <c r="D78"/>
  <c r="E78"/>
  <c r="F78"/>
  <c r="G78"/>
  <c r="H78"/>
  <c r="I78"/>
  <c r="C79"/>
  <c r="D79"/>
  <c r="E79"/>
  <c r="F79"/>
  <c r="G79"/>
  <c r="H79"/>
  <c r="I79"/>
  <c r="C80"/>
  <c r="D80"/>
  <c r="E80"/>
  <c r="F80"/>
  <c r="G80"/>
  <c r="H80"/>
  <c r="I80"/>
  <c r="C81"/>
  <c r="D81"/>
  <c r="E81"/>
  <c r="F81"/>
  <c r="G81"/>
  <c r="H81"/>
  <c r="I81"/>
  <c r="C82"/>
  <c r="D82"/>
  <c r="E82"/>
  <c r="F82"/>
  <c r="G82"/>
  <c r="H82"/>
  <c r="I82"/>
  <c r="C83"/>
  <c r="D83"/>
  <c r="E83"/>
  <c r="F83"/>
  <c r="G83"/>
  <c r="H83"/>
  <c r="I83"/>
  <c r="C84"/>
  <c r="D84"/>
  <c r="E84"/>
  <c r="F84"/>
  <c r="G84"/>
  <c r="H84"/>
  <c r="I84"/>
  <c r="C85"/>
  <c r="D85"/>
  <c r="E85"/>
  <c r="F85"/>
  <c r="G85"/>
  <c r="H85"/>
  <c r="I85"/>
  <c r="C86"/>
  <c r="D86"/>
  <c r="E86"/>
  <c r="F86"/>
  <c r="G86"/>
  <c r="H86"/>
  <c r="I86"/>
  <c r="C93"/>
  <c r="D93"/>
  <c r="E93"/>
  <c r="F93"/>
  <c r="G93"/>
  <c r="H93"/>
  <c r="I93"/>
  <c r="C94"/>
  <c r="D94"/>
  <c r="E94"/>
  <c r="F94"/>
  <c r="G94"/>
  <c r="H94"/>
  <c r="I94"/>
  <c r="C95"/>
  <c r="D95"/>
  <c r="E95"/>
  <c r="F95"/>
  <c r="G95"/>
  <c r="H95"/>
  <c r="I95"/>
  <c r="C96"/>
  <c r="D96"/>
  <c r="E96"/>
  <c r="F96"/>
  <c r="G96"/>
  <c r="H96"/>
  <c r="I96"/>
  <c r="C97"/>
  <c r="D97"/>
  <c r="E97"/>
  <c r="F97"/>
  <c r="G97"/>
  <c r="H97"/>
  <c r="I97"/>
  <c r="C98"/>
  <c r="D98"/>
  <c r="E98"/>
  <c r="F98"/>
  <c r="G98"/>
  <c r="H98"/>
  <c r="I98"/>
  <c r="C99"/>
  <c r="D99"/>
  <c r="E99"/>
  <c r="F99"/>
  <c r="G99"/>
  <c r="H99"/>
  <c r="I99"/>
  <c r="C100"/>
  <c r="D100"/>
  <c r="E100"/>
  <c r="F100"/>
  <c r="G100"/>
  <c r="H100"/>
  <c r="I100"/>
  <c r="C101"/>
  <c r="D101"/>
  <c r="E101"/>
  <c r="F101"/>
  <c r="G101"/>
  <c r="H101"/>
  <c r="I101"/>
  <c r="C102"/>
  <c r="D102"/>
  <c r="E102"/>
  <c r="F102"/>
  <c r="G102"/>
  <c r="H102"/>
  <c r="I102"/>
  <c r="C103"/>
  <c r="D103"/>
  <c r="E103"/>
  <c r="F103"/>
  <c r="G103"/>
  <c r="H103"/>
  <c r="I103"/>
  <c r="C104"/>
  <c r="D104"/>
  <c r="E104"/>
  <c r="F104"/>
  <c r="G104"/>
  <c r="H104"/>
  <c r="I104"/>
  <c r="C105"/>
  <c r="D105"/>
  <c r="E105"/>
  <c r="F105"/>
  <c r="G105"/>
  <c r="H105"/>
  <c r="I105"/>
  <c r="C106"/>
  <c r="D106"/>
  <c r="E106"/>
  <c r="F106"/>
  <c r="G106"/>
  <c r="H106"/>
  <c r="I106"/>
  <c r="C107"/>
  <c r="D107"/>
  <c r="E107"/>
  <c r="F107"/>
  <c r="G107"/>
  <c r="H107"/>
  <c r="I107"/>
  <c r="C108"/>
  <c r="D108"/>
  <c r="E108"/>
  <c r="F108"/>
  <c r="G108"/>
  <c r="H108"/>
  <c r="H110" s="1"/>
  <c r="I108"/>
  <c r="C115"/>
  <c r="D115"/>
  <c r="E115"/>
  <c r="F115"/>
  <c r="G115"/>
  <c r="H115"/>
  <c r="I115"/>
  <c r="C116"/>
  <c r="D116"/>
  <c r="E116"/>
  <c r="F116"/>
  <c r="G116"/>
  <c r="H116"/>
  <c r="I116"/>
  <c r="C117"/>
  <c r="D117"/>
  <c r="E117"/>
  <c r="F117"/>
  <c r="G117"/>
  <c r="H117"/>
  <c r="I117"/>
  <c r="C118"/>
  <c r="D118"/>
  <c r="E118"/>
  <c r="F118"/>
  <c r="G118"/>
  <c r="H118"/>
  <c r="I118"/>
  <c r="C119"/>
  <c r="D119"/>
  <c r="E119"/>
  <c r="F119"/>
  <c r="G119"/>
  <c r="H119"/>
  <c r="I119"/>
  <c r="C120"/>
  <c r="D120"/>
  <c r="E120"/>
  <c r="F120"/>
  <c r="G120"/>
  <c r="H120"/>
  <c r="I120"/>
  <c r="C121"/>
  <c r="D121"/>
  <c r="E121"/>
  <c r="F121"/>
  <c r="G121"/>
  <c r="H121"/>
  <c r="I121"/>
  <c r="C122"/>
  <c r="D122"/>
  <c r="E122"/>
  <c r="F122"/>
  <c r="G122"/>
  <c r="H122"/>
  <c r="I122"/>
  <c r="C123"/>
  <c r="D123"/>
  <c r="E123"/>
  <c r="F123"/>
  <c r="G123"/>
  <c r="H123"/>
  <c r="I123"/>
  <c r="C124"/>
  <c r="D124"/>
  <c r="E124"/>
  <c r="F124"/>
  <c r="G124"/>
  <c r="H124"/>
  <c r="I124"/>
  <c r="C125"/>
  <c r="D125"/>
  <c r="E125"/>
  <c r="F125"/>
  <c r="G125"/>
  <c r="H125"/>
  <c r="I125"/>
  <c r="C126"/>
  <c r="D126"/>
  <c r="E126"/>
  <c r="F126"/>
  <c r="G126"/>
  <c r="H126"/>
  <c r="I126"/>
  <c r="C127"/>
  <c r="D127"/>
  <c r="E127"/>
  <c r="F127"/>
  <c r="G127"/>
  <c r="H127"/>
  <c r="I127"/>
  <c r="C128"/>
  <c r="D128"/>
  <c r="E128"/>
  <c r="F128"/>
  <c r="G128"/>
  <c r="H128"/>
  <c r="I128"/>
  <c r="C129"/>
  <c r="D129"/>
  <c r="E129"/>
  <c r="F129"/>
  <c r="G129"/>
  <c r="H129"/>
  <c r="I129"/>
  <c r="C130"/>
  <c r="D130"/>
  <c r="E130"/>
  <c r="F130"/>
  <c r="G130"/>
  <c r="H130"/>
  <c r="I130"/>
  <c r="C137"/>
  <c r="D137"/>
  <c r="E137"/>
  <c r="F137"/>
  <c r="G137"/>
  <c r="H137"/>
  <c r="I137"/>
  <c r="C138"/>
  <c r="D138"/>
  <c r="E138"/>
  <c r="F138"/>
  <c r="G138"/>
  <c r="H138"/>
  <c r="I138"/>
  <c r="C139"/>
  <c r="D139"/>
  <c r="E139"/>
  <c r="F139"/>
  <c r="G139"/>
  <c r="H139"/>
  <c r="I139"/>
  <c r="C140"/>
  <c r="D140"/>
  <c r="E140"/>
  <c r="F140"/>
  <c r="G140"/>
  <c r="H140"/>
  <c r="I140"/>
  <c r="C141"/>
  <c r="D141"/>
  <c r="E141"/>
  <c r="F141"/>
  <c r="G141"/>
  <c r="H141"/>
  <c r="I141"/>
  <c r="C142"/>
  <c r="D142"/>
  <c r="E142"/>
  <c r="F142"/>
  <c r="G142"/>
  <c r="H142"/>
  <c r="I142"/>
  <c r="C143"/>
  <c r="D143"/>
  <c r="E143"/>
  <c r="F143"/>
  <c r="G143"/>
  <c r="H143"/>
  <c r="I143"/>
  <c r="C144"/>
  <c r="D144"/>
  <c r="E144"/>
  <c r="F144"/>
  <c r="G144"/>
  <c r="H144"/>
  <c r="I144"/>
  <c r="C145"/>
  <c r="D145"/>
  <c r="E145"/>
  <c r="F145"/>
  <c r="G145"/>
  <c r="H145"/>
  <c r="I145"/>
  <c r="C146"/>
  <c r="D146"/>
  <c r="E146"/>
  <c r="F146"/>
  <c r="G146"/>
  <c r="H146"/>
  <c r="I146"/>
  <c r="C147"/>
  <c r="D147"/>
  <c r="E147"/>
  <c r="F147"/>
  <c r="G147"/>
  <c r="H147"/>
  <c r="I147"/>
  <c r="C148"/>
  <c r="D148"/>
  <c r="E148"/>
  <c r="F148"/>
  <c r="G148"/>
  <c r="H148"/>
  <c r="I148"/>
  <c r="C149"/>
  <c r="D149"/>
  <c r="E149"/>
  <c r="F149"/>
  <c r="G149"/>
  <c r="H149"/>
  <c r="I149"/>
  <c r="C150"/>
  <c r="D150"/>
  <c r="E150"/>
  <c r="F150"/>
  <c r="G150"/>
  <c r="H150"/>
  <c r="I150"/>
  <c r="C151"/>
  <c r="D151"/>
  <c r="E151"/>
  <c r="F151"/>
  <c r="G151"/>
  <c r="H151"/>
  <c r="I151"/>
  <c r="C152"/>
  <c r="D152"/>
  <c r="E152"/>
  <c r="F152"/>
  <c r="G152"/>
  <c r="H152"/>
  <c r="I152"/>
  <c r="C159"/>
  <c r="D159"/>
  <c r="E159"/>
  <c r="F159"/>
  <c r="G159"/>
  <c r="H159"/>
  <c r="I159"/>
  <c r="C160"/>
  <c r="D160"/>
  <c r="E160"/>
  <c r="F160"/>
  <c r="G160"/>
  <c r="H160"/>
  <c r="I160"/>
  <c r="C161"/>
  <c r="D161"/>
  <c r="E161"/>
  <c r="F161"/>
  <c r="G161"/>
  <c r="H161"/>
  <c r="I161"/>
  <c r="C162"/>
  <c r="D162"/>
  <c r="E162"/>
  <c r="F162"/>
  <c r="G162"/>
  <c r="H162"/>
  <c r="I162"/>
  <c r="C163"/>
  <c r="D163"/>
  <c r="E163"/>
  <c r="F163"/>
  <c r="G163"/>
  <c r="H163"/>
  <c r="I163"/>
  <c r="C164"/>
  <c r="D164"/>
  <c r="E164"/>
  <c r="F164"/>
  <c r="G164"/>
  <c r="H164"/>
  <c r="I164"/>
  <c r="C165"/>
  <c r="D165"/>
  <c r="E165"/>
  <c r="F165"/>
  <c r="G165"/>
  <c r="H165"/>
  <c r="I165"/>
  <c r="C166"/>
  <c r="D166"/>
  <c r="E166"/>
  <c r="F166"/>
  <c r="G166"/>
  <c r="H166"/>
  <c r="I166"/>
  <c r="C167"/>
  <c r="D167"/>
  <c r="E167"/>
  <c r="F167"/>
  <c r="G167"/>
  <c r="H167"/>
  <c r="I167"/>
  <c r="C168"/>
  <c r="D168"/>
  <c r="E168"/>
  <c r="F168"/>
  <c r="G168"/>
  <c r="H168"/>
  <c r="I168"/>
  <c r="C169"/>
  <c r="D169"/>
  <c r="E169"/>
  <c r="F169"/>
  <c r="G169"/>
  <c r="H169"/>
  <c r="I169"/>
  <c r="C170"/>
  <c r="D170"/>
  <c r="E170"/>
  <c r="F170"/>
  <c r="G170"/>
  <c r="H170"/>
  <c r="I170"/>
  <c r="C171"/>
  <c r="D171"/>
  <c r="E171"/>
  <c r="F171"/>
  <c r="G171"/>
  <c r="H171"/>
  <c r="I171"/>
  <c r="C172"/>
  <c r="D172"/>
  <c r="E172"/>
  <c r="F172"/>
  <c r="G172"/>
  <c r="H172"/>
  <c r="I172"/>
  <c r="C173"/>
  <c r="D173"/>
  <c r="E173"/>
  <c r="F173"/>
  <c r="G173"/>
  <c r="H173"/>
  <c r="I173"/>
  <c r="C174"/>
  <c r="D174"/>
  <c r="E174"/>
  <c r="F174"/>
  <c r="G174"/>
  <c r="H174"/>
  <c r="I174"/>
  <c r="C180"/>
  <c r="D180"/>
  <c r="E180"/>
  <c r="F180"/>
  <c r="G180"/>
  <c r="H180"/>
  <c r="I180"/>
  <c r="C181"/>
  <c r="D181"/>
  <c r="E181"/>
  <c r="F181"/>
  <c r="G181"/>
  <c r="H181"/>
  <c r="I181"/>
  <c r="C182"/>
  <c r="D182"/>
  <c r="E182"/>
  <c r="F182"/>
  <c r="G182"/>
  <c r="H182"/>
  <c r="I182"/>
  <c r="C183"/>
  <c r="D183"/>
  <c r="E183"/>
  <c r="F183"/>
  <c r="G183"/>
  <c r="H183"/>
  <c r="I183"/>
  <c r="C184"/>
  <c r="D184"/>
  <c r="E184"/>
  <c r="F184"/>
  <c r="G184"/>
  <c r="H184"/>
  <c r="I184"/>
  <c r="C185"/>
  <c r="D185"/>
  <c r="E185"/>
  <c r="F185"/>
  <c r="G185"/>
  <c r="H185"/>
  <c r="I185"/>
  <c r="C186"/>
  <c r="D186"/>
  <c r="E186"/>
  <c r="F186"/>
  <c r="G186"/>
  <c r="H186"/>
  <c r="I186"/>
  <c r="C187"/>
  <c r="D187"/>
  <c r="E187"/>
  <c r="F187"/>
  <c r="G187"/>
  <c r="H187"/>
  <c r="I187"/>
  <c r="C188"/>
  <c r="D188"/>
  <c r="E188"/>
  <c r="F188"/>
  <c r="G188"/>
  <c r="H188"/>
  <c r="I188"/>
  <c r="C189"/>
  <c r="D189"/>
  <c r="E189"/>
  <c r="F189"/>
  <c r="G189"/>
  <c r="H189"/>
  <c r="I189"/>
  <c r="C190"/>
  <c r="D190"/>
  <c r="E190"/>
  <c r="F190"/>
  <c r="G190"/>
  <c r="H190"/>
  <c r="I190"/>
  <c r="C191"/>
  <c r="D191"/>
  <c r="E191"/>
  <c r="F191"/>
  <c r="G191"/>
  <c r="H191"/>
  <c r="I191"/>
  <c r="C192"/>
  <c r="D192"/>
  <c r="E192"/>
  <c r="F192"/>
  <c r="G192"/>
  <c r="H192"/>
  <c r="I192"/>
  <c r="C193"/>
  <c r="D193"/>
  <c r="E193"/>
  <c r="F193"/>
  <c r="G193"/>
  <c r="H193"/>
  <c r="I193"/>
  <c r="C194"/>
  <c r="D194"/>
  <c r="E194"/>
  <c r="F194"/>
  <c r="G194"/>
  <c r="H194"/>
  <c r="I194"/>
  <c r="C195"/>
  <c r="D195"/>
  <c r="E195"/>
  <c r="F195"/>
  <c r="G195"/>
  <c r="H195"/>
  <c r="I195"/>
  <c r="C202"/>
  <c r="D202"/>
  <c r="E202"/>
  <c r="F202"/>
  <c r="G202"/>
  <c r="H202"/>
  <c r="I202"/>
  <c r="C203"/>
  <c r="D203"/>
  <c r="E203"/>
  <c r="F203"/>
  <c r="G203"/>
  <c r="H203"/>
  <c r="I203"/>
  <c r="C204"/>
  <c r="D204"/>
  <c r="E204"/>
  <c r="F204"/>
  <c r="G204"/>
  <c r="H204"/>
  <c r="I204"/>
  <c r="C205"/>
  <c r="D205"/>
  <c r="E205"/>
  <c r="F205"/>
  <c r="G205"/>
  <c r="H205"/>
  <c r="I205"/>
  <c r="C206"/>
  <c r="D206"/>
  <c r="E206"/>
  <c r="F206"/>
  <c r="G206"/>
  <c r="H206"/>
  <c r="I206"/>
  <c r="C207"/>
  <c r="D207"/>
  <c r="E207"/>
  <c r="F207"/>
  <c r="G207"/>
  <c r="H207"/>
  <c r="I207"/>
  <c r="C208"/>
  <c r="D208"/>
  <c r="E208"/>
  <c r="F208"/>
  <c r="G208"/>
  <c r="H208"/>
  <c r="I208"/>
  <c r="C209"/>
  <c r="D209"/>
  <c r="E209"/>
  <c r="F209"/>
  <c r="G209"/>
  <c r="H209"/>
  <c r="I209"/>
  <c r="C210"/>
  <c r="D210"/>
  <c r="E210"/>
  <c r="F210"/>
  <c r="G210"/>
  <c r="H210"/>
  <c r="I210"/>
  <c r="C211"/>
  <c r="D211"/>
  <c r="E211"/>
  <c r="F211"/>
  <c r="G211"/>
  <c r="H211"/>
  <c r="I211"/>
  <c r="C212"/>
  <c r="D212"/>
  <c r="E212"/>
  <c r="F212"/>
  <c r="G212"/>
  <c r="H212"/>
  <c r="I212"/>
  <c r="C213"/>
  <c r="D213"/>
  <c r="E213"/>
  <c r="F213"/>
  <c r="G213"/>
  <c r="H213"/>
  <c r="I213"/>
  <c r="C214"/>
  <c r="D214"/>
  <c r="E214"/>
  <c r="F214"/>
  <c r="G214"/>
  <c r="H214"/>
  <c r="I214"/>
  <c r="C215"/>
  <c r="D215"/>
  <c r="E215"/>
  <c r="F215"/>
  <c r="G215"/>
  <c r="H215"/>
  <c r="I215"/>
  <c r="C216"/>
  <c r="D216"/>
  <c r="E216"/>
  <c r="F216"/>
  <c r="G216"/>
  <c r="H216"/>
  <c r="I216"/>
  <c r="C217"/>
  <c r="D217"/>
  <c r="E217"/>
  <c r="F217"/>
  <c r="G217"/>
  <c r="H217"/>
  <c r="I217"/>
  <c r="C218"/>
  <c r="D218"/>
  <c r="E218"/>
  <c r="F218"/>
  <c r="G218"/>
  <c r="H218"/>
  <c r="I218"/>
  <c r="C223"/>
  <c r="D223"/>
  <c r="E223"/>
  <c r="F223"/>
  <c r="G223"/>
  <c r="H223"/>
  <c r="I223"/>
  <c r="C224"/>
  <c r="D224"/>
  <c r="E224"/>
  <c r="F224"/>
  <c r="G224"/>
  <c r="H224"/>
  <c r="I224"/>
  <c r="C225"/>
  <c r="D225"/>
  <c r="E225"/>
  <c r="F225"/>
  <c r="G225"/>
  <c r="H225"/>
  <c r="I225"/>
  <c r="C226"/>
  <c r="D226"/>
  <c r="E226"/>
  <c r="F226"/>
  <c r="G226"/>
  <c r="H226"/>
  <c r="I226"/>
  <c r="C227"/>
  <c r="D227"/>
  <c r="E227"/>
  <c r="F227"/>
  <c r="G227"/>
  <c r="H227"/>
  <c r="I227"/>
  <c r="C228"/>
  <c r="D228"/>
  <c r="E228"/>
  <c r="F228"/>
  <c r="G228"/>
  <c r="H228"/>
  <c r="I228"/>
  <c r="C229"/>
  <c r="D229"/>
  <c r="E229"/>
  <c r="F229"/>
  <c r="G229"/>
  <c r="H229"/>
  <c r="I229"/>
  <c r="C230"/>
  <c r="D230"/>
  <c r="E230"/>
  <c r="F230"/>
  <c r="G230"/>
  <c r="H230"/>
  <c r="I230"/>
  <c r="C231"/>
  <c r="D231"/>
  <c r="E231"/>
  <c r="F231"/>
  <c r="G231"/>
  <c r="H231"/>
  <c r="I231"/>
  <c r="C232"/>
  <c r="D232"/>
  <c r="E232"/>
  <c r="F232"/>
  <c r="G232"/>
  <c r="H232"/>
  <c r="I232"/>
  <c r="C233"/>
  <c r="D233"/>
  <c r="E233"/>
  <c r="F233"/>
  <c r="G233"/>
  <c r="H233"/>
  <c r="I233"/>
  <c r="C234"/>
  <c r="D234"/>
  <c r="E234"/>
  <c r="F234"/>
  <c r="G234"/>
  <c r="H234"/>
  <c r="I234"/>
  <c r="C235"/>
  <c r="D235"/>
  <c r="E235"/>
  <c r="F235"/>
  <c r="G235"/>
  <c r="H235"/>
  <c r="I235"/>
  <c r="C236"/>
  <c r="D236"/>
  <c r="E236"/>
  <c r="F236"/>
  <c r="G236"/>
  <c r="H236"/>
  <c r="I236"/>
  <c r="C237"/>
  <c r="D237"/>
  <c r="E237"/>
  <c r="F237"/>
  <c r="G237"/>
  <c r="H237"/>
  <c r="I237"/>
  <c r="C238"/>
  <c r="D238"/>
  <c r="E238"/>
  <c r="F238"/>
  <c r="G238"/>
  <c r="H238"/>
  <c r="I238"/>
  <c r="C239"/>
  <c r="D239"/>
  <c r="E239"/>
  <c r="F239"/>
  <c r="G239"/>
  <c r="H239"/>
  <c r="I239"/>
  <c r="Y8" i="1"/>
  <c r="Y9"/>
  <c r="Y10"/>
  <c r="C25"/>
  <c r="L25" s="1"/>
  <c r="Y11"/>
  <c r="Y12"/>
  <c r="Y13"/>
  <c r="Y14"/>
  <c r="Y15"/>
  <c r="Y16"/>
  <c r="Y17"/>
  <c r="Y18"/>
  <c r="Y19"/>
  <c r="Y21"/>
  <c r="Y22"/>
  <c r="Y23"/>
  <c r="J231" i="2"/>
  <c r="AC16" i="1" s="1"/>
  <c r="J212" i="2"/>
  <c r="AJ18" i="1" s="1"/>
  <c r="J204" i="2"/>
  <c r="AJ10" i="1" s="1"/>
  <c r="J174" i="2"/>
  <c r="J170"/>
  <c r="J166"/>
  <c r="J162"/>
  <c r="J129"/>
  <c r="AE22" i="1" s="1"/>
  <c r="J125" i="2"/>
  <c r="AE18" i="1" s="1"/>
  <c r="J121" i="2"/>
  <c r="AE14" i="1" s="1"/>
  <c r="J117" i="2"/>
  <c r="AE10" i="1" s="1"/>
  <c r="J115" i="2"/>
  <c r="AE8" i="1" s="1"/>
  <c r="J84" i="2"/>
  <c r="AH21" i="1" s="1"/>
  <c r="J82" i="2"/>
  <c r="AH19" i="1" s="1"/>
  <c r="J80" i="2"/>
  <c r="AH17" i="1" s="1"/>
  <c r="J76" i="2"/>
  <c r="AH13" i="1" s="1"/>
  <c r="J74" i="2"/>
  <c r="AH11" i="1" s="1"/>
  <c r="J72" i="2"/>
  <c r="AH9" i="1" s="1"/>
  <c r="J63" i="2"/>
  <c r="J59"/>
  <c r="J55"/>
  <c r="J51"/>
  <c r="J49"/>
  <c r="J41"/>
  <c r="AA22" i="1" s="1"/>
  <c r="J16" i="2"/>
  <c r="Z21" i="1" s="1"/>
  <c r="J215" i="2"/>
  <c r="AJ21" i="1" s="1"/>
  <c r="J207" i="2"/>
  <c r="AJ13" i="1" s="1"/>
  <c r="J203" i="2"/>
  <c r="AJ9" i="1" s="1"/>
  <c r="C176" i="2"/>
  <c r="J173"/>
  <c r="J171"/>
  <c r="J169"/>
  <c r="J167"/>
  <c r="J165"/>
  <c r="J163"/>
  <c r="J161"/>
  <c r="J159"/>
  <c r="J130"/>
  <c r="AE23" i="1" s="1"/>
  <c r="J128" i="2"/>
  <c r="AE21" i="1" s="1"/>
  <c r="J126" i="2"/>
  <c r="AE19" i="1" s="1"/>
  <c r="J124" i="2"/>
  <c r="AE17" i="1" s="1"/>
  <c r="J122" i="2"/>
  <c r="AE15" i="1" s="1"/>
  <c r="J120" i="2"/>
  <c r="AE13" i="1" s="1"/>
  <c r="J118" i="2"/>
  <c r="AE11" i="1" s="1"/>
  <c r="J116" i="2"/>
  <c r="AE9" i="1" s="1"/>
  <c r="C88" i="2"/>
  <c r="J83"/>
  <c r="AH20" i="1" s="1"/>
  <c r="J79" i="2"/>
  <c r="AH16" i="1" s="1"/>
  <c r="J75" i="2"/>
  <c r="AH12" i="1" s="1"/>
  <c r="J71" i="2"/>
  <c r="AH8" i="1" s="1"/>
  <c r="I66" i="2"/>
  <c r="G66"/>
  <c r="J60"/>
  <c r="J58"/>
  <c r="J56"/>
  <c r="J54"/>
  <c r="J40"/>
  <c r="AA21" i="1" s="1"/>
  <c r="J15" i="2"/>
  <c r="Z20" i="1" s="1"/>
  <c r="J140" i="2"/>
  <c r="AG11" i="1" s="1"/>
  <c r="J30" i="2"/>
  <c r="AA11" i="1" s="1"/>
  <c r="G20" i="2"/>
  <c r="J5"/>
  <c r="Z10" i="1" s="1"/>
  <c r="J148" i="2"/>
  <c r="AG19" i="1" s="1"/>
  <c r="J191" i="2"/>
  <c r="AI19" i="1" s="1"/>
  <c r="J38" i="2"/>
  <c r="AA19" i="1" s="1"/>
  <c r="C44" i="2"/>
  <c r="C20"/>
  <c r="D66"/>
  <c r="D88"/>
  <c r="J180"/>
  <c r="AI8" i="1" s="1"/>
  <c r="J93" i="2"/>
  <c r="AD8" i="1" s="1"/>
  <c r="J97" i="2"/>
  <c r="AD12" i="1" s="1"/>
  <c r="J31" i="2"/>
  <c r="AA12" i="1" s="1"/>
  <c r="E88" i="2"/>
  <c r="J182"/>
  <c r="AI10" i="1" s="1"/>
  <c r="J95" i="2"/>
  <c r="AD10" i="1" s="1"/>
  <c r="J186" i="2"/>
  <c r="AI14" i="1" s="1"/>
  <c r="J143" i="2"/>
  <c r="AG14" i="1" s="1"/>
  <c r="J99" i="2"/>
  <c r="AD14" i="1" s="1"/>
  <c r="J194" i="2"/>
  <c r="AI22" i="1" s="1"/>
  <c r="J107" i="2"/>
  <c r="AD22" i="1" s="1"/>
  <c r="J9" i="2"/>
  <c r="Z14" i="1" s="1"/>
  <c r="J205" i="2" l="1"/>
  <c r="AJ11" i="1" s="1"/>
  <c r="J183" i="2"/>
  <c r="AI11" i="1" s="1"/>
  <c r="J86" i="2"/>
  <c r="AH23" i="1" s="1"/>
  <c r="D110" i="2"/>
  <c r="J108"/>
  <c r="AD23" i="1" s="1"/>
  <c r="C110" i="2"/>
  <c r="J17"/>
  <c r="Z22" i="1" s="1"/>
  <c r="J62" i="2"/>
  <c r="C66"/>
  <c r="E44"/>
  <c r="J237"/>
  <c r="AC22" i="1" s="1"/>
  <c r="J226" i="2"/>
  <c r="AC11" i="1" s="1"/>
  <c r="J225" i="2"/>
  <c r="AC10" i="1" s="1"/>
  <c r="C240" i="2"/>
  <c r="G219"/>
  <c r="F88"/>
  <c r="I110"/>
  <c r="H44"/>
  <c r="J233"/>
  <c r="AC18" i="1" s="1"/>
  <c r="J229" i="2"/>
  <c r="AC14" i="1" s="1"/>
  <c r="D240" i="2"/>
  <c r="I240"/>
  <c r="J223"/>
  <c r="AC8" i="1" s="1"/>
  <c r="C219" i="2"/>
  <c r="I219"/>
  <c r="E219"/>
  <c r="I154"/>
  <c r="E154"/>
  <c r="C154"/>
  <c r="I132"/>
  <c r="E132"/>
  <c r="H88"/>
  <c r="J217"/>
  <c r="AJ23" i="1" s="1"/>
  <c r="AB8"/>
  <c r="I197" i="2"/>
  <c r="C132"/>
  <c r="H197"/>
  <c r="F176"/>
  <c r="H20"/>
  <c r="H154"/>
  <c r="J235"/>
  <c r="AC20" i="1" s="1"/>
  <c r="J230" i="2"/>
  <c r="AC15" i="1" s="1"/>
  <c r="I176" i="2"/>
  <c r="H132"/>
  <c r="J78"/>
  <c r="AH15" i="1" s="1"/>
  <c r="I20" i="2"/>
  <c r="H240"/>
  <c r="H219"/>
  <c r="H176"/>
  <c r="D176"/>
  <c r="I88"/>
  <c r="G88"/>
  <c r="J209"/>
  <c r="AJ15" i="1" s="1"/>
  <c r="J202" i="2"/>
  <c r="AJ8" i="1" s="1"/>
  <c r="J216" i="2"/>
  <c r="AJ22" i="1" s="1"/>
  <c r="J236" i="2"/>
  <c r="AC21" i="1" s="1"/>
  <c r="J7" i="2"/>
  <c r="Z12" i="1" s="1"/>
  <c r="J227" i="2"/>
  <c r="AC12" i="1" s="1"/>
  <c r="F154" i="2"/>
  <c r="F132"/>
  <c r="AF8" i="1"/>
  <c r="E197" i="2"/>
  <c r="J211"/>
  <c r="AJ17" i="1" s="1"/>
  <c r="E240" i="2"/>
  <c r="E176"/>
  <c r="E110"/>
  <c r="J52"/>
  <c r="AB11" i="1" s="1"/>
  <c r="E66" i="2"/>
  <c r="E20"/>
  <c r="J50"/>
  <c r="J208"/>
  <c r="AJ14" i="1" s="1"/>
  <c r="D197" i="2"/>
  <c r="F110"/>
  <c r="D44"/>
  <c r="D154"/>
  <c r="D132"/>
  <c r="D219"/>
  <c r="D20"/>
  <c r="C197"/>
  <c r="G240"/>
  <c r="G154"/>
  <c r="G197"/>
  <c r="G176"/>
  <c r="G110"/>
  <c r="AF23" i="1"/>
  <c r="AB15"/>
  <c r="G132" i="2"/>
  <c r="J152"/>
  <c r="AG23" i="1" s="1"/>
  <c r="J195" i="2"/>
  <c r="AI23" i="1" s="1"/>
  <c r="J18" i="2"/>
  <c r="Z23" i="1" s="1"/>
  <c r="J214" i="2"/>
  <c r="AJ20" i="1" s="1"/>
  <c r="J210" i="2"/>
  <c r="AJ16" i="1" s="1"/>
  <c r="J6" i="2"/>
  <c r="Z11" i="1" s="1"/>
  <c r="J29" i="2"/>
  <c r="AA10" i="1" s="1"/>
  <c r="G44" i="2"/>
  <c r="F240"/>
  <c r="F20"/>
  <c r="J213"/>
  <c r="AJ19" i="1" s="1"/>
  <c r="F197" i="2"/>
  <c r="F66"/>
  <c r="J14"/>
  <c r="Z19" i="1" s="1"/>
  <c r="AB14"/>
  <c r="AB22"/>
  <c r="AB19"/>
  <c r="Y25"/>
  <c r="J193" i="2"/>
  <c r="AI21" i="1" s="1"/>
  <c r="J184" i="2"/>
  <c r="AI12" i="1" s="1"/>
  <c r="J172" i="2"/>
  <c r="AB21" i="1" s="1"/>
  <c r="J168" i="2"/>
  <c r="J164"/>
  <c r="AB13" i="1" s="1"/>
  <c r="J160" i="2"/>
  <c r="J141"/>
  <c r="AG12" i="1" s="1"/>
  <c r="J139" i="2"/>
  <c r="AG10" i="1" s="1"/>
  <c r="J127" i="2"/>
  <c r="AE20" i="1" s="1"/>
  <c r="J123" i="2"/>
  <c r="AE16" i="1" s="1"/>
  <c r="J119" i="2"/>
  <c r="AE12" i="1" s="1"/>
  <c r="AF12" s="1"/>
  <c r="J104" i="2"/>
  <c r="AD19" i="1" s="1"/>
  <c r="AF19" s="1"/>
  <c r="J96" i="2"/>
  <c r="AD11" i="1" s="1"/>
  <c r="AF11" s="1"/>
  <c r="J85" i="2"/>
  <c r="AH22" i="1" s="1"/>
  <c r="J81" i="2"/>
  <c r="AH18" i="1" s="1"/>
  <c r="J77" i="2"/>
  <c r="AH14" i="1" s="1"/>
  <c r="J73" i="2"/>
  <c r="AH10" i="1" s="1"/>
  <c r="J61" i="2"/>
  <c r="AB20" i="1" s="1"/>
  <c r="J57" i="2"/>
  <c r="AB16" i="1" s="1"/>
  <c r="J53" i="2"/>
  <c r="AB12" i="1" s="1"/>
  <c r="J33" i="2"/>
  <c r="AA14" i="1" s="1"/>
  <c r="AB10"/>
  <c r="AB18"/>
  <c r="J238" i="2"/>
  <c r="AC23" i="1" s="1"/>
  <c r="J234" i="2"/>
  <c r="AC19" i="1" s="1"/>
  <c r="J232" i="2"/>
  <c r="AC17" i="1" s="1"/>
  <c r="J228" i="2"/>
  <c r="AC13" i="1" s="1"/>
  <c r="J206" i="2"/>
  <c r="AJ12" i="1" s="1"/>
  <c r="J181" i="2"/>
  <c r="AI9" i="1" s="1"/>
  <c r="J142" i="2"/>
  <c r="AG13" i="1" s="1"/>
  <c r="J138" i="2"/>
  <c r="AG9" i="1" s="1"/>
  <c r="AB17"/>
  <c r="F44" i="2"/>
  <c r="AF22" i="1"/>
  <c r="J224" i="2"/>
  <c r="F219"/>
  <c r="J144"/>
  <c r="AG15" i="1" s="1"/>
  <c r="J39" i="2"/>
  <c r="AA20" i="1" s="1"/>
  <c r="J192" i="2"/>
  <c r="AI20" i="1" s="1"/>
  <c r="J190" i="2"/>
  <c r="AI18" i="1" s="1"/>
  <c r="J151" i="2"/>
  <c r="AG22" i="1" s="1"/>
  <c r="J102" i="2"/>
  <c r="AD17" i="1" s="1"/>
  <c r="AF17" s="1"/>
  <c r="J101" i="2"/>
  <c r="AD16" i="1" s="1"/>
  <c r="J42" i="2"/>
  <c r="AA23" i="1" s="1"/>
  <c r="J10" i="2"/>
  <c r="Z15" i="1" s="1"/>
  <c r="J8" i="2"/>
  <c r="Z13" i="1" s="1"/>
  <c r="J4" i="2"/>
  <c r="Z9" i="1" s="1"/>
  <c r="J187" i="2"/>
  <c r="AI15" i="1" s="1"/>
  <c r="J185" i="2"/>
  <c r="AI13" i="1" s="1"/>
  <c r="AF10"/>
  <c r="J189" i="2"/>
  <c r="AI17" i="1" s="1"/>
  <c r="J150" i="2"/>
  <c r="AG21" i="1" s="1"/>
  <c r="J146" i="2"/>
  <c r="AG17" i="1" s="1"/>
  <c r="J64" i="2"/>
  <c r="AB23" i="1" s="1"/>
  <c r="J3" i="2"/>
  <c r="AF14" i="1"/>
  <c r="J137" i="2"/>
  <c r="AG8" i="1" s="1"/>
  <c r="J105" i="2"/>
  <c r="AD20" i="1" s="1"/>
  <c r="J103" i="2"/>
  <c r="AD18" i="1" s="1"/>
  <c r="AF18" s="1"/>
  <c r="J37" i="2"/>
  <c r="AA18" i="1" s="1"/>
  <c r="J35" i="2"/>
  <c r="AA16" i="1" s="1"/>
  <c r="J27" i="2"/>
  <c r="AA8" i="1" s="1"/>
  <c r="J12" i="2"/>
  <c r="Z17" i="1" s="1"/>
  <c r="J149" i="2"/>
  <c r="AG20" i="1" s="1"/>
  <c r="J147" i="2"/>
  <c r="AG18" i="1" s="1"/>
  <c r="J145" i="2"/>
  <c r="AG16" i="1" s="1"/>
  <c r="J188" i="2"/>
  <c r="AI16" i="1" s="1"/>
  <c r="J106" i="2"/>
  <c r="AD21" i="1" s="1"/>
  <c r="AF21" s="1"/>
  <c r="J100" i="2"/>
  <c r="AD15" i="1" s="1"/>
  <c r="AF15" s="1"/>
  <c r="J98" i="2"/>
  <c r="AD13" i="1" s="1"/>
  <c r="AF13" s="1"/>
  <c r="J94" i="2"/>
  <c r="AD9" i="1" s="1"/>
  <c r="J36" i="2"/>
  <c r="AA17" i="1" s="1"/>
  <c r="J34" i="2"/>
  <c r="AA15" i="1" s="1"/>
  <c r="J32" i="2"/>
  <c r="AA13" i="1" s="1"/>
  <c r="J28" i="2"/>
  <c r="AA9" i="1" s="1"/>
  <c r="J13" i="2"/>
  <c r="Z18" i="1" s="1"/>
  <c r="J11" i="2"/>
  <c r="Z16" i="1" s="1"/>
  <c r="J66" i="2" l="1"/>
  <c r="J44"/>
  <c r="AF16" i="1"/>
  <c r="J132" i="2"/>
  <c r="J88"/>
  <c r="J110"/>
  <c r="J240"/>
  <c r="J176"/>
  <c r="AJ25" i="1"/>
  <c r="J154" i="2"/>
  <c r="J219"/>
  <c r="J20"/>
  <c r="J197"/>
  <c r="AF20" i="1"/>
  <c r="K176" i="2"/>
  <c r="AE25" i="1"/>
  <c r="AH25"/>
  <c r="K66" i="2"/>
  <c r="AI25" i="1"/>
  <c r="K154" i="2"/>
  <c r="K88"/>
  <c r="AB9" i="1"/>
  <c r="AB25" s="1"/>
  <c r="K20" i="2"/>
  <c r="K132"/>
  <c r="K219"/>
  <c r="K44"/>
  <c r="K110"/>
  <c r="AA25" i="1"/>
  <c r="AC9"/>
  <c r="AC25" s="1"/>
  <c r="K240" i="2"/>
  <c r="AG25" i="1"/>
  <c r="Z25"/>
  <c r="K197" i="2"/>
  <c r="AF9" i="1"/>
  <c r="AD25"/>
  <c r="AF25" l="1"/>
</calcChain>
</file>

<file path=xl/sharedStrings.xml><?xml version="1.0" encoding="utf-8"?>
<sst xmlns="http://schemas.openxmlformats.org/spreadsheetml/2006/main" count="203" uniqueCount="48">
  <si>
    <t>Prénom</t>
  </si>
  <si>
    <t>Lundi</t>
  </si>
  <si>
    <t>Mardi</t>
  </si>
  <si>
    <t>Mercredi</t>
  </si>
  <si>
    <t>Jeudi</t>
  </si>
  <si>
    <t>Vendredi</t>
  </si>
  <si>
    <t>Samedi</t>
  </si>
  <si>
    <t>Dimanche</t>
  </si>
  <si>
    <t>Motifs</t>
  </si>
  <si>
    <t>Prévues</t>
  </si>
  <si>
    <t>Effectuées</t>
  </si>
  <si>
    <t>A</t>
  </si>
  <si>
    <t>AM</t>
  </si>
  <si>
    <t>M</t>
  </si>
  <si>
    <t>F</t>
  </si>
  <si>
    <t>V</t>
  </si>
  <si>
    <t>CS</t>
  </si>
  <si>
    <t>S</t>
  </si>
  <si>
    <t>TP</t>
  </si>
  <si>
    <t>Heures de présences effectives</t>
  </si>
  <si>
    <t>total</t>
  </si>
  <si>
    <t>total semaine</t>
  </si>
  <si>
    <t>verif</t>
  </si>
  <si>
    <t xml:space="preserve">A 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</si>
  <si>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</si>
  <si>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</si>
  <si>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</si>
  <si>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</si>
  <si>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</si>
  <si>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</si>
  <si>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</si>
  <si>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</si>
  <si>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 xml:space="preserve">Secteur : </t>
  </si>
  <si>
    <t>Nom</t>
  </si>
  <si>
    <t>V+CS</t>
  </si>
  <si>
    <t>Différence OFAS :</t>
  </si>
  <si>
    <t>Heures selon contrat de travail</t>
  </si>
  <si>
    <t xml:space="preserve">Heures totales prévues pour le secteur selon contrat OFAS : </t>
  </si>
  <si>
    <t xml:space="preserve">Semaine du </t>
  </si>
  <si>
    <t>heures par semaine</t>
  </si>
  <si>
    <t>AuM</t>
  </si>
  <si>
    <t>FS</t>
  </si>
  <si>
    <t>ACC</t>
  </si>
  <si>
    <r>
      <t>A</t>
    </r>
    <r>
      <rPr>
        <sz val="9"/>
        <rFont val="Trebuchet MS"/>
      </rPr>
      <t xml:space="preserve">: absence injustifiée </t>
    </r>
    <r>
      <rPr>
        <b/>
        <sz val="9"/>
        <rFont val="Trebuchet MS"/>
      </rPr>
      <t xml:space="preserve">     AM</t>
    </r>
    <r>
      <rPr>
        <sz val="9"/>
        <rFont val="Trebuchet MS"/>
      </rPr>
      <t xml:space="preserve">: absence pour maladie (&lt;3 jours)     </t>
    </r>
    <r>
      <rPr>
        <b/>
        <sz val="9"/>
        <rFont val="Trebuchet MS"/>
      </rPr>
      <t>M</t>
    </r>
    <r>
      <rPr>
        <sz val="9"/>
        <rFont val="Trebuchet MS"/>
      </rPr>
      <t xml:space="preserve">: maladie avec certificat       </t>
    </r>
    <r>
      <rPr>
        <b/>
        <sz val="9"/>
        <rFont val="Trebuchet MS"/>
      </rPr>
      <t>TP</t>
    </r>
    <r>
      <rPr>
        <sz val="9"/>
        <rFont val="Trebuchet MS"/>
      </rPr>
      <t xml:space="preserve">: temps partiel avec certificat       </t>
    </r>
    <r>
      <rPr>
        <b/>
        <sz val="9"/>
        <rFont val="Trebuchet MS"/>
      </rPr>
      <t>F</t>
    </r>
    <r>
      <rPr>
        <sz val="9"/>
        <rFont val="Trebuchet MS"/>
      </rPr>
      <t xml:space="preserve">: Férié (0)  V: vacances       </t>
    </r>
    <r>
      <rPr>
        <b/>
        <sz val="9"/>
        <rFont val="Trebuchet MS"/>
      </rPr>
      <t>CS</t>
    </r>
    <r>
      <rPr>
        <sz val="9"/>
        <rFont val="Trebuchet MS"/>
      </rPr>
      <t xml:space="preserve">: congés spéciaux       </t>
    </r>
    <r>
      <rPr>
        <sz val="9"/>
        <rFont val="Trebuchet MS"/>
      </rPr>
      <t xml:space="preserve"> </t>
    </r>
  </si>
  <si>
    <r>
      <t>S: stage externe     ACC : accident     FS</t>
    </r>
    <r>
      <rPr>
        <sz val="9"/>
        <rFont val="Trebuchet MS"/>
      </rPr>
      <t xml:space="preserve"> : fermeture de secteur (non planifiée)     </t>
    </r>
    <r>
      <rPr>
        <b/>
        <sz val="9"/>
        <rFont val="Trebuchet MS"/>
      </rPr>
      <t>AuM</t>
    </r>
    <r>
      <rPr>
        <sz val="9"/>
        <rFont val="Trebuchet MS"/>
      </rPr>
      <t xml:space="preserve">: autre motif d'absence    </t>
    </r>
  </si>
  <si>
    <t>TBS Préproduction</t>
  </si>
  <si>
    <t>01.10.2012</t>
  </si>
  <si>
    <t>05.10.2012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</si>
</sst>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9"/>
      <name val="Arial"/>
    </font>
    <font>
      <sz val="9"/>
      <name val="Trebuchet MS"/>
    </font>
    <font>
      <b/>
      <sz val="9"/>
      <name val="Trebuchet MS"/>
    </font>
    <font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mediumGray">
        <fgColor indexed="9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/>
    <xf numFmtId="0" fontId="0" fillId="0" borderId="0" xfId="0" applyAlignment="1">
      <alignment horizontal="right"/>
    </xf>
    <xf numFmtId="0" fontId="3" fillId="2" borderId="2" xfId="0" applyFont="1" applyFill="1" applyBorder="1" applyAlignment="1">
      <alignment horizontal="center" vertical="top" textRotation="90" wrapText="1"/>
    </xf>
    <xf numFmtId="0" fontId="3" fillId="2" borderId="10" xfId="0" applyFont="1" applyFill="1" applyBorder="1"/>
    <xf numFmtId="0" fontId="3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14" fontId="3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4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3" fillId="0" borderId="14" xfId="0" applyFont="1" applyBorder="1" applyAlignment="1"/>
    <xf numFmtId="0" fontId="3" fillId="0" borderId="0" xfId="0" applyFont="1" applyAlignment="1"/>
    <xf numFmtId="0" fontId="3" fillId="0" borderId="12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40"/>
  <sheetViews>
    <sheetView topLeftCell="A205" workbookViewId="0">
      <selection activeCell="D223" sqref="D223"/>
    </sheetView>
  </sheetViews>
  <sheetFormatPr baseColWidth="10" defaultRowHeight="12.75"/>
  <sheetData>
    <row r="2" spans="1:10">
      <c r="A2" t="s">
        <v>11</v>
      </c>
      <c r="B2" s="35" t="s">
        <v>11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21</v>
      </c>
    </row>
    <row r="3" spans="1:10">
      <c r="A3" t="s">
        <v>12</v>
      </c>
      <c r="B3" s="35"/>
      <c r="C3" t="str">
        <f>IF('Liste pr.'!$E$8&lt;='Liste pr.'!$D$8,IF('Liste pr.'!$F$8="A",'Liste pr.'!$D$8-'Liste pr.'!$E$8," "))</f>
        <v xml:space="preserve"> </v>
      </c>
      <c r="D3" t="str">
        <f>IF('Liste pr.'!$H$8&lt;='Liste pr.'!$G$8,IF('Liste pr.'!$I$8="A",'Liste pr.'!$G$8-'Liste pr.'!$H$8,""))</f>
        <v/>
      </c>
      <c r="E3" t="str">
        <f>IF('Liste pr.'!$K$8&lt;='Liste pr.'!$J$8,IF('Liste pr.'!$L$8="A",'Liste pr.'!$J$8-'Liste pr.'!$K$8,""))</f>
        <v/>
      </c>
      <c r="F3" t="str">
        <f>IF('Liste pr.'!$N$8&lt;='Liste pr.'!$M$8,IF('Liste pr.'!$O$8="A",'Liste pr.'!$M$8-'Liste pr.'!$N$8,""))</f>
        <v/>
      </c>
      <c r="G3" t="str">
        <f>IF('Liste pr.'!$Q$8&lt;='Liste pr.'!$P$8,IF('Liste pr.'!$R$8="A",'Liste pr.'!$P$8-'Liste pr.'!$Q$8,""))</f>
        <v/>
      </c>
      <c r="H3" t="str">
        <f>IF('Liste pr.'!$T$8&lt;='Liste pr.'!$S$8,IF('Liste pr.'!$U$8="A",'Liste pr.'!$S$8-'Liste pr.'!$T$8,""))</f>
        <v/>
      </c>
      <c r="I3" t="str">
        <f>IF('Liste pr.'!$W$8&lt;='Liste pr.'!$V$8,IF('Liste pr.'!$X$8="A",'Liste pr.'!$V$8-'Liste pr.'!$W$8,""))</f>
        <v/>
      </c>
      <c r="J3">
        <f>SUM(C3:I3)</f>
        <v>0</v>
      </c>
    </row>
    <row r="4" spans="1:10">
      <c r="A4" t="s">
        <v>42</v>
      </c>
      <c r="B4" s="35"/>
      <c r="C4">
        <f>IF('Liste pr.'!E9&lt;='Liste pr.'!D9,IF('Liste pr.'!F9="a",'Liste pr.'!D9-'Liste pr.'!E9," "))</f>
        <v>2</v>
      </c>
      <c r="D4" t="str">
        <f>IF('Liste pr.'!H9&lt;='Liste pr.'!G9,IF('Liste pr.'!I9="A",'Liste pr.'!G9-'Liste pr.'!H9,""))</f>
        <v/>
      </c>
      <c r="E4" t="str">
        <f>IF('Liste pr.'!K9&lt;='Liste pr.'!J9,IF('Liste pr.'!L9="A",'Liste pr.'!J9-'Liste pr.'!K9,""))</f>
        <v/>
      </c>
      <c r="F4" t="str">
        <f>IF('Liste pr.'!N9&lt;='Liste pr.'!M9,IF('Liste pr.'!O9="A",'Liste pr.'!M9-'Liste pr.'!N9,""))</f>
        <v/>
      </c>
      <c r="G4" t="str">
        <f>IF('Liste pr.'!Q9&lt;='Liste pr.'!P9,IF('Liste pr.'!R9="A",'Liste pr.'!P9-'Liste pr.'!Q9,""))</f>
        <v/>
      </c>
      <c r="H4" t="str">
        <f>IF('Liste pr.'!T9&lt;='Liste pr.'!S9,IF('Liste pr.'!U9="A",'Liste pr.'!S9-'Liste pr.'!T9,""))</f>
        <v/>
      </c>
      <c r="I4" t="str">
        <f>IF('Liste pr.'!W9&lt;='Liste pr.'!V9,IF('Liste pr.'!X9="A",'Liste pr.'!V9-'Liste pr.'!W9,""))</f>
        <v/>
      </c>
      <c r="J4">
        <f t="shared" ref="J4:J18" si="0">SUM(C4:I4)</f>
        <v>2</v>
      </c>
    </row>
    <row r="5" spans="1:10">
      <c r="A5" t="s">
        <v>16</v>
      </c>
      <c r="B5" s="35"/>
      <c r="C5" t="str">
        <f>IF('Liste pr.'!E10&lt;='Liste pr.'!D10,IF('Liste pr.'!F10="a",'Liste pr.'!D10-'Liste pr.'!E10," "))</f>
        <v xml:space="preserve"> </v>
      </c>
      <c r="D5" t="str">
        <f>IF('Liste pr.'!H10&lt;='Liste pr.'!G10,IF('Liste pr.'!I10="A",'Liste pr.'!G10-'Liste pr.'!H10,""))</f>
        <v/>
      </c>
      <c r="E5" t="str">
        <f>IF('Liste pr.'!K10&lt;='Liste pr.'!J10,IF('Liste pr.'!L10="A",'Liste pr.'!J10-'Liste pr.'!K10,""))</f>
        <v/>
      </c>
      <c r="F5" t="str">
        <f>IF('Liste pr.'!N10&lt;='Liste pr.'!M10,IF('Liste pr.'!O10="A",'Liste pr.'!M10-'Liste pr.'!N10,""))</f>
        <v/>
      </c>
      <c r="G5" t="str">
        <f>IF('Liste pr.'!Q10&lt;='Liste pr.'!P10,IF('Liste pr.'!R10="A",'Liste pr.'!P10-'Liste pr.'!Q10,""))</f>
        <v/>
      </c>
      <c r="H5" t="str">
        <f>IF('Liste pr.'!T10&lt;='Liste pr.'!S10,IF('Liste pr.'!U10="A",'Liste pr.'!S10-'Liste pr.'!T10,""))</f>
        <v/>
      </c>
      <c r="I5" t="str">
        <f>IF('Liste pr.'!W10&lt;='Liste pr.'!V10,IF('Liste pr.'!X10="A",'Liste pr.'!V10-'Liste pr.'!W10,""))</f>
        <v/>
      </c>
      <c r="J5">
        <f t="shared" si="0"/>
        <v>0</v>
      </c>
    </row>
    <row r="6" spans="1:10">
      <c r="A6" t="s">
        <v>13</v>
      </c>
      <c r="B6" s="35"/>
      <c r="C6" t="str">
        <f>IF('Liste pr.'!E11&lt;='Liste pr.'!D11,IF('Liste pr.'!F11="a",'Liste pr.'!D11-'Liste pr.'!E11," "))</f>
        <v xml:space="preserve"> </v>
      </c>
      <c r="D6" t="str">
        <f>IF('Liste pr.'!H11&lt;='Liste pr.'!G11,IF('Liste pr.'!I11="A",'Liste pr.'!G11-'Liste pr.'!H11,""))</f>
        <v/>
      </c>
      <c r="E6" t="str">
        <f>IF('Liste pr.'!K11&lt;='Liste pr.'!J11,IF('Liste pr.'!L11="A",'Liste pr.'!J11-'Liste pr.'!K11,""))</f>
        <v/>
      </c>
      <c r="F6" t="str">
        <f>IF('Liste pr.'!N11&lt;='Liste pr.'!M11,IF('Liste pr.'!O11="A",'Liste pr.'!M11-'Liste pr.'!N11,""))</f>
        <v/>
      </c>
      <c r="G6" t="str">
        <f>IF('Liste pr.'!Q11&lt;='Liste pr.'!P11,IF('Liste pr.'!R11="A",'Liste pr.'!P11-'Liste pr.'!Q11,""))</f>
        <v/>
      </c>
      <c r="H6" t="str">
        <f>IF('Liste pr.'!T11&lt;='Liste pr.'!S11,IF('Liste pr.'!U11="A",'Liste pr.'!S11-'Liste pr.'!T11,""))</f>
        <v/>
      </c>
      <c r="I6" t="str">
        <f>IF('Liste pr.'!W11&lt;='Liste pr.'!V11,IF('Liste pr.'!X11="A",'Liste pr.'!V11-'Liste pr.'!W11,""))</f>
        <v/>
      </c>
      <c r="J6">
        <f t="shared" si="0"/>
        <v>0</v>
      </c>
    </row>
    <row r="7" spans="1:10">
      <c r="A7" t="s">
        <v>17</v>
      </c>
      <c r="B7" s="35"/>
      <c r="C7" t="str">
        <f>IF('Liste pr.'!E12&lt;='Liste pr.'!D12,IF('Liste pr.'!F12="a",'Liste pr.'!D12-'Liste pr.'!E12," "))</f>
        <v xml:space="preserve"> </v>
      </c>
      <c r="D7" t="str">
        <f>IF('Liste pr.'!H12&lt;='Liste pr.'!G12,IF('Liste pr.'!I12="A",'Liste pr.'!G12-'Liste pr.'!H12,""))</f>
        <v/>
      </c>
      <c r="E7" t="str">
        <f>IF('Liste pr.'!K12&lt;='Liste pr.'!J12,IF('Liste pr.'!L12="A",'Liste pr.'!J12-'Liste pr.'!K12,""))</f>
        <v/>
      </c>
      <c r="F7" t="str">
        <f>IF('Liste pr.'!N12&lt;='Liste pr.'!M12,IF('Liste pr.'!O12="A",'Liste pr.'!M12-'Liste pr.'!N12,""))</f>
        <v/>
      </c>
      <c r="G7" t="str">
        <f>IF('Liste pr.'!Q12&lt;='Liste pr.'!P12,IF('Liste pr.'!R12="A",'Liste pr.'!P12-'Liste pr.'!Q12,""))</f>
        <v/>
      </c>
      <c r="H7" t="str">
        <f>IF('Liste pr.'!T12&lt;='Liste pr.'!S12,IF('Liste pr.'!U12="A",'Liste pr.'!S12-'Liste pr.'!T12,""))</f>
        <v/>
      </c>
      <c r="I7" t="str">
        <f>IF('Liste pr.'!W12&lt;='Liste pr.'!V12,IF('Liste pr.'!X12="A",'Liste pr.'!V12-'Liste pr.'!W12,""))</f>
        <v/>
      </c>
      <c r="J7">
        <f t="shared" si="0"/>
        <v>0</v>
      </c>
    </row>
    <row r="8" spans="1:10">
      <c r="A8" t="s">
        <v>18</v>
      </c>
      <c r="B8" s="35"/>
      <c r="C8" t="str">
        <f>IF('Liste pr.'!E13&lt;='Liste pr.'!D13,IF('Liste pr.'!F13="a",'Liste pr.'!D13-'Liste pr.'!E13," "))</f>
        <v xml:space="preserve"> </v>
      </c>
      <c r="D8" t="str">
        <f>IF('Liste pr.'!H13&lt;='Liste pr.'!G13,IF('Liste pr.'!I13="A",'Liste pr.'!G13-'Liste pr.'!H13,""))</f>
        <v/>
      </c>
      <c r="E8" t="str">
        <f>IF('Liste pr.'!K13&lt;='Liste pr.'!J13,IF('Liste pr.'!L13="A",'Liste pr.'!J13-'Liste pr.'!K13,""))</f>
        <v/>
      </c>
      <c r="F8" t="str">
        <f>IF('Liste pr.'!N13&lt;='Liste pr.'!M13,IF('Liste pr.'!O13="A",'Liste pr.'!M13-'Liste pr.'!N13,""))</f>
        <v/>
      </c>
      <c r="G8" t="str">
        <f>IF('Liste pr.'!Q13&lt;='Liste pr.'!P13,IF('Liste pr.'!R13="A",'Liste pr.'!P13-'Liste pr.'!Q13,""))</f>
        <v/>
      </c>
      <c r="H8" t="str">
        <f>IF('Liste pr.'!T13&lt;='Liste pr.'!S13,IF('Liste pr.'!U13="A",'Liste pr.'!S13-'Liste pr.'!T13,""))</f>
        <v/>
      </c>
      <c r="I8" t="str">
        <f>IF('Liste pr.'!W13&lt;='Liste pr.'!V13,IF('Liste pr.'!X13="A",'Liste pr.'!V13-'Liste pr.'!W13,""))</f>
        <v/>
      </c>
      <c r="J8">
        <f t="shared" si="0"/>
        <v>0</v>
      </c>
    </row>
    <row r="9" spans="1:10">
      <c r="A9" t="s">
        <v>15</v>
      </c>
      <c r="B9" s="35"/>
      <c r="C9" t="str">
        <f>IF('Liste pr.'!E14&lt;='Liste pr.'!D14,IF('Liste pr.'!F14="a",'Liste pr.'!D14-'Liste pr.'!E14," "))</f>
        <v xml:space="preserve"> </v>
      </c>
      <c r="D9" t="str">
        <f>IF('Liste pr.'!H14&lt;='Liste pr.'!G14,IF('Liste pr.'!I14="A",'Liste pr.'!G14-'Liste pr.'!H14,""))</f>
        <v/>
      </c>
      <c r="E9" t="str">
        <f>IF('Liste pr.'!K14&lt;='Liste pr.'!J14,IF('Liste pr.'!L14="A",'Liste pr.'!J14-'Liste pr.'!K14,""))</f>
        <v/>
      </c>
      <c r="F9" t="str">
        <f>IF('Liste pr.'!N14&lt;='Liste pr.'!M14,IF('Liste pr.'!O14="A",'Liste pr.'!M14-'Liste pr.'!N14,""))</f>
        <v/>
      </c>
      <c r="G9" t="str">
        <f>IF('Liste pr.'!Q14&lt;='Liste pr.'!P14,IF('Liste pr.'!R14="A",'Liste pr.'!P14-'Liste pr.'!Q14,""))</f>
        <v/>
      </c>
      <c r="H9" t="str">
        <f>IF('Liste pr.'!T14&lt;='Liste pr.'!S14,IF('Liste pr.'!U14="A",'Liste pr.'!S14-'Liste pr.'!T14,""))</f>
        <v/>
      </c>
      <c r="I9" t="str">
        <f>IF('Liste pr.'!W14&lt;='Liste pr.'!V14,IF('Liste pr.'!X14="A",'Liste pr.'!V14-'Liste pr.'!W14,""))</f>
        <v/>
      </c>
      <c r="J9">
        <f t="shared" si="0"/>
        <v>0</v>
      </c>
    </row>
    <row r="10" spans="1:10">
      <c r="A10" t="s">
        <v>14</v>
      </c>
      <c r="B10" s="35"/>
      <c r="C10" t="str">
        <f>IF('Liste pr.'!E15&lt;='Liste pr.'!D15,IF('Liste pr.'!F15="a",'Liste pr.'!D15-'Liste pr.'!E15," "))</f>
        <v xml:space="preserve"> </v>
      </c>
      <c r="D10" t="str">
        <f>IF('Liste pr.'!H15&lt;='Liste pr.'!G15,IF('Liste pr.'!I15="A",'Liste pr.'!G15-'Liste pr.'!H15,""))</f>
        <v/>
      </c>
      <c r="E10" t="str">
        <f>IF('Liste pr.'!K15&lt;='Liste pr.'!J15,IF('Liste pr.'!L15="A",'Liste pr.'!J15-'Liste pr.'!K15,""))</f>
        <v/>
      </c>
      <c r="F10" t="str">
        <f>IF('Liste pr.'!N15&lt;='Liste pr.'!M15,IF('Liste pr.'!O15="A",'Liste pr.'!M15-'Liste pr.'!N15,""))</f>
        <v/>
      </c>
      <c r="G10" t="str">
        <f>IF('Liste pr.'!Q15&lt;='Liste pr.'!P15,IF('Liste pr.'!R15="A",'Liste pr.'!P15-'Liste pr.'!Q15,""))</f>
        <v/>
      </c>
      <c r="H10" t="str">
        <f>IF('Liste pr.'!T15&lt;='Liste pr.'!S15,IF('Liste pr.'!U15="A",'Liste pr.'!S15-'Liste pr.'!T15,""))</f>
        <v/>
      </c>
      <c r="I10" t="str">
        <f>IF('Liste pr.'!W15&lt;='Liste pr.'!V15,IF('Liste pr.'!X15="A",'Liste pr.'!V15-'Liste pr.'!W15,""))</f>
        <v/>
      </c>
      <c r="J10">
        <f t="shared" si="0"/>
        <v>0</v>
      </c>
    </row>
    <row r="11" spans="1:10">
      <c r="A11" t="s">
        <v>40</v>
      </c>
      <c r="B11" s="35"/>
      <c r="C11" t="str">
        <f>IF('Liste pr.'!E16&lt;='Liste pr.'!D16,IF('Liste pr.'!F16="a",'Liste pr.'!D16-'Liste pr.'!E16," "))</f>
        <v xml:space="preserve"> </v>
      </c>
      <c r="D11" t="str">
        <f>IF('Liste pr.'!H16&lt;='Liste pr.'!G16,IF('Liste pr.'!I16="A",'Liste pr.'!G16-'Liste pr.'!H16,""))</f>
        <v/>
      </c>
      <c r="E11" t="str">
        <f>IF('Liste pr.'!K16&lt;='Liste pr.'!J16,IF('Liste pr.'!L16="A",'Liste pr.'!J16-'Liste pr.'!K16,""))</f>
        <v/>
      </c>
      <c r="F11" t="str">
        <f>IF('Liste pr.'!N16&lt;='Liste pr.'!M16,IF('Liste pr.'!O16="A",'Liste pr.'!M16-'Liste pr.'!N16,""))</f>
        <v/>
      </c>
      <c r="G11" t="str">
        <f>IF('Liste pr.'!Q16&lt;='Liste pr.'!P16,IF('Liste pr.'!R16="A",'Liste pr.'!P16-'Liste pr.'!Q16,""))</f>
        <v/>
      </c>
      <c r="H11" t="str">
        <f>IF('Liste pr.'!T16&lt;='Liste pr.'!S16,IF('Liste pr.'!U16="A",'Liste pr.'!S16-'Liste pr.'!T16,""))</f>
        <v/>
      </c>
      <c r="I11" t="str">
        <f>IF('Liste pr.'!W16&lt;='Liste pr.'!V16,IF('Liste pr.'!X16="A",'Liste pr.'!V16-'Liste pr.'!W16,""))</f>
        <v/>
      </c>
      <c r="J11">
        <f t="shared" si="0"/>
        <v>0</v>
      </c>
    </row>
    <row r="12" spans="1:10">
      <c r="A12" t="s">
        <v>41</v>
      </c>
      <c r="B12" s="35"/>
      <c r="C12" t="str">
        <f>IF('Liste pr.'!E17&lt;='Liste pr.'!D17,IF('Liste pr.'!F17="a",'Liste pr.'!D17-'Liste pr.'!E17," "))</f>
        <v xml:space="preserve"> </v>
      </c>
      <c r="D12" t="str">
        <f>IF('Liste pr.'!H17&lt;='Liste pr.'!G17,IF('Liste pr.'!I17="A",'Liste pr.'!G17-'Liste pr.'!H17,""))</f>
        <v/>
      </c>
      <c r="E12" t="str">
        <f>IF('Liste pr.'!K17&lt;='Liste pr.'!J17,IF('Liste pr.'!L17="A",'Liste pr.'!J17-'Liste pr.'!K17,""))</f>
        <v/>
      </c>
      <c r="F12" t="str">
        <f>IF('Liste pr.'!N17&lt;='Liste pr.'!M17,IF('Liste pr.'!O17="A",'Liste pr.'!M17-'Liste pr.'!N17,""))</f>
        <v/>
      </c>
      <c r="G12" t="str">
        <f>IF('Liste pr.'!Q17&lt;='Liste pr.'!P17,IF('Liste pr.'!R17="A",'Liste pr.'!P17-'Liste pr.'!Q17,""))</f>
        <v/>
      </c>
      <c r="H12" t="str">
        <f>IF('Liste pr.'!T17&lt;='Liste pr.'!S17,IF('Liste pr.'!U17="A",'Liste pr.'!S17-'Liste pr.'!T17,""))</f>
        <v/>
      </c>
      <c r="I12" t="str">
        <f>IF('Liste pr.'!W17&lt;='Liste pr.'!V17,IF('Liste pr.'!X17="A",'Liste pr.'!V17-'Liste pr.'!W17,""))</f>
        <v/>
      </c>
      <c r="J12">
        <f t="shared" si="0"/>
        <v>0</v>
      </c>
    </row>
    <row r="13" spans="1:10">
      <c r="B13" s="35"/>
      <c r="C13" t="str">
        <f>IF('Liste pr.'!E18&lt;='Liste pr.'!D18,IF('Liste pr.'!F18="a",'Liste pr.'!D18-'Liste pr.'!E18," "))</f>
        <v xml:space="preserve"> </v>
      </c>
      <c r="D13" t="str">
        <f>IF('Liste pr.'!H18&lt;='Liste pr.'!G18,IF('Liste pr.'!I18="A",'Liste pr.'!G18-'Liste pr.'!H18,""))</f>
        <v/>
      </c>
      <c r="E13" t="str">
        <f>IF('Liste pr.'!K18&lt;='Liste pr.'!J18,IF('Liste pr.'!L18="A",'Liste pr.'!J18-'Liste pr.'!K18,""))</f>
        <v/>
      </c>
      <c r="F13" t="str">
        <f>IF('Liste pr.'!N18&lt;='Liste pr.'!M18,IF('Liste pr.'!O18="A",'Liste pr.'!M18-'Liste pr.'!N18,""))</f>
        <v/>
      </c>
      <c r="G13" t="str">
        <f>IF('Liste pr.'!Q18&lt;='Liste pr.'!P18,IF('Liste pr.'!R18="A",'Liste pr.'!P18-'Liste pr.'!Q18,""))</f>
        <v/>
      </c>
      <c r="H13" t="str">
        <f>IF('Liste pr.'!T18&lt;='Liste pr.'!S18,IF('Liste pr.'!U18="A",'Liste pr.'!S18-'Liste pr.'!T18,""))</f>
        <v/>
      </c>
      <c r="I13" t="str">
        <f>IF('Liste pr.'!W18&lt;='Liste pr.'!V18,IF('Liste pr.'!X18="A",'Liste pr.'!V18-'Liste pr.'!W18,""))</f>
        <v/>
      </c>
      <c r="J13">
        <f t="shared" si="0"/>
        <v>0</v>
      </c>
    </row>
    <row r="14" spans="1:10">
      <c r="B14" s="35"/>
      <c r="C14" t="str">
        <f>IF('Liste pr.'!E19&lt;='Liste pr.'!D19,IF('Liste pr.'!F19="a",'Liste pr.'!D19-'Liste pr.'!E19," "))</f>
        <v xml:space="preserve"> </v>
      </c>
      <c r="D14" t="str">
        <f>IF('Liste pr.'!H19&lt;='Liste pr.'!G19,IF('Liste pr.'!I19="A",'Liste pr.'!G19-'Liste pr.'!H19,""))</f>
        <v/>
      </c>
      <c r="E14" t="str">
        <f>IF('Liste pr.'!K19&lt;='Liste pr.'!J19,IF('Liste pr.'!L19="A",'Liste pr.'!J19-'Liste pr.'!K19,""))</f>
        <v/>
      </c>
      <c r="F14" t="str">
        <f>IF('Liste pr.'!N19&lt;='Liste pr.'!M19,IF('Liste pr.'!O19="A",'Liste pr.'!M19-'Liste pr.'!N19,""))</f>
        <v/>
      </c>
      <c r="G14" t="str">
        <f>IF('Liste pr.'!Q19&lt;='Liste pr.'!P19,IF('Liste pr.'!R19="A",'Liste pr.'!P19-'Liste pr.'!Q19,""))</f>
        <v/>
      </c>
      <c r="H14" t="str">
        <f>IF('Liste pr.'!T19&lt;='Liste pr.'!S19,IF('Liste pr.'!U19="A",'Liste pr.'!S19-'Liste pr.'!T19,""))</f>
        <v/>
      </c>
      <c r="I14" t="str">
        <f>IF('Liste pr.'!W19&lt;='Liste pr.'!V19,IF('Liste pr.'!X19="A",'Liste pr.'!V19-'Liste pr.'!W19,""))</f>
        <v/>
      </c>
      <c r="J14">
        <f t="shared" si="0"/>
        <v>0</v>
      </c>
    </row>
    <row r="15" spans="1:10">
      <c r="B15" s="35"/>
      <c r="C15" t="str">
        <f>IF('Liste pr.'!E20&lt;='Liste pr.'!D20,IF('Liste pr.'!F20="a",'Liste pr.'!D20-'Liste pr.'!E20," "))</f>
        <v xml:space="preserve"> </v>
      </c>
      <c r="D15" t="str">
        <f>IF('Liste pr.'!H20&lt;='Liste pr.'!G20,IF('Liste pr.'!I20="A",'Liste pr.'!G20-'Liste pr.'!H20,""))</f>
        <v/>
      </c>
      <c r="E15" t="str">
        <f>IF('Liste pr.'!K20&lt;='Liste pr.'!J20,IF('Liste pr.'!L20="A",'Liste pr.'!J20-'Liste pr.'!K20,""))</f>
        <v/>
      </c>
      <c r="F15" t="str">
        <f>IF('Liste pr.'!N20&lt;='Liste pr.'!M20,IF('Liste pr.'!O20="A",'Liste pr.'!M20-'Liste pr.'!N20,""))</f>
        <v/>
      </c>
      <c r="G15" t="str">
        <f>IF('Liste pr.'!Q20&lt;='Liste pr.'!P20,IF('Liste pr.'!R20="A",'Liste pr.'!P20-'Liste pr.'!Q20,""))</f>
        <v/>
      </c>
      <c r="H15" t="str">
        <f>IF('Liste pr.'!T20&lt;='Liste pr.'!S20,IF('Liste pr.'!U20="A",'Liste pr.'!S20-'Liste pr.'!T20,""))</f>
        <v/>
      </c>
      <c r="I15" t="str">
        <f>IF('Liste pr.'!W20&lt;='Liste pr.'!V20,IF('Liste pr.'!X20="A",'Liste pr.'!V20-'Liste pr.'!W20,""))</f>
        <v/>
      </c>
      <c r="J15">
        <f t="shared" si="0"/>
        <v>0</v>
      </c>
    </row>
    <row r="16" spans="1:10">
      <c r="B16" s="35"/>
      <c r="C16" t="str">
        <f>IF('Liste pr.'!E21&lt;='Liste pr.'!D21,IF('Liste pr.'!F21="a",'Liste pr.'!D21-'Liste pr.'!E21," "))</f>
        <v xml:space="preserve"> </v>
      </c>
      <c r="D16" t="str">
        <f>IF('Liste pr.'!H21&lt;='Liste pr.'!G21,IF('Liste pr.'!I21="A",'Liste pr.'!G21-'Liste pr.'!H21,""))</f>
        <v/>
      </c>
      <c r="E16" t="str">
        <f>IF('Liste pr.'!K21&lt;='Liste pr.'!J21,IF('Liste pr.'!L21="A",'Liste pr.'!J21-'Liste pr.'!K21,""))</f>
        <v/>
      </c>
      <c r="F16" t="str">
        <f>IF('Liste pr.'!N21&lt;='Liste pr.'!M21,IF('Liste pr.'!O21="A",'Liste pr.'!M21-'Liste pr.'!N21,""))</f>
        <v/>
      </c>
      <c r="G16" t="str">
        <f>IF('Liste pr.'!Q21&lt;='Liste pr.'!P21,IF('Liste pr.'!R21="A",'Liste pr.'!P21-'Liste pr.'!Q21,""))</f>
        <v/>
      </c>
      <c r="H16" t="str">
        <f>IF('Liste pr.'!T21&lt;='Liste pr.'!S21,IF('Liste pr.'!U21="A",'Liste pr.'!S21-'Liste pr.'!T21,""))</f>
        <v/>
      </c>
      <c r="I16" t="str">
        <f>IF('Liste pr.'!W21&lt;='Liste pr.'!V21,IF('Liste pr.'!X21="A",'Liste pr.'!V21-'Liste pr.'!W21,""))</f>
        <v/>
      </c>
      <c r="J16">
        <f t="shared" si="0"/>
        <v>0</v>
      </c>
    </row>
    <row r="17" spans="2:11">
      <c r="B17" s="35"/>
      <c r="C17" t="str">
        <f>IF('Liste pr.'!E22&lt;='Liste pr.'!D22,IF('Liste pr.'!F22="a",'Liste pr.'!D22-'Liste pr.'!E22," "))</f>
        <v xml:space="preserve"> </v>
      </c>
      <c r="D17" t="str">
        <f>IF('Liste pr.'!H22&lt;='Liste pr.'!G22,IF('Liste pr.'!I22="A",'Liste pr.'!G22-'Liste pr.'!H22,""))</f>
        <v/>
      </c>
      <c r="E17" t="str">
        <f>IF('Liste pr.'!K22&lt;='Liste pr.'!J22,IF('Liste pr.'!L22="A",'Liste pr.'!J22-'Liste pr.'!K22,""))</f>
        <v/>
      </c>
      <c r="F17" t="str">
        <f>IF('Liste pr.'!N22&lt;='Liste pr.'!M22,IF('Liste pr.'!O22="A",'Liste pr.'!M22-'Liste pr.'!N22,""))</f>
        <v/>
      </c>
      <c r="G17" t="str">
        <f>IF('Liste pr.'!Q22&lt;='Liste pr.'!P22,IF('Liste pr.'!R22="A",'Liste pr.'!P22-'Liste pr.'!Q22,""))</f>
        <v/>
      </c>
      <c r="H17" t="str">
        <f>IF('Liste pr.'!T22&lt;='Liste pr.'!S22,IF('Liste pr.'!U22="A",'Liste pr.'!S22-'Liste pr.'!T22,""))</f>
        <v/>
      </c>
      <c r="I17" t="str">
        <f>IF('Liste pr.'!W22&lt;='Liste pr.'!V22,IF('Liste pr.'!X22="A",'Liste pr.'!V22-'Liste pr.'!W22,""))</f>
        <v/>
      </c>
      <c r="J17">
        <f t="shared" si="0"/>
        <v>0</v>
      </c>
    </row>
    <row r="18" spans="2:11">
      <c r="B18" s="35"/>
      <c r="C18" t="str">
        <f>IF('Liste pr.'!E23&lt;='Liste pr.'!D23,IF('Liste pr.'!F23="a",'Liste pr.'!D23-'Liste pr.'!E23," "))</f>
        <v xml:space="preserve"> </v>
      </c>
      <c r="D18" t="str">
        <f>IF('Liste pr.'!H23&lt;='Liste pr.'!G23,IF('Liste pr.'!I23="A",'Liste pr.'!G23-'Liste pr.'!H23,""))</f>
        <v/>
      </c>
      <c r="E18" t="str">
        <f>IF('Liste pr.'!K23&lt;='Liste pr.'!J23,IF('Liste pr.'!L23="A",'Liste pr.'!J23-'Liste pr.'!K23,""))</f>
        <v/>
      </c>
      <c r="F18" t="str">
        <f>IF('Liste pr.'!N23&lt;='Liste pr.'!M23,IF('Liste pr.'!O23="A",'Liste pr.'!M23-'Liste pr.'!N23,""))</f>
        <v/>
      </c>
      <c r="G18" t="str">
        <f>IF('Liste pr.'!Q23&lt;='Liste pr.'!P23,IF('Liste pr.'!R23="A",'Liste pr.'!P23-'Liste pr.'!Q23,""))</f>
        <v/>
      </c>
      <c r="H18" t="str">
        <f>IF('Liste pr.'!T23&lt;='Liste pr.'!S23,IF('Liste pr.'!U23="A",'Liste pr.'!S23-'Liste pr.'!T23,""))</f>
        <v/>
      </c>
      <c r="I18" t="str">
        <f>IF('Liste pr.'!W23&lt;='Liste pr.'!V23,IF('Liste pr.'!X23="A",'Liste pr.'!V23-'Liste pr.'!W23,""))</f>
        <v/>
      </c>
      <c r="J18">
        <f t="shared" si="0"/>
        <v>0</v>
      </c>
    </row>
    <row r="19" spans="2:11">
      <c r="B19" s="35"/>
      <c r="K19" s="1" t="s">
        <v>22</v>
      </c>
    </row>
    <row r="20" spans="2:11">
      <c r="B20" t="s">
        <v>20</v>
      </c>
      <c r="C20">
        <f t="shared" ref="C20:I20" si="1">SUM(C3:C18)</f>
        <v>2</v>
      </c>
      <c r="D20">
        <f t="shared" si="1"/>
        <v>0</v>
      </c>
      <c r="E20">
        <f t="shared" si="1"/>
        <v>0</v>
      </c>
      <c r="F20">
        <f t="shared" si="1"/>
        <v>0</v>
      </c>
      <c r="G20">
        <f t="shared" si="1"/>
        <v>0</v>
      </c>
      <c r="H20">
        <f t="shared" si="1"/>
        <v>0</v>
      </c>
      <c r="I20">
        <f t="shared" si="1"/>
        <v>0</v>
      </c>
      <c r="J20">
        <f>SUM(C20:I20)</f>
        <v>2</v>
      </c>
      <c r="K20">
        <f>SUM(J3:J18)</f>
        <v>2</v>
      </c>
    </row>
    <row r="26" spans="2:11">
      <c r="C26" t="s">
        <v>24</v>
      </c>
      <c r="D26" t="s">
        <v>25</v>
      </c>
      <c r="E26" t="s">
        <v>26</v>
      </c>
      <c r="F26" t="s">
        <v>27</v>
      </c>
      <c r="G26" t="s">
        <v>28</v>
      </c>
      <c r="H26" t="s">
        <v>29</v>
      </c>
      <c r="I26" t="s">
        <v>30</v>
      </c>
      <c r="J26" t="s">
        <v>21</v>
      </c>
    </row>
    <row r="27" spans="2:11">
      <c r="B27" s="35" t="s">
        <v>12</v>
      </c>
      <c r="C27" t="str">
        <f>IF('Liste pr.'!E8&lt;='Liste pr.'!D8,IF('Liste pr.'!F8="AM",'Liste pr.'!D8-'Liste pr.'!E8," "))</f>
        <v xml:space="preserve"> </v>
      </c>
      <c r="D27" t="str">
        <f>IF('Liste pr.'!H8&lt;='Liste pr.'!G8,IF('Liste pr.'!I8="AM",'Liste pr.'!G8-'Liste pr.'!H8,""))</f>
        <v/>
      </c>
      <c r="E27" t="str">
        <f>IF('Liste pr.'!K8&lt;='Liste pr.'!J8,IF('Liste pr.'!L8="AM",'Liste pr.'!J8-'Liste pr.'!K8,""))</f>
        <v/>
      </c>
      <c r="F27" t="str">
        <f>IF('Liste pr.'!N8&lt;='Liste pr.'!M8,IF('Liste pr.'!O8="AM",'Liste pr.'!M8-'Liste pr.'!N8,""))</f>
        <v/>
      </c>
      <c r="G27" t="str">
        <f>IF('Liste pr.'!Q8&lt;='Liste pr.'!P8,IF('Liste pr.'!R8="AM",'Liste pr.'!P8-'Liste pr.'!Q8,""))</f>
        <v/>
      </c>
      <c r="H27" t="str">
        <f>IF('Liste pr.'!T8&lt;='Liste pr.'!S8,IF('Liste pr.'!U8="AM",'Liste pr.'!S8-'Liste pr.'!T8,""))</f>
        <v/>
      </c>
      <c r="I27" t="str">
        <f>IF('Liste pr.'!W8&lt;='Liste pr.'!V8,IF('Liste pr.'!X8="AM",'Liste pr.'!V8-'Liste pr.'!W8,""))</f>
        <v/>
      </c>
      <c r="J27">
        <f>SUM(C27:I27)</f>
        <v>0</v>
      </c>
    </row>
    <row r="28" spans="2:11">
      <c r="B28" s="35"/>
      <c r="C28" t="str">
        <f>IF('Liste pr.'!E9&lt;='Liste pr.'!D9,IF('Liste pr.'!F9="AM",'Liste pr.'!D9-'Liste pr.'!E9," "))</f>
        <v xml:space="preserve"> </v>
      </c>
      <c r="D28" t="str">
        <f>IF('Liste pr.'!H9&lt;='Liste pr.'!G9,IF('Liste pr.'!I9="AM",'Liste pr.'!G9-'Liste pr.'!H9,""))</f>
        <v/>
      </c>
      <c r="E28" t="str">
        <f>IF('Liste pr.'!K9&lt;='Liste pr.'!J9,IF('Liste pr.'!L9="AM",'Liste pr.'!J9-'Liste pr.'!K9,""))</f>
        <v/>
      </c>
      <c r="F28" t="str">
        <f>IF('Liste pr.'!N9&lt;='Liste pr.'!M9,IF('Liste pr.'!O9="AM",'Liste pr.'!M9-'Liste pr.'!N9,""))</f>
        <v/>
      </c>
      <c r="G28" t="str">
        <f>IF('Liste pr.'!Q9&lt;='Liste pr.'!P9,IF('Liste pr.'!R9="AM",'Liste pr.'!P9-'Liste pr.'!Q9,""))</f>
        <v/>
      </c>
      <c r="H28" t="str">
        <f>IF('Liste pr.'!T9&lt;='Liste pr.'!S9,IF('Liste pr.'!U9="AM",'Liste pr.'!S9-'Liste pr.'!T9,""))</f>
        <v/>
      </c>
      <c r="I28" t="str">
        <f>IF('Liste pr.'!W9&lt;='Liste pr.'!V9,IF('Liste pr.'!X9="AM",'Liste pr.'!V9-'Liste pr.'!W9,""))</f>
        <v/>
      </c>
      <c r="J28">
        <f t="shared" ref="J28:J42" si="2">SUM(C28:I28)</f>
        <v>0</v>
      </c>
    </row>
    <row r="29" spans="2:11">
      <c r="B29" s="35"/>
      <c r="C29" t="str">
        <f>IF('Liste pr.'!E10&lt;='Liste pr.'!D10,IF('Liste pr.'!F10="AM",'Liste pr.'!D10-'Liste pr.'!E10," "))</f>
        <v xml:space="preserve"> </v>
      </c>
      <c r="D29" t="str">
        <f>IF('Liste pr.'!H10&lt;='Liste pr.'!G10,IF('Liste pr.'!I10="AM",'Liste pr.'!G10-'Liste pr.'!H10,""))</f>
        <v/>
      </c>
      <c r="E29" t="str">
        <f>IF('Liste pr.'!K10&lt;='Liste pr.'!J10,IF('Liste pr.'!L10="AM",'Liste pr.'!J10-'Liste pr.'!K10,""))</f>
        <v/>
      </c>
      <c r="F29" t="str">
        <f>IF('Liste pr.'!N10&lt;='Liste pr.'!M10,IF('Liste pr.'!O10="AM",'Liste pr.'!M10-'Liste pr.'!N10,""))</f>
        <v/>
      </c>
      <c r="G29" t="str">
        <f>IF('Liste pr.'!Q10&lt;='Liste pr.'!P10,IF('Liste pr.'!R10="AM",'Liste pr.'!P10-'Liste pr.'!Q10,""))</f>
        <v/>
      </c>
      <c r="H29" t="str">
        <f>IF('Liste pr.'!T10&lt;='Liste pr.'!S10,IF('Liste pr.'!U10="AM",'Liste pr.'!S10-'Liste pr.'!T10,""))</f>
        <v/>
      </c>
      <c r="I29" t="str">
        <f>IF('Liste pr.'!W10&lt;='Liste pr.'!V10,IF('Liste pr.'!X10="AM",'Liste pr.'!V10-'Liste pr.'!W10,""))</f>
        <v/>
      </c>
      <c r="J29">
        <f t="shared" si="2"/>
        <v>0</v>
      </c>
    </row>
    <row r="30" spans="2:11">
      <c r="B30" s="35"/>
      <c r="C30" t="str">
        <f>IF('Liste pr.'!E11&lt;='Liste pr.'!D11,IF('Liste pr.'!F11="AM",'Liste pr.'!D11-'Liste pr.'!E11," "))</f>
        <v xml:space="preserve"> </v>
      </c>
      <c r="D30" t="str">
        <f>IF('Liste pr.'!H11&lt;='Liste pr.'!G11,IF('Liste pr.'!I11="AM",'Liste pr.'!G11-'Liste pr.'!H11,""))</f>
        <v/>
      </c>
      <c r="E30" t="str">
        <f>IF('Liste pr.'!K11&lt;='Liste pr.'!J11,IF('Liste pr.'!L11="AM",'Liste pr.'!J11-'Liste pr.'!K11,""))</f>
        <v/>
      </c>
      <c r="F30" t="str">
        <f>IF('Liste pr.'!N11&lt;='Liste pr.'!M11,IF('Liste pr.'!O11="AM",'Liste pr.'!M11-'Liste pr.'!N11,""))</f>
        <v/>
      </c>
      <c r="G30" t="str">
        <f>IF('Liste pr.'!Q11&lt;='Liste pr.'!P11,IF('Liste pr.'!R11="AM",'Liste pr.'!P11-'Liste pr.'!Q11,""))</f>
        <v/>
      </c>
      <c r="H30" t="str">
        <f>IF('Liste pr.'!T11&lt;='Liste pr.'!S11,IF('Liste pr.'!U11="AM",'Liste pr.'!S11-'Liste pr.'!T11,""))</f>
        <v/>
      </c>
      <c r="I30" t="str">
        <f>IF('Liste pr.'!W11&lt;='Liste pr.'!V11,IF('Liste pr.'!X11="AM",'Liste pr.'!V11-'Liste pr.'!W11,""))</f>
        <v/>
      </c>
      <c r="J30">
        <f t="shared" si="2"/>
        <v>0</v>
      </c>
    </row>
    <row r="31" spans="2:11">
      <c r="B31" s="35"/>
      <c r="C31" t="str">
        <f>IF('Liste pr.'!E12&lt;='Liste pr.'!D12,IF('Liste pr.'!F12="AM",'Liste pr.'!D12-'Liste pr.'!E12," "))</f>
        <v xml:space="preserve"> </v>
      </c>
      <c r="D31" t="str">
        <f>IF('Liste pr.'!H12&lt;='Liste pr.'!G12,IF('Liste pr.'!I12="AM",'Liste pr.'!G12-'Liste pr.'!H12,""))</f>
        <v/>
      </c>
      <c r="E31" t="str">
        <f>IF('Liste pr.'!K12&lt;='Liste pr.'!J12,IF('Liste pr.'!L12="AM",'Liste pr.'!J12-'Liste pr.'!K12,""))</f>
        <v/>
      </c>
      <c r="F31" t="str">
        <f>IF('Liste pr.'!N12&lt;='Liste pr.'!M12,IF('Liste pr.'!O12="AM",'Liste pr.'!M12-'Liste pr.'!N12,""))</f>
        <v/>
      </c>
      <c r="G31" t="str">
        <f>IF('Liste pr.'!Q12&lt;='Liste pr.'!P12,IF('Liste pr.'!R12="AM",'Liste pr.'!P12-'Liste pr.'!Q12,""))</f>
        <v/>
      </c>
      <c r="H31" t="str">
        <f>IF('Liste pr.'!T12&lt;='Liste pr.'!S12,IF('Liste pr.'!U12="AM",'Liste pr.'!S12-'Liste pr.'!T12,""))</f>
        <v/>
      </c>
      <c r="I31" t="str">
        <f>IF('Liste pr.'!W12&lt;='Liste pr.'!V12,IF('Liste pr.'!X12="AM",'Liste pr.'!V12-'Liste pr.'!W12,""))</f>
        <v/>
      </c>
      <c r="J31">
        <f t="shared" si="2"/>
        <v>0</v>
      </c>
    </row>
    <row r="32" spans="2:11">
      <c r="B32" s="35"/>
      <c r="C32" t="str">
        <f>IF('Liste pr.'!E13&lt;='Liste pr.'!D13,IF('Liste pr.'!F13="AM",'Liste pr.'!D13-'Liste pr.'!E13," "))</f>
        <v xml:space="preserve"> </v>
      </c>
      <c r="D32" t="str">
        <f>IF('Liste pr.'!H13&lt;='Liste pr.'!G13,IF('Liste pr.'!I13="AM",'Liste pr.'!G13-'Liste pr.'!H13,""))</f>
        <v/>
      </c>
      <c r="E32" t="str">
        <f>IF('Liste pr.'!K13&lt;='Liste pr.'!J13,IF('Liste pr.'!L13="AM",'Liste pr.'!J13-'Liste pr.'!K13,""))</f>
        <v/>
      </c>
      <c r="F32" t="str">
        <f>IF('Liste pr.'!N13&lt;='Liste pr.'!M13,IF('Liste pr.'!O13="AM",'Liste pr.'!M13-'Liste pr.'!N13,""))</f>
        <v/>
      </c>
      <c r="G32" t="str">
        <f>IF('Liste pr.'!Q13&lt;='Liste pr.'!P13,IF('Liste pr.'!R13="AM",'Liste pr.'!P13-'Liste pr.'!Q13,""))</f>
        <v/>
      </c>
      <c r="H32" t="str">
        <f>IF('Liste pr.'!T13&lt;='Liste pr.'!S13,IF('Liste pr.'!U13="AM",'Liste pr.'!S13-'Liste pr.'!T13,""))</f>
        <v/>
      </c>
      <c r="I32" t="str">
        <f>IF('Liste pr.'!W13&lt;='Liste pr.'!V13,IF('Liste pr.'!X13="AM",'Liste pr.'!V13-'Liste pr.'!W13,""))</f>
        <v/>
      </c>
      <c r="J32">
        <f t="shared" si="2"/>
        <v>0</v>
      </c>
    </row>
    <row r="33" spans="2:11">
      <c r="B33" s="35"/>
      <c r="C33">
        <f>IF('Liste pr.'!E14&lt;='Liste pr.'!D14,IF('Liste pr.'!F14="AM",'Liste pr.'!D14-'Liste pr.'!E14," "))</f>
        <v>2</v>
      </c>
      <c r="D33" t="str">
        <f>IF('Liste pr.'!H14&lt;='Liste pr.'!G14,IF('Liste pr.'!I14="AM",'Liste pr.'!G14-'Liste pr.'!H14,""))</f>
        <v/>
      </c>
      <c r="E33" t="str">
        <f>IF('Liste pr.'!K14&lt;='Liste pr.'!J14,IF('Liste pr.'!L14="AM",'Liste pr.'!J14-'Liste pr.'!K14,""))</f>
        <v/>
      </c>
      <c r="F33" t="str">
        <f>IF('Liste pr.'!N14&lt;='Liste pr.'!M14,IF('Liste pr.'!O14="AM",'Liste pr.'!M14-'Liste pr.'!N14,""))</f>
        <v/>
      </c>
      <c r="G33" t="str">
        <f>IF('Liste pr.'!Q14&lt;='Liste pr.'!P14,IF('Liste pr.'!R14="AM",'Liste pr.'!P14-'Liste pr.'!Q14,""))</f>
        <v/>
      </c>
      <c r="H33" t="str">
        <f>IF('Liste pr.'!T14&lt;='Liste pr.'!S14,IF('Liste pr.'!U14="AM",'Liste pr.'!S14-'Liste pr.'!T14,""))</f>
        <v/>
      </c>
      <c r="I33" t="str">
        <f>IF('Liste pr.'!W14&lt;='Liste pr.'!V14,IF('Liste pr.'!X14="AM",'Liste pr.'!V14-'Liste pr.'!W14,""))</f>
        <v/>
      </c>
      <c r="J33">
        <f t="shared" si="2"/>
        <v>2</v>
      </c>
    </row>
    <row r="34" spans="2:11">
      <c r="B34" s="35"/>
      <c r="C34" t="str">
        <f>IF('Liste pr.'!E15&lt;='Liste pr.'!D15,IF('Liste pr.'!F15="AM",'Liste pr.'!D15-'Liste pr.'!E15," "))</f>
        <v xml:space="preserve"> </v>
      </c>
      <c r="D34" t="str">
        <f>IF('Liste pr.'!H15&lt;='Liste pr.'!G15,IF('Liste pr.'!I15="AM",'Liste pr.'!G15-'Liste pr.'!H15,""))</f>
        <v/>
      </c>
      <c r="E34" t="str">
        <f>IF('Liste pr.'!K15&lt;='Liste pr.'!J15,IF('Liste pr.'!L15="AM",'Liste pr.'!J15-'Liste pr.'!K15,""))</f>
        <v/>
      </c>
      <c r="F34" t="str">
        <f>IF('Liste pr.'!N15&lt;='Liste pr.'!M15,IF('Liste pr.'!O15="AM",'Liste pr.'!M15-'Liste pr.'!N15,""))</f>
        <v/>
      </c>
      <c r="G34" t="str">
        <f>IF('Liste pr.'!Q15&lt;='Liste pr.'!P15,IF('Liste pr.'!R15="AM",'Liste pr.'!P15-'Liste pr.'!Q15,""))</f>
        <v/>
      </c>
      <c r="H34" t="str">
        <f>IF('Liste pr.'!T15&lt;='Liste pr.'!S15,IF('Liste pr.'!U15="AM",'Liste pr.'!S15-'Liste pr.'!T15,""))</f>
        <v/>
      </c>
      <c r="I34" t="str">
        <f>IF('Liste pr.'!W15&lt;='Liste pr.'!V15,IF('Liste pr.'!X15="AM",'Liste pr.'!V15-'Liste pr.'!W15,""))</f>
        <v/>
      </c>
      <c r="J34">
        <f t="shared" si="2"/>
        <v>0</v>
      </c>
    </row>
    <row r="35" spans="2:11">
      <c r="B35" s="35"/>
      <c r="C35" t="str">
        <f>IF('Liste pr.'!E16&lt;='Liste pr.'!D16,IF('Liste pr.'!F16="AM",'Liste pr.'!D16-'Liste pr.'!E16," "))</f>
        <v xml:space="preserve"> </v>
      </c>
      <c r="D35" t="str">
        <f>IF('Liste pr.'!H16&lt;='Liste pr.'!G16,IF('Liste pr.'!I16="AM",'Liste pr.'!G16-'Liste pr.'!H16,""))</f>
        <v/>
      </c>
      <c r="E35" t="str">
        <f>IF('Liste pr.'!K16&lt;='Liste pr.'!J16,IF('Liste pr.'!L16="AM",'Liste pr.'!J16-'Liste pr.'!K16,""))</f>
        <v/>
      </c>
      <c r="F35" t="str">
        <f>IF('Liste pr.'!N16&lt;='Liste pr.'!M16,IF('Liste pr.'!O16="AM",'Liste pr.'!M16-'Liste pr.'!N16,""))</f>
        <v/>
      </c>
      <c r="G35" t="str">
        <f>IF('Liste pr.'!Q16&lt;='Liste pr.'!P16,IF('Liste pr.'!R16="AM",'Liste pr.'!P16-'Liste pr.'!Q16,""))</f>
        <v/>
      </c>
      <c r="H35" t="str">
        <f>IF('Liste pr.'!T16&lt;='Liste pr.'!S16,IF('Liste pr.'!U16="AM",'Liste pr.'!S16-'Liste pr.'!T16,""))</f>
        <v/>
      </c>
      <c r="I35" t="str">
        <f>IF('Liste pr.'!W16&lt;='Liste pr.'!V16,IF('Liste pr.'!X16="AM",'Liste pr.'!V16-'Liste pr.'!W16,""))</f>
        <v/>
      </c>
      <c r="J35">
        <f t="shared" si="2"/>
        <v>0</v>
      </c>
    </row>
    <row r="36" spans="2:11">
      <c r="B36" s="35"/>
      <c r="C36" t="str">
        <f>IF('Liste pr.'!E17&lt;='Liste pr.'!D17,IF('Liste pr.'!F17="AM",'Liste pr.'!D17-'Liste pr.'!E17," "))</f>
        <v xml:space="preserve"> </v>
      </c>
      <c r="D36" t="str">
        <f>IF('Liste pr.'!H17&lt;='Liste pr.'!G17,IF('Liste pr.'!I17="AM",'Liste pr.'!G17-'Liste pr.'!H17,""))</f>
        <v/>
      </c>
      <c r="E36" t="str">
        <f>IF('Liste pr.'!K17&lt;='Liste pr.'!J17,IF('Liste pr.'!L17="AM",'Liste pr.'!J17-'Liste pr.'!K17,""))</f>
        <v/>
      </c>
      <c r="F36" t="str">
        <f>IF('Liste pr.'!N17&lt;='Liste pr.'!M17,IF('Liste pr.'!O17="AM",'Liste pr.'!M17-'Liste pr.'!N17,""))</f>
        <v/>
      </c>
      <c r="G36" t="str">
        <f>IF('Liste pr.'!Q17&lt;='Liste pr.'!P17,IF('Liste pr.'!R17="AM",'Liste pr.'!P17-'Liste pr.'!Q17,""))</f>
        <v/>
      </c>
      <c r="H36" t="str">
        <f>IF('Liste pr.'!T17&lt;='Liste pr.'!S17,IF('Liste pr.'!U17="AM",'Liste pr.'!S17-'Liste pr.'!T17,""))</f>
        <v/>
      </c>
      <c r="I36" t="str">
        <f>IF('Liste pr.'!W17&lt;='Liste pr.'!V17,IF('Liste pr.'!X17="AM",'Liste pr.'!V17-'Liste pr.'!W17,""))</f>
        <v/>
      </c>
      <c r="J36">
        <f t="shared" si="2"/>
        <v>0</v>
      </c>
    </row>
    <row r="37" spans="2:11">
      <c r="B37" s="35"/>
      <c r="C37" t="str">
        <f>IF('Liste pr.'!E18&lt;='Liste pr.'!D18,IF('Liste pr.'!F18="AM",'Liste pr.'!D18-'Liste pr.'!E18," "))</f>
        <v xml:space="preserve"> </v>
      </c>
      <c r="D37" t="str">
        <f>IF('Liste pr.'!H18&lt;='Liste pr.'!G18,IF('Liste pr.'!I18="AM",'Liste pr.'!G18-'Liste pr.'!H18,""))</f>
        <v/>
      </c>
      <c r="E37" t="str">
        <f>IF('Liste pr.'!K18&lt;='Liste pr.'!J18,IF('Liste pr.'!L18="AM",'Liste pr.'!J18-'Liste pr.'!K18,""))</f>
        <v/>
      </c>
      <c r="F37" t="str">
        <f>IF('Liste pr.'!N18&lt;='Liste pr.'!M18,IF('Liste pr.'!O18="AM",'Liste pr.'!M18-'Liste pr.'!N18,""))</f>
        <v/>
      </c>
      <c r="G37" t="str">
        <f>IF('Liste pr.'!Q18&lt;='Liste pr.'!P18,IF('Liste pr.'!R18="AM",'Liste pr.'!P18-'Liste pr.'!Q18,""))</f>
        <v/>
      </c>
      <c r="H37" t="str">
        <f>IF('Liste pr.'!T18&lt;='Liste pr.'!S18,IF('Liste pr.'!U18="AM",'Liste pr.'!S18-'Liste pr.'!T18,""))</f>
        <v/>
      </c>
      <c r="I37" t="str">
        <f>IF('Liste pr.'!W18&lt;='Liste pr.'!V18,IF('Liste pr.'!X18="AM",'Liste pr.'!V18-'Liste pr.'!W18,""))</f>
        <v/>
      </c>
      <c r="J37">
        <f t="shared" si="2"/>
        <v>0</v>
      </c>
    </row>
    <row r="38" spans="2:11">
      <c r="B38" s="35"/>
      <c r="C38" t="str">
        <f>IF('Liste pr.'!E19&lt;='Liste pr.'!D19,IF('Liste pr.'!F19="AM",'Liste pr.'!D19-'Liste pr.'!E19," "))</f>
        <v xml:space="preserve"> </v>
      </c>
      <c r="D38" t="str">
        <f>IF('Liste pr.'!H19&lt;='Liste pr.'!G19,IF('Liste pr.'!I19="AM",'Liste pr.'!G19-'Liste pr.'!H19,""))</f>
        <v/>
      </c>
      <c r="E38" t="str">
        <f>IF('Liste pr.'!K19&lt;='Liste pr.'!J19,IF('Liste pr.'!L19="AM",'Liste pr.'!J19-'Liste pr.'!K19,""))</f>
        <v/>
      </c>
      <c r="F38" t="str">
        <f>IF('Liste pr.'!N19&lt;='Liste pr.'!M19,IF('Liste pr.'!O19="AM",'Liste pr.'!M19-'Liste pr.'!N19,""))</f>
        <v/>
      </c>
      <c r="G38" t="str">
        <f>IF('Liste pr.'!Q19&lt;='Liste pr.'!P19,IF('Liste pr.'!R19="AM",'Liste pr.'!P19-'Liste pr.'!Q19,""))</f>
        <v/>
      </c>
      <c r="H38" t="str">
        <f>IF('Liste pr.'!T19&lt;='Liste pr.'!S19,IF('Liste pr.'!U19="AM",'Liste pr.'!S19-'Liste pr.'!T19,""))</f>
        <v/>
      </c>
      <c r="I38" t="str">
        <f>IF('Liste pr.'!W19&lt;='Liste pr.'!V19,IF('Liste pr.'!X19="AM",'Liste pr.'!V19-'Liste pr.'!W19,""))</f>
        <v/>
      </c>
      <c r="J38">
        <f t="shared" si="2"/>
        <v>0</v>
      </c>
    </row>
    <row r="39" spans="2:11">
      <c r="B39" s="35"/>
      <c r="C39" t="str">
        <f>IF('Liste pr.'!E20&lt;='Liste pr.'!D20,IF('Liste pr.'!F20="AM",'Liste pr.'!D20-'Liste pr.'!E20," "))</f>
        <v xml:space="preserve"> </v>
      </c>
      <c r="D39" t="str">
        <f>IF('Liste pr.'!H20&lt;='Liste pr.'!G20,IF('Liste pr.'!I20="AM",'Liste pr.'!G20-'Liste pr.'!H20,""))</f>
        <v/>
      </c>
      <c r="E39" t="str">
        <f>IF('Liste pr.'!K20&lt;='Liste pr.'!J20,IF('Liste pr.'!L20="AM",'Liste pr.'!J20-'Liste pr.'!K20,""))</f>
        <v/>
      </c>
      <c r="F39" t="str">
        <f>IF('Liste pr.'!N20&lt;='Liste pr.'!M20,IF('Liste pr.'!O20="AM",'Liste pr.'!M20-'Liste pr.'!N20,""))</f>
        <v/>
      </c>
      <c r="G39" t="str">
        <f>IF('Liste pr.'!Q20&lt;='Liste pr.'!P20,IF('Liste pr.'!R20="AM",'Liste pr.'!P20-'Liste pr.'!Q20,""))</f>
        <v/>
      </c>
      <c r="H39" t="str">
        <f>IF('Liste pr.'!T20&lt;='Liste pr.'!S20,IF('Liste pr.'!U20="AM",'Liste pr.'!S20-'Liste pr.'!T20,""))</f>
        <v/>
      </c>
      <c r="I39" t="str">
        <f>IF('Liste pr.'!W20&lt;='Liste pr.'!V20,IF('Liste pr.'!X20="AM",'Liste pr.'!V20-'Liste pr.'!W20,""))</f>
        <v/>
      </c>
      <c r="J39">
        <f t="shared" si="2"/>
        <v>0</v>
      </c>
    </row>
    <row r="40" spans="2:11">
      <c r="B40" s="35"/>
      <c r="C40" t="str">
        <f>IF('Liste pr.'!E21&lt;='Liste pr.'!D21,IF('Liste pr.'!F21="AM",'Liste pr.'!D21-'Liste pr.'!E21," "))</f>
        <v xml:space="preserve"> </v>
      </c>
      <c r="D40" t="str">
        <f>IF('Liste pr.'!H21&lt;='Liste pr.'!G21,IF('Liste pr.'!I21="AM",'Liste pr.'!G21-'Liste pr.'!H21,""))</f>
        <v/>
      </c>
      <c r="E40" t="str">
        <f>IF('Liste pr.'!K21&lt;='Liste pr.'!J21,IF('Liste pr.'!L21="AM",'Liste pr.'!J21-'Liste pr.'!K21,""))</f>
        <v/>
      </c>
      <c r="F40" t="str">
        <f>IF('Liste pr.'!N21&lt;='Liste pr.'!M21,IF('Liste pr.'!O21="AM",'Liste pr.'!M21-'Liste pr.'!N21,""))</f>
        <v/>
      </c>
      <c r="G40" t="str">
        <f>IF('Liste pr.'!Q21&lt;='Liste pr.'!P21,IF('Liste pr.'!R21="AM",'Liste pr.'!P21-'Liste pr.'!Q21,""))</f>
        <v/>
      </c>
      <c r="H40" t="str">
        <f>IF('Liste pr.'!T21&lt;='Liste pr.'!S21,IF('Liste pr.'!U21="AM",'Liste pr.'!S21-'Liste pr.'!T21,""))</f>
        <v/>
      </c>
      <c r="I40" t="str">
        <f>IF('Liste pr.'!W21&lt;='Liste pr.'!V21,IF('Liste pr.'!X21="AM",'Liste pr.'!V21-'Liste pr.'!W21,""))</f>
        <v/>
      </c>
      <c r="J40">
        <f t="shared" si="2"/>
        <v>0</v>
      </c>
    </row>
    <row r="41" spans="2:11">
      <c r="B41" s="35"/>
      <c r="C41" t="str">
        <f>IF('Liste pr.'!E22&lt;='Liste pr.'!D22,IF('Liste pr.'!F22="AM",'Liste pr.'!D22-'Liste pr.'!E22," "))</f>
        <v xml:space="preserve"> </v>
      </c>
      <c r="D41" t="str">
        <f>IF('Liste pr.'!H22&lt;='Liste pr.'!G22,IF('Liste pr.'!I22="AM",'Liste pr.'!G22-'Liste pr.'!H22,""))</f>
        <v/>
      </c>
      <c r="E41" t="str">
        <f>IF('Liste pr.'!K22&lt;='Liste pr.'!J22,IF('Liste pr.'!L22="AM",'Liste pr.'!J22-'Liste pr.'!K22,""))</f>
        <v/>
      </c>
      <c r="F41" t="str">
        <f>IF('Liste pr.'!N22&lt;='Liste pr.'!M22,IF('Liste pr.'!O22="AM",'Liste pr.'!M22-'Liste pr.'!N22,""))</f>
        <v/>
      </c>
      <c r="G41" t="str">
        <f>IF('Liste pr.'!Q22&lt;='Liste pr.'!P22,IF('Liste pr.'!R22="AM",'Liste pr.'!P22-'Liste pr.'!Q22,""))</f>
        <v/>
      </c>
      <c r="H41" t="str">
        <f>IF('Liste pr.'!T22&lt;='Liste pr.'!S22,IF('Liste pr.'!U22="AM",'Liste pr.'!S22-'Liste pr.'!T22,""))</f>
        <v/>
      </c>
      <c r="I41" t="str">
        <f>IF('Liste pr.'!W22&lt;='Liste pr.'!V22,IF('Liste pr.'!X22="AM",'Liste pr.'!V22-'Liste pr.'!W22,""))</f>
        <v/>
      </c>
      <c r="J41">
        <f t="shared" si="2"/>
        <v>0</v>
      </c>
    </row>
    <row r="42" spans="2:11">
      <c r="B42" s="35" t="str">
        <f>IF('Liste pr.'!F48="a",'Liste pr.'!D48-'Liste pr.'!E48," ")</f>
        <v xml:space="preserve"> </v>
      </c>
      <c r="C42" t="str">
        <f>IF('Liste pr.'!E23&lt;='Liste pr.'!D23,IF('Liste pr.'!F23="AM",'Liste pr.'!D23-'Liste pr.'!E23," "))</f>
        <v xml:space="preserve"> </v>
      </c>
      <c r="D42" t="str">
        <f>IF('Liste pr.'!H23&lt;='Liste pr.'!G23,IF('Liste pr.'!I23="AM",'Liste pr.'!G23-'Liste pr.'!H23,""))</f>
        <v/>
      </c>
      <c r="E42" t="str">
        <f>IF('Liste pr.'!K23&lt;='Liste pr.'!J23,IF('Liste pr.'!L23="AM",'Liste pr.'!J23-'Liste pr.'!K23,""))</f>
        <v/>
      </c>
      <c r="F42" t="str">
        <f>IF('Liste pr.'!N23&lt;='Liste pr.'!M23,IF('Liste pr.'!O23="AM",'Liste pr.'!M23-'Liste pr.'!N23,""))</f>
        <v/>
      </c>
      <c r="G42" t="str">
        <f>IF('Liste pr.'!Q23&lt;='Liste pr.'!P23,IF('Liste pr.'!R23="AM",'Liste pr.'!P23-'Liste pr.'!Q23,""))</f>
        <v/>
      </c>
      <c r="H42" t="str">
        <f>IF('Liste pr.'!T23&lt;='Liste pr.'!S23,IF('Liste pr.'!U23="AM",'Liste pr.'!S23-'Liste pr.'!T23,""))</f>
        <v/>
      </c>
      <c r="I42" t="str">
        <f>IF('Liste pr.'!W23&lt;='Liste pr.'!V23,IF('Liste pr.'!X23="AM",'Liste pr.'!V23-'Liste pr.'!W23,""))</f>
        <v/>
      </c>
      <c r="J42">
        <f t="shared" si="2"/>
        <v>0</v>
      </c>
      <c r="K42" s="1"/>
    </row>
    <row r="43" spans="2:11">
      <c r="B43" s="35"/>
      <c r="K43" t="s">
        <v>22</v>
      </c>
    </row>
    <row r="44" spans="2:11">
      <c r="B44" s="35" t="s">
        <v>20</v>
      </c>
      <c r="C44">
        <f t="shared" ref="C44:I44" si="3">SUM(C27:C42)</f>
        <v>2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>SUM(C44:I44)</f>
        <v>2</v>
      </c>
      <c r="K44">
        <f>SUM(J27:J42)</f>
        <v>2</v>
      </c>
    </row>
    <row r="48" spans="2:11">
      <c r="C48" t="s">
        <v>24</v>
      </c>
      <c r="D48" t="s">
        <v>25</v>
      </c>
      <c r="E48" t="s">
        <v>26</v>
      </c>
      <c r="F48" t="s">
        <v>27</v>
      </c>
      <c r="G48" t="s">
        <v>28</v>
      </c>
      <c r="H48" t="s">
        <v>29</v>
      </c>
      <c r="I48" t="s">
        <v>30</v>
      </c>
      <c r="J48" t="s">
        <v>21</v>
      </c>
    </row>
    <row r="49" spans="2:11">
      <c r="B49" s="35" t="s">
        <v>13</v>
      </c>
      <c r="C49" t="str">
        <f>IF('Liste pr.'!E8&lt;='Liste pr.'!D8,IF('Liste pr.'!F8="M",'Liste pr.'!D8-'Liste pr.'!E8," "))</f>
        <v xml:space="preserve"> </v>
      </c>
      <c r="D49" t="str">
        <f>IF('Liste pr.'!H8&lt;='Liste pr.'!G8,IF('Liste pr.'!I8="M",'Liste pr.'!G8-'Liste pr.'!H8,""))</f>
        <v/>
      </c>
      <c r="E49" t="str">
        <f>IF('Liste pr.'!K8&lt;='Liste pr.'!J8,IF('Liste pr.'!L8="M",'Liste pr.'!J8-'Liste pr.'!K8,""))</f>
        <v/>
      </c>
      <c r="F49" t="str">
        <f>IF('Liste pr.'!N8&lt;='Liste pr.'!M8,IF('Liste pr.'!O8="M",'Liste pr.'!M8-'Liste pr.'!N8,""))</f>
        <v/>
      </c>
      <c r="G49" t="str">
        <f>IF('Liste pr.'!Q8&lt;='Liste pr.'!P8,IF('Liste pr.'!R8="M",'Liste pr.'!P8-'Liste pr.'!Q8,""))</f>
        <v/>
      </c>
      <c r="H49" t="str">
        <f>IF('Liste pr.'!T8&lt;='Liste pr.'!S8,IF('Liste pr.'!U8="M",'Liste pr.'!S8-'Liste pr.'!T8,""))</f>
        <v/>
      </c>
      <c r="I49" t="str">
        <f>IF('Liste pr.'!W8&lt;='Liste pr.'!V8,IF('Liste pr.'!X8="M",'Liste pr.'!V8-'Liste pr.'!W8,""))</f>
        <v/>
      </c>
      <c r="J49">
        <f>SUM(C49:I49)</f>
        <v>0</v>
      </c>
    </row>
    <row r="50" spans="2:11">
      <c r="B50" s="35"/>
      <c r="C50" t="str">
        <f>IF('Liste pr.'!E9&lt;='Liste pr.'!D9,IF('Liste pr.'!F9="M",'Liste pr.'!D9-'Liste pr.'!E9," "))</f>
        <v xml:space="preserve"> </v>
      </c>
      <c r="D50" t="str">
        <f>IF('Liste pr.'!H9&lt;='Liste pr.'!G9,IF('Liste pr.'!I9="M",'Liste pr.'!G9-'Liste pr.'!H9,""))</f>
        <v/>
      </c>
      <c r="E50" t="str">
        <f>IF('Liste pr.'!K9&lt;='Liste pr.'!J9,IF('Liste pr.'!L9="M",'Liste pr.'!J9-'Liste pr.'!K9,""))</f>
        <v/>
      </c>
      <c r="F50" t="str">
        <f>IF('Liste pr.'!N9&lt;='Liste pr.'!M9,IF('Liste pr.'!O9="M",'Liste pr.'!M9-'Liste pr.'!N9,""))</f>
        <v/>
      </c>
      <c r="G50" t="str">
        <f>IF('Liste pr.'!Q9&lt;='Liste pr.'!P9,IF('Liste pr.'!R9="M",'Liste pr.'!P9-'Liste pr.'!Q9,""))</f>
        <v/>
      </c>
      <c r="H50" t="str">
        <f>IF('Liste pr.'!T9&lt;='Liste pr.'!S9,IF('Liste pr.'!U9="M",'Liste pr.'!S9-'Liste pr.'!T9,""))</f>
        <v/>
      </c>
      <c r="I50" t="str">
        <f>IF('Liste pr.'!W9&lt;='Liste pr.'!V9,IF('Liste pr.'!X9="M",'Liste pr.'!V9-'Liste pr.'!W9,""))</f>
        <v/>
      </c>
      <c r="J50">
        <f t="shared" ref="J50:J64" si="4">SUM(C50:I50)</f>
        <v>0</v>
      </c>
    </row>
    <row r="51" spans="2:11">
      <c r="B51" s="35"/>
      <c r="C51" t="str">
        <f>IF('Liste pr.'!E10&lt;='Liste pr.'!D10,IF('Liste pr.'!F10="M",'Liste pr.'!D10-'Liste pr.'!E10," "))</f>
        <v xml:space="preserve"> </v>
      </c>
      <c r="D51" t="str">
        <f>IF('Liste pr.'!H10&lt;='Liste pr.'!G10,IF('Liste pr.'!I10="M",'Liste pr.'!G10-'Liste pr.'!H10,""))</f>
        <v/>
      </c>
      <c r="E51" t="str">
        <f>IF('Liste pr.'!K10&lt;='Liste pr.'!J10,IF('Liste pr.'!L10="M",'Liste pr.'!J10-'Liste pr.'!K10,""))</f>
        <v/>
      </c>
      <c r="F51" t="str">
        <f>IF('Liste pr.'!N10&lt;='Liste pr.'!M10,IF('Liste pr.'!O10="M",'Liste pr.'!M10-'Liste pr.'!N10,""))</f>
        <v/>
      </c>
      <c r="G51" t="str">
        <f>IF('Liste pr.'!Q10&lt;='Liste pr.'!P10,IF('Liste pr.'!R10="M",'Liste pr.'!P10-'Liste pr.'!Q10,""))</f>
        <v/>
      </c>
      <c r="H51" t="str">
        <f>IF('Liste pr.'!T10&lt;='Liste pr.'!S10,IF('Liste pr.'!U10="M",'Liste pr.'!S10-'Liste pr.'!T10,""))</f>
        <v/>
      </c>
      <c r="I51" t="str">
        <f>IF('Liste pr.'!W10&lt;='Liste pr.'!V10,IF('Liste pr.'!X10="M",'Liste pr.'!V10-'Liste pr.'!W10,""))</f>
        <v/>
      </c>
      <c r="J51">
        <f t="shared" si="4"/>
        <v>0</v>
      </c>
    </row>
    <row r="52" spans="2:11">
      <c r="B52" s="35"/>
      <c r="C52" t="str">
        <f>IF('Liste pr.'!E11&lt;='Liste pr.'!D11,IF('Liste pr.'!F11="M",'Liste pr.'!D11-'Liste pr.'!E11," "))</f>
        <v xml:space="preserve"> </v>
      </c>
      <c r="D52" t="str">
        <f>IF('Liste pr.'!H11&lt;='Liste pr.'!G11,IF('Liste pr.'!I11="M",'Liste pr.'!G11-'Liste pr.'!H11,""))</f>
        <v/>
      </c>
      <c r="E52" t="str">
        <f>IF('Liste pr.'!K11&lt;='Liste pr.'!J11,IF('Liste pr.'!L11="M",'Liste pr.'!J11-'Liste pr.'!K11,""))</f>
        <v/>
      </c>
      <c r="F52" t="str">
        <f>IF('Liste pr.'!N11&lt;='Liste pr.'!M11,IF('Liste pr.'!O11="M",'Liste pr.'!M11-'Liste pr.'!N11,""))</f>
        <v/>
      </c>
      <c r="G52" t="str">
        <f>IF('Liste pr.'!Q11&lt;='Liste pr.'!P11,IF('Liste pr.'!R11="M",'Liste pr.'!P11-'Liste pr.'!Q11,""))</f>
        <v/>
      </c>
      <c r="H52" t="str">
        <f>IF('Liste pr.'!T11&lt;='Liste pr.'!S11,IF('Liste pr.'!U11="M",'Liste pr.'!S11-'Liste pr.'!T11,""))</f>
        <v/>
      </c>
      <c r="I52" t="str">
        <f>IF('Liste pr.'!W11&lt;='Liste pr.'!V11,IF('Liste pr.'!X11="M",'Liste pr.'!V11-'Liste pr.'!W11,""))</f>
        <v/>
      </c>
      <c r="J52">
        <f t="shared" si="4"/>
        <v>0</v>
      </c>
    </row>
    <row r="53" spans="2:11">
      <c r="B53" s="35"/>
      <c r="C53" t="str">
        <f>IF('Liste pr.'!E12&lt;='Liste pr.'!D12,IF('Liste pr.'!F12="M",'Liste pr.'!D12-'Liste pr.'!E12," "))</f>
        <v xml:space="preserve"> </v>
      </c>
      <c r="D53" t="str">
        <f>IF('Liste pr.'!H12&lt;='Liste pr.'!G12,IF('Liste pr.'!I12="M",'Liste pr.'!G12-'Liste pr.'!H12,""))</f>
        <v/>
      </c>
      <c r="E53" t="str">
        <f>IF('Liste pr.'!K12&lt;='Liste pr.'!J12,IF('Liste pr.'!L12="M",'Liste pr.'!J12-'Liste pr.'!K12,""))</f>
        <v/>
      </c>
      <c r="F53" t="str">
        <f>IF('Liste pr.'!N12&lt;='Liste pr.'!M12,IF('Liste pr.'!O12="M",'Liste pr.'!M12-'Liste pr.'!N12,""))</f>
        <v/>
      </c>
      <c r="G53" t="str">
        <f>IF('Liste pr.'!Q12&lt;='Liste pr.'!P12,IF('Liste pr.'!R12="M",'Liste pr.'!P12-'Liste pr.'!Q12,""))</f>
        <v/>
      </c>
      <c r="H53" t="str">
        <f>IF('Liste pr.'!T12&lt;='Liste pr.'!S12,IF('Liste pr.'!U12="M",'Liste pr.'!S12-'Liste pr.'!T12,""))</f>
        <v/>
      </c>
      <c r="I53" t="str">
        <f>IF('Liste pr.'!W12&lt;='Liste pr.'!V12,IF('Liste pr.'!X12="M",'Liste pr.'!V12-'Liste pr.'!W12,""))</f>
        <v/>
      </c>
      <c r="J53">
        <f t="shared" si="4"/>
        <v>0</v>
      </c>
    </row>
    <row r="54" spans="2:11">
      <c r="B54" s="35"/>
      <c r="C54" t="str">
        <f>IF('Liste pr.'!E13&lt;='Liste pr.'!D13,IF('Liste pr.'!F13="M",'Liste pr.'!D13-'Liste pr.'!E13," "))</f>
        <v xml:space="preserve"> </v>
      </c>
      <c r="D54" t="str">
        <f>IF('Liste pr.'!H13&lt;='Liste pr.'!G13,IF('Liste pr.'!I13="M",'Liste pr.'!G13-'Liste pr.'!H13,""))</f>
        <v/>
      </c>
      <c r="E54" t="str">
        <f>IF('Liste pr.'!K13&lt;='Liste pr.'!J13,IF('Liste pr.'!L13="M",'Liste pr.'!J13-'Liste pr.'!K13,""))</f>
        <v/>
      </c>
      <c r="F54" t="str">
        <f>IF('Liste pr.'!N13&lt;='Liste pr.'!M13,IF('Liste pr.'!O13="M",'Liste pr.'!M13-'Liste pr.'!N13,""))</f>
        <v/>
      </c>
      <c r="G54" t="str">
        <f>IF('Liste pr.'!Q13&lt;='Liste pr.'!P13,IF('Liste pr.'!R13="M",'Liste pr.'!P13-'Liste pr.'!Q13,""))</f>
        <v/>
      </c>
      <c r="H54" t="str">
        <f>IF('Liste pr.'!T13&lt;='Liste pr.'!S13,IF('Liste pr.'!U13="M",'Liste pr.'!S13-'Liste pr.'!T13,""))</f>
        <v/>
      </c>
      <c r="I54" t="str">
        <f>IF('Liste pr.'!W13&lt;='Liste pr.'!V13,IF('Liste pr.'!X13="M",'Liste pr.'!V13-'Liste pr.'!W13,""))</f>
        <v/>
      </c>
      <c r="J54">
        <f t="shared" si="4"/>
        <v>0</v>
      </c>
    </row>
    <row r="55" spans="2:11">
      <c r="B55" s="35"/>
      <c r="C55" t="str">
        <f>IF('Liste pr.'!E14&lt;='Liste pr.'!D14,IF('Liste pr.'!F14="M",'Liste pr.'!D14-'Liste pr.'!E14," "))</f>
        <v xml:space="preserve"> </v>
      </c>
      <c r="D55" t="str">
        <f>IF('Liste pr.'!H14&lt;='Liste pr.'!G14,IF('Liste pr.'!I14="M",'Liste pr.'!G14-'Liste pr.'!H14,""))</f>
        <v/>
      </c>
      <c r="E55" t="str">
        <f>IF('Liste pr.'!K14&lt;='Liste pr.'!J14,IF('Liste pr.'!L14="M",'Liste pr.'!J14-'Liste pr.'!K14,""))</f>
        <v/>
      </c>
      <c r="F55" t="str">
        <f>IF('Liste pr.'!N14&lt;='Liste pr.'!M14,IF('Liste pr.'!O14="M",'Liste pr.'!M14-'Liste pr.'!N14,""))</f>
        <v/>
      </c>
      <c r="G55" t="str">
        <f>IF('Liste pr.'!Q14&lt;='Liste pr.'!P14,IF('Liste pr.'!R14="M",'Liste pr.'!P14-'Liste pr.'!Q14,""))</f>
        <v/>
      </c>
      <c r="H55" t="str">
        <f>IF('Liste pr.'!T14&lt;='Liste pr.'!S14,IF('Liste pr.'!U14="M",'Liste pr.'!S14-'Liste pr.'!T14,""))</f>
        <v/>
      </c>
      <c r="I55" t="str">
        <f>IF('Liste pr.'!W14&lt;='Liste pr.'!V14,IF('Liste pr.'!X14="M",'Liste pr.'!V14-'Liste pr.'!W14,""))</f>
        <v/>
      </c>
      <c r="J55">
        <f t="shared" si="4"/>
        <v>0</v>
      </c>
    </row>
    <row r="56" spans="2:11">
      <c r="B56" s="35"/>
      <c r="C56" t="str">
        <f>IF('Liste pr.'!E15&lt;='Liste pr.'!D15,IF('Liste pr.'!F15="M",'Liste pr.'!D15-'Liste pr.'!E15," "))</f>
        <v xml:space="preserve"> </v>
      </c>
      <c r="D56" t="str">
        <f>IF('Liste pr.'!H15&lt;='Liste pr.'!G15,IF('Liste pr.'!I15="M",'Liste pr.'!G15-'Liste pr.'!H15,""))</f>
        <v/>
      </c>
      <c r="E56" t="str">
        <f>IF('Liste pr.'!K15&lt;='Liste pr.'!J15,IF('Liste pr.'!L15="M",'Liste pr.'!J15-'Liste pr.'!K15,""))</f>
        <v/>
      </c>
      <c r="F56" t="str">
        <f>IF('Liste pr.'!N15&lt;='Liste pr.'!M15,IF('Liste pr.'!O15="M",'Liste pr.'!M15-'Liste pr.'!N15,""))</f>
        <v/>
      </c>
      <c r="G56" t="str">
        <f>IF('Liste pr.'!Q15&lt;='Liste pr.'!P15,IF('Liste pr.'!R15="M",'Liste pr.'!P15-'Liste pr.'!Q15,""))</f>
        <v/>
      </c>
      <c r="H56" t="str">
        <f>IF('Liste pr.'!T15&lt;='Liste pr.'!S15,IF('Liste pr.'!U15="M",'Liste pr.'!S15-'Liste pr.'!T15,""))</f>
        <v/>
      </c>
      <c r="I56" t="str">
        <f>IF('Liste pr.'!W15&lt;='Liste pr.'!V15,IF('Liste pr.'!X15="M",'Liste pr.'!V15-'Liste pr.'!W15,""))</f>
        <v/>
      </c>
      <c r="J56">
        <f t="shared" si="4"/>
        <v>0</v>
      </c>
    </row>
    <row r="57" spans="2:11">
      <c r="B57" s="35"/>
      <c r="C57" t="str">
        <f>IF('Liste pr.'!E16&lt;='Liste pr.'!D16,IF('Liste pr.'!F16="M",'Liste pr.'!D16-'Liste pr.'!E16," "))</f>
        <v xml:space="preserve"> </v>
      </c>
      <c r="D57" t="str">
        <f>IF('Liste pr.'!H16&lt;='Liste pr.'!G16,IF('Liste pr.'!I16="M",'Liste pr.'!G16-'Liste pr.'!H16,""))</f>
        <v/>
      </c>
      <c r="E57" t="str">
        <f>IF('Liste pr.'!K16&lt;='Liste pr.'!J16,IF('Liste pr.'!L16="M",'Liste pr.'!J16-'Liste pr.'!K16,""))</f>
        <v/>
      </c>
      <c r="F57" t="str">
        <f>IF('Liste pr.'!N16&lt;='Liste pr.'!M16,IF('Liste pr.'!O16="M",'Liste pr.'!M16-'Liste pr.'!N16,""))</f>
        <v/>
      </c>
      <c r="G57" t="str">
        <f>IF('Liste pr.'!Q16&lt;='Liste pr.'!P16,IF('Liste pr.'!R16="M",'Liste pr.'!P16-'Liste pr.'!Q16,""))</f>
        <v/>
      </c>
      <c r="H57" t="str">
        <f>IF('Liste pr.'!T16&lt;='Liste pr.'!S16,IF('Liste pr.'!U16="M",'Liste pr.'!S16-'Liste pr.'!T16,""))</f>
        <v/>
      </c>
      <c r="I57" t="str">
        <f>IF('Liste pr.'!W16&lt;='Liste pr.'!V16,IF('Liste pr.'!X16="M",'Liste pr.'!V16-'Liste pr.'!W16,""))</f>
        <v/>
      </c>
      <c r="J57">
        <f t="shared" si="4"/>
        <v>0</v>
      </c>
    </row>
    <row r="58" spans="2:11">
      <c r="B58" s="35"/>
      <c r="C58" t="str">
        <f>IF('Liste pr.'!E17&lt;='Liste pr.'!D17,IF('Liste pr.'!F17="M",'Liste pr.'!D17-'Liste pr.'!E17," "))</f>
        <v xml:space="preserve"> </v>
      </c>
      <c r="D58" t="str">
        <f>IF('Liste pr.'!H17&lt;='Liste pr.'!G17,IF('Liste pr.'!I17="M",'Liste pr.'!G17-'Liste pr.'!H17,""))</f>
        <v/>
      </c>
      <c r="E58" t="str">
        <f>IF('Liste pr.'!K17&lt;='Liste pr.'!J17,IF('Liste pr.'!L17="M",'Liste pr.'!J17-'Liste pr.'!K17,""))</f>
        <v/>
      </c>
      <c r="F58" t="str">
        <f>IF('Liste pr.'!N17&lt;='Liste pr.'!M17,IF('Liste pr.'!O17="M",'Liste pr.'!M17-'Liste pr.'!N17,""))</f>
        <v/>
      </c>
      <c r="G58" t="str">
        <f>IF('Liste pr.'!Q17&lt;='Liste pr.'!P17,IF('Liste pr.'!R17="M",'Liste pr.'!P17-'Liste pr.'!Q17,""))</f>
        <v/>
      </c>
      <c r="H58" t="str">
        <f>IF('Liste pr.'!T17&lt;='Liste pr.'!S17,IF('Liste pr.'!U17="M",'Liste pr.'!S17-'Liste pr.'!T17,""))</f>
        <v/>
      </c>
      <c r="I58" t="str">
        <f>IF('Liste pr.'!W17&lt;='Liste pr.'!V17,IF('Liste pr.'!X17="M",'Liste pr.'!V17-'Liste pr.'!W17,""))</f>
        <v/>
      </c>
      <c r="J58">
        <f t="shared" si="4"/>
        <v>0</v>
      </c>
    </row>
    <row r="59" spans="2:11">
      <c r="B59" s="35"/>
      <c r="C59" t="str">
        <f>IF('Liste pr.'!E18&lt;='Liste pr.'!D18,IF('Liste pr.'!F18="M",'Liste pr.'!D18-'Liste pr.'!E18," "))</f>
        <v xml:space="preserve"> </v>
      </c>
      <c r="D59" t="str">
        <f>IF('Liste pr.'!H18&lt;='Liste pr.'!G18,IF('Liste pr.'!I18="M",'Liste pr.'!G18-'Liste pr.'!H18,""))</f>
        <v/>
      </c>
      <c r="E59" t="str">
        <f>IF('Liste pr.'!K18&lt;='Liste pr.'!J18,IF('Liste pr.'!L18="M",'Liste pr.'!J18-'Liste pr.'!K18,""))</f>
        <v/>
      </c>
      <c r="F59" t="str">
        <f>IF('Liste pr.'!N18&lt;='Liste pr.'!M18,IF('Liste pr.'!O18="M",'Liste pr.'!M18-'Liste pr.'!N18,""))</f>
        <v/>
      </c>
      <c r="G59" t="str">
        <f>IF('Liste pr.'!Q18&lt;='Liste pr.'!P18,IF('Liste pr.'!R18="M",'Liste pr.'!P18-'Liste pr.'!Q18,""))</f>
        <v/>
      </c>
      <c r="H59" t="str">
        <f>IF('Liste pr.'!T18&lt;='Liste pr.'!S18,IF('Liste pr.'!U18="M",'Liste pr.'!S18-'Liste pr.'!T18,""))</f>
        <v/>
      </c>
      <c r="I59" t="str">
        <f>IF('Liste pr.'!W18&lt;='Liste pr.'!V18,IF('Liste pr.'!X18="M",'Liste pr.'!V18-'Liste pr.'!W18,""))</f>
        <v/>
      </c>
      <c r="J59">
        <f t="shared" si="4"/>
        <v>0</v>
      </c>
    </row>
    <row r="60" spans="2:11">
      <c r="B60" s="35"/>
      <c r="C60" t="str">
        <f>IF('Liste pr.'!E19&lt;='Liste pr.'!D19,IF('Liste pr.'!F19="M",'Liste pr.'!D19-'Liste pr.'!E19," "))</f>
        <v xml:space="preserve"> </v>
      </c>
      <c r="D60" t="str">
        <f>IF('Liste pr.'!H19&lt;='Liste pr.'!G19,IF('Liste pr.'!I19="M",'Liste pr.'!G19-'Liste pr.'!H19,""))</f>
        <v/>
      </c>
      <c r="E60" t="str">
        <f>IF('Liste pr.'!K19&lt;='Liste pr.'!J19,IF('Liste pr.'!L19="M",'Liste pr.'!J19-'Liste pr.'!K19,""))</f>
        <v/>
      </c>
      <c r="F60" t="str">
        <f>IF('Liste pr.'!N19&lt;='Liste pr.'!M19,IF('Liste pr.'!O19="M",'Liste pr.'!M19-'Liste pr.'!N19,""))</f>
        <v/>
      </c>
      <c r="G60" t="str">
        <f>IF('Liste pr.'!Q19&lt;='Liste pr.'!P19,IF('Liste pr.'!R19="M",'Liste pr.'!P19-'Liste pr.'!Q19,""))</f>
        <v/>
      </c>
      <c r="H60" t="str">
        <f>IF('Liste pr.'!T19&lt;='Liste pr.'!S19,IF('Liste pr.'!U19="M",'Liste pr.'!S19-'Liste pr.'!T19,""))</f>
        <v/>
      </c>
      <c r="I60" t="str">
        <f>IF('Liste pr.'!W19&lt;='Liste pr.'!V19,IF('Liste pr.'!X19="M",'Liste pr.'!V19-'Liste pr.'!W19,""))</f>
        <v/>
      </c>
      <c r="J60">
        <f t="shared" si="4"/>
        <v>0</v>
      </c>
    </row>
    <row r="61" spans="2:11">
      <c r="B61" s="35"/>
      <c r="C61" t="str">
        <f>IF('Liste pr.'!E20&lt;='Liste pr.'!D20,IF('Liste pr.'!F20="M",'Liste pr.'!D20-'Liste pr.'!E20," "))</f>
        <v xml:space="preserve"> </v>
      </c>
      <c r="D61" t="str">
        <f>IF('Liste pr.'!H20&lt;='Liste pr.'!G20,IF('Liste pr.'!I20="M",'Liste pr.'!G20-'Liste pr.'!H20,""))</f>
        <v/>
      </c>
      <c r="E61" t="str">
        <f>IF('Liste pr.'!K20&lt;='Liste pr.'!J20,IF('Liste pr.'!L20="M",'Liste pr.'!J20-'Liste pr.'!K20,""))</f>
        <v/>
      </c>
      <c r="F61" t="str">
        <f>IF('Liste pr.'!N20&lt;='Liste pr.'!M20,IF('Liste pr.'!O20="M",'Liste pr.'!M20-'Liste pr.'!N20,""))</f>
        <v/>
      </c>
      <c r="G61" t="str">
        <f>IF('Liste pr.'!Q20&lt;='Liste pr.'!P20,IF('Liste pr.'!R20="M",'Liste pr.'!P20-'Liste pr.'!Q20,""))</f>
        <v/>
      </c>
      <c r="H61" t="str">
        <f>IF('Liste pr.'!T20&lt;='Liste pr.'!S20,IF('Liste pr.'!U20="M",'Liste pr.'!S20-'Liste pr.'!T20,""))</f>
        <v/>
      </c>
      <c r="I61" t="str">
        <f>IF('Liste pr.'!W20&lt;='Liste pr.'!V20,IF('Liste pr.'!X20="M",'Liste pr.'!V20-'Liste pr.'!W20,""))</f>
        <v/>
      </c>
      <c r="J61">
        <f t="shared" si="4"/>
        <v>0</v>
      </c>
    </row>
    <row r="62" spans="2:11">
      <c r="B62" s="35"/>
      <c r="C62" t="str">
        <f>IF('Liste pr.'!E21&lt;='Liste pr.'!D21,IF('Liste pr.'!F21="M",'Liste pr.'!D21-'Liste pr.'!E21," "))</f>
        <v xml:space="preserve"> </v>
      </c>
      <c r="D62" t="str">
        <f>IF('Liste pr.'!H21&lt;='Liste pr.'!G21,IF('Liste pr.'!I21="M",'Liste pr.'!G21-'Liste pr.'!H21,""))</f>
        <v/>
      </c>
      <c r="E62" t="str">
        <f>IF('Liste pr.'!K21&lt;='Liste pr.'!J21,IF('Liste pr.'!L21="M",'Liste pr.'!J21-'Liste pr.'!K21,""))</f>
        <v/>
      </c>
      <c r="F62" t="str">
        <f>IF('Liste pr.'!N21&lt;='Liste pr.'!M21,IF('Liste pr.'!O21="M",'Liste pr.'!M21-'Liste pr.'!N21,""))</f>
        <v/>
      </c>
      <c r="G62" t="str">
        <f>IF('Liste pr.'!Q21&lt;='Liste pr.'!P21,IF('Liste pr.'!R21="M",'Liste pr.'!P21-'Liste pr.'!Q21,""))</f>
        <v/>
      </c>
      <c r="H62" t="str">
        <f>IF('Liste pr.'!T21&lt;='Liste pr.'!S21,IF('Liste pr.'!U21="M",'Liste pr.'!S21-'Liste pr.'!T21,""))</f>
        <v/>
      </c>
      <c r="I62" t="str">
        <f>IF('Liste pr.'!W21&lt;='Liste pr.'!V21,IF('Liste pr.'!X21="M",'Liste pr.'!V21-'Liste pr.'!W21,""))</f>
        <v/>
      </c>
      <c r="J62">
        <f t="shared" si="4"/>
        <v>0</v>
      </c>
    </row>
    <row r="63" spans="2:11">
      <c r="B63" s="35"/>
      <c r="C63" t="str">
        <f>IF('Liste pr.'!E22&lt;='Liste pr.'!D22,IF('Liste pr.'!F22="M",'Liste pr.'!D22-'Liste pr.'!E22," "))</f>
        <v xml:space="preserve"> </v>
      </c>
      <c r="D63" t="str">
        <f>IF('Liste pr.'!H22&lt;='Liste pr.'!G22,IF('Liste pr.'!I22="M",'Liste pr.'!G22-'Liste pr.'!H22,""))</f>
        <v/>
      </c>
      <c r="E63" t="str">
        <f>IF('Liste pr.'!K22&lt;='Liste pr.'!J22,IF('Liste pr.'!L22="M",'Liste pr.'!J22-'Liste pr.'!K22,""))</f>
        <v/>
      </c>
      <c r="F63" t="str">
        <f>IF('Liste pr.'!N22&lt;='Liste pr.'!M22,IF('Liste pr.'!O22="M",'Liste pr.'!M22-'Liste pr.'!N22,""))</f>
        <v/>
      </c>
      <c r="G63" t="str">
        <f>IF('Liste pr.'!Q22&lt;='Liste pr.'!P22,IF('Liste pr.'!R22="M",'Liste pr.'!P22-'Liste pr.'!Q22,""))</f>
        <v/>
      </c>
      <c r="H63" t="str">
        <f>IF('Liste pr.'!T22&lt;='Liste pr.'!S22,IF('Liste pr.'!U22="M",'Liste pr.'!S22-'Liste pr.'!T22,""))</f>
        <v/>
      </c>
      <c r="I63" t="str">
        <f>IF('Liste pr.'!W22&lt;='Liste pr.'!V22,IF('Liste pr.'!X22="M",'Liste pr.'!V22-'Liste pr.'!W22,""))</f>
        <v/>
      </c>
      <c r="J63">
        <f t="shared" si="4"/>
        <v>0</v>
      </c>
    </row>
    <row r="64" spans="2:11">
      <c r="B64" s="35" t="str">
        <f>IF('Liste pr.'!F70="a",'Liste pr.'!D70-'Liste pr.'!E70," ")</f>
        <v xml:space="preserve"> </v>
      </c>
      <c r="C64" t="str">
        <f>IF('Liste pr.'!E23&lt;='Liste pr.'!D23,IF('Liste pr.'!F23="M",'Liste pr.'!D23-'Liste pr.'!E23," "))</f>
        <v xml:space="preserve"> </v>
      </c>
      <c r="D64" t="str">
        <f>IF('Liste pr.'!H23&lt;='Liste pr.'!G23,IF('Liste pr.'!I23="M",'Liste pr.'!G23-'Liste pr.'!H23,""))</f>
        <v/>
      </c>
      <c r="E64" t="str">
        <f>IF('Liste pr.'!K23&lt;='Liste pr.'!J23,IF('Liste pr.'!L23="M",'Liste pr.'!J23-'Liste pr.'!K23,""))</f>
        <v/>
      </c>
      <c r="F64" t="str">
        <f>IF('Liste pr.'!N23&lt;='Liste pr.'!M23,IF('Liste pr.'!O23="M",'Liste pr.'!M23-'Liste pr.'!N23,""))</f>
        <v/>
      </c>
      <c r="G64" t="str">
        <f>IF('Liste pr.'!Q23&lt;='Liste pr.'!P23,IF('Liste pr.'!R23="M",'Liste pr.'!P23-'Liste pr.'!Q23,""))</f>
        <v/>
      </c>
      <c r="H64" t="str">
        <f>IF('Liste pr.'!T23&lt;='Liste pr.'!S23,IF('Liste pr.'!U23="M",'Liste pr.'!S23-'Liste pr.'!T23,""))</f>
        <v/>
      </c>
      <c r="I64" t="str">
        <f>IF('Liste pr.'!W23&lt;='Liste pr.'!V23,IF('Liste pr.'!X23="M",'Liste pr.'!V23-'Liste pr.'!W23,""))</f>
        <v/>
      </c>
      <c r="J64">
        <f t="shared" si="4"/>
        <v>0</v>
      </c>
      <c r="K64" s="1"/>
    </row>
    <row r="65" spans="2:11">
      <c r="B65" s="35"/>
      <c r="K65" t="s">
        <v>22</v>
      </c>
    </row>
    <row r="66" spans="2:11">
      <c r="B66" s="35" t="s">
        <v>20</v>
      </c>
      <c r="C66">
        <f t="shared" ref="C66:I66" si="5">SUM(C49:C64)</f>
        <v>0</v>
      </c>
      <c r="D66">
        <f t="shared" si="5"/>
        <v>0</v>
      </c>
      <c r="E66">
        <f t="shared" si="5"/>
        <v>0</v>
      </c>
      <c r="F66">
        <f t="shared" si="5"/>
        <v>0</v>
      </c>
      <c r="G66">
        <f t="shared" si="5"/>
        <v>0</v>
      </c>
      <c r="H66">
        <f t="shared" si="5"/>
        <v>0</v>
      </c>
      <c r="I66">
        <f t="shared" si="5"/>
        <v>0</v>
      </c>
      <c r="J66">
        <f>SUM(C66:I66)</f>
        <v>0</v>
      </c>
      <c r="K66">
        <f>SUM(J49:J64)</f>
        <v>0</v>
      </c>
    </row>
    <row r="70" spans="2:11">
      <c r="B70" s="35" t="s">
        <v>14</v>
      </c>
      <c r="C70" t="s">
        <v>24</v>
      </c>
      <c r="D70" t="s">
        <v>25</v>
      </c>
      <c r="E70" t="s">
        <v>26</v>
      </c>
      <c r="F70" t="s">
        <v>27</v>
      </c>
      <c r="G70" t="s">
        <v>28</v>
      </c>
      <c r="H70" t="s">
        <v>29</v>
      </c>
      <c r="I70" t="s">
        <v>30</v>
      </c>
      <c r="J70" t="s">
        <v>21</v>
      </c>
    </row>
    <row r="71" spans="2:11">
      <c r="B71" s="35"/>
      <c r="C71" t="str">
        <f>IF('Liste pr.'!E8&lt;='Liste pr.'!D8,IF('Liste pr.'!F8="F",'Liste pr.'!D8-'Liste pr.'!E8," "))</f>
        <v xml:space="preserve"> </v>
      </c>
      <c r="D71" t="str">
        <f>IF('Liste pr.'!H8&lt;='Liste pr.'!G8,IF('Liste pr.'!I8="F",'Liste pr.'!G8-'Liste pr.'!H8,""))</f>
        <v/>
      </c>
      <c r="E71" t="str">
        <f>IF('Liste pr.'!K8&lt;='Liste pr.'!J8,IF('Liste pr.'!L8="F",'Liste pr.'!J8-'Liste pr.'!K8,""))</f>
        <v/>
      </c>
      <c r="F71" t="str">
        <f>IF('Liste pr.'!N8&lt;='Liste pr.'!M8,IF('Liste pr.'!O8="F",'Liste pr.'!M8-'Liste pr.'!N8,""))</f>
        <v/>
      </c>
      <c r="G71" t="str">
        <f>IF('Liste pr.'!Q8&lt;='Liste pr.'!P8,IF('Liste pr.'!R8="F",'Liste pr.'!P8-'Liste pr.'!Q8,""))</f>
        <v/>
      </c>
      <c r="H71" t="str">
        <f>IF('Liste pr.'!T8&lt;='Liste pr.'!S8,IF('Liste pr.'!U8="F",'Liste pr.'!S8-'Liste pr.'!T8,""))</f>
        <v/>
      </c>
      <c r="I71" t="str">
        <f>IF('Liste pr.'!W8&lt;='Liste pr.'!V8,IF('Liste pr.'!X8="F",'Liste pr.'!V8-'Liste pr.'!W8,""))</f>
        <v/>
      </c>
      <c r="J71">
        <f>SUM(C71:I71)</f>
        <v>0</v>
      </c>
    </row>
    <row r="72" spans="2:11">
      <c r="B72" s="35"/>
      <c r="C72" t="str">
        <f>IF('Liste pr.'!E9&lt;='Liste pr.'!D9,IF('Liste pr.'!F9="F",'Liste pr.'!D9-'Liste pr.'!E9," "))</f>
        <v xml:space="preserve"> </v>
      </c>
      <c r="D72" t="str">
        <f>IF('Liste pr.'!H9&lt;='Liste pr.'!G9,IF('Liste pr.'!I9="F",'Liste pr.'!G9-'Liste pr.'!H9,""))</f>
        <v/>
      </c>
      <c r="E72" t="str">
        <f>IF('Liste pr.'!K9&lt;='Liste pr.'!J9,IF('Liste pr.'!L9="F",'Liste pr.'!J9-'Liste pr.'!K9,""))</f>
        <v/>
      </c>
      <c r="F72" t="str">
        <f>IF('Liste pr.'!N9&lt;='Liste pr.'!M9,IF('Liste pr.'!O9="F",'Liste pr.'!M9-'Liste pr.'!N9,""))</f>
        <v/>
      </c>
      <c r="G72" t="str">
        <f>IF('Liste pr.'!Q9&lt;='Liste pr.'!P9,IF('Liste pr.'!R9="F",'Liste pr.'!P9-'Liste pr.'!Q9,""))</f>
        <v/>
      </c>
      <c r="H72" t="str">
        <f>IF('Liste pr.'!T9&lt;='Liste pr.'!S9,IF('Liste pr.'!U9="F",'Liste pr.'!S9-'Liste pr.'!T9,""))</f>
        <v/>
      </c>
      <c r="I72" t="str">
        <f>IF('Liste pr.'!W9&lt;='Liste pr.'!V9,IF('Liste pr.'!X9="F",'Liste pr.'!V9-'Liste pr.'!W9,""))</f>
        <v/>
      </c>
      <c r="J72">
        <f t="shared" ref="J72:J86" si="6">SUM(C72:I72)</f>
        <v>0</v>
      </c>
    </row>
    <row r="73" spans="2:11">
      <c r="B73" s="35"/>
      <c r="C73" t="str">
        <f>IF('Liste pr.'!E10&lt;='Liste pr.'!D10,IF('Liste pr.'!F10="F",'Liste pr.'!D10-'Liste pr.'!E10," "))</f>
        <v xml:space="preserve"> </v>
      </c>
      <c r="D73" t="str">
        <f>IF('Liste pr.'!H10&lt;='Liste pr.'!G10,IF('Liste pr.'!I10="F",'Liste pr.'!G10-'Liste pr.'!H10,""))</f>
        <v/>
      </c>
      <c r="E73" t="str">
        <f>IF('Liste pr.'!K10&lt;='Liste pr.'!J10,IF('Liste pr.'!L10="F",'Liste pr.'!J10-'Liste pr.'!K10,""))</f>
        <v/>
      </c>
      <c r="F73" t="str">
        <f>IF('Liste pr.'!N10&lt;='Liste pr.'!M10,IF('Liste pr.'!O10="F",'Liste pr.'!M10-'Liste pr.'!N10,""))</f>
        <v/>
      </c>
      <c r="G73" t="str">
        <f>IF('Liste pr.'!Q10&lt;='Liste pr.'!P10,IF('Liste pr.'!R10="F",'Liste pr.'!P10-'Liste pr.'!Q10,""))</f>
        <v/>
      </c>
      <c r="H73" t="str">
        <f>IF('Liste pr.'!T10&lt;='Liste pr.'!S10,IF('Liste pr.'!U10="F",'Liste pr.'!S10-'Liste pr.'!T10,""))</f>
        <v/>
      </c>
      <c r="I73" t="str">
        <f>IF('Liste pr.'!W10&lt;='Liste pr.'!V10,IF('Liste pr.'!X10="F",'Liste pr.'!V10-'Liste pr.'!W10,""))</f>
        <v/>
      </c>
      <c r="J73">
        <f t="shared" si="6"/>
        <v>0</v>
      </c>
    </row>
    <row r="74" spans="2:11">
      <c r="B74" s="35"/>
      <c r="C74" t="str">
        <f>IF('Liste pr.'!E11&lt;='Liste pr.'!D11,IF('Liste pr.'!F11="F",'Liste pr.'!D11-'Liste pr.'!E11," "))</f>
        <v xml:space="preserve"> </v>
      </c>
      <c r="D74" t="str">
        <f>IF('Liste pr.'!H11&lt;='Liste pr.'!G11,IF('Liste pr.'!I11="F",'Liste pr.'!G11-'Liste pr.'!H11,""))</f>
        <v/>
      </c>
      <c r="E74" t="str">
        <f>IF('Liste pr.'!K11&lt;='Liste pr.'!J11,IF('Liste pr.'!L11="F",'Liste pr.'!J11-'Liste pr.'!K11,""))</f>
        <v/>
      </c>
      <c r="F74" t="str">
        <f>IF('Liste pr.'!N11&lt;='Liste pr.'!M11,IF('Liste pr.'!O11="F",'Liste pr.'!M11-'Liste pr.'!N11,""))</f>
        <v/>
      </c>
      <c r="G74" t="str">
        <f>IF('Liste pr.'!Q11&lt;='Liste pr.'!P11,IF('Liste pr.'!R11="F",'Liste pr.'!P11-'Liste pr.'!Q11,""))</f>
        <v/>
      </c>
      <c r="H74" t="str">
        <f>IF('Liste pr.'!T11&lt;='Liste pr.'!S11,IF('Liste pr.'!U11="F",'Liste pr.'!S11-'Liste pr.'!T11,""))</f>
        <v/>
      </c>
      <c r="I74" t="str">
        <f>IF('Liste pr.'!W11&lt;='Liste pr.'!V11,IF('Liste pr.'!X11="F",'Liste pr.'!V11-'Liste pr.'!W11,""))</f>
        <v/>
      </c>
      <c r="J74">
        <f t="shared" si="6"/>
        <v>0</v>
      </c>
    </row>
    <row r="75" spans="2:11">
      <c r="B75" s="35"/>
      <c r="C75" t="str">
        <f>IF('Liste pr.'!E12&lt;='Liste pr.'!D12,IF('Liste pr.'!F12="F",'Liste pr.'!D12-'Liste pr.'!E12," "))</f>
        <v xml:space="preserve"> </v>
      </c>
      <c r="D75" t="str">
        <f>IF('Liste pr.'!H12&lt;='Liste pr.'!G12,IF('Liste pr.'!I12="F",'Liste pr.'!G12-'Liste pr.'!H12,""))</f>
        <v/>
      </c>
      <c r="E75" t="str">
        <f>IF('Liste pr.'!K12&lt;='Liste pr.'!J12,IF('Liste pr.'!L12="F",'Liste pr.'!J12-'Liste pr.'!K12,""))</f>
        <v/>
      </c>
      <c r="F75" t="str">
        <f>IF('Liste pr.'!N12&lt;='Liste pr.'!M12,IF('Liste pr.'!O12="F",'Liste pr.'!M12-'Liste pr.'!N12,""))</f>
        <v/>
      </c>
      <c r="G75" t="str">
        <f>IF('Liste pr.'!Q12&lt;='Liste pr.'!P12,IF('Liste pr.'!R12="F",'Liste pr.'!P12-'Liste pr.'!Q12,""))</f>
        <v/>
      </c>
      <c r="H75" t="str">
        <f>IF('Liste pr.'!T12&lt;='Liste pr.'!S12,IF('Liste pr.'!U12="F",'Liste pr.'!S12-'Liste pr.'!T12,""))</f>
        <v/>
      </c>
      <c r="I75" t="str">
        <f>IF('Liste pr.'!W12&lt;='Liste pr.'!V12,IF('Liste pr.'!X12="F",'Liste pr.'!V12-'Liste pr.'!W12,""))</f>
        <v/>
      </c>
      <c r="J75">
        <f t="shared" si="6"/>
        <v>0</v>
      </c>
    </row>
    <row r="76" spans="2:11">
      <c r="B76" s="35"/>
      <c r="C76" t="str">
        <f>IF('Liste pr.'!E13&lt;='Liste pr.'!D13,IF('Liste pr.'!F13="F",'Liste pr.'!D13-'Liste pr.'!E13," "))</f>
        <v xml:space="preserve"> </v>
      </c>
      <c r="D76" t="str">
        <f>IF('Liste pr.'!H13&lt;='Liste pr.'!G13,IF('Liste pr.'!I13="F",'Liste pr.'!G13-'Liste pr.'!H13,""))</f>
        <v/>
      </c>
      <c r="E76" t="str">
        <f>IF('Liste pr.'!K13&lt;='Liste pr.'!J13,IF('Liste pr.'!L13="F",'Liste pr.'!J13-'Liste pr.'!K13,""))</f>
        <v/>
      </c>
      <c r="F76" t="str">
        <f>IF('Liste pr.'!N13&lt;='Liste pr.'!M13,IF('Liste pr.'!O13="F",'Liste pr.'!M13-'Liste pr.'!N13,""))</f>
        <v/>
      </c>
      <c r="G76" t="str">
        <f>IF('Liste pr.'!Q13&lt;='Liste pr.'!P13,IF('Liste pr.'!R13="F",'Liste pr.'!P13-'Liste pr.'!Q13,""))</f>
        <v/>
      </c>
      <c r="H76" t="str">
        <f>IF('Liste pr.'!T13&lt;='Liste pr.'!S13,IF('Liste pr.'!U13="F",'Liste pr.'!S13-'Liste pr.'!T13,""))</f>
        <v/>
      </c>
      <c r="I76" t="str">
        <f>IF('Liste pr.'!W13&lt;='Liste pr.'!V13,IF('Liste pr.'!X13="F",'Liste pr.'!V13-'Liste pr.'!W13,""))</f>
        <v/>
      </c>
      <c r="J76">
        <f t="shared" si="6"/>
        <v>0</v>
      </c>
    </row>
    <row r="77" spans="2:11">
      <c r="B77" s="35"/>
      <c r="C77" t="str">
        <f>IF('Liste pr.'!E14&lt;='Liste pr.'!D14,IF('Liste pr.'!F14="F",'Liste pr.'!D14-'Liste pr.'!E14," "))</f>
        <v xml:space="preserve"> </v>
      </c>
      <c r="D77" t="str">
        <f>IF('Liste pr.'!H14&lt;='Liste pr.'!G14,IF('Liste pr.'!I14="F",'Liste pr.'!G14-'Liste pr.'!H14,""))</f>
        <v/>
      </c>
      <c r="E77" t="str">
        <f>IF('Liste pr.'!K14&lt;='Liste pr.'!J14,IF('Liste pr.'!L14="F",'Liste pr.'!J14-'Liste pr.'!K14,""))</f>
        <v/>
      </c>
      <c r="F77" t="str">
        <f>IF('Liste pr.'!N14&lt;='Liste pr.'!M14,IF('Liste pr.'!O14="F",'Liste pr.'!M14-'Liste pr.'!N14,""))</f>
        <v/>
      </c>
      <c r="G77" t="str">
        <f>IF('Liste pr.'!Q14&lt;='Liste pr.'!P14,IF('Liste pr.'!R14="F",'Liste pr.'!P14-'Liste pr.'!Q14,""))</f>
        <v/>
      </c>
      <c r="H77" t="str">
        <f>IF('Liste pr.'!T14&lt;='Liste pr.'!S14,IF('Liste pr.'!U14="F",'Liste pr.'!S14-'Liste pr.'!T14,""))</f>
        <v/>
      </c>
      <c r="I77" t="str">
        <f>IF('Liste pr.'!W14&lt;='Liste pr.'!V14,IF('Liste pr.'!X14="F",'Liste pr.'!V14-'Liste pr.'!W14,""))</f>
        <v/>
      </c>
      <c r="J77">
        <f t="shared" si="6"/>
        <v>0</v>
      </c>
    </row>
    <row r="78" spans="2:11">
      <c r="B78" s="35"/>
      <c r="C78" t="str">
        <f>IF('Liste pr.'!E15&lt;='Liste pr.'!D15,IF('Liste pr.'!F15="F",'Liste pr.'!D15-'Liste pr.'!E15," "))</f>
        <v xml:space="preserve"> </v>
      </c>
      <c r="D78" t="str">
        <f>IF('Liste pr.'!H15&lt;='Liste pr.'!G15,IF('Liste pr.'!I15="F",'Liste pr.'!G15-'Liste pr.'!H15,""))</f>
        <v/>
      </c>
      <c r="E78" t="str">
        <f>IF('Liste pr.'!K15&lt;='Liste pr.'!J15,IF('Liste pr.'!L15="F",'Liste pr.'!J15-'Liste pr.'!K15,""))</f>
        <v/>
      </c>
      <c r="F78" t="str">
        <f>IF('Liste pr.'!N15&lt;='Liste pr.'!M15,IF('Liste pr.'!O15="F",'Liste pr.'!M15-'Liste pr.'!N15,""))</f>
        <v/>
      </c>
      <c r="G78" t="str">
        <f>IF('Liste pr.'!Q15&lt;='Liste pr.'!P15,IF('Liste pr.'!R15="F",'Liste pr.'!P15-'Liste pr.'!Q15,""))</f>
        <v/>
      </c>
      <c r="H78" t="str">
        <f>IF('Liste pr.'!T15&lt;='Liste pr.'!S15,IF('Liste pr.'!U15="F",'Liste pr.'!S15-'Liste pr.'!T15,""))</f>
        <v/>
      </c>
      <c r="I78" t="str">
        <f>IF('Liste pr.'!W15&lt;='Liste pr.'!V15,IF('Liste pr.'!X15="F",'Liste pr.'!V15-'Liste pr.'!W15,""))</f>
        <v/>
      </c>
      <c r="J78">
        <f t="shared" si="6"/>
        <v>0</v>
      </c>
    </row>
    <row r="79" spans="2:11">
      <c r="B79" s="35"/>
      <c r="C79" t="str">
        <f>IF('Liste pr.'!E16&lt;='Liste pr.'!D16,IF('Liste pr.'!F16="F",'Liste pr.'!D16-'Liste pr.'!E16," "))</f>
        <v xml:space="preserve"> </v>
      </c>
      <c r="D79" t="str">
        <f>IF('Liste pr.'!H16&lt;='Liste pr.'!G16,IF('Liste pr.'!I16="F",'Liste pr.'!G16-'Liste pr.'!H16,""))</f>
        <v/>
      </c>
      <c r="E79" t="str">
        <f>IF('Liste pr.'!K16&lt;='Liste pr.'!J16,IF('Liste pr.'!L16="F",'Liste pr.'!J16-'Liste pr.'!K16,""))</f>
        <v/>
      </c>
      <c r="F79" t="str">
        <f>IF('Liste pr.'!N16&lt;='Liste pr.'!M16,IF('Liste pr.'!O16="F",'Liste pr.'!M16-'Liste pr.'!N16,""))</f>
        <v/>
      </c>
      <c r="G79" t="str">
        <f>IF('Liste pr.'!Q16&lt;='Liste pr.'!P16,IF('Liste pr.'!R16="F",'Liste pr.'!P16-'Liste pr.'!Q16,""))</f>
        <v/>
      </c>
      <c r="H79" t="str">
        <f>IF('Liste pr.'!T16&lt;='Liste pr.'!S16,IF('Liste pr.'!U16="F",'Liste pr.'!S16-'Liste pr.'!T16,""))</f>
        <v/>
      </c>
      <c r="I79" t="str">
        <f>IF('Liste pr.'!W16&lt;='Liste pr.'!V16,IF('Liste pr.'!X16="F",'Liste pr.'!V16-'Liste pr.'!W16,""))</f>
        <v/>
      </c>
      <c r="J79">
        <f t="shared" si="6"/>
        <v>0</v>
      </c>
    </row>
    <row r="80" spans="2:11">
      <c r="B80" s="35"/>
      <c r="C80" t="str">
        <f>IF('Liste pr.'!E17&lt;='Liste pr.'!D17,IF('Liste pr.'!F17="F",'Liste pr.'!D17-'Liste pr.'!E17," "))</f>
        <v xml:space="preserve"> </v>
      </c>
      <c r="D80" t="str">
        <f>IF('Liste pr.'!H17&lt;='Liste pr.'!G17,IF('Liste pr.'!I17="F",'Liste pr.'!G17-'Liste pr.'!H17,""))</f>
        <v/>
      </c>
      <c r="E80" t="str">
        <f>IF('Liste pr.'!K17&lt;='Liste pr.'!J17,IF('Liste pr.'!L17="F",'Liste pr.'!J17-'Liste pr.'!K17,""))</f>
        <v/>
      </c>
      <c r="F80" t="str">
        <f>IF('Liste pr.'!N17&lt;='Liste pr.'!M17,IF('Liste pr.'!O17="F",'Liste pr.'!M17-'Liste pr.'!N17,""))</f>
        <v/>
      </c>
      <c r="G80" t="str">
        <f>IF('Liste pr.'!Q17&lt;='Liste pr.'!P17,IF('Liste pr.'!R17="F",'Liste pr.'!P17-'Liste pr.'!Q17,""))</f>
        <v/>
      </c>
      <c r="H80" t="str">
        <f>IF('Liste pr.'!T17&lt;='Liste pr.'!S17,IF('Liste pr.'!U17="F",'Liste pr.'!S17-'Liste pr.'!T17,""))</f>
        <v/>
      </c>
      <c r="I80" t="str">
        <f>IF('Liste pr.'!W17&lt;='Liste pr.'!V17,IF('Liste pr.'!X17="F",'Liste pr.'!V17-'Liste pr.'!W17,""))</f>
        <v/>
      </c>
      <c r="J80">
        <f t="shared" si="6"/>
        <v>0</v>
      </c>
    </row>
    <row r="81" spans="2:11">
      <c r="B81" s="35"/>
      <c r="C81" t="str">
        <f>IF('Liste pr.'!E18&lt;='Liste pr.'!D18,IF('Liste pr.'!F18="F",'Liste pr.'!D18-'Liste pr.'!E18," "))</f>
        <v xml:space="preserve"> </v>
      </c>
      <c r="D81" t="str">
        <f>IF('Liste pr.'!H18&lt;='Liste pr.'!G18,IF('Liste pr.'!I18="F",'Liste pr.'!G18-'Liste pr.'!H18,""))</f>
        <v/>
      </c>
      <c r="E81" t="str">
        <f>IF('Liste pr.'!K18&lt;='Liste pr.'!J18,IF('Liste pr.'!L18="F",'Liste pr.'!J18-'Liste pr.'!K18,""))</f>
        <v/>
      </c>
      <c r="F81" t="str">
        <f>IF('Liste pr.'!N18&lt;='Liste pr.'!M18,IF('Liste pr.'!O18="F",'Liste pr.'!M18-'Liste pr.'!N18,""))</f>
        <v/>
      </c>
      <c r="G81" t="str">
        <f>IF('Liste pr.'!Q18&lt;='Liste pr.'!P18,IF('Liste pr.'!R18="F",'Liste pr.'!P18-'Liste pr.'!Q18,""))</f>
        <v/>
      </c>
      <c r="H81" t="str">
        <f>IF('Liste pr.'!T18&lt;='Liste pr.'!S18,IF('Liste pr.'!U18="F",'Liste pr.'!S18-'Liste pr.'!T18,""))</f>
        <v/>
      </c>
      <c r="I81" t="str">
        <f>IF('Liste pr.'!W18&lt;='Liste pr.'!V18,IF('Liste pr.'!X18="F",'Liste pr.'!V18-'Liste pr.'!W18,""))</f>
        <v/>
      </c>
      <c r="J81">
        <f t="shared" si="6"/>
        <v>0</v>
      </c>
    </row>
    <row r="82" spans="2:11">
      <c r="B82" s="35"/>
      <c r="C82" t="str">
        <f>IF('Liste pr.'!E19&lt;='Liste pr.'!D19,IF('Liste pr.'!F19="F",'Liste pr.'!D19-'Liste pr.'!E19," "))</f>
        <v xml:space="preserve"> </v>
      </c>
      <c r="D82" t="str">
        <f>IF('Liste pr.'!H19&lt;='Liste pr.'!G19,IF('Liste pr.'!I19="F",'Liste pr.'!G19-'Liste pr.'!H19,""))</f>
        <v/>
      </c>
      <c r="E82" t="str">
        <f>IF('Liste pr.'!K19&lt;='Liste pr.'!J19,IF('Liste pr.'!L19="F",'Liste pr.'!J19-'Liste pr.'!K19,""))</f>
        <v/>
      </c>
      <c r="F82" t="str">
        <f>IF('Liste pr.'!N19&lt;='Liste pr.'!M19,IF('Liste pr.'!O19="F",'Liste pr.'!M19-'Liste pr.'!N19,""))</f>
        <v/>
      </c>
      <c r="G82" t="str">
        <f>IF('Liste pr.'!Q19&lt;='Liste pr.'!P19,IF('Liste pr.'!R19="F",'Liste pr.'!P19-'Liste pr.'!Q19,""))</f>
        <v/>
      </c>
      <c r="H82" t="str">
        <f>IF('Liste pr.'!T19&lt;='Liste pr.'!S19,IF('Liste pr.'!U19="F",'Liste pr.'!S19-'Liste pr.'!T19,""))</f>
        <v/>
      </c>
      <c r="I82" t="str">
        <f>IF('Liste pr.'!W19&lt;='Liste pr.'!V19,IF('Liste pr.'!X19="F",'Liste pr.'!V19-'Liste pr.'!W19,""))</f>
        <v/>
      </c>
      <c r="J82">
        <f t="shared" si="6"/>
        <v>0</v>
      </c>
    </row>
    <row r="83" spans="2:11">
      <c r="B83" s="35"/>
      <c r="C83" t="str">
        <f>IF('Liste pr.'!E20&lt;='Liste pr.'!D20,IF('Liste pr.'!F20="F",'Liste pr.'!D20-'Liste pr.'!E20," "))</f>
        <v xml:space="preserve"> </v>
      </c>
      <c r="D83" t="str">
        <f>IF('Liste pr.'!H20&lt;='Liste pr.'!G20,IF('Liste pr.'!I20="F",'Liste pr.'!G20-'Liste pr.'!H20,""))</f>
        <v/>
      </c>
      <c r="E83" t="str">
        <f>IF('Liste pr.'!K20&lt;='Liste pr.'!J20,IF('Liste pr.'!L20="F",'Liste pr.'!J20-'Liste pr.'!K20,""))</f>
        <v/>
      </c>
      <c r="F83" t="str">
        <f>IF('Liste pr.'!N20&lt;='Liste pr.'!M20,IF('Liste pr.'!O20="F",'Liste pr.'!M20-'Liste pr.'!N20,""))</f>
        <v/>
      </c>
      <c r="G83" t="str">
        <f>IF('Liste pr.'!Q20&lt;='Liste pr.'!P20,IF('Liste pr.'!R20="F",'Liste pr.'!P20-'Liste pr.'!Q20,""))</f>
        <v/>
      </c>
      <c r="H83" t="str">
        <f>IF('Liste pr.'!T20&lt;='Liste pr.'!S20,IF('Liste pr.'!U20="F",'Liste pr.'!S20-'Liste pr.'!T20,""))</f>
        <v/>
      </c>
      <c r="I83" t="str">
        <f>IF('Liste pr.'!W20&lt;='Liste pr.'!V20,IF('Liste pr.'!X20="F",'Liste pr.'!V20-'Liste pr.'!W20,""))</f>
        <v/>
      </c>
      <c r="J83">
        <f t="shared" si="6"/>
        <v>0</v>
      </c>
    </row>
    <row r="84" spans="2:11">
      <c r="B84" s="35"/>
      <c r="C84" t="str">
        <f>IF('Liste pr.'!E21&lt;='Liste pr.'!D21,IF('Liste pr.'!F21="F",'Liste pr.'!D21-'Liste pr.'!E21," "))</f>
        <v xml:space="preserve"> </v>
      </c>
      <c r="D84" t="str">
        <f>IF('Liste pr.'!H21&lt;='Liste pr.'!G21,IF('Liste pr.'!I21="F",'Liste pr.'!G21-'Liste pr.'!H21,""))</f>
        <v/>
      </c>
      <c r="E84" t="str">
        <f>IF('Liste pr.'!K21&lt;='Liste pr.'!J21,IF('Liste pr.'!L21="F",'Liste pr.'!J21-'Liste pr.'!K21,""))</f>
        <v/>
      </c>
      <c r="F84" t="str">
        <f>IF('Liste pr.'!N21&lt;='Liste pr.'!M21,IF('Liste pr.'!O21="F",'Liste pr.'!M21-'Liste pr.'!N21,""))</f>
        <v/>
      </c>
      <c r="G84" t="str">
        <f>IF('Liste pr.'!Q21&lt;='Liste pr.'!P21,IF('Liste pr.'!R21="F",'Liste pr.'!P21-'Liste pr.'!Q21,""))</f>
        <v/>
      </c>
      <c r="H84" t="str">
        <f>IF('Liste pr.'!T21&lt;='Liste pr.'!S21,IF('Liste pr.'!U21="F",'Liste pr.'!S21-'Liste pr.'!T21,""))</f>
        <v/>
      </c>
      <c r="I84" t="str">
        <f>IF('Liste pr.'!W21&lt;='Liste pr.'!V21,IF('Liste pr.'!X21="F",'Liste pr.'!V21-'Liste pr.'!W21,""))</f>
        <v/>
      </c>
      <c r="J84">
        <f t="shared" si="6"/>
        <v>0</v>
      </c>
    </row>
    <row r="85" spans="2:11">
      <c r="B85" s="35"/>
      <c r="C85" t="str">
        <f>IF('Liste pr.'!E22&lt;='Liste pr.'!D22,IF('Liste pr.'!F22="F",'Liste pr.'!D22-'Liste pr.'!E22," "))</f>
        <v xml:space="preserve"> </v>
      </c>
      <c r="D85" t="str">
        <f>IF('Liste pr.'!H22&lt;='Liste pr.'!G22,IF('Liste pr.'!I22="F",'Liste pr.'!G22-'Liste pr.'!H22,""))</f>
        <v/>
      </c>
      <c r="E85" t="str">
        <f>IF('Liste pr.'!K22&lt;='Liste pr.'!J22,IF('Liste pr.'!L22="F",'Liste pr.'!J22-'Liste pr.'!K22,""))</f>
        <v/>
      </c>
      <c r="F85" t="str">
        <f>IF('Liste pr.'!N22&lt;='Liste pr.'!M22,IF('Liste pr.'!O22="F",'Liste pr.'!M22-'Liste pr.'!N22,""))</f>
        <v/>
      </c>
      <c r="G85" t="str">
        <f>IF('Liste pr.'!Q22&lt;='Liste pr.'!P22,IF('Liste pr.'!R22="F",'Liste pr.'!P22-'Liste pr.'!Q22,""))</f>
        <v/>
      </c>
      <c r="H85" t="str">
        <f>IF('Liste pr.'!T22&lt;='Liste pr.'!S22,IF('Liste pr.'!U22="F",'Liste pr.'!S22-'Liste pr.'!T22,""))</f>
        <v/>
      </c>
      <c r="I85" t="str">
        <f>IF('Liste pr.'!W22&lt;='Liste pr.'!V22,IF('Liste pr.'!X22="F",'Liste pr.'!V22-'Liste pr.'!W22,""))</f>
        <v/>
      </c>
      <c r="J85">
        <f t="shared" si="6"/>
        <v>0</v>
      </c>
    </row>
    <row r="86" spans="2:11">
      <c r="B86" s="35"/>
      <c r="C86" t="str">
        <f>IF('Liste pr.'!E23&lt;='Liste pr.'!D23,IF('Liste pr.'!F23="F",'Liste pr.'!D23-'Liste pr.'!E23," "))</f>
        <v xml:space="preserve"> </v>
      </c>
      <c r="D86" t="str">
        <f>IF('Liste pr.'!H23&lt;='Liste pr.'!G23,IF('Liste pr.'!I23="F",'Liste pr.'!G23-'Liste pr.'!H23,""))</f>
        <v/>
      </c>
      <c r="E86" t="str">
        <f>IF('Liste pr.'!K23&lt;='Liste pr.'!J23,IF('Liste pr.'!L23="F",'Liste pr.'!J23-'Liste pr.'!K23,""))</f>
        <v/>
      </c>
      <c r="F86" t="str">
        <f>IF('Liste pr.'!N23&lt;='Liste pr.'!M23,IF('Liste pr.'!O23="F",'Liste pr.'!M23-'Liste pr.'!N23,""))</f>
        <v/>
      </c>
      <c r="G86" t="str">
        <f>IF('Liste pr.'!Q23&lt;='Liste pr.'!P23,IF('Liste pr.'!R23="F",'Liste pr.'!P23-'Liste pr.'!Q23,""))</f>
        <v/>
      </c>
      <c r="H86" t="str">
        <f>IF('Liste pr.'!T23&lt;='Liste pr.'!S23,IF('Liste pr.'!U23="F",'Liste pr.'!S23-'Liste pr.'!T23,""))</f>
        <v/>
      </c>
      <c r="I86" t="str">
        <f>IF('Liste pr.'!W23&lt;='Liste pr.'!V23,IF('Liste pr.'!X23="F",'Liste pr.'!V23-'Liste pr.'!W23,""))</f>
        <v/>
      </c>
      <c r="J86">
        <f t="shared" si="6"/>
        <v>0</v>
      </c>
    </row>
    <row r="87" spans="2:11">
      <c r="B87" s="35"/>
      <c r="K87" s="1" t="s">
        <v>22</v>
      </c>
    </row>
    <row r="88" spans="2:11">
      <c r="B88" t="s">
        <v>20</v>
      </c>
      <c r="C88">
        <f t="shared" ref="C88:I88" si="7">SUM(C71:C86)</f>
        <v>0</v>
      </c>
      <c r="D88">
        <f t="shared" si="7"/>
        <v>0</v>
      </c>
      <c r="E88">
        <f t="shared" si="7"/>
        <v>0</v>
      </c>
      <c r="F88">
        <f t="shared" si="7"/>
        <v>0</v>
      </c>
      <c r="G88">
        <f t="shared" si="7"/>
        <v>0</v>
      </c>
      <c r="H88">
        <f t="shared" si="7"/>
        <v>0</v>
      </c>
      <c r="I88">
        <f t="shared" si="7"/>
        <v>0</v>
      </c>
      <c r="J88">
        <f>SUM(C88:I88)</f>
        <v>0</v>
      </c>
      <c r="K88">
        <f>SUM(J71:J86)</f>
        <v>0</v>
      </c>
    </row>
    <row r="92" spans="2:11">
      <c r="B92" s="35" t="s">
        <v>15</v>
      </c>
      <c r="C92" t="s">
        <v>24</v>
      </c>
      <c r="D92" t="s">
        <v>25</v>
      </c>
      <c r="E92" t="s">
        <v>26</v>
      </c>
      <c r="F92" t="s">
        <v>27</v>
      </c>
      <c r="G92" t="s">
        <v>28</v>
      </c>
      <c r="H92" t="s">
        <v>29</v>
      </c>
      <c r="I92" t="s">
        <v>30</v>
      </c>
      <c r="J92" t="s">
        <v>21</v>
      </c>
    </row>
    <row r="93" spans="2:11">
      <c r="B93" s="35"/>
      <c r="C93" t="str">
        <f>IF('Liste pr.'!E8&lt;='Liste pr.'!D8,IF('Liste pr.'!F8="V",'Liste pr.'!D8-'Liste pr.'!E8," "))</f>
        <v xml:space="preserve"> </v>
      </c>
      <c r="D93" t="str">
        <f>IF('Liste pr.'!H8&lt;='Liste pr.'!G8,IF('Liste pr.'!I8="V",'Liste pr.'!G8-'Liste pr.'!H8,""))</f>
        <v/>
      </c>
      <c r="E93" t="str">
        <f>IF('Liste pr.'!K8&lt;='Liste pr.'!J8,IF('Liste pr.'!L8="V",'Liste pr.'!J8-'Liste pr.'!K8,""))</f>
        <v/>
      </c>
      <c r="F93" t="str">
        <f>IF('Liste pr.'!N8&lt;='Liste pr.'!M8,IF('Liste pr.'!O8="V",'Liste pr.'!M8-'Liste pr.'!N8,""))</f>
        <v/>
      </c>
      <c r="G93" t="str">
        <f>IF('Liste pr.'!Q8&lt;='Liste pr.'!P8,IF('Liste pr.'!R8="V",'Liste pr.'!P8-'Liste pr.'!Q8,""))</f>
        <v/>
      </c>
      <c r="H93" t="str">
        <f>IF('Liste pr.'!T8&lt;='Liste pr.'!S8,IF('Liste pr.'!U8="V",'Liste pr.'!S8-'Liste pr.'!T8,""))</f>
        <v/>
      </c>
      <c r="I93" t="str">
        <f>IF('Liste pr.'!W8&lt;='Liste pr.'!V8,IF('Liste pr.'!X8="V",'Liste pr.'!V8-'Liste pr.'!W8,""))</f>
        <v/>
      </c>
      <c r="J93">
        <f>SUM(C93:I93)</f>
        <v>0</v>
      </c>
    </row>
    <row r="94" spans="2:11">
      <c r="B94" s="35"/>
      <c r="C94" t="str">
        <f>IF('Liste pr.'!E9&lt;='Liste pr.'!D9,IF('Liste pr.'!F9="V",'Liste pr.'!D9-'Liste pr.'!E9," "))</f>
        <v xml:space="preserve"> </v>
      </c>
      <c r="D94" t="str">
        <f>IF('Liste pr.'!H9&lt;='Liste pr.'!G9,IF('Liste pr.'!I9="V",'Liste pr.'!G9-'Liste pr.'!H9,""))</f>
        <v/>
      </c>
      <c r="E94" t="str">
        <f>IF('Liste pr.'!K9&lt;='Liste pr.'!J9,IF('Liste pr.'!L9="V",'Liste pr.'!J9-'Liste pr.'!K9,""))</f>
        <v/>
      </c>
      <c r="F94" t="str">
        <f>IF('Liste pr.'!N9&lt;='Liste pr.'!M9,IF('Liste pr.'!O9="V",'Liste pr.'!M9-'Liste pr.'!N9,""))</f>
        <v/>
      </c>
      <c r="G94" t="str">
        <f>IF('Liste pr.'!Q9&lt;='Liste pr.'!P9,IF('Liste pr.'!R9="V",'Liste pr.'!P9-'Liste pr.'!Q9,""))</f>
        <v/>
      </c>
      <c r="H94" t="str">
        <f>IF('Liste pr.'!T9&lt;='Liste pr.'!S9,IF('Liste pr.'!U9="V",'Liste pr.'!S9-'Liste pr.'!T9,""))</f>
        <v/>
      </c>
      <c r="I94" t="str">
        <f>IF('Liste pr.'!W9&lt;='Liste pr.'!V9,IF('Liste pr.'!X9="V",'Liste pr.'!V9-'Liste pr.'!W9,""))</f>
        <v/>
      </c>
      <c r="J94">
        <f t="shared" ref="J94:J108" si="8">SUM(C94:I94)</f>
        <v>0</v>
      </c>
    </row>
    <row r="95" spans="2:11">
      <c r="B95" s="35"/>
      <c r="C95" t="str">
        <f>IF('Liste pr.'!E10&lt;='Liste pr.'!D10,IF('Liste pr.'!F10="V",'Liste pr.'!D10-'Liste pr.'!E10," "))</f>
        <v xml:space="preserve"> </v>
      </c>
      <c r="D95" t="str">
        <f>IF('Liste pr.'!H10&lt;='Liste pr.'!G10,IF('Liste pr.'!I10="V",'Liste pr.'!G10-'Liste pr.'!H10,""))</f>
        <v/>
      </c>
      <c r="E95" t="str">
        <f>IF('Liste pr.'!K10&lt;='Liste pr.'!J10,IF('Liste pr.'!L10="V",'Liste pr.'!J10-'Liste pr.'!K10,""))</f>
        <v/>
      </c>
      <c r="F95" t="str">
        <f>IF('Liste pr.'!N10&lt;='Liste pr.'!M10,IF('Liste pr.'!O10="V",'Liste pr.'!M10-'Liste pr.'!N10,""))</f>
        <v/>
      </c>
      <c r="G95" t="str">
        <f>IF('Liste pr.'!Q10&lt;='Liste pr.'!P10,IF('Liste pr.'!R10="V",'Liste pr.'!P10-'Liste pr.'!Q10,""))</f>
        <v/>
      </c>
      <c r="H95" t="str">
        <f>IF('Liste pr.'!T10&lt;='Liste pr.'!S10,IF('Liste pr.'!U10="V",'Liste pr.'!S10-'Liste pr.'!T10,""))</f>
        <v/>
      </c>
      <c r="I95" t="str">
        <f>IF('Liste pr.'!W10&lt;='Liste pr.'!V10,IF('Liste pr.'!X10="V",'Liste pr.'!V10-'Liste pr.'!W10,""))</f>
        <v/>
      </c>
      <c r="J95">
        <f t="shared" si="8"/>
        <v>0</v>
      </c>
    </row>
    <row r="96" spans="2:11">
      <c r="B96" s="35"/>
      <c r="C96" t="str">
        <f>IF('Liste pr.'!E11&lt;='Liste pr.'!D11,IF('Liste pr.'!F11="V",'Liste pr.'!D11-'Liste pr.'!E11," "))</f>
        <v xml:space="preserve"> </v>
      </c>
      <c r="D96" t="str">
        <f>IF('Liste pr.'!H11&lt;='Liste pr.'!G11,IF('Liste pr.'!I11="V",'Liste pr.'!G11-'Liste pr.'!H11,""))</f>
        <v/>
      </c>
      <c r="E96" t="str">
        <f>IF('Liste pr.'!K11&lt;='Liste pr.'!J11,IF('Liste pr.'!L11="V",'Liste pr.'!J11-'Liste pr.'!K11,""))</f>
        <v/>
      </c>
      <c r="F96" t="str">
        <f>IF('Liste pr.'!N11&lt;='Liste pr.'!M11,IF('Liste pr.'!O11="V",'Liste pr.'!M11-'Liste pr.'!N11,""))</f>
        <v/>
      </c>
      <c r="G96" t="str">
        <f>IF('Liste pr.'!Q11&lt;='Liste pr.'!P11,IF('Liste pr.'!R11="V",'Liste pr.'!P11-'Liste pr.'!Q11,""))</f>
        <v/>
      </c>
      <c r="H96" t="str">
        <f>IF('Liste pr.'!T11&lt;='Liste pr.'!S11,IF('Liste pr.'!U11="V",'Liste pr.'!S11-'Liste pr.'!T11,""))</f>
        <v/>
      </c>
      <c r="I96" t="str">
        <f>IF('Liste pr.'!W11&lt;='Liste pr.'!V11,IF('Liste pr.'!X11="V",'Liste pr.'!V11-'Liste pr.'!W11,""))</f>
        <v/>
      </c>
      <c r="J96">
        <f t="shared" si="8"/>
        <v>0</v>
      </c>
    </row>
    <row r="97" spans="2:11">
      <c r="B97" s="35"/>
      <c r="C97" t="str">
        <f>IF('Liste pr.'!E12&lt;='Liste pr.'!D12,IF('Liste pr.'!F12="V",'Liste pr.'!D12-'Liste pr.'!E12," "))</f>
        <v xml:space="preserve"> </v>
      </c>
      <c r="D97">
        <f>IF('Liste pr.'!H12&lt;='Liste pr.'!G12,IF('Liste pr.'!I12="V",'Liste pr.'!G12-'Liste pr.'!H12,""))</f>
        <v>2</v>
      </c>
      <c r="E97">
        <f>IF('Liste pr.'!K12&lt;='Liste pr.'!J12,IF('Liste pr.'!L12="V",'Liste pr.'!J12-'Liste pr.'!K12,""))</f>
        <v>2</v>
      </c>
      <c r="F97">
        <f>IF('Liste pr.'!N12&lt;='Liste pr.'!M12,IF('Liste pr.'!O12="V",'Liste pr.'!M12-'Liste pr.'!N12,""))</f>
        <v>2</v>
      </c>
      <c r="G97" t="str">
        <f>IF('Liste pr.'!Q12&lt;='Liste pr.'!P12,IF('Liste pr.'!R12="V",'Liste pr.'!P12-'Liste pr.'!Q12,""))</f>
        <v/>
      </c>
      <c r="H97" t="str">
        <f>IF('Liste pr.'!T12&lt;='Liste pr.'!S12,IF('Liste pr.'!U12="V",'Liste pr.'!S12-'Liste pr.'!T12,""))</f>
        <v/>
      </c>
      <c r="I97" t="str">
        <f>IF('Liste pr.'!W12&lt;='Liste pr.'!V12,IF('Liste pr.'!X12="V",'Liste pr.'!V12-'Liste pr.'!W12,""))</f>
        <v/>
      </c>
      <c r="J97">
        <f t="shared" si="8"/>
        <v>6</v>
      </c>
    </row>
    <row r="98" spans="2:11">
      <c r="B98" s="35"/>
      <c r="C98" t="str">
        <f>IF('Liste pr.'!E13&lt;='Liste pr.'!D13,IF('Liste pr.'!F13="V",'Liste pr.'!D13-'Liste pr.'!E13," "))</f>
        <v xml:space="preserve"> </v>
      </c>
      <c r="D98" t="str">
        <f>IF('Liste pr.'!H13&lt;='Liste pr.'!G13,IF('Liste pr.'!I13="V",'Liste pr.'!G13-'Liste pr.'!H13,""))</f>
        <v/>
      </c>
      <c r="E98" t="str">
        <f>IF('Liste pr.'!K13&lt;='Liste pr.'!J13,IF('Liste pr.'!L13="V",'Liste pr.'!J13-'Liste pr.'!K13,""))</f>
        <v/>
      </c>
      <c r="F98" t="str">
        <f>IF('Liste pr.'!N13&lt;='Liste pr.'!M13,IF('Liste pr.'!O13="V",'Liste pr.'!M13-'Liste pr.'!N13,""))</f>
        <v/>
      </c>
      <c r="G98" t="str">
        <f>IF('Liste pr.'!Q13&lt;='Liste pr.'!P13,IF('Liste pr.'!R13="V",'Liste pr.'!P13-'Liste pr.'!Q13,""))</f>
        <v/>
      </c>
      <c r="H98" t="str">
        <f>IF('Liste pr.'!T13&lt;='Liste pr.'!S13,IF('Liste pr.'!U13="V",'Liste pr.'!S13-'Liste pr.'!T13,""))</f>
        <v/>
      </c>
      <c r="I98" t="str">
        <f>IF('Liste pr.'!W13&lt;='Liste pr.'!V13,IF('Liste pr.'!X13="V",'Liste pr.'!V13-'Liste pr.'!W13,""))</f>
        <v/>
      </c>
      <c r="J98">
        <f t="shared" si="8"/>
        <v>0</v>
      </c>
    </row>
    <row r="99" spans="2:11">
      <c r="B99" s="35"/>
      <c r="C99" t="str">
        <f>IF('Liste pr.'!E14&lt;='Liste pr.'!D14,IF('Liste pr.'!F14="V",'Liste pr.'!D14-'Liste pr.'!E14," "))</f>
        <v xml:space="preserve"> </v>
      </c>
      <c r="D99" t="str">
        <f>IF('Liste pr.'!H14&lt;='Liste pr.'!G14,IF('Liste pr.'!I14="V",'Liste pr.'!G14-'Liste pr.'!H14,""))</f>
        <v/>
      </c>
      <c r="E99" t="str">
        <f>IF('Liste pr.'!K14&lt;='Liste pr.'!J14,IF('Liste pr.'!L14="V",'Liste pr.'!J14-'Liste pr.'!K14,""))</f>
        <v/>
      </c>
      <c r="F99" t="str">
        <f>IF('Liste pr.'!N14&lt;='Liste pr.'!M14,IF('Liste pr.'!O14="V",'Liste pr.'!M14-'Liste pr.'!N14,""))</f>
        <v/>
      </c>
      <c r="G99" t="str">
        <f>IF('Liste pr.'!Q14&lt;='Liste pr.'!P14,IF('Liste pr.'!R14="V",'Liste pr.'!P14-'Liste pr.'!Q14,""))</f>
        <v/>
      </c>
      <c r="H99" t="str">
        <f>IF('Liste pr.'!T14&lt;='Liste pr.'!S14,IF('Liste pr.'!U14="V",'Liste pr.'!S14-'Liste pr.'!T14,""))</f>
        <v/>
      </c>
      <c r="I99" t="str">
        <f>IF('Liste pr.'!W14&lt;='Liste pr.'!V14,IF('Liste pr.'!X14="V",'Liste pr.'!V14-'Liste pr.'!W14,""))</f>
        <v/>
      </c>
      <c r="J99">
        <f t="shared" si="8"/>
        <v>0</v>
      </c>
    </row>
    <row r="100" spans="2:11">
      <c r="B100" s="35"/>
      <c r="C100" t="str">
        <f>IF('Liste pr.'!E15&lt;='Liste pr.'!D15,IF('Liste pr.'!F15="V",'Liste pr.'!D15-'Liste pr.'!E15," "))</f>
        <v xml:space="preserve"> </v>
      </c>
      <c r="D100" t="str">
        <f>IF('Liste pr.'!H15&lt;='Liste pr.'!G15,IF('Liste pr.'!I15="V",'Liste pr.'!G15-'Liste pr.'!H15,""))</f>
        <v/>
      </c>
      <c r="E100" t="str">
        <f>IF('Liste pr.'!K15&lt;='Liste pr.'!J15,IF('Liste pr.'!L15="V",'Liste pr.'!J15-'Liste pr.'!K15,""))</f>
        <v/>
      </c>
      <c r="F100" t="str">
        <f>IF('Liste pr.'!N15&lt;='Liste pr.'!M15,IF('Liste pr.'!O15="V",'Liste pr.'!M15-'Liste pr.'!N15,""))</f>
        <v/>
      </c>
      <c r="G100" t="str">
        <f>IF('Liste pr.'!Q15&lt;='Liste pr.'!P15,IF('Liste pr.'!R15="V",'Liste pr.'!P15-'Liste pr.'!Q15,""))</f>
        <v/>
      </c>
      <c r="H100" t="str">
        <f>IF('Liste pr.'!T15&lt;='Liste pr.'!S15,IF('Liste pr.'!U15="V",'Liste pr.'!S15-'Liste pr.'!T15,""))</f>
        <v/>
      </c>
      <c r="I100" t="str">
        <f>IF('Liste pr.'!W15&lt;='Liste pr.'!V15,IF('Liste pr.'!X15="V",'Liste pr.'!V15-'Liste pr.'!W15,""))</f>
        <v/>
      </c>
      <c r="J100">
        <f t="shared" si="8"/>
        <v>0</v>
      </c>
    </row>
    <row r="101" spans="2:11">
      <c r="B101" s="35"/>
      <c r="C101" t="str">
        <f>IF('Liste pr.'!E16&lt;='Liste pr.'!D16,IF('Liste pr.'!F16="V",'Liste pr.'!D16-'Liste pr.'!E16," "))</f>
        <v xml:space="preserve"> </v>
      </c>
      <c r="D101" t="str">
        <f>IF('Liste pr.'!H16&lt;='Liste pr.'!G16,IF('Liste pr.'!I16="V",'Liste pr.'!G16-'Liste pr.'!H16,""))</f>
        <v/>
      </c>
      <c r="E101" t="str">
        <f>IF('Liste pr.'!K16&lt;='Liste pr.'!J16,IF('Liste pr.'!L16="V",'Liste pr.'!J16-'Liste pr.'!K16,""))</f>
        <v/>
      </c>
      <c r="F101" t="str">
        <f>IF('Liste pr.'!N16&lt;='Liste pr.'!M16,IF('Liste pr.'!O16="V",'Liste pr.'!M16-'Liste pr.'!N16,""))</f>
        <v/>
      </c>
      <c r="G101" t="str">
        <f>IF('Liste pr.'!Q16&lt;='Liste pr.'!P16,IF('Liste pr.'!R16="V",'Liste pr.'!P16-'Liste pr.'!Q16,""))</f>
        <v/>
      </c>
      <c r="H101" t="str">
        <f>IF('Liste pr.'!T16&lt;='Liste pr.'!S16,IF('Liste pr.'!U16="V",'Liste pr.'!S16-'Liste pr.'!T16,""))</f>
        <v/>
      </c>
      <c r="I101" t="str">
        <f>IF('Liste pr.'!W16&lt;='Liste pr.'!V16,IF('Liste pr.'!X16="V",'Liste pr.'!V16-'Liste pr.'!W16,""))</f>
        <v/>
      </c>
      <c r="J101">
        <f t="shared" si="8"/>
        <v>0</v>
      </c>
    </row>
    <row r="102" spans="2:11">
      <c r="B102" s="35"/>
      <c r="C102" t="str">
        <f>IF('Liste pr.'!E17&lt;='Liste pr.'!D17,IF('Liste pr.'!F17="V",'Liste pr.'!D17-'Liste pr.'!E17," "))</f>
        <v xml:space="preserve"> </v>
      </c>
      <c r="D102" t="str">
        <f>IF('Liste pr.'!H17&lt;='Liste pr.'!G17,IF('Liste pr.'!I17="V",'Liste pr.'!G17-'Liste pr.'!H17,""))</f>
        <v/>
      </c>
      <c r="E102" t="str">
        <f>IF('Liste pr.'!K17&lt;='Liste pr.'!J17,IF('Liste pr.'!L17="V",'Liste pr.'!J17-'Liste pr.'!K17,""))</f>
        <v/>
      </c>
      <c r="F102" t="str">
        <f>IF('Liste pr.'!N17&lt;='Liste pr.'!M17,IF('Liste pr.'!O17="V",'Liste pr.'!M17-'Liste pr.'!N17,""))</f>
        <v/>
      </c>
      <c r="G102" t="str">
        <f>IF('Liste pr.'!Q17&lt;='Liste pr.'!P17,IF('Liste pr.'!R17="V",'Liste pr.'!P17-'Liste pr.'!Q17,""))</f>
        <v/>
      </c>
      <c r="H102" t="str">
        <f>IF('Liste pr.'!T17&lt;='Liste pr.'!S17,IF('Liste pr.'!U17="V",'Liste pr.'!S17-'Liste pr.'!T17,""))</f>
        <v/>
      </c>
      <c r="I102" t="str">
        <f>IF('Liste pr.'!W17&lt;='Liste pr.'!V17,IF('Liste pr.'!X17="V",'Liste pr.'!V17-'Liste pr.'!W17,""))</f>
        <v/>
      </c>
      <c r="J102">
        <f t="shared" si="8"/>
        <v>0</v>
      </c>
    </row>
    <row r="103" spans="2:11">
      <c r="B103" s="35"/>
      <c r="C103" t="str">
        <f>IF('Liste pr.'!E18&lt;='Liste pr.'!D18,IF('Liste pr.'!F18="V",'Liste pr.'!D18-'Liste pr.'!E18," "))</f>
        <v xml:space="preserve"> </v>
      </c>
      <c r="D103" t="str">
        <f>IF('Liste pr.'!H18&lt;='Liste pr.'!G18,IF('Liste pr.'!I18="V",'Liste pr.'!G18-'Liste pr.'!H18,""))</f>
        <v/>
      </c>
      <c r="E103" t="str">
        <f>IF('Liste pr.'!K18&lt;='Liste pr.'!J18,IF('Liste pr.'!L18="V",'Liste pr.'!J18-'Liste pr.'!K18,""))</f>
        <v/>
      </c>
      <c r="F103" t="str">
        <f>IF('Liste pr.'!N18&lt;='Liste pr.'!M18,IF('Liste pr.'!O18="V",'Liste pr.'!M18-'Liste pr.'!N18,""))</f>
        <v/>
      </c>
      <c r="G103" t="str">
        <f>IF('Liste pr.'!Q18&lt;='Liste pr.'!P18,IF('Liste pr.'!R18="V",'Liste pr.'!P18-'Liste pr.'!Q18,""))</f>
        <v/>
      </c>
      <c r="H103" t="str">
        <f>IF('Liste pr.'!T18&lt;='Liste pr.'!S18,IF('Liste pr.'!U18="V",'Liste pr.'!S18-'Liste pr.'!T18,""))</f>
        <v/>
      </c>
      <c r="I103" t="str">
        <f>IF('Liste pr.'!W18&lt;='Liste pr.'!V18,IF('Liste pr.'!X18="V",'Liste pr.'!V18-'Liste pr.'!W18,""))</f>
        <v/>
      </c>
      <c r="J103">
        <f t="shared" si="8"/>
        <v>0</v>
      </c>
    </row>
    <row r="104" spans="2:11">
      <c r="B104" s="35"/>
      <c r="C104">
        <f>IF('Liste pr.'!E19&lt;='Liste pr.'!D19,IF('Liste pr.'!F19="V",'Liste pr.'!D19-'Liste pr.'!E19," "))</f>
        <v>4</v>
      </c>
      <c r="D104">
        <f>IF('Liste pr.'!H19&lt;='Liste pr.'!G19,IF('Liste pr.'!I19="V",'Liste pr.'!G19-'Liste pr.'!H19,""))</f>
        <v>2</v>
      </c>
      <c r="E104" t="str">
        <f>IF('Liste pr.'!K19&lt;='Liste pr.'!J19,IF('Liste pr.'!L19="V",'Liste pr.'!J19-'Liste pr.'!K19,""))</f>
        <v/>
      </c>
      <c r="F104">
        <f>IF('Liste pr.'!N19&lt;='Liste pr.'!M19,IF('Liste pr.'!O19="V",'Liste pr.'!M19-'Liste pr.'!N19,""))</f>
        <v>4</v>
      </c>
      <c r="G104">
        <f>IF('Liste pr.'!Q19&lt;='Liste pr.'!P19,IF('Liste pr.'!R19="V",'Liste pr.'!P19-'Liste pr.'!Q19,""))</f>
        <v>2</v>
      </c>
      <c r="H104" t="str">
        <f>IF('Liste pr.'!T19&lt;='Liste pr.'!S19,IF('Liste pr.'!U19="V",'Liste pr.'!S19-'Liste pr.'!T19,""))</f>
        <v/>
      </c>
      <c r="I104" t="str">
        <f>IF('Liste pr.'!W19&lt;='Liste pr.'!V19,IF('Liste pr.'!X19="V",'Liste pr.'!V19-'Liste pr.'!W19,""))</f>
        <v/>
      </c>
      <c r="J104">
        <f t="shared" si="8"/>
        <v>12</v>
      </c>
    </row>
    <row r="105" spans="2:11">
      <c r="B105" s="35"/>
      <c r="C105" t="str">
        <f>IF('Liste pr.'!E20&lt;='Liste pr.'!D20,IF('Liste pr.'!F20="V",'Liste pr.'!D20-'Liste pr.'!E20," "))</f>
        <v xml:space="preserve"> </v>
      </c>
      <c r="D105">
        <f>IF('Liste pr.'!H20&lt;='Liste pr.'!G20,IF('Liste pr.'!I20="V",'Liste pr.'!G20-'Liste pr.'!H20,""))</f>
        <v>2</v>
      </c>
      <c r="E105">
        <f>IF('Liste pr.'!K20&lt;='Liste pr.'!J20,IF('Liste pr.'!L20="V",'Liste pr.'!J20-'Liste pr.'!K20,""))</f>
        <v>2</v>
      </c>
      <c r="F105">
        <f>IF('Liste pr.'!N20&lt;='Liste pr.'!M20,IF('Liste pr.'!O20="V",'Liste pr.'!M20-'Liste pr.'!N20,""))</f>
        <v>2</v>
      </c>
      <c r="G105" t="str">
        <f>IF('Liste pr.'!Q20&lt;='Liste pr.'!P20,IF('Liste pr.'!R20="V",'Liste pr.'!P20-'Liste pr.'!Q20,""))</f>
        <v/>
      </c>
      <c r="H105" t="str">
        <f>IF('Liste pr.'!T20&lt;='Liste pr.'!S20,IF('Liste pr.'!U20="V",'Liste pr.'!S20-'Liste pr.'!T20,""))</f>
        <v/>
      </c>
      <c r="I105" t="str">
        <f>IF('Liste pr.'!W20&lt;='Liste pr.'!V20,IF('Liste pr.'!X20="V",'Liste pr.'!V20-'Liste pr.'!W20,""))</f>
        <v/>
      </c>
      <c r="J105">
        <f t="shared" si="8"/>
        <v>6</v>
      </c>
    </row>
    <row r="106" spans="2:11">
      <c r="B106" s="35"/>
      <c r="C106">
        <f>IF('Liste pr.'!E21&lt;='Liste pr.'!D21,IF('Liste pr.'!F21="V",'Liste pr.'!D21-'Liste pr.'!E21," "))</f>
        <v>2</v>
      </c>
      <c r="D106">
        <f>IF('Liste pr.'!H21&lt;='Liste pr.'!G21,IF('Liste pr.'!I21="V",'Liste pr.'!G21-'Liste pr.'!H21,""))</f>
        <v>2</v>
      </c>
      <c r="E106" t="str">
        <f>IF('Liste pr.'!K21&lt;='Liste pr.'!J21,IF('Liste pr.'!L21="V",'Liste pr.'!J21-'Liste pr.'!K21,""))</f>
        <v/>
      </c>
      <c r="F106">
        <f>IF('Liste pr.'!N21&lt;='Liste pr.'!M21,IF('Liste pr.'!O21="V",'Liste pr.'!M21-'Liste pr.'!N21,""))</f>
        <v>2</v>
      </c>
      <c r="G106">
        <f>IF('Liste pr.'!Q21&lt;='Liste pr.'!P21,IF('Liste pr.'!R21="V",'Liste pr.'!P21-'Liste pr.'!Q21,""))</f>
        <v>2</v>
      </c>
      <c r="H106" t="str">
        <f>IF('Liste pr.'!T21&lt;='Liste pr.'!S21,IF('Liste pr.'!U21="V",'Liste pr.'!S21-'Liste pr.'!T21,""))</f>
        <v/>
      </c>
      <c r="I106" t="str">
        <f>IF('Liste pr.'!W21&lt;='Liste pr.'!V21,IF('Liste pr.'!X21="V",'Liste pr.'!V21-'Liste pr.'!W21,""))</f>
        <v/>
      </c>
      <c r="J106">
        <f t="shared" si="8"/>
        <v>8</v>
      </c>
    </row>
    <row r="107" spans="2:11">
      <c r="B107" s="35"/>
      <c r="C107" t="str">
        <f>IF('Liste pr.'!E22&lt;='Liste pr.'!D22,IF('Liste pr.'!F22="V",'Liste pr.'!D22-'Liste pr.'!E22," "))</f>
        <v xml:space="preserve"> </v>
      </c>
      <c r="D107" t="str">
        <f>IF('Liste pr.'!H22&lt;='Liste pr.'!G22,IF('Liste pr.'!I22="V",'Liste pr.'!G22-'Liste pr.'!H22,""))</f>
        <v/>
      </c>
      <c r="E107" t="str">
        <f>IF('Liste pr.'!K22&lt;='Liste pr.'!J22,IF('Liste pr.'!L22="V",'Liste pr.'!J22-'Liste pr.'!K22,""))</f>
        <v/>
      </c>
      <c r="F107" t="str">
        <f>IF('Liste pr.'!N22&lt;='Liste pr.'!M22,IF('Liste pr.'!O22="V",'Liste pr.'!M22-'Liste pr.'!N22,""))</f>
        <v/>
      </c>
      <c r="G107" t="str">
        <f>IF('Liste pr.'!Q22&lt;='Liste pr.'!P22,IF('Liste pr.'!R22="V",'Liste pr.'!P22-'Liste pr.'!Q22,""))</f>
        <v/>
      </c>
      <c r="H107" t="str">
        <f>IF('Liste pr.'!T22&lt;='Liste pr.'!S22,IF('Liste pr.'!U22="V",'Liste pr.'!S22-'Liste pr.'!T22,""))</f>
        <v/>
      </c>
      <c r="I107" t="str">
        <f>IF('Liste pr.'!W22&lt;='Liste pr.'!V22,IF('Liste pr.'!X22="V",'Liste pr.'!V22-'Liste pr.'!W22,""))</f>
        <v/>
      </c>
      <c r="J107">
        <f t="shared" si="8"/>
        <v>0</v>
      </c>
    </row>
    <row r="108" spans="2:11">
      <c r="B108" s="35"/>
      <c r="C108" t="str">
        <f>IF('Liste pr.'!E23&lt;='Liste pr.'!D23,IF('Liste pr.'!F23="V",'Liste pr.'!D23-'Liste pr.'!E23," "))</f>
        <v xml:space="preserve"> </v>
      </c>
      <c r="D108" t="str">
        <f>IF('Liste pr.'!H23&lt;='Liste pr.'!G23,IF('Liste pr.'!I23="V",'Liste pr.'!G23-'Liste pr.'!H23,""))</f>
        <v/>
      </c>
      <c r="E108" t="str">
        <f>IF('Liste pr.'!K23&lt;='Liste pr.'!J23,IF('Liste pr.'!L23="V",'Liste pr.'!J23-'Liste pr.'!K23,""))</f>
        <v/>
      </c>
      <c r="F108" t="str">
        <f>IF('Liste pr.'!N23&lt;='Liste pr.'!M23,IF('Liste pr.'!O23="V",'Liste pr.'!M23-'Liste pr.'!N23,""))</f>
        <v/>
      </c>
      <c r="G108" t="str">
        <f>IF('Liste pr.'!Q23&lt;='Liste pr.'!P23,IF('Liste pr.'!R23="V",'Liste pr.'!P23-'Liste pr.'!Q23,""))</f>
        <v/>
      </c>
      <c r="H108" t="str">
        <f>IF('Liste pr.'!T23&lt;='Liste pr.'!S23,IF('Liste pr.'!U23="V",'Liste pr.'!S23-'Liste pr.'!T23,""))</f>
        <v/>
      </c>
      <c r="I108" t="str">
        <f>IF('Liste pr.'!W23&lt;='Liste pr.'!V23,IF('Liste pr.'!X23="V",'Liste pr.'!V23-'Liste pr.'!W23,""))</f>
        <v/>
      </c>
      <c r="J108">
        <f t="shared" si="8"/>
        <v>0</v>
      </c>
    </row>
    <row r="109" spans="2:11">
      <c r="B109" s="35"/>
      <c r="K109" s="1" t="s">
        <v>22</v>
      </c>
    </row>
    <row r="110" spans="2:11">
      <c r="B110" t="s">
        <v>20</v>
      </c>
      <c r="C110">
        <f t="shared" ref="C110:I110" si="9">SUM(C93:C108)</f>
        <v>6</v>
      </c>
      <c r="D110">
        <f t="shared" si="9"/>
        <v>8</v>
      </c>
      <c r="E110">
        <f t="shared" si="9"/>
        <v>4</v>
      </c>
      <c r="F110">
        <f t="shared" si="9"/>
        <v>10</v>
      </c>
      <c r="G110">
        <f t="shared" si="9"/>
        <v>4</v>
      </c>
      <c r="H110">
        <f t="shared" si="9"/>
        <v>0</v>
      </c>
      <c r="I110">
        <f t="shared" si="9"/>
        <v>0</v>
      </c>
      <c r="J110">
        <f>SUM(C110:I110)</f>
        <v>32</v>
      </c>
      <c r="K110">
        <f>SUM(J93:J108)</f>
        <v>32</v>
      </c>
    </row>
    <row r="114" spans="2:10">
      <c r="B114" s="35" t="s">
        <v>16</v>
      </c>
      <c r="C114" t="s">
        <v>24</v>
      </c>
      <c r="D114" t="s">
        <v>25</v>
      </c>
      <c r="E114" t="s">
        <v>26</v>
      </c>
      <c r="F114" t="s">
        <v>27</v>
      </c>
      <c r="G114" t="s">
        <v>28</v>
      </c>
      <c r="H114" t="s">
        <v>29</v>
      </c>
      <c r="I114" t="s">
        <v>30</v>
      </c>
      <c r="J114" t="s">
        <v>21</v>
      </c>
    </row>
    <row r="115" spans="2:10">
      <c r="B115" s="35"/>
      <c r="C115" t="str">
        <f>IF('Liste pr.'!E8&lt;='Liste pr.'!D8,IF('Liste pr.'!F8="CS",'Liste pr.'!D8-'Liste pr.'!E8," "))</f>
        <v xml:space="preserve"> </v>
      </c>
      <c r="D115" t="str">
        <f>IF('Liste pr.'!H8&lt;='Liste pr.'!G8,IF('Liste pr.'!I8="CS",'Liste pr.'!G8-'Liste pr.'!H8,""))</f>
        <v/>
      </c>
      <c r="E115" t="str">
        <f>IF('Liste pr.'!K8&lt;='Liste pr.'!J8,IF('Liste pr.'!L8="CS",'Liste pr.'!J8-'Liste pr.'!K8,""))</f>
        <v/>
      </c>
      <c r="F115" t="str">
        <f>IF('Liste pr.'!N8&lt;='Liste pr.'!M8,IF('Liste pr.'!O8="CS",'Liste pr.'!M8-'Liste pr.'!N8,""))</f>
        <v/>
      </c>
      <c r="G115" t="str">
        <f>IF('Liste pr.'!Q8&lt;='Liste pr.'!P8,IF('Liste pr.'!R8="CS",'Liste pr.'!P8-'Liste pr.'!Q8,""))</f>
        <v/>
      </c>
      <c r="H115" t="str">
        <f>IF('Liste pr.'!T8&lt;='Liste pr.'!S8,IF('Liste pr.'!U8="CS",'Liste pr.'!S8-'Liste pr.'!T8,""))</f>
        <v/>
      </c>
      <c r="I115" t="str">
        <f>IF('Liste pr.'!W8&lt;='Liste pr.'!V8,IF('Liste pr.'!X8="CS",'Liste pr.'!V8-'Liste pr.'!W8,""))</f>
        <v/>
      </c>
      <c r="J115">
        <f>SUM(C115:I115)</f>
        <v>0</v>
      </c>
    </row>
    <row r="116" spans="2:10">
      <c r="B116" s="35"/>
      <c r="C116" t="str">
        <f>IF('Liste pr.'!E9&lt;='Liste pr.'!D9,IF('Liste pr.'!F9="CS",'Liste pr.'!D9-'Liste pr.'!E9," "))</f>
        <v xml:space="preserve"> </v>
      </c>
      <c r="D116" t="str">
        <f>IF('Liste pr.'!H9&lt;='Liste pr.'!G9,IF('Liste pr.'!I9="CS",'Liste pr.'!G9-'Liste pr.'!H9,""))</f>
        <v/>
      </c>
      <c r="E116" t="str">
        <f>IF('Liste pr.'!K9&lt;='Liste pr.'!J9,IF('Liste pr.'!L9="CS",'Liste pr.'!J9-'Liste pr.'!K9,""))</f>
        <v/>
      </c>
      <c r="F116" t="str">
        <f>IF('Liste pr.'!N9&lt;='Liste pr.'!M9,IF('Liste pr.'!O9="CS",'Liste pr.'!M9-'Liste pr.'!N9,""))</f>
        <v/>
      </c>
      <c r="G116" t="str">
        <f>IF('Liste pr.'!Q9&lt;='Liste pr.'!P9,IF('Liste pr.'!R9="CS",'Liste pr.'!P9-'Liste pr.'!Q9,""))</f>
        <v/>
      </c>
      <c r="H116" t="str">
        <f>IF('Liste pr.'!T9&lt;='Liste pr.'!S9,IF('Liste pr.'!U9="CS",'Liste pr.'!S9-'Liste pr.'!T9,""))</f>
        <v/>
      </c>
      <c r="I116" t="str">
        <f>IF('Liste pr.'!W9&lt;='Liste pr.'!V9,IF('Liste pr.'!X9="CS",'Liste pr.'!V9-'Liste pr.'!W9,""))</f>
        <v/>
      </c>
      <c r="J116">
        <f t="shared" ref="J116:J130" si="10">SUM(C116:I116)</f>
        <v>0</v>
      </c>
    </row>
    <row r="117" spans="2:10">
      <c r="B117" s="35"/>
      <c r="C117" t="str">
        <f>IF('Liste pr.'!E10&lt;='Liste pr.'!D10,IF('Liste pr.'!F10="CS",'Liste pr.'!D10-'Liste pr.'!E10," "))</f>
        <v xml:space="preserve"> </v>
      </c>
      <c r="D117" t="str">
        <f>IF('Liste pr.'!H10&lt;='Liste pr.'!G10,IF('Liste pr.'!I10="CS",'Liste pr.'!G10-'Liste pr.'!H10,""))</f>
        <v/>
      </c>
      <c r="E117" t="str">
        <f>IF('Liste pr.'!K10&lt;='Liste pr.'!J10,IF('Liste pr.'!L10="CS",'Liste pr.'!J10-'Liste pr.'!K10,""))</f>
        <v/>
      </c>
      <c r="F117" t="str">
        <f>IF('Liste pr.'!N10&lt;='Liste pr.'!M10,IF('Liste pr.'!O10="CS",'Liste pr.'!M10-'Liste pr.'!N10,""))</f>
        <v/>
      </c>
      <c r="G117" t="str">
        <f>IF('Liste pr.'!Q10&lt;='Liste pr.'!P10,IF('Liste pr.'!R10="CS",'Liste pr.'!P10-'Liste pr.'!Q10,""))</f>
        <v/>
      </c>
      <c r="H117" t="str">
        <f>IF('Liste pr.'!T10&lt;='Liste pr.'!S10,IF('Liste pr.'!U10="CS",'Liste pr.'!S10-'Liste pr.'!T10,""))</f>
        <v/>
      </c>
      <c r="I117" t="str">
        <f>IF('Liste pr.'!W10&lt;='Liste pr.'!V10,IF('Liste pr.'!X10="CS",'Liste pr.'!V10-'Liste pr.'!W10,""))</f>
        <v/>
      </c>
      <c r="J117">
        <f t="shared" si="10"/>
        <v>0</v>
      </c>
    </row>
    <row r="118" spans="2:10">
      <c r="B118" s="35"/>
      <c r="C118" t="str">
        <f>IF('Liste pr.'!E11&lt;='Liste pr.'!D11,IF('Liste pr.'!F11="CS",'Liste pr.'!D11-'Liste pr.'!E11," "))</f>
        <v xml:space="preserve"> </v>
      </c>
      <c r="D118" t="str">
        <f>IF('Liste pr.'!H11&lt;='Liste pr.'!G11,IF('Liste pr.'!I11="CS",'Liste pr.'!G11-'Liste pr.'!H11,""))</f>
        <v/>
      </c>
      <c r="E118" t="str">
        <f>IF('Liste pr.'!K11&lt;='Liste pr.'!J11,IF('Liste pr.'!L11="CS",'Liste pr.'!J11-'Liste pr.'!K11,""))</f>
        <v/>
      </c>
      <c r="F118" t="str">
        <f>IF('Liste pr.'!N11&lt;='Liste pr.'!M11,IF('Liste pr.'!O11="CS",'Liste pr.'!M11-'Liste pr.'!N11,""))</f>
        <v/>
      </c>
      <c r="G118" t="str">
        <f>IF('Liste pr.'!Q11&lt;='Liste pr.'!P11,IF('Liste pr.'!R11="CS",'Liste pr.'!P11-'Liste pr.'!Q11,""))</f>
        <v/>
      </c>
      <c r="H118" t="str">
        <f>IF('Liste pr.'!T11&lt;='Liste pr.'!S11,IF('Liste pr.'!U11="CS",'Liste pr.'!S11-'Liste pr.'!T11,""))</f>
        <v/>
      </c>
      <c r="I118" t="str">
        <f>IF('Liste pr.'!W11&lt;='Liste pr.'!V11,IF('Liste pr.'!X11="CS",'Liste pr.'!V11-'Liste pr.'!W11,""))</f>
        <v/>
      </c>
      <c r="J118">
        <f t="shared" si="10"/>
        <v>0</v>
      </c>
    </row>
    <row r="119" spans="2:10">
      <c r="B119" s="35"/>
      <c r="C119" t="str">
        <f>IF('Liste pr.'!E12&lt;='Liste pr.'!D12,IF('Liste pr.'!F12="CS",'Liste pr.'!D12-'Liste pr.'!E12," "))</f>
        <v xml:space="preserve"> </v>
      </c>
      <c r="D119" t="str">
        <f>IF('Liste pr.'!H12&lt;='Liste pr.'!G12,IF('Liste pr.'!I12="CS",'Liste pr.'!G12-'Liste pr.'!H12,""))</f>
        <v/>
      </c>
      <c r="E119" t="str">
        <f>IF('Liste pr.'!K12&lt;='Liste pr.'!J12,IF('Liste pr.'!L12="CS",'Liste pr.'!J12-'Liste pr.'!K12,""))</f>
        <v/>
      </c>
      <c r="F119" t="str">
        <f>IF('Liste pr.'!N12&lt;='Liste pr.'!M12,IF('Liste pr.'!O12="CS",'Liste pr.'!M12-'Liste pr.'!N12,""))</f>
        <v/>
      </c>
      <c r="G119" t="str">
        <f>IF('Liste pr.'!Q12&lt;='Liste pr.'!P12,IF('Liste pr.'!R12="CS",'Liste pr.'!P12-'Liste pr.'!Q12,""))</f>
        <v/>
      </c>
      <c r="H119" t="str">
        <f>IF('Liste pr.'!T12&lt;='Liste pr.'!S12,IF('Liste pr.'!U12="CS",'Liste pr.'!S12-'Liste pr.'!T12,""))</f>
        <v/>
      </c>
      <c r="I119" t="str">
        <f>IF('Liste pr.'!W12&lt;='Liste pr.'!V12,IF('Liste pr.'!X12="CS",'Liste pr.'!V12-'Liste pr.'!W12,""))</f>
        <v/>
      </c>
      <c r="J119">
        <f t="shared" si="10"/>
        <v>0</v>
      </c>
    </row>
    <row r="120" spans="2:10">
      <c r="B120" s="35"/>
      <c r="C120" t="str">
        <f>IF('Liste pr.'!E13&lt;='Liste pr.'!D13,IF('Liste pr.'!F13="CS",'Liste pr.'!D13-'Liste pr.'!E13," "))</f>
        <v xml:space="preserve"> </v>
      </c>
      <c r="D120" t="str">
        <f>IF('Liste pr.'!H13&lt;='Liste pr.'!G13,IF('Liste pr.'!I13="CS",'Liste pr.'!G13-'Liste pr.'!H13,""))</f>
        <v/>
      </c>
      <c r="E120" t="str">
        <f>IF('Liste pr.'!K13&lt;='Liste pr.'!J13,IF('Liste pr.'!L13="CS",'Liste pr.'!J13-'Liste pr.'!K13,""))</f>
        <v/>
      </c>
      <c r="F120" t="str">
        <f>IF('Liste pr.'!N13&lt;='Liste pr.'!M13,IF('Liste pr.'!O13="CS",'Liste pr.'!M13-'Liste pr.'!N13,""))</f>
        <v/>
      </c>
      <c r="G120" t="str">
        <f>IF('Liste pr.'!Q13&lt;='Liste pr.'!P13,IF('Liste pr.'!R13="CS",'Liste pr.'!P13-'Liste pr.'!Q13,""))</f>
        <v/>
      </c>
      <c r="H120" t="str">
        <f>IF('Liste pr.'!T13&lt;='Liste pr.'!S13,IF('Liste pr.'!U13="CS",'Liste pr.'!S13-'Liste pr.'!T13,""))</f>
        <v/>
      </c>
      <c r="I120" t="str">
        <f>IF('Liste pr.'!W13&lt;='Liste pr.'!V13,IF('Liste pr.'!X13="CS",'Liste pr.'!V13-'Liste pr.'!W13,""))</f>
        <v/>
      </c>
      <c r="J120">
        <f t="shared" si="10"/>
        <v>0</v>
      </c>
    </row>
    <row r="121" spans="2:10">
      <c r="B121" s="35"/>
      <c r="C121" t="str">
        <f>IF('Liste pr.'!E14&lt;='Liste pr.'!D14,IF('Liste pr.'!F14="CS",'Liste pr.'!D14-'Liste pr.'!E14," "))</f>
        <v xml:space="preserve"> </v>
      </c>
      <c r="D121" t="str">
        <f>IF('Liste pr.'!H14&lt;='Liste pr.'!G14,IF('Liste pr.'!I14="CS",'Liste pr.'!G14-'Liste pr.'!H14,""))</f>
        <v/>
      </c>
      <c r="E121" t="str">
        <f>IF('Liste pr.'!K14&lt;='Liste pr.'!J14,IF('Liste pr.'!L14="CS",'Liste pr.'!J14-'Liste pr.'!K14,""))</f>
        <v/>
      </c>
      <c r="F121" t="str">
        <f>IF('Liste pr.'!N14&lt;='Liste pr.'!M14,IF('Liste pr.'!O14="CS",'Liste pr.'!M14-'Liste pr.'!N14,""))</f>
        <v/>
      </c>
      <c r="G121" t="str">
        <f>IF('Liste pr.'!Q14&lt;='Liste pr.'!P14,IF('Liste pr.'!R14="CS",'Liste pr.'!P14-'Liste pr.'!Q14,""))</f>
        <v/>
      </c>
      <c r="H121" t="str">
        <f>IF('Liste pr.'!T14&lt;='Liste pr.'!S14,IF('Liste pr.'!U14="CS",'Liste pr.'!S14-'Liste pr.'!T14,""))</f>
        <v/>
      </c>
      <c r="I121" t="str">
        <f>IF('Liste pr.'!W14&lt;='Liste pr.'!V14,IF('Liste pr.'!X14="CS",'Liste pr.'!V14-'Liste pr.'!W14,""))</f>
        <v/>
      </c>
      <c r="J121">
        <f t="shared" si="10"/>
        <v>0</v>
      </c>
    </row>
    <row r="122" spans="2:10">
      <c r="B122" s="35"/>
      <c r="C122" t="str">
        <f>IF('Liste pr.'!E15&lt;='Liste pr.'!D15,IF('Liste pr.'!F15="CS",'Liste pr.'!D15-'Liste pr.'!E15," "))</f>
        <v xml:space="preserve"> </v>
      </c>
      <c r="D122" t="str">
        <f>IF('Liste pr.'!H15&lt;='Liste pr.'!G15,IF('Liste pr.'!I15="CS",'Liste pr.'!G15-'Liste pr.'!H15,""))</f>
        <v/>
      </c>
      <c r="E122" t="str">
        <f>IF('Liste pr.'!K15&lt;='Liste pr.'!J15,IF('Liste pr.'!L15="CS",'Liste pr.'!J15-'Liste pr.'!K15,""))</f>
        <v/>
      </c>
      <c r="F122" t="str">
        <f>IF('Liste pr.'!N15&lt;='Liste pr.'!M15,IF('Liste pr.'!O15="CS",'Liste pr.'!M15-'Liste pr.'!N15,""))</f>
        <v/>
      </c>
      <c r="G122" t="str">
        <f>IF('Liste pr.'!Q15&lt;='Liste pr.'!P15,IF('Liste pr.'!R15="CS",'Liste pr.'!P15-'Liste pr.'!Q15,""))</f>
        <v/>
      </c>
      <c r="H122" t="str">
        <f>IF('Liste pr.'!T15&lt;='Liste pr.'!S15,IF('Liste pr.'!U15="CS",'Liste pr.'!S15-'Liste pr.'!T15,""))</f>
        <v/>
      </c>
      <c r="I122" t="str">
        <f>IF('Liste pr.'!W15&lt;='Liste pr.'!V15,IF('Liste pr.'!X15="CS",'Liste pr.'!V15-'Liste pr.'!W15,""))</f>
        <v/>
      </c>
      <c r="J122">
        <f t="shared" si="10"/>
        <v>0</v>
      </c>
    </row>
    <row r="123" spans="2:10">
      <c r="B123" s="35"/>
      <c r="C123" t="str">
        <f>IF('Liste pr.'!E16&lt;='Liste pr.'!D16,IF('Liste pr.'!F16="CS",'Liste pr.'!D16-'Liste pr.'!E16," "))</f>
        <v xml:space="preserve"> </v>
      </c>
      <c r="D123" t="str">
        <f>IF('Liste pr.'!H16&lt;='Liste pr.'!G16,IF('Liste pr.'!I16="CS",'Liste pr.'!G16-'Liste pr.'!H16,""))</f>
        <v/>
      </c>
      <c r="E123" t="str">
        <f>IF('Liste pr.'!K16&lt;='Liste pr.'!J16,IF('Liste pr.'!L16="CS",'Liste pr.'!J16-'Liste pr.'!K16,""))</f>
        <v/>
      </c>
      <c r="F123" t="str">
        <f>IF('Liste pr.'!N16&lt;='Liste pr.'!M16,IF('Liste pr.'!O16="CS",'Liste pr.'!M16-'Liste pr.'!N16,""))</f>
        <v/>
      </c>
      <c r="G123" t="str">
        <f>IF('Liste pr.'!Q16&lt;='Liste pr.'!P16,IF('Liste pr.'!R16="CS",'Liste pr.'!P16-'Liste pr.'!Q16,""))</f>
        <v/>
      </c>
      <c r="H123" t="str">
        <f>IF('Liste pr.'!T16&lt;='Liste pr.'!S16,IF('Liste pr.'!U16="CS",'Liste pr.'!S16-'Liste pr.'!T16,""))</f>
        <v/>
      </c>
      <c r="I123" t="str">
        <f>IF('Liste pr.'!W16&lt;='Liste pr.'!V16,IF('Liste pr.'!X16="CS",'Liste pr.'!V16-'Liste pr.'!W16,""))</f>
        <v/>
      </c>
      <c r="J123">
        <f t="shared" si="10"/>
        <v>0</v>
      </c>
    </row>
    <row r="124" spans="2:10">
      <c r="B124" s="35"/>
      <c r="C124" t="str">
        <f>IF('Liste pr.'!E17&lt;='Liste pr.'!D17,IF('Liste pr.'!F17="CS",'Liste pr.'!D17-'Liste pr.'!E17," "))</f>
        <v xml:space="preserve"> </v>
      </c>
      <c r="D124" t="str">
        <f>IF('Liste pr.'!H17&lt;='Liste pr.'!G17,IF('Liste pr.'!I17="CS",'Liste pr.'!G17-'Liste pr.'!H17,""))</f>
        <v/>
      </c>
      <c r="E124" t="str">
        <f>IF('Liste pr.'!K17&lt;='Liste pr.'!J17,IF('Liste pr.'!L17="CS",'Liste pr.'!J17-'Liste pr.'!K17,""))</f>
        <v/>
      </c>
      <c r="F124" t="str">
        <f>IF('Liste pr.'!N17&lt;='Liste pr.'!M17,IF('Liste pr.'!O17="CS",'Liste pr.'!M17-'Liste pr.'!N17,""))</f>
        <v/>
      </c>
      <c r="G124" t="str">
        <f>IF('Liste pr.'!Q17&lt;='Liste pr.'!P17,IF('Liste pr.'!R17="CS",'Liste pr.'!P17-'Liste pr.'!Q17,""))</f>
        <v/>
      </c>
      <c r="H124" t="str">
        <f>IF('Liste pr.'!T17&lt;='Liste pr.'!S17,IF('Liste pr.'!U17="CS",'Liste pr.'!S17-'Liste pr.'!T17,""))</f>
        <v/>
      </c>
      <c r="I124" t="str">
        <f>IF('Liste pr.'!W17&lt;='Liste pr.'!V17,IF('Liste pr.'!X17="CS",'Liste pr.'!V17-'Liste pr.'!W17,""))</f>
        <v/>
      </c>
      <c r="J124">
        <f t="shared" si="10"/>
        <v>0</v>
      </c>
    </row>
    <row r="125" spans="2:10">
      <c r="B125" s="35"/>
      <c r="C125" t="str">
        <f>IF('Liste pr.'!E18&lt;='Liste pr.'!D18,IF('Liste pr.'!F18="CS",'Liste pr.'!D18-'Liste pr.'!E18," "))</f>
        <v xml:space="preserve"> </v>
      </c>
      <c r="D125" t="str">
        <f>IF('Liste pr.'!H18&lt;='Liste pr.'!G18,IF('Liste pr.'!I18="CS",'Liste pr.'!G18-'Liste pr.'!H18,""))</f>
        <v/>
      </c>
      <c r="E125" t="str">
        <f>IF('Liste pr.'!K18&lt;='Liste pr.'!J18,IF('Liste pr.'!L18="CS",'Liste pr.'!J18-'Liste pr.'!K18,""))</f>
        <v/>
      </c>
      <c r="F125" t="str">
        <f>IF('Liste pr.'!N18&lt;='Liste pr.'!M18,IF('Liste pr.'!O18="CS",'Liste pr.'!M18-'Liste pr.'!N18,""))</f>
        <v/>
      </c>
      <c r="G125" t="str">
        <f>IF('Liste pr.'!Q18&lt;='Liste pr.'!P18,IF('Liste pr.'!R18="CS",'Liste pr.'!P18-'Liste pr.'!Q18,""))</f>
        <v/>
      </c>
      <c r="H125" t="str">
        <f>IF('Liste pr.'!T18&lt;='Liste pr.'!S18,IF('Liste pr.'!U18="CS",'Liste pr.'!S18-'Liste pr.'!T18,""))</f>
        <v/>
      </c>
      <c r="I125" t="str">
        <f>IF('Liste pr.'!W18&lt;='Liste pr.'!V18,IF('Liste pr.'!X18="CS",'Liste pr.'!V18-'Liste pr.'!W18,""))</f>
        <v/>
      </c>
      <c r="J125">
        <f t="shared" si="10"/>
        <v>0</v>
      </c>
    </row>
    <row r="126" spans="2:10">
      <c r="B126" s="35"/>
      <c r="C126" t="str">
        <f>IF('Liste pr.'!E19&lt;='Liste pr.'!D19,IF('Liste pr.'!F19="CS",'Liste pr.'!D19-'Liste pr.'!E19," "))</f>
        <v xml:space="preserve"> </v>
      </c>
      <c r="D126" t="str">
        <f>IF('Liste pr.'!H19&lt;='Liste pr.'!G19,IF('Liste pr.'!I19="CS",'Liste pr.'!G19-'Liste pr.'!H19,""))</f>
        <v/>
      </c>
      <c r="E126" t="str">
        <f>IF('Liste pr.'!K19&lt;='Liste pr.'!J19,IF('Liste pr.'!L19="CS",'Liste pr.'!J19-'Liste pr.'!K19,""))</f>
        <v/>
      </c>
      <c r="F126" t="str">
        <f>IF('Liste pr.'!N19&lt;='Liste pr.'!M19,IF('Liste pr.'!O19="CS",'Liste pr.'!M19-'Liste pr.'!N19,""))</f>
        <v/>
      </c>
      <c r="G126" t="str">
        <f>IF('Liste pr.'!Q19&lt;='Liste pr.'!P19,IF('Liste pr.'!R19="CS",'Liste pr.'!P19-'Liste pr.'!Q19,""))</f>
        <v/>
      </c>
      <c r="H126" t="str">
        <f>IF('Liste pr.'!T19&lt;='Liste pr.'!S19,IF('Liste pr.'!U19="CS",'Liste pr.'!S19-'Liste pr.'!T19,""))</f>
        <v/>
      </c>
      <c r="I126" t="str">
        <f>IF('Liste pr.'!W19&lt;='Liste pr.'!V19,IF('Liste pr.'!X19="CS",'Liste pr.'!V19-'Liste pr.'!W19,""))</f>
        <v/>
      </c>
      <c r="J126">
        <f t="shared" si="10"/>
        <v>0</v>
      </c>
    </row>
    <row r="127" spans="2:10">
      <c r="B127" s="35"/>
      <c r="C127" t="str">
        <f>IF('Liste pr.'!E20&lt;='Liste pr.'!D20,IF('Liste pr.'!F20="CS",'Liste pr.'!D20-'Liste pr.'!E20," "))</f>
        <v xml:space="preserve"> </v>
      </c>
      <c r="D127" t="str">
        <f>IF('Liste pr.'!H20&lt;='Liste pr.'!G20,IF('Liste pr.'!I20="CS",'Liste pr.'!G20-'Liste pr.'!H20,""))</f>
        <v/>
      </c>
      <c r="E127" t="str">
        <f>IF('Liste pr.'!K20&lt;='Liste pr.'!J20,IF('Liste pr.'!L20="CS",'Liste pr.'!J20-'Liste pr.'!K20,""))</f>
        <v/>
      </c>
      <c r="F127" t="str">
        <f>IF('Liste pr.'!N20&lt;='Liste pr.'!M20,IF('Liste pr.'!O20="CS",'Liste pr.'!M20-'Liste pr.'!N20,""))</f>
        <v/>
      </c>
      <c r="G127" t="str">
        <f>IF('Liste pr.'!Q20&lt;='Liste pr.'!P20,IF('Liste pr.'!R20="CS",'Liste pr.'!P20-'Liste pr.'!Q20,""))</f>
        <v/>
      </c>
      <c r="H127" t="str">
        <f>IF('Liste pr.'!T20&lt;='Liste pr.'!S20,IF('Liste pr.'!U20="CS",'Liste pr.'!S20-'Liste pr.'!T20,""))</f>
        <v/>
      </c>
      <c r="I127" t="str">
        <f>IF('Liste pr.'!W20&lt;='Liste pr.'!V20,IF('Liste pr.'!X20="CS",'Liste pr.'!V20-'Liste pr.'!W20,""))</f>
        <v/>
      </c>
      <c r="J127">
        <f t="shared" si="10"/>
        <v>0</v>
      </c>
    </row>
    <row r="128" spans="2:10">
      <c r="B128" s="35"/>
      <c r="C128" t="str">
        <f>IF('Liste pr.'!E21&lt;='Liste pr.'!D21,IF('Liste pr.'!F21="CS",'Liste pr.'!D21-'Liste pr.'!E21," "))</f>
        <v xml:space="preserve"> </v>
      </c>
      <c r="D128" t="str">
        <f>IF('Liste pr.'!H21&lt;='Liste pr.'!G21,IF('Liste pr.'!I21="CS",'Liste pr.'!G21-'Liste pr.'!H21,""))</f>
        <v/>
      </c>
      <c r="E128" t="str">
        <f>IF('Liste pr.'!K21&lt;='Liste pr.'!J21,IF('Liste pr.'!L21="CS",'Liste pr.'!J21-'Liste pr.'!K21,""))</f>
        <v/>
      </c>
      <c r="F128" t="str">
        <f>IF('Liste pr.'!N21&lt;='Liste pr.'!M21,IF('Liste pr.'!O21="CS",'Liste pr.'!M21-'Liste pr.'!N21,""))</f>
        <v/>
      </c>
      <c r="G128" t="str">
        <f>IF('Liste pr.'!Q21&lt;='Liste pr.'!P21,IF('Liste pr.'!R21="CS",'Liste pr.'!P21-'Liste pr.'!Q21,""))</f>
        <v/>
      </c>
      <c r="H128" t="str">
        <f>IF('Liste pr.'!T21&lt;='Liste pr.'!S21,IF('Liste pr.'!U21="CS",'Liste pr.'!S21-'Liste pr.'!T21,""))</f>
        <v/>
      </c>
      <c r="I128" t="str">
        <f>IF('Liste pr.'!W21&lt;='Liste pr.'!V21,IF('Liste pr.'!X21="CS",'Liste pr.'!V21-'Liste pr.'!W21,""))</f>
        <v/>
      </c>
      <c r="J128">
        <f t="shared" si="10"/>
        <v>0</v>
      </c>
    </row>
    <row r="129" spans="2:11">
      <c r="B129" s="35"/>
      <c r="C129" t="str">
        <f>IF('Liste pr.'!E22&lt;='Liste pr.'!D22,IF('Liste pr.'!F22="CS",'Liste pr.'!D22-'Liste pr.'!E22," "))</f>
        <v xml:space="preserve"> </v>
      </c>
      <c r="D129" t="str">
        <f>IF('Liste pr.'!H22&lt;='Liste pr.'!G22,IF('Liste pr.'!I22="CS",'Liste pr.'!G22-'Liste pr.'!H22,""))</f>
        <v/>
      </c>
      <c r="E129" t="str">
        <f>IF('Liste pr.'!K22&lt;='Liste pr.'!J22,IF('Liste pr.'!L22="CS",'Liste pr.'!J22-'Liste pr.'!K22,""))</f>
        <v/>
      </c>
      <c r="F129" t="str">
        <f>IF('Liste pr.'!N22&lt;='Liste pr.'!M22,IF('Liste pr.'!O22="CS",'Liste pr.'!M22-'Liste pr.'!N22,""))</f>
        <v/>
      </c>
      <c r="G129" t="str">
        <f>IF('Liste pr.'!Q22&lt;='Liste pr.'!P22,IF('Liste pr.'!R22="CS",'Liste pr.'!P22-'Liste pr.'!Q22,""))</f>
        <v/>
      </c>
      <c r="H129" t="str">
        <f>IF('Liste pr.'!T22&lt;='Liste pr.'!S22,IF('Liste pr.'!U22="CS",'Liste pr.'!S22-'Liste pr.'!T22,""))</f>
        <v/>
      </c>
      <c r="I129" t="str">
        <f>IF('Liste pr.'!W22&lt;='Liste pr.'!V22,IF('Liste pr.'!X22="CS",'Liste pr.'!V22-'Liste pr.'!W22,""))</f>
        <v/>
      </c>
      <c r="J129">
        <f t="shared" si="10"/>
        <v>0</v>
      </c>
    </row>
    <row r="130" spans="2:11">
      <c r="B130" s="35"/>
      <c r="C130" t="str">
        <f>IF('Liste pr.'!E23&lt;='Liste pr.'!D23,IF('Liste pr.'!F23="CS",'Liste pr.'!D23-'Liste pr.'!E23," "))</f>
        <v xml:space="preserve"> </v>
      </c>
      <c r="D130" t="str">
        <f>IF('Liste pr.'!H23&lt;='Liste pr.'!G23,IF('Liste pr.'!I23="CS",'Liste pr.'!G23-'Liste pr.'!H23,""))</f>
        <v/>
      </c>
      <c r="E130" t="str">
        <f>IF('Liste pr.'!K23&lt;='Liste pr.'!J23,IF('Liste pr.'!L23="CS",'Liste pr.'!J23-'Liste pr.'!K23,""))</f>
        <v/>
      </c>
      <c r="F130" t="str">
        <f>IF('Liste pr.'!N23&lt;='Liste pr.'!M23,IF('Liste pr.'!O23="CS",'Liste pr.'!M23-'Liste pr.'!N23,""))</f>
        <v/>
      </c>
      <c r="G130" t="str">
        <f>IF('Liste pr.'!Q23&lt;='Liste pr.'!P23,IF('Liste pr.'!R23="CS",'Liste pr.'!P23-'Liste pr.'!Q23,""))</f>
        <v/>
      </c>
      <c r="H130" t="str">
        <f>IF('Liste pr.'!T23&lt;='Liste pr.'!S23,IF('Liste pr.'!U23="CS",'Liste pr.'!S23-'Liste pr.'!T23,""))</f>
        <v/>
      </c>
      <c r="I130" t="str">
        <f>IF('Liste pr.'!W23&lt;='Liste pr.'!V23,IF('Liste pr.'!X23="CS",'Liste pr.'!V23-'Liste pr.'!W23,""))</f>
        <v/>
      </c>
      <c r="J130">
        <f t="shared" si="10"/>
        <v>0</v>
      </c>
    </row>
    <row r="131" spans="2:11">
      <c r="B131" s="35"/>
      <c r="K131" s="1" t="s">
        <v>22</v>
      </c>
    </row>
    <row r="132" spans="2:11">
      <c r="B132" t="s">
        <v>20</v>
      </c>
      <c r="C132">
        <f t="shared" ref="C132:I132" si="11">SUM(C115:C130)</f>
        <v>0</v>
      </c>
      <c r="D132">
        <f t="shared" si="11"/>
        <v>0</v>
      </c>
      <c r="E132">
        <f t="shared" si="11"/>
        <v>0</v>
      </c>
      <c r="F132">
        <f t="shared" si="11"/>
        <v>0</v>
      </c>
      <c r="G132">
        <f t="shared" si="11"/>
        <v>0</v>
      </c>
      <c r="H132">
        <f t="shared" si="11"/>
        <v>0</v>
      </c>
      <c r="I132">
        <f t="shared" si="11"/>
        <v>0</v>
      </c>
      <c r="J132">
        <f>SUM(C132:I132)</f>
        <v>0</v>
      </c>
      <c r="K132">
        <f>SUM(J115:J130)</f>
        <v>0</v>
      </c>
    </row>
    <row r="136" spans="2:11">
      <c r="B136" s="35" t="s">
        <v>17</v>
      </c>
      <c r="C136" t="s">
        <v>24</v>
      </c>
      <c r="D136" t="s">
        <v>25</v>
      </c>
      <c r="E136" t="s">
        <v>26</v>
      </c>
      <c r="F136" t="s">
        <v>27</v>
      </c>
      <c r="G136" t="s">
        <v>28</v>
      </c>
      <c r="H136" t="s">
        <v>29</v>
      </c>
      <c r="I136" t="s">
        <v>30</v>
      </c>
      <c r="J136" t="s">
        <v>21</v>
      </c>
    </row>
    <row r="137" spans="2:11">
      <c r="B137" s="35"/>
      <c r="C137" t="str">
        <f>IF('Liste pr.'!E8&lt;='Liste pr.'!D8,IF('Liste pr.'!F8="S",'Liste pr.'!D8-'Liste pr.'!E8," "))</f>
        <v xml:space="preserve"> </v>
      </c>
      <c r="D137" t="str">
        <f>IF('Liste pr.'!H8&lt;='Liste pr.'!G8,IF('Liste pr.'!I8="S",'Liste pr.'!G8-'Liste pr.'!H8,""))</f>
        <v/>
      </c>
      <c r="E137" t="str">
        <f>IF('Liste pr.'!K8&lt;='Liste pr.'!J8,IF('Liste pr.'!L8="S",'Liste pr.'!J8-'Liste pr.'!K8,""))</f>
        <v/>
      </c>
      <c r="F137" t="str">
        <f>IF('Liste pr.'!N8&lt;='Liste pr.'!M8,IF('Liste pr.'!O8="S",'Liste pr.'!M8-'Liste pr.'!N8,""))</f>
        <v/>
      </c>
      <c r="G137" t="str">
        <f>IF('Liste pr.'!Q8&lt;='Liste pr.'!P8,IF('Liste pr.'!R8="S",'Liste pr.'!P8-'Liste pr.'!Q8,""))</f>
        <v/>
      </c>
      <c r="H137" t="str">
        <f>IF('Liste pr.'!T8&lt;='Liste pr.'!S8,IF('Liste pr.'!U8="S",'Liste pr.'!S8-'Liste pr.'!T8,""))</f>
        <v/>
      </c>
      <c r="I137" t="str">
        <f>IF('Liste pr.'!W8&lt;='Liste pr.'!V8,IF('Liste pr.'!X8="S",'Liste pr.'!V8-'Liste pr.'!W8,""))</f>
        <v/>
      </c>
      <c r="J137">
        <f>SUM(C137:I137)</f>
        <v>0</v>
      </c>
    </row>
    <row r="138" spans="2:11">
      <c r="B138" s="35"/>
      <c r="C138" t="str">
        <f>IF('Liste pr.'!E9&lt;='Liste pr.'!D9,IF('Liste pr.'!F9="S",'Liste pr.'!D9-'Liste pr.'!E9," "))</f>
        <v xml:space="preserve"> </v>
      </c>
      <c r="D138" t="str">
        <f>IF('Liste pr.'!H9&lt;='Liste pr.'!G9,IF('Liste pr.'!I9="S",'Liste pr.'!G9-'Liste pr.'!H9,""))</f>
        <v/>
      </c>
      <c r="E138" t="str">
        <f>IF('Liste pr.'!K9&lt;='Liste pr.'!J9,IF('Liste pr.'!L9="S",'Liste pr.'!J9-'Liste pr.'!K9,""))</f>
        <v/>
      </c>
      <c r="F138" t="str">
        <f>IF('Liste pr.'!N9&lt;='Liste pr.'!M9,IF('Liste pr.'!O9="S",'Liste pr.'!M9-'Liste pr.'!N9,""))</f>
        <v/>
      </c>
      <c r="G138" t="str">
        <f>IF('Liste pr.'!Q9&lt;='Liste pr.'!P9,IF('Liste pr.'!R9="S",'Liste pr.'!P9-'Liste pr.'!Q9,""))</f>
        <v/>
      </c>
      <c r="H138" t="str">
        <f>IF('Liste pr.'!T9&lt;='Liste pr.'!S9,IF('Liste pr.'!U9="S",'Liste pr.'!S9-'Liste pr.'!T9,""))</f>
        <v/>
      </c>
      <c r="I138" t="str">
        <f>IF('Liste pr.'!W9&lt;='Liste pr.'!V9,IF('Liste pr.'!X9="S",'Liste pr.'!V9-'Liste pr.'!W9,""))</f>
        <v/>
      </c>
      <c r="J138">
        <f t="shared" ref="J138:J152" si="12">SUM(C138:I138)</f>
        <v>0</v>
      </c>
    </row>
    <row r="139" spans="2:11">
      <c r="B139" s="35"/>
      <c r="C139" t="str">
        <f>IF('Liste pr.'!E10&lt;='Liste pr.'!D10,IF('Liste pr.'!F10="S",'Liste pr.'!D10-'Liste pr.'!E10," "))</f>
        <v xml:space="preserve"> </v>
      </c>
      <c r="D139" t="str">
        <f>IF('Liste pr.'!H10&lt;='Liste pr.'!G10,IF('Liste pr.'!I10="S",'Liste pr.'!G10-'Liste pr.'!H10,""))</f>
        <v/>
      </c>
      <c r="E139" t="str">
        <f>IF('Liste pr.'!K10&lt;='Liste pr.'!J10,IF('Liste pr.'!L10="S",'Liste pr.'!J10-'Liste pr.'!K10,""))</f>
        <v/>
      </c>
      <c r="F139" t="str">
        <f>IF('Liste pr.'!N10&lt;='Liste pr.'!M10,IF('Liste pr.'!O10="S",'Liste pr.'!M10-'Liste pr.'!N10,""))</f>
        <v/>
      </c>
      <c r="G139" t="str">
        <f>IF('Liste pr.'!Q10&lt;='Liste pr.'!P10,IF('Liste pr.'!R10="S",'Liste pr.'!P10-'Liste pr.'!Q10,""))</f>
        <v/>
      </c>
      <c r="H139" t="str">
        <f>IF('Liste pr.'!T10&lt;='Liste pr.'!S10,IF('Liste pr.'!U10="S",'Liste pr.'!S10-'Liste pr.'!T10,""))</f>
        <v/>
      </c>
      <c r="I139" t="str">
        <f>IF('Liste pr.'!W10&lt;='Liste pr.'!V10,IF('Liste pr.'!X10="S",'Liste pr.'!V10-'Liste pr.'!W10,""))</f>
        <v/>
      </c>
      <c r="J139">
        <f t="shared" si="12"/>
        <v>0</v>
      </c>
    </row>
    <row r="140" spans="2:11">
      <c r="B140" s="35"/>
      <c r="C140" t="str">
        <f>IF('Liste pr.'!E11&lt;='Liste pr.'!D11,IF('Liste pr.'!F11="S",'Liste pr.'!D11-'Liste pr.'!E11," "))</f>
        <v xml:space="preserve"> </v>
      </c>
      <c r="D140" t="str">
        <f>IF('Liste pr.'!H11&lt;='Liste pr.'!G11,IF('Liste pr.'!I11="S",'Liste pr.'!G11-'Liste pr.'!H11,""))</f>
        <v/>
      </c>
      <c r="E140" t="str">
        <f>IF('Liste pr.'!K11&lt;='Liste pr.'!J11,IF('Liste pr.'!L11="S",'Liste pr.'!J11-'Liste pr.'!K11,""))</f>
        <v/>
      </c>
      <c r="F140" t="str">
        <f>IF('Liste pr.'!N11&lt;='Liste pr.'!M11,IF('Liste pr.'!O11="S",'Liste pr.'!M11-'Liste pr.'!N11,""))</f>
        <v/>
      </c>
      <c r="G140" t="str">
        <f>IF('Liste pr.'!Q11&lt;='Liste pr.'!P11,IF('Liste pr.'!R11="S",'Liste pr.'!P11-'Liste pr.'!Q11,""))</f>
        <v/>
      </c>
      <c r="H140" t="str">
        <f>IF('Liste pr.'!T11&lt;='Liste pr.'!S11,IF('Liste pr.'!U11="S",'Liste pr.'!S11-'Liste pr.'!T11,""))</f>
        <v/>
      </c>
      <c r="I140" t="str">
        <f>IF('Liste pr.'!W11&lt;='Liste pr.'!V11,IF('Liste pr.'!X11="S",'Liste pr.'!V11-'Liste pr.'!W11,""))</f>
        <v/>
      </c>
      <c r="J140">
        <f t="shared" si="12"/>
        <v>0</v>
      </c>
    </row>
    <row r="141" spans="2:11">
      <c r="B141" s="35"/>
      <c r="C141" t="str">
        <f>IF('Liste pr.'!E12&lt;='Liste pr.'!D12,IF('Liste pr.'!F12="S",'Liste pr.'!D12-'Liste pr.'!E12," "))</f>
        <v xml:space="preserve"> </v>
      </c>
      <c r="D141" t="str">
        <f>IF('Liste pr.'!H12&lt;='Liste pr.'!G12,IF('Liste pr.'!I12="S",'Liste pr.'!G12-'Liste pr.'!H12,""))</f>
        <v/>
      </c>
      <c r="E141" t="str">
        <f>IF('Liste pr.'!K12&lt;='Liste pr.'!J12,IF('Liste pr.'!L12="S",'Liste pr.'!J12-'Liste pr.'!K12,""))</f>
        <v/>
      </c>
      <c r="F141" t="str">
        <f>IF('Liste pr.'!N12&lt;='Liste pr.'!M12,IF('Liste pr.'!O12="S",'Liste pr.'!M12-'Liste pr.'!N12,""))</f>
        <v/>
      </c>
      <c r="G141" t="str">
        <f>IF('Liste pr.'!Q12&lt;='Liste pr.'!P12,IF('Liste pr.'!R12="S",'Liste pr.'!P12-'Liste pr.'!Q12,""))</f>
        <v/>
      </c>
      <c r="H141" t="str">
        <f>IF('Liste pr.'!T12&lt;='Liste pr.'!S12,IF('Liste pr.'!U12="S",'Liste pr.'!S12-'Liste pr.'!T12,""))</f>
        <v/>
      </c>
      <c r="I141" t="str">
        <f>IF('Liste pr.'!W12&lt;='Liste pr.'!V12,IF('Liste pr.'!X12="S",'Liste pr.'!V12-'Liste pr.'!W12,""))</f>
        <v/>
      </c>
      <c r="J141">
        <f t="shared" si="12"/>
        <v>0</v>
      </c>
    </row>
    <row r="142" spans="2:11">
      <c r="B142" s="35"/>
      <c r="C142" t="str">
        <f>IF('Liste pr.'!E13&lt;='Liste pr.'!D13,IF('Liste pr.'!F13="S",'Liste pr.'!D13-'Liste pr.'!E13," "))</f>
        <v xml:space="preserve"> </v>
      </c>
      <c r="D142" t="str">
        <f>IF('Liste pr.'!H13&lt;='Liste pr.'!G13,IF('Liste pr.'!I13="S",'Liste pr.'!G13-'Liste pr.'!H13,""))</f>
        <v/>
      </c>
      <c r="E142" t="str">
        <f>IF('Liste pr.'!K13&lt;='Liste pr.'!J13,IF('Liste pr.'!L13="S",'Liste pr.'!J13-'Liste pr.'!K13,""))</f>
        <v/>
      </c>
      <c r="F142" t="str">
        <f>IF('Liste pr.'!N13&lt;='Liste pr.'!M13,IF('Liste pr.'!O13="S",'Liste pr.'!M13-'Liste pr.'!N13,""))</f>
        <v/>
      </c>
      <c r="G142" t="str">
        <f>IF('Liste pr.'!Q13&lt;='Liste pr.'!P13,IF('Liste pr.'!R13="S",'Liste pr.'!P13-'Liste pr.'!Q13,""))</f>
        <v/>
      </c>
      <c r="H142" t="str">
        <f>IF('Liste pr.'!T13&lt;='Liste pr.'!S13,IF('Liste pr.'!U13="S",'Liste pr.'!S13-'Liste pr.'!T13,""))</f>
        <v/>
      </c>
      <c r="I142" t="str">
        <f>IF('Liste pr.'!W13&lt;='Liste pr.'!V13,IF('Liste pr.'!X13="S",'Liste pr.'!V13-'Liste pr.'!W13,""))</f>
        <v/>
      </c>
      <c r="J142">
        <f t="shared" si="12"/>
        <v>0</v>
      </c>
    </row>
    <row r="143" spans="2:11">
      <c r="B143" s="35"/>
      <c r="C143" t="str">
        <f>IF('Liste pr.'!E14&lt;='Liste pr.'!D14,IF('Liste pr.'!F14="S",'Liste pr.'!D14-'Liste pr.'!E14," "))</f>
        <v xml:space="preserve"> </v>
      </c>
      <c r="D143" t="str">
        <f>IF('Liste pr.'!H14&lt;='Liste pr.'!G14,IF('Liste pr.'!I14="S",'Liste pr.'!G14-'Liste pr.'!H14,""))</f>
        <v/>
      </c>
      <c r="E143" t="str">
        <f>IF('Liste pr.'!K14&lt;='Liste pr.'!J14,IF('Liste pr.'!L14="S",'Liste pr.'!J14-'Liste pr.'!K14,""))</f>
        <v/>
      </c>
      <c r="F143" t="str">
        <f>IF('Liste pr.'!N14&lt;='Liste pr.'!M14,IF('Liste pr.'!O14="S",'Liste pr.'!M14-'Liste pr.'!N14,""))</f>
        <v/>
      </c>
      <c r="G143" t="str">
        <f>IF('Liste pr.'!Q14&lt;='Liste pr.'!P14,IF('Liste pr.'!R14="S",'Liste pr.'!P14-'Liste pr.'!Q14,""))</f>
        <v/>
      </c>
      <c r="H143" t="str">
        <f>IF('Liste pr.'!T14&lt;='Liste pr.'!S14,IF('Liste pr.'!U14="S",'Liste pr.'!S14-'Liste pr.'!T14,""))</f>
        <v/>
      </c>
      <c r="I143" t="str">
        <f>IF('Liste pr.'!W14&lt;='Liste pr.'!V14,IF('Liste pr.'!X14="S",'Liste pr.'!V14-'Liste pr.'!W14,""))</f>
        <v/>
      </c>
      <c r="J143">
        <f t="shared" si="12"/>
        <v>0</v>
      </c>
    </row>
    <row r="144" spans="2:11">
      <c r="B144" s="35"/>
      <c r="C144" t="str">
        <f>IF('Liste pr.'!E15&lt;='Liste pr.'!D15,IF('Liste pr.'!F15="S",'Liste pr.'!D15-'Liste pr.'!E15," "))</f>
        <v xml:space="preserve"> </v>
      </c>
      <c r="D144" t="str">
        <f>IF('Liste pr.'!H15&lt;='Liste pr.'!G15,IF('Liste pr.'!I15="S",'Liste pr.'!G15-'Liste pr.'!H15,""))</f>
        <v/>
      </c>
      <c r="E144" t="str">
        <f>IF('Liste pr.'!K15&lt;='Liste pr.'!J15,IF('Liste pr.'!L15="S",'Liste pr.'!J15-'Liste pr.'!K15,""))</f>
        <v/>
      </c>
      <c r="F144" t="str">
        <f>IF('Liste pr.'!N15&lt;='Liste pr.'!M15,IF('Liste pr.'!O15="S",'Liste pr.'!M15-'Liste pr.'!N15,""))</f>
        <v/>
      </c>
      <c r="G144" t="str">
        <f>IF('Liste pr.'!Q15&lt;='Liste pr.'!P15,IF('Liste pr.'!R15="S",'Liste pr.'!P15-'Liste pr.'!Q15,""))</f>
        <v/>
      </c>
      <c r="H144" t="str">
        <f>IF('Liste pr.'!T15&lt;='Liste pr.'!S15,IF('Liste pr.'!U15="S",'Liste pr.'!S15-'Liste pr.'!T15,""))</f>
        <v/>
      </c>
      <c r="I144" t="str">
        <f>IF('Liste pr.'!W15&lt;='Liste pr.'!V15,IF('Liste pr.'!X15="S",'Liste pr.'!V15-'Liste pr.'!W15,""))</f>
        <v/>
      </c>
      <c r="J144">
        <f t="shared" si="12"/>
        <v>0</v>
      </c>
    </row>
    <row r="145" spans="2:11">
      <c r="B145" s="35"/>
      <c r="C145" t="str">
        <f>IF('Liste pr.'!E16&lt;='Liste pr.'!D16,IF('Liste pr.'!F16="S",'Liste pr.'!D16-'Liste pr.'!E16," "))</f>
        <v xml:space="preserve"> </v>
      </c>
      <c r="D145" t="str">
        <f>IF('Liste pr.'!H16&lt;='Liste pr.'!G16,IF('Liste pr.'!I16="S",'Liste pr.'!G16-'Liste pr.'!H16,""))</f>
        <v/>
      </c>
      <c r="E145" t="str">
        <f>IF('Liste pr.'!K16&lt;='Liste pr.'!J16,IF('Liste pr.'!L16="S",'Liste pr.'!J16-'Liste pr.'!K16,""))</f>
        <v/>
      </c>
      <c r="F145" t="str">
        <f>IF('Liste pr.'!N16&lt;='Liste pr.'!M16,IF('Liste pr.'!O16="S",'Liste pr.'!M16-'Liste pr.'!N16,""))</f>
        <v/>
      </c>
      <c r="G145" t="str">
        <f>IF('Liste pr.'!Q16&lt;='Liste pr.'!P16,IF('Liste pr.'!R16="S",'Liste pr.'!P16-'Liste pr.'!Q16,""))</f>
        <v/>
      </c>
      <c r="H145" t="str">
        <f>IF('Liste pr.'!T16&lt;='Liste pr.'!S16,IF('Liste pr.'!U16="S",'Liste pr.'!S16-'Liste pr.'!T16,""))</f>
        <v/>
      </c>
      <c r="I145" t="str">
        <f>IF('Liste pr.'!W16&lt;='Liste pr.'!V16,IF('Liste pr.'!X16="S",'Liste pr.'!V16-'Liste pr.'!W16,""))</f>
        <v/>
      </c>
      <c r="J145">
        <f t="shared" si="12"/>
        <v>0</v>
      </c>
    </row>
    <row r="146" spans="2:11">
      <c r="B146" s="35"/>
      <c r="C146" t="str">
        <f>IF('Liste pr.'!E17&lt;='Liste pr.'!D17,IF('Liste pr.'!F17="S",'Liste pr.'!D17-'Liste pr.'!E17," "))</f>
        <v xml:space="preserve"> </v>
      </c>
      <c r="D146" t="str">
        <f>IF('Liste pr.'!H17&lt;='Liste pr.'!G17,IF('Liste pr.'!I17="S",'Liste pr.'!G17-'Liste pr.'!H17,""))</f>
        <v/>
      </c>
      <c r="E146" t="str">
        <f>IF('Liste pr.'!K17&lt;='Liste pr.'!J17,IF('Liste pr.'!L17="S",'Liste pr.'!J17-'Liste pr.'!K17,""))</f>
        <v/>
      </c>
      <c r="F146" t="str">
        <f>IF('Liste pr.'!N17&lt;='Liste pr.'!M17,IF('Liste pr.'!O17="S",'Liste pr.'!M17-'Liste pr.'!N17,""))</f>
        <v/>
      </c>
      <c r="G146" t="str">
        <f>IF('Liste pr.'!Q17&lt;='Liste pr.'!P17,IF('Liste pr.'!R17="S",'Liste pr.'!P17-'Liste pr.'!Q17,""))</f>
        <v/>
      </c>
      <c r="H146" t="str">
        <f>IF('Liste pr.'!T17&lt;='Liste pr.'!S17,IF('Liste pr.'!U17="S",'Liste pr.'!S17-'Liste pr.'!T17,""))</f>
        <v/>
      </c>
      <c r="I146" t="str">
        <f>IF('Liste pr.'!W17&lt;='Liste pr.'!V17,IF('Liste pr.'!X17="S",'Liste pr.'!V17-'Liste pr.'!W17,""))</f>
        <v/>
      </c>
      <c r="J146">
        <f t="shared" si="12"/>
        <v>0</v>
      </c>
    </row>
    <row r="147" spans="2:11">
      <c r="B147" s="35"/>
      <c r="C147" t="str">
        <f>IF('Liste pr.'!E18&lt;='Liste pr.'!D18,IF('Liste pr.'!F18="S",'Liste pr.'!D18-'Liste pr.'!E18," "))</f>
        <v xml:space="preserve"> </v>
      </c>
      <c r="D147" t="str">
        <f>IF('Liste pr.'!H18&lt;='Liste pr.'!G18,IF('Liste pr.'!I18="S",'Liste pr.'!G18-'Liste pr.'!H18,""))</f>
        <v/>
      </c>
      <c r="E147" t="str">
        <f>IF('Liste pr.'!K18&lt;='Liste pr.'!J18,IF('Liste pr.'!L18="S",'Liste pr.'!J18-'Liste pr.'!K18,""))</f>
        <v/>
      </c>
      <c r="F147" t="str">
        <f>IF('Liste pr.'!N18&lt;='Liste pr.'!M18,IF('Liste pr.'!O18="S",'Liste pr.'!M18-'Liste pr.'!N18,""))</f>
        <v/>
      </c>
      <c r="G147" t="str">
        <f>IF('Liste pr.'!Q18&lt;='Liste pr.'!P18,IF('Liste pr.'!R18="S",'Liste pr.'!P18-'Liste pr.'!Q18,""))</f>
        <v/>
      </c>
      <c r="H147" t="str">
        <f>IF('Liste pr.'!T18&lt;='Liste pr.'!S18,IF('Liste pr.'!U18="S",'Liste pr.'!S18-'Liste pr.'!T18,""))</f>
        <v/>
      </c>
      <c r="I147" t="str">
        <f>IF('Liste pr.'!W18&lt;='Liste pr.'!V18,IF('Liste pr.'!X18="S",'Liste pr.'!V18-'Liste pr.'!W18,""))</f>
        <v/>
      </c>
      <c r="J147">
        <f t="shared" si="12"/>
        <v>0</v>
      </c>
    </row>
    <row r="148" spans="2:11">
      <c r="B148" s="35"/>
      <c r="C148" t="str">
        <f>IF('Liste pr.'!E19&lt;='Liste pr.'!D19,IF('Liste pr.'!F19="S",'Liste pr.'!D19-'Liste pr.'!E19," "))</f>
        <v xml:space="preserve"> </v>
      </c>
      <c r="D148" t="str">
        <f>IF('Liste pr.'!H19&lt;='Liste pr.'!G19,IF('Liste pr.'!I19="S",'Liste pr.'!G19-'Liste pr.'!H19,""))</f>
        <v/>
      </c>
      <c r="E148" t="str">
        <f>IF('Liste pr.'!K19&lt;='Liste pr.'!J19,IF('Liste pr.'!L19="S",'Liste pr.'!J19-'Liste pr.'!K19,""))</f>
        <v/>
      </c>
      <c r="F148" t="str">
        <f>IF('Liste pr.'!N19&lt;='Liste pr.'!M19,IF('Liste pr.'!O19="S",'Liste pr.'!M19-'Liste pr.'!N19,""))</f>
        <v/>
      </c>
      <c r="G148" t="str">
        <f>IF('Liste pr.'!Q19&lt;='Liste pr.'!P19,IF('Liste pr.'!R19="S",'Liste pr.'!P19-'Liste pr.'!Q19,""))</f>
        <v/>
      </c>
      <c r="H148" t="str">
        <f>IF('Liste pr.'!T19&lt;='Liste pr.'!S19,IF('Liste pr.'!U19="S",'Liste pr.'!S19-'Liste pr.'!T19,""))</f>
        <v/>
      </c>
      <c r="I148" t="str">
        <f>IF('Liste pr.'!W19&lt;='Liste pr.'!V19,IF('Liste pr.'!X19="S",'Liste pr.'!V19-'Liste pr.'!W19,""))</f>
        <v/>
      </c>
      <c r="J148">
        <f t="shared" si="12"/>
        <v>0</v>
      </c>
    </row>
    <row r="149" spans="2:11">
      <c r="B149" s="35"/>
      <c r="C149" t="str">
        <f>IF('Liste pr.'!E20&lt;='Liste pr.'!D20,IF('Liste pr.'!F20="S",'Liste pr.'!D20-'Liste pr.'!E20," "))</f>
        <v xml:space="preserve"> </v>
      </c>
      <c r="D149" t="str">
        <f>IF('Liste pr.'!H20&lt;='Liste pr.'!G20,IF('Liste pr.'!I20="S",'Liste pr.'!G20-'Liste pr.'!H20,""))</f>
        <v/>
      </c>
      <c r="E149" t="str">
        <f>IF('Liste pr.'!K20&lt;='Liste pr.'!J20,IF('Liste pr.'!L20="S",'Liste pr.'!J20-'Liste pr.'!K20,""))</f>
        <v/>
      </c>
      <c r="F149" t="str">
        <f>IF('Liste pr.'!N20&lt;='Liste pr.'!M20,IF('Liste pr.'!O20="S",'Liste pr.'!M20-'Liste pr.'!N20,""))</f>
        <v/>
      </c>
      <c r="G149" t="str">
        <f>IF('Liste pr.'!Q20&lt;='Liste pr.'!P20,IF('Liste pr.'!R20="S",'Liste pr.'!P20-'Liste pr.'!Q20,""))</f>
        <v/>
      </c>
      <c r="H149" t="str">
        <f>IF('Liste pr.'!T20&lt;='Liste pr.'!S20,IF('Liste pr.'!U20="S",'Liste pr.'!S20-'Liste pr.'!T20,""))</f>
        <v/>
      </c>
      <c r="I149" t="str">
        <f>IF('Liste pr.'!W20&lt;='Liste pr.'!V20,IF('Liste pr.'!X20="S",'Liste pr.'!V20-'Liste pr.'!W20,""))</f>
        <v/>
      </c>
      <c r="J149">
        <f t="shared" si="12"/>
        <v>0</v>
      </c>
    </row>
    <row r="150" spans="2:11">
      <c r="B150" s="35"/>
      <c r="C150" t="str">
        <f>IF('Liste pr.'!E21&lt;='Liste pr.'!D21,IF('Liste pr.'!F21="S",'Liste pr.'!D21-'Liste pr.'!E21," "))</f>
        <v xml:space="preserve"> </v>
      </c>
      <c r="D150" t="str">
        <f>IF('Liste pr.'!H21&lt;='Liste pr.'!G21,IF('Liste pr.'!I21="S",'Liste pr.'!G21-'Liste pr.'!H21,""))</f>
        <v/>
      </c>
      <c r="E150" t="str">
        <f>IF('Liste pr.'!K21&lt;='Liste pr.'!J21,IF('Liste pr.'!L21="S",'Liste pr.'!J21-'Liste pr.'!K21,""))</f>
        <v/>
      </c>
      <c r="F150" t="str">
        <f>IF('Liste pr.'!N21&lt;='Liste pr.'!M21,IF('Liste pr.'!O21="S",'Liste pr.'!M21-'Liste pr.'!N21,""))</f>
        <v/>
      </c>
      <c r="G150" t="str">
        <f>IF('Liste pr.'!Q21&lt;='Liste pr.'!P21,IF('Liste pr.'!R21="S",'Liste pr.'!P21-'Liste pr.'!Q21,""))</f>
        <v/>
      </c>
      <c r="H150" t="str">
        <f>IF('Liste pr.'!T21&lt;='Liste pr.'!S21,IF('Liste pr.'!U21="S",'Liste pr.'!S21-'Liste pr.'!T21,""))</f>
        <v/>
      </c>
      <c r="I150" t="str">
        <f>IF('Liste pr.'!W21&lt;='Liste pr.'!V21,IF('Liste pr.'!X21="S",'Liste pr.'!V21-'Liste pr.'!W21,""))</f>
        <v/>
      </c>
      <c r="J150">
        <f t="shared" si="12"/>
        <v>0</v>
      </c>
    </row>
    <row r="151" spans="2:11">
      <c r="B151" s="35"/>
      <c r="C151" t="str">
        <f>IF('Liste pr.'!E22&lt;='Liste pr.'!D22,IF('Liste pr.'!F22="S",'Liste pr.'!D22-'Liste pr.'!E22," "))</f>
        <v xml:space="preserve"> </v>
      </c>
      <c r="D151" t="str">
        <f>IF('Liste pr.'!H22&lt;='Liste pr.'!G22,IF('Liste pr.'!I22="S",'Liste pr.'!G22-'Liste pr.'!H22,""))</f>
        <v/>
      </c>
      <c r="E151" t="str">
        <f>IF('Liste pr.'!K22&lt;='Liste pr.'!J22,IF('Liste pr.'!L22="S",'Liste pr.'!J22-'Liste pr.'!K22,""))</f>
        <v/>
      </c>
      <c r="F151" t="str">
        <f>IF('Liste pr.'!N22&lt;='Liste pr.'!M22,IF('Liste pr.'!O22="S",'Liste pr.'!M22-'Liste pr.'!N22,""))</f>
        <v/>
      </c>
      <c r="G151" t="str">
        <f>IF('Liste pr.'!Q22&lt;='Liste pr.'!P22,IF('Liste pr.'!R22="S",'Liste pr.'!P22-'Liste pr.'!Q22,""))</f>
        <v/>
      </c>
      <c r="H151" t="str">
        <f>IF('Liste pr.'!T22&lt;='Liste pr.'!S22,IF('Liste pr.'!U22="S",'Liste pr.'!S22-'Liste pr.'!T22,""))</f>
        <v/>
      </c>
      <c r="I151" t="str">
        <f>IF('Liste pr.'!W22&lt;='Liste pr.'!V22,IF('Liste pr.'!X22="S",'Liste pr.'!V22-'Liste pr.'!W22,""))</f>
        <v/>
      </c>
      <c r="J151">
        <f t="shared" si="12"/>
        <v>0</v>
      </c>
    </row>
    <row r="152" spans="2:11">
      <c r="B152" s="35"/>
      <c r="C152" t="str">
        <f>IF('Liste pr.'!E23&lt;='Liste pr.'!D23,IF('Liste pr.'!F23="S",'Liste pr.'!D23-'Liste pr.'!E23," "))</f>
        <v xml:space="preserve"> </v>
      </c>
      <c r="D152" t="str">
        <f>IF('Liste pr.'!H23&lt;='Liste pr.'!G23,IF('Liste pr.'!I23="S",'Liste pr.'!G23-'Liste pr.'!H23,""))</f>
        <v/>
      </c>
      <c r="E152" t="str">
        <f>IF('Liste pr.'!K23&lt;='Liste pr.'!J23,IF('Liste pr.'!L23="S",'Liste pr.'!J23-'Liste pr.'!K23,""))</f>
        <v/>
      </c>
      <c r="F152" t="str">
        <f>IF('Liste pr.'!N23&lt;='Liste pr.'!M23,IF('Liste pr.'!O23="S",'Liste pr.'!M23-'Liste pr.'!N23,""))</f>
        <v/>
      </c>
      <c r="G152" t="str">
        <f>IF('Liste pr.'!Q23&lt;='Liste pr.'!P23,IF('Liste pr.'!R23="S",'Liste pr.'!P23-'Liste pr.'!Q23,""))</f>
        <v/>
      </c>
      <c r="H152" t="str">
        <f>IF('Liste pr.'!T23&lt;='Liste pr.'!S23,IF('Liste pr.'!U23="S",'Liste pr.'!S23-'Liste pr.'!T23,""))</f>
        <v/>
      </c>
      <c r="I152" t="str">
        <f>IF('Liste pr.'!W23&lt;='Liste pr.'!V23,IF('Liste pr.'!X23="S",'Liste pr.'!V23-'Liste pr.'!W23,""))</f>
        <v/>
      </c>
      <c r="J152">
        <f t="shared" si="12"/>
        <v>0</v>
      </c>
    </row>
    <row r="153" spans="2:11">
      <c r="B153" s="35"/>
      <c r="K153" s="1" t="s">
        <v>22</v>
      </c>
    </row>
    <row r="154" spans="2:11">
      <c r="B154" t="s">
        <v>20</v>
      </c>
      <c r="C154">
        <f t="shared" ref="C154:I154" si="13">SUM(C137:C152)</f>
        <v>0</v>
      </c>
      <c r="D154">
        <f t="shared" si="13"/>
        <v>0</v>
      </c>
      <c r="E154">
        <f t="shared" si="13"/>
        <v>0</v>
      </c>
      <c r="F154">
        <f t="shared" si="13"/>
        <v>0</v>
      </c>
      <c r="G154">
        <f t="shared" si="13"/>
        <v>0</v>
      </c>
      <c r="H154">
        <f t="shared" si="13"/>
        <v>0</v>
      </c>
      <c r="I154">
        <f t="shared" si="13"/>
        <v>0</v>
      </c>
      <c r="J154">
        <f>SUM(C154:I154)</f>
        <v>0</v>
      </c>
      <c r="K154">
        <f>SUM(J137:J152)</f>
        <v>0</v>
      </c>
    </row>
    <row r="158" spans="2:11">
      <c r="B158" s="35" t="s">
        <v>18</v>
      </c>
      <c r="C158" t="s">
        <v>24</v>
      </c>
      <c r="D158" t="s">
        <v>25</v>
      </c>
      <c r="E158" t="s">
        <v>26</v>
      </c>
      <c r="F158" t="s">
        <v>27</v>
      </c>
      <c r="G158" t="s">
        <v>28</v>
      </c>
      <c r="H158" t="s">
        <v>29</v>
      </c>
      <c r="I158" t="s">
        <v>30</v>
      </c>
      <c r="J158" t="s">
        <v>21</v>
      </c>
    </row>
    <row r="159" spans="2:11">
      <c r="B159" s="35"/>
      <c r="C159" t="str">
        <f>IF('Liste pr.'!E8&lt;='Liste pr.'!D8,IF('Liste pr.'!F8="TP",'Liste pr.'!D8-'Liste pr.'!E8," "))</f>
        <v xml:space="preserve"> </v>
      </c>
      <c r="D159" t="str">
        <f>IF('Liste pr.'!H8&lt;='Liste pr.'!G8,IF('Liste pr.'!I8="TP",'Liste pr.'!G8-'Liste pr.'!H8," "))</f>
        <v xml:space="preserve"> </v>
      </c>
      <c r="E159" t="str">
        <f>IF('Liste pr.'!K8&lt;='Liste pr.'!J8,IF('Liste pr.'!L8="TP",'Liste pr.'!J8-'Liste pr.'!K8," "))</f>
        <v xml:space="preserve"> </v>
      </c>
      <c r="F159" t="str">
        <f>IF('Liste pr.'!N8&lt;='Liste pr.'!M8,IF('Liste pr.'!O8="TP",'Liste pr.'!M8-'Liste pr.'!N8," "))</f>
        <v xml:space="preserve"> </v>
      </c>
      <c r="G159" t="str">
        <f>IF('Liste pr.'!Q8&lt;='Liste pr.'!P8,IF('Liste pr.'!R8="TP",'Liste pr.'!P8-'Liste pr.'!Q8," "))</f>
        <v xml:space="preserve"> </v>
      </c>
      <c r="H159" t="str">
        <f>IF('Liste pr.'!T8&lt;='Liste pr.'!S8,IF('Liste pr.'!U8="TP",'Liste pr.'!S8-'Liste pr.'!T8," "))</f>
        <v xml:space="preserve"> </v>
      </c>
      <c r="I159" t="str">
        <f>IF('Liste pr.'!W8&lt;='Liste pr.'!V8,IF('Liste pr.'!X8="TP",'Liste pr.'!V8-'Liste pr.'!W8," "))</f>
        <v xml:space="preserve"> </v>
      </c>
      <c r="J159">
        <f>SUM(C159:I159)</f>
        <v>0</v>
      </c>
    </row>
    <row r="160" spans="2:11">
      <c r="B160" s="35"/>
      <c r="C160" t="str">
        <f>IF('Liste pr.'!E9&lt;='Liste pr.'!D9,IF('Liste pr.'!F9="TP",'Liste pr.'!D9-'Liste pr.'!E9," "))</f>
        <v xml:space="preserve"> </v>
      </c>
      <c r="D160" t="str">
        <f>IF('Liste pr.'!H9&lt;='Liste pr.'!G9,IF('Liste pr.'!I9="TP",'Liste pr.'!G9-'Liste pr.'!H9," "))</f>
        <v xml:space="preserve"> </v>
      </c>
      <c r="E160" t="str">
        <f>IF('Liste pr.'!K9&lt;='Liste pr.'!J9,IF('Liste pr.'!L9="TP",'Liste pr.'!J9-'Liste pr.'!K9," "))</f>
        <v xml:space="preserve"> </v>
      </c>
      <c r="F160" t="str">
        <f>IF('Liste pr.'!N9&lt;='Liste pr.'!M9,IF('Liste pr.'!O9="TP",'Liste pr.'!M9-'Liste pr.'!N9," "))</f>
        <v xml:space="preserve"> </v>
      </c>
      <c r="G160" t="str">
        <f>IF('Liste pr.'!Q9&lt;='Liste pr.'!P9,IF('Liste pr.'!R9="TP",'Liste pr.'!P9-'Liste pr.'!Q9," "))</f>
        <v xml:space="preserve"> </v>
      </c>
      <c r="H160" t="str">
        <f>IF('Liste pr.'!T9&lt;='Liste pr.'!S9,IF('Liste pr.'!U9="TP",'Liste pr.'!S9-'Liste pr.'!T9," "))</f>
        <v xml:space="preserve"> </v>
      </c>
      <c r="I160" t="str">
        <f>IF('Liste pr.'!W9&lt;='Liste pr.'!V9,IF('Liste pr.'!X9="TP",'Liste pr.'!V9-'Liste pr.'!W9," "))</f>
        <v xml:space="preserve"> </v>
      </c>
      <c r="J160">
        <f t="shared" ref="J160:J174" si="14">SUM(C160:I160)</f>
        <v>0</v>
      </c>
    </row>
    <row r="161" spans="2:11">
      <c r="B161" s="35"/>
      <c r="C161" t="str">
        <f>IF('Liste pr.'!E10&lt;='Liste pr.'!D10,IF('Liste pr.'!F10="TP",'Liste pr.'!D10-'Liste pr.'!E10," "))</f>
        <v xml:space="preserve"> </v>
      </c>
      <c r="D161" t="str">
        <f>IF('Liste pr.'!H10&lt;='Liste pr.'!G10,IF('Liste pr.'!I10="TP",'Liste pr.'!G10-'Liste pr.'!H10," "))</f>
        <v xml:space="preserve"> </v>
      </c>
      <c r="E161" t="str">
        <f>IF('Liste pr.'!K10&lt;='Liste pr.'!J10,IF('Liste pr.'!L10="TP",'Liste pr.'!J10-'Liste pr.'!K10," "))</f>
        <v xml:space="preserve"> </v>
      </c>
      <c r="F161" t="str">
        <f>IF('Liste pr.'!N10&lt;='Liste pr.'!M10,IF('Liste pr.'!O10="TP",'Liste pr.'!M10-'Liste pr.'!N10," "))</f>
        <v xml:space="preserve"> </v>
      </c>
      <c r="G161" t="str">
        <f>IF('Liste pr.'!Q10&lt;='Liste pr.'!P10,IF('Liste pr.'!R10="TP",'Liste pr.'!P10-'Liste pr.'!Q10," "))</f>
        <v xml:space="preserve"> </v>
      </c>
      <c r="H161" t="str">
        <f>IF('Liste pr.'!T10&lt;='Liste pr.'!S10,IF('Liste pr.'!U10="TP",'Liste pr.'!S10-'Liste pr.'!T10," "))</f>
        <v xml:space="preserve"> </v>
      </c>
      <c r="I161" t="str">
        <f>IF('Liste pr.'!W10&lt;='Liste pr.'!V10,IF('Liste pr.'!X10="TP",'Liste pr.'!V10-'Liste pr.'!W10," "))</f>
        <v xml:space="preserve"> </v>
      </c>
      <c r="J161">
        <f t="shared" si="14"/>
        <v>0</v>
      </c>
    </row>
    <row r="162" spans="2:11">
      <c r="B162" s="35"/>
      <c r="C162" t="str">
        <f>IF('Liste pr.'!E11&lt;='Liste pr.'!D11,IF('Liste pr.'!F11="TP",'Liste pr.'!D11-'Liste pr.'!E11," "))</f>
        <v xml:space="preserve"> </v>
      </c>
      <c r="D162" t="str">
        <f>IF('Liste pr.'!H11&lt;='Liste pr.'!G11,IF('Liste pr.'!I11="TP",'Liste pr.'!G11-'Liste pr.'!H11," "))</f>
        <v xml:space="preserve"> </v>
      </c>
      <c r="E162" t="str">
        <f>IF('Liste pr.'!K11&lt;='Liste pr.'!J11,IF('Liste pr.'!L11="TP",'Liste pr.'!J11-'Liste pr.'!K11," "))</f>
        <v xml:space="preserve"> </v>
      </c>
      <c r="F162" t="str">
        <f>IF('Liste pr.'!N11&lt;='Liste pr.'!M11,IF('Liste pr.'!O11="TP",'Liste pr.'!M11-'Liste pr.'!N11," "))</f>
        <v xml:space="preserve"> </v>
      </c>
      <c r="G162" t="str">
        <f>IF('Liste pr.'!Q11&lt;='Liste pr.'!P11,IF('Liste pr.'!R11="TP",'Liste pr.'!P11-'Liste pr.'!Q11," "))</f>
        <v xml:space="preserve"> </v>
      </c>
      <c r="H162" t="str">
        <f>IF('Liste pr.'!T11&lt;='Liste pr.'!S11,IF('Liste pr.'!U11="TP",'Liste pr.'!S11-'Liste pr.'!T11," "))</f>
        <v xml:space="preserve"> </v>
      </c>
      <c r="I162" t="str">
        <f>IF('Liste pr.'!W11&lt;='Liste pr.'!V11,IF('Liste pr.'!X11="TP",'Liste pr.'!V11-'Liste pr.'!W11," "))</f>
        <v xml:space="preserve"> </v>
      </c>
      <c r="J162">
        <f t="shared" si="14"/>
        <v>0</v>
      </c>
    </row>
    <row r="163" spans="2:11">
      <c r="B163" s="35"/>
      <c r="C163" t="str">
        <f>IF('Liste pr.'!E12&lt;='Liste pr.'!D12,IF('Liste pr.'!F12="TP",'Liste pr.'!D12-'Liste pr.'!E12," "))</f>
        <v xml:space="preserve"> </v>
      </c>
      <c r="D163" t="str">
        <f>IF('Liste pr.'!H12&lt;='Liste pr.'!G12,IF('Liste pr.'!I12="TP",'Liste pr.'!G12-'Liste pr.'!H12," "))</f>
        <v xml:space="preserve"> </v>
      </c>
      <c r="E163" t="str">
        <f>IF('Liste pr.'!K12&lt;='Liste pr.'!J12,IF('Liste pr.'!L12="TP",'Liste pr.'!J12-'Liste pr.'!K12," "))</f>
        <v xml:space="preserve"> </v>
      </c>
      <c r="F163" t="str">
        <f>IF('Liste pr.'!N12&lt;='Liste pr.'!M12,IF('Liste pr.'!O12="TP",'Liste pr.'!M12-'Liste pr.'!N12," "))</f>
        <v xml:space="preserve"> </v>
      </c>
      <c r="G163" t="str">
        <f>IF('Liste pr.'!Q12&lt;='Liste pr.'!P12,IF('Liste pr.'!R12="TP",'Liste pr.'!P12-'Liste pr.'!Q12," "))</f>
        <v xml:space="preserve"> </v>
      </c>
      <c r="H163" t="str">
        <f>IF('Liste pr.'!T12&lt;='Liste pr.'!S12,IF('Liste pr.'!U12="TP",'Liste pr.'!S12-'Liste pr.'!T12," "))</f>
        <v xml:space="preserve"> </v>
      </c>
      <c r="I163" t="str">
        <f>IF('Liste pr.'!W12&lt;='Liste pr.'!V12,IF('Liste pr.'!X12="TP",'Liste pr.'!V12-'Liste pr.'!W12," "))</f>
        <v xml:space="preserve"> </v>
      </c>
      <c r="J163">
        <f t="shared" si="14"/>
        <v>0</v>
      </c>
    </row>
    <row r="164" spans="2:11">
      <c r="B164" s="35"/>
      <c r="C164" t="str">
        <f>IF('Liste pr.'!E13&lt;='Liste pr.'!D13,IF('Liste pr.'!F13="TP",'Liste pr.'!D13-'Liste pr.'!E13," "))</f>
        <v xml:space="preserve"> </v>
      </c>
      <c r="D164" t="str">
        <f>IF('Liste pr.'!H13&lt;='Liste pr.'!G13,IF('Liste pr.'!I13="TP",'Liste pr.'!G13-'Liste pr.'!H13," "))</f>
        <v xml:space="preserve"> </v>
      </c>
      <c r="E164" t="str">
        <f>IF('Liste pr.'!K13&lt;='Liste pr.'!J13,IF('Liste pr.'!L13="TP",'Liste pr.'!J13-'Liste pr.'!K13," "))</f>
        <v xml:space="preserve"> </v>
      </c>
      <c r="F164" t="str">
        <f>IF('Liste pr.'!N13&lt;='Liste pr.'!M13,IF('Liste pr.'!O13="TP",'Liste pr.'!M13-'Liste pr.'!N13," "))</f>
        <v xml:space="preserve"> </v>
      </c>
      <c r="G164" t="str">
        <f>IF('Liste pr.'!Q13&lt;='Liste pr.'!P13,IF('Liste pr.'!R13="TP",'Liste pr.'!P13-'Liste pr.'!Q13," "))</f>
        <v xml:space="preserve"> </v>
      </c>
      <c r="H164" t="str">
        <f>IF('Liste pr.'!T13&lt;='Liste pr.'!S13,IF('Liste pr.'!U13="TP",'Liste pr.'!S13-'Liste pr.'!T13," "))</f>
        <v xml:space="preserve"> </v>
      </c>
      <c r="I164" t="str">
        <f>IF('Liste pr.'!W13&lt;='Liste pr.'!V13,IF('Liste pr.'!X13="TP",'Liste pr.'!V13-'Liste pr.'!W13," "))</f>
        <v xml:space="preserve"> </v>
      </c>
      <c r="J164">
        <f t="shared" si="14"/>
        <v>0</v>
      </c>
    </row>
    <row r="165" spans="2:11">
      <c r="B165" s="35"/>
      <c r="C165" t="str">
        <f>IF('Liste pr.'!E14&lt;='Liste pr.'!D14,IF('Liste pr.'!F14="TP",'Liste pr.'!D14-'Liste pr.'!E14," "))</f>
        <v xml:space="preserve"> </v>
      </c>
      <c r="D165" t="str">
        <f>IF('Liste pr.'!H14&lt;='Liste pr.'!G14,IF('Liste pr.'!I14="TP",'Liste pr.'!G14-'Liste pr.'!H14," "))</f>
        <v xml:space="preserve"> </v>
      </c>
      <c r="E165" t="str">
        <f>IF('Liste pr.'!K14&lt;='Liste pr.'!J14,IF('Liste pr.'!L14="TP",'Liste pr.'!J14-'Liste pr.'!K14," "))</f>
        <v xml:space="preserve"> </v>
      </c>
      <c r="F165" t="str">
        <f>IF('Liste pr.'!N14&lt;='Liste pr.'!M14,IF('Liste pr.'!O14="TP",'Liste pr.'!M14-'Liste pr.'!N14," "))</f>
        <v xml:space="preserve"> </v>
      </c>
      <c r="G165" t="str">
        <f>IF('Liste pr.'!Q14&lt;='Liste pr.'!P14,IF('Liste pr.'!R14="TP",'Liste pr.'!P14-'Liste pr.'!Q14," "))</f>
        <v xml:space="preserve"> </v>
      </c>
      <c r="H165" t="str">
        <f>IF('Liste pr.'!T14&lt;='Liste pr.'!S14,IF('Liste pr.'!U14="TP",'Liste pr.'!S14-'Liste pr.'!T14," "))</f>
        <v xml:space="preserve"> </v>
      </c>
      <c r="I165" t="str">
        <f>IF('Liste pr.'!W14&lt;='Liste pr.'!V14,IF('Liste pr.'!X14="TP",'Liste pr.'!V14-'Liste pr.'!W14," "))</f>
        <v xml:space="preserve"> </v>
      </c>
      <c r="J165">
        <f t="shared" si="14"/>
        <v>0</v>
      </c>
    </row>
    <row r="166" spans="2:11">
      <c r="B166" s="35"/>
      <c r="C166" t="str">
        <f>IF('Liste pr.'!E15&lt;='Liste pr.'!D15,IF('Liste pr.'!F15="TP",'Liste pr.'!D15-'Liste pr.'!E15," "))</f>
        <v xml:space="preserve"> </v>
      </c>
      <c r="D166" t="str">
        <f>IF('Liste pr.'!H15&lt;='Liste pr.'!G15,IF('Liste pr.'!I15="TP",'Liste pr.'!G15-'Liste pr.'!H15," "))</f>
        <v xml:space="preserve"> </v>
      </c>
      <c r="E166" t="str">
        <f>IF('Liste pr.'!K15&lt;='Liste pr.'!J15,IF('Liste pr.'!L15="TP",'Liste pr.'!J15-'Liste pr.'!K15," "))</f>
        <v xml:space="preserve"> </v>
      </c>
      <c r="F166" t="str">
        <f>IF('Liste pr.'!N15&lt;='Liste pr.'!M15,IF('Liste pr.'!O15="TP",'Liste pr.'!M15-'Liste pr.'!N15," "))</f>
        <v xml:space="preserve"> </v>
      </c>
      <c r="G166" t="str">
        <f>IF('Liste pr.'!Q15&lt;='Liste pr.'!P15,IF('Liste pr.'!R15="TP",'Liste pr.'!P15-'Liste pr.'!Q15," "))</f>
        <v xml:space="preserve"> </v>
      </c>
      <c r="H166" t="str">
        <f>IF('Liste pr.'!T15&lt;='Liste pr.'!S15,IF('Liste pr.'!U15="TP",'Liste pr.'!S15-'Liste pr.'!T15," "))</f>
        <v xml:space="preserve"> </v>
      </c>
      <c r="I166" t="str">
        <f>IF('Liste pr.'!W15&lt;='Liste pr.'!V15,IF('Liste pr.'!X15="TP",'Liste pr.'!V15-'Liste pr.'!W15," "))</f>
        <v xml:space="preserve"> </v>
      </c>
      <c r="J166">
        <f t="shared" si="14"/>
        <v>0</v>
      </c>
    </row>
    <row r="167" spans="2:11">
      <c r="B167" s="35"/>
      <c r="C167" t="str">
        <f>IF('Liste pr.'!E16&lt;='Liste pr.'!D16,IF('Liste pr.'!F16="TP",'Liste pr.'!D16-'Liste pr.'!E16," "))</f>
        <v xml:space="preserve"> </v>
      </c>
      <c r="D167" t="str">
        <f>IF('Liste pr.'!H16&lt;='Liste pr.'!G16,IF('Liste pr.'!I16="TP",'Liste pr.'!G16-'Liste pr.'!H16," "))</f>
        <v xml:space="preserve"> </v>
      </c>
      <c r="E167" t="str">
        <f>IF('Liste pr.'!K16&lt;='Liste pr.'!J16,IF('Liste pr.'!L16="TP",'Liste pr.'!J16-'Liste pr.'!K16," "))</f>
        <v xml:space="preserve"> </v>
      </c>
      <c r="F167" t="str">
        <f>IF('Liste pr.'!N16&lt;='Liste pr.'!M16,IF('Liste pr.'!O16="TP",'Liste pr.'!M16-'Liste pr.'!N16," "))</f>
        <v xml:space="preserve"> </v>
      </c>
      <c r="G167" t="str">
        <f>IF('Liste pr.'!Q16&lt;='Liste pr.'!P16,IF('Liste pr.'!R16="TP",'Liste pr.'!P16-'Liste pr.'!Q16," "))</f>
        <v xml:space="preserve"> </v>
      </c>
      <c r="H167" t="str">
        <f>IF('Liste pr.'!T16&lt;='Liste pr.'!S16,IF('Liste pr.'!U16="TP",'Liste pr.'!S16-'Liste pr.'!T16," "))</f>
        <v xml:space="preserve"> </v>
      </c>
      <c r="I167" t="str">
        <f>IF('Liste pr.'!W16&lt;='Liste pr.'!V16,IF('Liste pr.'!X16="TP",'Liste pr.'!V16-'Liste pr.'!W16," "))</f>
        <v xml:space="preserve"> </v>
      </c>
      <c r="J167">
        <f t="shared" si="14"/>
        <v>0</v>
      </c>
    </row>
    <row r="168" spans="2:11">
      <c r="B168" s="35"/>
      <c r="C168" t="str">
        <f>IF('Liste pr.'!E17&lt;='Liste pr.'!D17,IF('Liste pr.'!F17="TP",'Liste pr.'!D17-'Liste pr.'!E17," "))</f>
        <v xml:space="preserve"> </v>
      </c>
      <c r="D168" t="str">
        <f>IF('Liste pr.'!H17&lt;='Liste pr.'!G17,IF('Liste pr.'!I17="TP",'Liste pr.'!G17-'Liste pr.'!H17," "))</f>
        <v xml:space="preserve"> </v>
      </c>
      <c r="E168" t="str">
        <f>IF('Liste pr.'!K17&lt;='Liste pr.'!J17,IF('Liste pr.'!L17="TP",'Liste pr.'!J17-'Liste pr.'!K17," "))</f>
        <v xml:space="preserve"> </v>
      </c>
      <c r="F168" t="str">
        <f>IF('Liste pr.'!N17&lt;='Liste pr.'!M17,IF('Liste pr.'!O17="TP",'Liste pr.'!M17-'Liste pr.'!N17," "))</f>
        <v xml:space="preserve"> </v>
      </c>
      <c r="G168" t="str">
        <f>IF('Liste pr.'!Q17&lt;='Liste pr.'!P17,IF('Liste pr.'!R17="TP",'Liste pr.'!P17-'Liste pr.'!Q17," "))</f>
        <v xml:space="preserve"> </v>
      </c>
      <c r="H168" t="str">
        <f>IF('Liste pr.'!T17&lt;='Liste pr.'!S17,IF('Liste pr.'!U17="TP",'Liste pr.'!S17-'Liste pr.'!T17," "))</f>
        <v xml:space="preserve"> </v>
      </c>
      <c r="I168" t="str">
        <f>IF('Liste pr.'!W17&lt;='Liste pr.'!V17,IF('Liste pr.'!X17="TP",'Liste pr.'!V17-'Liste pr.'!W17," "))</f>
        <v xml:space="preserve"> </v>
      </c>
      <c r="J168">
        <f t="shared" si="14"/>
        <v>0</v>
      </c>
    </row>
    <row r="169" spans="2:11">
      <c r="B169" s="35"/>
      <c r="C169" t="str">
        <f>IF('Liste pr.'!E18&lt;='Liste pr.'!D18,IF('Liste pr.'!F18="TP",'Liste pr.'!D18-'Liste pr.'!E18," "))</f>
        <v xml:space="preserve"> </v>
      </c>
      <c r="D169" t="str">
        <f>IF('Liste pr.'!H18&lt;='Liste pr.'!G18,IF('Liste pr.'!I18="TP",'Liste pr.'!G18-'Liste pr.'!H18," "))</f>
        <v xml:space="preserve"> </v>
      </c>
      <c r="E169" t="str">
        <f>IF('Liste pr.'!K18&lt;='Liste pr.'!J18,IF('Liste pr.'!L18="TP",'Liste pr.'!J18-'Liste pr.'!K18," "))</f>
        <v xml:space="preserve"> </v>
      </c>
      <c r="F169" t="str">
        <f>IF('Liste pr.'!N18&lt;='Liste pr.'!M18,IF('Liste pr.'!O18="TP",'Liste pr.'!M18-'Liste pr.'!N18," "))</f>
        <v xml:space="preserve"> </v>
      </c>
      <c r="G169" t="str">
        <f>IF('Liste pr.'!Q18&lt;='Liste pr.'!P18,IF('Liste pr.'!R18="TP",'Liste pr.'!P18-'Liste pr.'!Q18," "))</f>
        <v xml:space="preserve"> </v>
      </c>
      <c r="H169" t="str">
        <f>IF('Liste pr.'!T18&lt;='Liste pr.'!S18,IF('Liste pr.'!U18="TP",'Liste pr.'!S18-'Liste pr.'!T18," "))</f>
        <v xml:space="preserve"> </v>
      </c>
      <c r="I169" t="str">
        <f>IF('Liste pr.'!W18&lt;='Liste pr.'!V18,IF('Liste pr.'!X18="TP",'Liste pr.'!V18-'Liste pr.'!W18," "))</f>
        <v xml:space="preserve"> </v>
      </c>
      <c r="J169">
        <f t="shared" si="14"/>
        <v>0</v>
      </c>
    </row>
    <row r="170" spans="2:11">
      <c r="B170" s="35"/>
      <c r="C170" t="str">
        <f>IF('Liste pr.'!E19&lt;='Liste pr.'!D19,IF('Liste pr.'!F19="TP",'Liste pr.'!D19-'Liste pr.'!E19," "))</f>
        <v xml:space="preserve"> </v>
      </c>
      <c r="D170" t="str">
        <f>IF('Liste pr.'!H19&lt;='Liste pr.'!G19,IF('Liste pr.'!I19="TP",'Liste pr.'!G19-'Liste pr.'!H19," "))</f>
        <v xml:space="preserve"> </v>
      </c>
      <c r="E170" t="str">
        <f>IF('Liste pr.'!K19&lt;='Liste pr.'!J19,IF('Liste pr.'!L19="TP",'Liste pr.'!J19-'Liste pr.'!K19," "))</f>
        <v xml:space="preserve"> </v>
      </c>
      <c r="F170" t="str">
        <f>IF('Liste pr.'!N19&lt;='Liste pr.'!M19,IF('Liste pr.'!O19="TP",'Liste pr.'!M19-'Liste pr.'!N19," "))</f>
        <v xml:space="preserve"> </v>
      </c>
      <c r="G170" t="str">
        <f>IF('Liste pr.'!Q19&lt;='Liste pr.'!P19,IF('Liste pr.'!R19="TP",'Liste pr.'!P19-'Liste pr.'!Q19," "))</f>
        <v xml:space="preserve"> </v>
      </c>
      <c r="H170" t="str">
        <f>IF('Liste pr.'!T19&lt;='Liste pr.'!S19,IF('Liste pr.'!U19="TP",'Liste pr.'!S19-'Liste pr.'!T19," "))</f>
        <v xml:space="preserve"> </v>
      </c>
      <c r="I170" t="str">
        <f>IF('Liste pr.'!W19&lt;='Liste pr.'!V19,IF('Liste pr.'!X19="TP",'Liste pr.'!V19-'Liste pr.'!W19," "))</f>
        <v xml:space="preserve"> </v>
      </c>
      <c r="J170">
        <f t="shared" si="14"/>
        <v>0</v>
      </c>
    </row>
    <row r="171" spans="2:11">
      <c r="B171" s="35"/>
      <c r="C171" t="str">
        <f>IF('Liste pr.'!E20&lt;='Liste pr.'!D20,IF('Liste pr.'!F20="TP",'Liste pr.'!D20-'Liste pr.'!E20," "))</f>
        <v xml:space="preserve"> </v>
      </c>
      <c r="D171" t="str">
        <f>IF('Liste pr.'!H20&lt;='Liste pr.'!G20,IF('Liste pr.'!I20="TP",'Liste pr.'!G20-'Liste pr.'!H20," "))</f>
        <v xml:space="preserve"> </v>
      </c>
      <c r="E171" t="str">
        <f>IF('Liste pr.'!K20&lt;='Liste pr.'!J20,IF('Liste pr.'!L20="TP",'Liste pr.'!J20-'Liste pr.'!K20," "))</f>
        <v xml:space="preserve"> </v>
      </c>
      <c r="F171" t="str">
        <f>IF('Liste pr.'!N20&lt;='Liste pr.'!M20,IF('Liste pr.'!O20="TP",'Liste pr.'!M20-'Liste pr.'!N20," "))</f>
        <v xml:space="preserve"> </v>
      </c>
      <c r="G171" t="str">
        <f>IF('Liste pr.'!Q20&lt;='Liste pr.'!P20,IF('Liste pr.'!R20="TP",'Liste pr.'!P20-'Liste pr.'!Q20," "))</f>
        <v xml:space="preserve"> </v>
      </c>
      <c r="H171" t="str">
        <f>IF('Liste pr.'!T20&lt;='Liste pr.'!S20,IF('Liste pr.'!U20="TP",'Liste pr.'!S20-'Liste pr.'!T20," "))</f>
        <v xml:space="preserve"> </v>
      </c>
      <c r="I171" t="str">
        <f>IF('Liste pr.'!W20&lt;='Liste pr.'!V20,IF('Liste pr.'!X20="TP",'Liste pr.'!V20-'Liste pr.'!W20," "))</f>
        <v xml:space="preserve"> </v>
      </c>
      <c r="J171">
        <f t="shared" si="14"/>
        <v>0</v>
      </c>
    </row>
    <row r="172" spans="2:11">
      <c r="B172" s="35"/>
      <c r="C172" t="str">
        <f>IF('Liste pr.'!E21&lt;='Liste pr.'!D21,IF('Liste pr.'!F21="TP",'Liste pr.'!D21-'Liste pr.'!E21," "))</f>
        <v xml:space="preserve"> </v>
      </c>
      <c r="D172" t="str">
        <f>IF('Liste pr.'!H21&lt;='Liste pr.'!G21,IF('Liste pr.'!I21="TP",'Liste pr.'!G21-'Liste pr.'!H21," "))</f>
        <v xml:space="preserve"> </v>
      </c>
      <c r="E172" t="str">
        <f>IF('Liste pr.'!K21&lt;='Liste pr.'!J21,IF('Liste pr.'!L21="TP",'Liste pr.'!J21-'Liste pr.'!K21," "))</f>
        <v xml:space="preserve"> </v>
      </c>
      <c r="F172" t="str">
        <f>IF('Liste pr.'!N21&lt;='Liste pr.'!M21,IF('Liste pr.'!O21="TP",'Liste pr.'!M21-'Liste pr.'!N21," "))</f>
        <v xml:space="preserve"> </v>
      </c>
      <c r="G172" t="str">
        <f>IF('Liste pr.'!Q21&lt;='Liste pr.'!P21,IF('Liste pr.'!R21="TP",'Liste pr.'!P21-'Liste pr.'!Q21," "))</f>
        <v xml:space="preserve"> </v>
      </c>
      <c r="H172" t="str">
        <f>IF('Liste pr.'!T21&lt;='Liste pr.'!S21,IF('Liste pr.'!U21="TP",'Liste pr.'!S21-'Liste pr.'!T21," "))</f>
        <v xml:space="preserve"> </v>
      </c>
      <c r="I172" t="str">
        <f>IF('Liste pr.'!W21&lt;='Liste pr.'!V21,IF('Liste pr.'!X21="TP",'Liste pr.'!V21-'Liste pr.'!W21," "))</f>
        <v xml:space="preserve"> </v>
      </c>
      <c r="J172">
        <f t="shared" si="14"/>
        <v>0</v>
      </c>
    </row>
    <row r="173" spans="2:11">
      <c r="B173" s="35"/>
      <c r="C173" t="str">
        <f>IF('Liste pr.'!E22&lt;='Liste pr.'!D22,IF('Liste pr.'!F22="TP",'Liste pr.'!D22-'Liste pr.'!E22," "))</f>
        <v xml:space="preserve"> </v>
      </c>
      <c r="D173" t="str">
        <f>IF('Liste pr.'!H22&lt;='Liste pr.'!G22,IF('Liste pr.'!I22="TP",'Liste pr.'!G22-'Liste pr.'!H22," "))</f>
        <v xml:space="preserve"> </v>
      </c>
      <c r="E173" t="str">
        <f>IF('Liste pr.'!K22&lt;='Liste pr.'!J22,IF('Liste pr.'!L22="TP",'Liste pr.'!J22-'Liste pr.'!K22," "))</f>
        <v xml:space="preserve"> </v>
      </c>
      <c r="F173" t="str">
        <f>IF('Liste pr.'!N22&lt;='Liste pr.'!M22,IF('Liste pr.'!O22="TP",'Liste pr.'!M22-'Liste pr.'!N22," "))</f>
        <v xml:space="preserve"> </v>
      </c>
      <c r="G173" t="str">
        <f>IF('Liste pr.'!Q22&lt;='Liste pr.'!P22,IF('Liste pr.'!R22="TP",'Liste pr.'!P22-'Liste pr.'!Q22," "))</f>
        <v xml:space="preserve"> </v>
      </c>
      <c r="H173" t="str">
        <f>IF('Liste pr.'!T22&lt;='Liste pr.'!S22,IF('Liste pr.'!U22="TP",'Liste pr.'!S22-'Liste pr.'!T22," "))</f>
        <v xml:space="preserve"> </v>
      </c>
      <c r="I173" t="str">
        <f>IF('Liste pr.'!W22&lt;='Liste pr.'!V22,IF('Liste pr.'!X22="TP",'Liste pr.'!V22-'Liste pr.'!W22," "))</f>
        <v xml:space="preserve"> </v>
      </c>
      <c r="J173">
        <f t="shared" si="14"/>
        <v>0</v>
      </c>
    </row>
    <row r="174" spans="2:11">
      <c r="B174" s="35"/>
      <c r="C174" t="str">
        <f>IF('Liste pr.'!E23&lt;='Liste pr.'!D23,IF('Liste pr.'!F23="TP",'Liste pr.'!D23-'Liste pr.'!E23," "))</f>
        <v xml:space="preserve"> </v>
      </c>
      <c r="D174" t="str">
        <f>IF('Liste pr.'!H23&lt;='Liste pr.'!G23,IF('Liste pr.'!I23="TP",'Liste pr.'!G23-'Liste pr.'!H23," "))</f>
        <v xml:space="preserve"> </v>
      </c>
      <c r="E174" t="str">
        <f>IF('Liste pr.'!K23&lt;='Liste pr.'!J23,IF('Liste pr.'!L23="TP",'Liste pr.'!J23-'Liste pr.'!K23," "))</f>
        <v xml:space="preserve"> </v>
      </c>
      <c r="F174" t="str">
        <f>IF('Liste pr.'!N23&lt;='Liste pr.'!M23,IF('Liste pr.'!O23="TP",'Liste pr.'!M23-'Liste pr.'!N23," "))</f>
        <v xml:space="preserve"> </v>
      </c>
      <c r="G174" t="str">
        <f>IF('Liste pr.'!Q23&lt;='Liste pr.'!P23,IF('Liste pr.'!R23="TP",'Liste pr.'!P23-'Liste pr.'!Q23," "))</f>
        <v xml:space="preserve"> </v>
      </c>
      <c r="H174" t="str">
        <f>IF('Liste pr.'!T23&lt;='Liste pr.'!S23,IF('Liste pr.'!U23="TP",'Liste pr.'!S23-'Liste pr.'!T23," "))</f>
        <v xml:space="preserve"> </v>
      </c>
      <c r="I174" t="str">
        <f>IF('Liste pr.'!W23&lt;='Liste pr.'!V23,IF('Liste pr.'!X23="TP",'Liste pr.'!V23-'Liste pr.'!W23," "))</f>
        <v xml:space="preserve"> </v>
      </c>
      <c r="J174">
        <f t="shared" si="14"/>
        <v>0</v>
      </c>
    </row>
    <row r="175" spans="2:11">
      <c r="B175" s="35"/>
      <c r="K175" s="1" t="s">
        <v>22</v>
      </c>
    </row>
    <row r="176" spans="2:11">
      <c r="B176" t="s">
        <v>20</v>
      </c>
      <c r="C176">
        <f t="shared" ref="C176:I176" si="15">SUM(C159:C174)</f>
        <v>0</v>
      </c>
      <c r="D176">
        <f t="shared" si="15"/>
        <v>0</v>
      </c>
      <c r="E176">
        <f t="shared" si="15"/>
        <v>0</v>
      </c>
      <c r="F176">
        <f t="shared" si="15"/>
        <v>0</v>
      </c>
      <c r="G176">
        <f t="shared" si="15"/>
        <v>0</v>
      </c>
      <c r="H176">
        <f t="shared" si="15"/>
        <v>0</v>
      </c>
      <c r="I176">
        <f t="shared" si="15"/>
        <v>0</v>
      </c>
      <c r="J176">
        <f>SUM(C176:I176)</f>
        <v>0</v>
      </c>
      <c r="K176">
        <f>SUM(J159:J174)</f>
        <v>0</v>
      </c>
    </row>
    <row r="179" spans="2:10">
      <c r="B179" s="35" t="s">
        <v>40</v>
      </c>
      <c r="C179" t="s">
        <v>24</v>
      </c>
      <c r="D179" t="s">
        <v>25</v>
      </c>
      <c r="E179" t="s">
        <v>26</v>
      </c>
      <c r="F179" t="s">
        <v>27</v>
      </c>
      <c r="G179" t="s">
        <v>28</v>
      </c>
      <c r="H179" t="s">
        <v>29</v>
      </c>
      <c r="I179" t="s">
        <v>30</v>
      </c>
      <c r="J179" t="s">
        <v>21</v>
      </c>
    </row>
    <row r="180" spans="2:10">
      <c r="B180" s="35"/>
      <c r="C180" t="str">
        <f>IF('Liste pr.'!E8&lt;='Liste pr.'!D8,IF('Liste pr.'!F8="AuM",'Liste pr.'!D8-'Liste pr.'!E8," "))</f>
        <v xml:space="preserve"> </v>
      </c>
      <c r="D180" t="str">
        <f>IF('Liste pr.'!H8&lt;='Liste pr.'!G8,IF('Liste pr.'!I8="AuM",'Liste pr.'!G8-'Liste pr.'!H8,""))</f>
        <v/>
      </c>
      <c r="E180" t="str">
        <f>IF('Liste pr.'!K8&lt;='Liste pr.'!J8,IF('Liste pr.'!L8="AuM",'Liste pr.'!J8-'Liste pr.'!K8,""))</f>
        <v/>
      </c>
      <c r="F180" t="str">
        <f>IF('Liste pr.'!N8&lt;='Liste pr.'!M8,IF('Liste pr.'!O8="AuM",'Liste pr.'!M8-'Liste pr.'!N8,""))</f>
        <v/>
      </c>
      <c r="G180" t="str">
        <f>IF('Liste pr.'!Q8&lt;='Liste pr.'!P8,IF('Liste pr.'!R8="AuM",'Liste pr.'!P8-'Liste pr.'!Q8,""))</f>
        <v/>
      </c>
      <c r="H180" t="str">
        <f>IF('Liste pr.'!T8&lt;='Liste pr.'!S8,IF('Liste pr.'!U8="AuM",'Liste pr.'!S8-'Liste pr.'!T8,""))</f>
        <v/>
      </c>
      <c r="I180" t="str">
        <f>IF('Liste pr.'!W8&lt;='Liste pr.'!V8,IF('Liste pr.'!X8="AuM",'Liste pr.'!V8-'Liste pr.'!W8,""))</f>
        <v/>
      </c>
      <c r="J180">
        <f>SUM(C180:I180)</f>
        <v>0</v>
      </c>
    </row>
    <row r="181" spans="2:10">
      <c r="B181" s="35"/>
      <c r="C181" t="str">
        <f>IF('Liste pr.'!E9&lt;='Liste pr.'!D9,IF('Liste pr.'!F9="AuM",'Liste pr.'!D9-'Liste pr.'!E9," "))</f>
        <v xml:space="preserve"> </v>
      </c>
      <c r="D181" t="str">
        <f>IF('Liste pr.'!H9&lt;='Liste pr.'!G9,IF('Liste pr.'!I9="AuM",'Liste pr.'!G9-'Liste pr.'!H9,""))</f>
        <v/>
      </c>
      <c r="E181" t="str">
        <f>IF('Liste pr.'!K9&lt;='Liste pr.'!J9,IF('Liste pr.'!L9="AuM",'Liste pr.'!J9-'Liste pr.'!K9,""))</f>
        <v/>
      </c>
      <c r="F181" t="str">
        <f>IF('Liste pr.'!N9&lt;='Liste pr.'!M9,IF('Liste pr.'!O9="AuM",'Liste pr.'!M9-'Liste pr.'!N9,""))</f>
        <v/>
      </c>
      <c r="G181" t="str">
        <f>IF('Liste pr.'!Q9&lt;='Liste pr.'!P9,IF('Liste pr.'!R9="AuM",'Liste pr.'!P9-'Liste pr.'!Q9,""))</f>
        <v/>
      </c>
      <c r="H181" t="str">
        <f>IF('Liste pr.'!T9&lt;='Liste pr.'!S9,IF('Liste pr.'!U9="AuM",'Liste pr.'!S9-'Liste pr.'!T9,""))</f>
        <v/>
      </c>
      <c r="I181" t="str">
        <f>IF('Liste pr.'!W9&lt;='Liste pr.'!V9,IF('Liste pr.'!X9="AuM",'Liste pr.'!V9-'Liste pr.'!W9,""))</f>
        <v/>
      </c>
      <c r="J181">
        <f t="shared" ref="J181:J195" si="16">SUM(C181:I181)</f>
        <v>0</v>
      </c>
    </row>
    <row r="182" spans="2:10">
      <c r="B182" s="35"/>
      <c r="C182" t="str">
        <f>IF('Liste pr.'!E10&lt;='Liste pr.'!D10,IF('Liste pr.'!F10="AuM",'Liste pr.'!D10-'Liste pr.'!E10," "))</f>
        <v xml:space="preserve"> </v>
      </c>
      <c r="D182" t="str">
        <f>IF('Liste pr.'!H10&lt;='Liste pr.'!G10,IF('Liste pr.'!I10="AuM",'Liste pr.'!G10-'Liste pr.'!H10,""))</f>
        <v/>
      </c>
      <c r="E182" t="str">
        <f>IF('Liste pr.'!K10&lt;='Liste pr.'!J10,IF('Liste pr.'!L10="AuM",'Liste pr.'!J10-'Liste pr.'!K10,""))</f>
        <v/>
      </c>
      <c r="F182" t="str">
        <f>IF('Liste pr.'!N10&lt;='Liste pr.'!M10,IF('Liste pr.'!O10="AuM",'Liste pr.'!M10-'Liste pr.'!N10,""))</f>
        <v/>
      </c>
      <c r="G182" t="str">
        <f>IF('Liste pr.'!Q10&lt;='Liste pr.'!P10,IF('Liste pr.'!R10="AuM",'Liste pr.'!P10-'Liste pr.'!Q10,""))</f>
        <v/>
      </c>
      <c r="H182" t="str">
        <f>IF('Liste pr.'!T10&lt;='Liste pr.'!S10,IF('Liste pr.'!U10="AuM",'Liste pr.'!S10-'Liste pr.'!T10,""))</f>
        <v/>
      </c>
      <c r="I182" t="str">
        <f>IF('Liste pr.'!W10&lt;='Liste pr.'!V10,IF('Liste pr.'!X10="AuM",'Liste pr.'!V10-'Liste pr.'!W10,""))</f>
        <v/>
      </c>
      <c r="J182">
        <f t="shared" si="16"/>
        <v>0</v>
      </c>
    </row>
    <row r="183" spans="2:10">
      <c r="B183" s="35"/>
      <c r="C183" t="str">
        <f>IF('Liste pr.'!E11&lt;='Liste pr.'!D11,IF('Liste pr.'!F11="AuM",'Liste pr.'!D11-'Liste pr.'!E11," "))</f>
        <v xml:space="preserve"> </v>
      </c>
      <c r="D183" t="str">
        <f>IF('Liste pr.'!H11&lt;='Liste pr.'!G11,IF('Liste pr.'!I11="AuM",'Liste pr.'!G11-'Liste pr.'!H11,""))</f>
        <v/>
      </c>
      <c r="E183" t="str">
        <f>IF('Liste pr.'!K11&lt;='Liste pr.'!J11,IF('Liste pr.'!L11="AuM",'Liste pr.'!J11-'Liste pr.'!K11,""))</f>
        <v/>
      </c>
      <c r="F183" t="str">
        <f>IF('Liste pr.'!N11&lt;='Liste pr.'!M11,IF('Liste pr.'!O11="AuM",'Liste pr.'!M11-'Liste pr.'!N11,""))</f>
        <v/>
      </c>
      <c r="G183" t="str">
        <f>IF('Liste pr.'!Q11&lt;='Liste pr.'!P11,IF('Liste pr.'!R11="AuM",'Liste pr.'!P11-'Liste pr.'!Q11,""))</f>
        <v/>
      </c>
      <c r="H183" t="str">
        <f>IF('Liste pr.'!T11&lt;='Liste pr.'!S11,IF('Liste pr.'!U11="AuM",'Liste pr.'!S11-'Liste pr.'!T11,""))</f>
        <v/>
      </c>
      <c r="I183" t="str">
        <f>IF('Liste pr.'!W11&lt;='Liste pr.'!V11,IF('Liste pr.'!X11="AuM",'Liste pr.'!V11-'Liste pr.'!W11,""))</f>
        <v/>
      </c>
      <c r="J183">
        <f t="shared" si="16"/>
        <v>0</v>
      </c>
    </row>
    <row r="184" spans="2:10">
      <c r="B184" s="35"/>
      <c r="C184" t="str">
        <f>IF('Liste pr.'!E12&lt;='Liste pr.'!D12,IF('Liste pr.'!F12="AuM",'Liste pr.'!D12-'Liste pr.'!E12," "))</f>
        <v xml:space="preserve"> </v>
      </c>
      <c r="D184" t="str">
        <f>IF('Liste pr.'!H12&lt;='Liste pr.'!G12,IF('Liste pr.'!I12="AuM",'Liste pr.'!G12-'Liste pr.'!H12,""))</f>
        <v/>
      </c>
      <c r="E184" t="str">
        <f>IF('Liste pr.'!K12&lt;='Liste pr.'!J12,IF('Liste pr.'!L12="AuM",'Liste pr.'!J12-'Liste pr.'!K12,""))</f>
        <v/>
      </c>
      <c r="F184" t="str">
        <f>IF('Liste pr.'!N12&lt;='Liste pr.'!M12,IF('Liste pr.'!O12="AuM",'Liste pr.'!M12-'Liste pr.'!N12,""))</f>
        <v/>
      </c>
      <c r="G184" t="str">
        <f>IF('Liste pr.'!Q12&lt;='Liste pr.'!P12,IF('Liste pr.'!R12="AuM",'Liste pr.'!P12-'Liste pr.'!Q12,""))</f>
        <v/>
      </c>
      <c r="H184" t="str">
        <f>IF('Liste pr.'!T12&lt;='Liste pr.'!S12,IF('Liste pr.'!U12="AuM",'Liste pr.'!S12-'Liste pr.'!T12,""))</f>
        <v/>
      </c>
      <c r="I184" t="str">
        <f>IF('Liste pr.'!W12&lt;='Liste pr.'!V12,IF('Liste pr.'!X12="AuM",'Liste pr.'!V12-'Liste pr.'!W12,""))</f>
        <v/>
      </c>
      <c r="J184">
        <f t="shared" si="16"/>
        <v>0</v>
      </c>
    </row>
    <row r="185" spans="2:10">
      <c r="B185" s="35"/>
      <c r="C185" t="str">
        <f>IF('Liste pr.'!E13&lt;='Liste pr.'!D13,IF('Liste pr.'!F13="AuM",'Liste pr.'!D13-'Liste pr.'!E13," "))</f>
        <v xml:space="preserve"> </v>
      </c>
      <c r="D185" t="str">
        <f>IF('Liste pr.'!H13&lt;='Liste pr.'!G13,IF('Liste pr.'!I13="AuM",'Liste pr.'!G13-'Liste pr.'!H13,""))</f>
        <v/>
      </c>
      <c r="E185" t="str">
        <f>IF('Liste pr.'!K13&lt;='Liste pr.'!J13,IF('Liste pr.'!L13="AuM",'Liste pr.'!J13-'Liste pr.'!K13,""))</f>
        <v/>
      </c>
      <c r="F185" t="str">
        <f>IF('Liste pr.'!N13&lt;='Liste pr.'!M13,IF('Liste pr.'!O13="AuM",'Liste pr.'!M13-'Liste pr.'!N13,""))</f>
        <v/>
      </c>
      <c r="G185" t="str">
        <f>IF('Liste pr.'!Q13&lt;='Liste pr.'!P13,IF('Liste pr.'!R13="AuM",'Liste pr.'!P13-'Liste pr.'!Q13,""))</f>
        <v/>
      </c>
      <c r="H185" t="str">
        <f>IF('Liste pr.'!T13&lt;='Liste pr.'!S13,IF('Liste pr.'!U13="AuM",'Liste pr.'!S13-'Liste pr.'!T13,""))</f>
        <v/>
      </c>
      <c r="I185" t="str">
        <f>IF('Liste pr.'!W13&lt;='Liste pr.'!V13,IF('Liste pr.'!X13="AuM",'Liste pr.'!V13-'Liste pr.'!W13,""))</f>
        <v/>
      </c>
      <c r="J185">
        <f t="shared" si="16"/>
        <v>0</v>
      </c>
    </row>
    <row r="186" spans="2:10">
      <c r="B186" s="35"/>
      <c r="C186" t="str">
        <f>IF('Liste pr.'!E14&lt;='Liste pr.'!D14,IF('Liste pr.'!F14="AuM",'Liste pr.'!D14-'Liste pr.'!E14," "))</f>
        <v xml:space="preserve"> </v>
      </c>
      <c r="D186" t="str">
        <f>IF('Liste pr.'!H14&lt;='Liste pr.'!G14,IF('Liste pr.'!I14="AuM",'Liste pr.'!G14-'Liste pr.'!H14,""))</f>
        <v/>
      </c>
      <c r="E186" t="str">
        <f>IF('Liste pr.'!K14&lt;='Liste pr.'!J14,IF('Liste pr.'!L14="AuM",'Liste pr.'!J14-'Liste pr.'!K14,""))</f>
        <v/>
      </c>
      <c r="F186" t="str">
        <f>IF('Liste pr.'!N14&lt;='Liste pr.'!M14,IF('Liste pr.'!O14="AuM",'Liste pr.'!M14-'Liste pr.'!N14,""))</f>
        <v/>
      </c>
      <c r="G186" t="str">
        <f>IF('Liste pr.'!Q14&lt;='Liste pr.'!P14,IF('Liste pr.'!R14="AuM",'Liste pr.'!P14-'Liste pr.'!Q14,""))</f>
        <v/>
      </c>
      <c r="H186" t="str">
        <f>IF('Liste pr.'!T14&lt;='Liste pr.'!S14,IF('Liste pr.'!U14="AuM",'Liste pr.'!S14-'Liste pr.'!T14,""))</f>
        <v/>
      </c>
      <c r="I186" t="str">
        <f>IF('Liste pr.'!W14&lt;='Liste pr.'!V14,IF('Liste pr.'!X14="AuM",'Liste pr.'!V14-'Liste pr.'!W14,""))</f>
        <v/>
      </c>
      <c r="J186">
        <f t="shared" si="16"/>
        <v>0</v>
      </c>
    </row>
    <row r="187" spans="2:10">
      <c r="B187" s="35"/>
      <c r="C187" t="str">
        <f>IF('Liste pr.'!E15&lt;='Liste pr.'!D15,IF('Liste pr.'!F15="AuM",'Liste pr.'!D15-'Liste pr.'!E15," "))</f>
        <v xml:space="preserve"> </v>
      </c>
      <c r="D187" t="str">
        <f>IF('Liste pr.'!H15&lt;='Liste pr.'!G15,IF('Liste pr.'!I15="AuM",'Liste pr.'!G15-'Liste pr.'!H15,""))</f>
        <v/>
      </c>
      <c r="E187" t="str">
        <f>IF('Liste pr.'!K15&lt;='Liste pr.'!J15,IF('Liste pr.'!L15="AuM",'Liste pr.'!J15-'Liste pr.'!K15,""))</f>
        <v/>
      </c>
      <c r="F187" t="str">
        <f>IF('Liste pr.'!N15&lt;='Liste pr.'!M15,IF('Liste pr.'!O15="AuM",'Liste pr.'!M15-'Liste pr.'!N15,""))</f>
        <v/>
      </c>
      <c r="G187" t="str">
        <f>IF('Liste pr.'!Q15&lt;='Liste pr.'!P15,IF('Liste pr.'!R15="AuM",'Liste pr.'!P15-'Liste pr.'!Q15,""))</f>
        <v/>
      </c>
      <c r="H187" t="str">
        <f>IF('Liste pr.'!T15&lt;='Liste pr.'!S15,IF('Liste pr.'!U15="AuM",'Liste pr.'!S15-'Liste pr.'!T15,""))</f>
        <v/>
      </c>
      <c r="I187" t="str">
        <f>IF('Liste pr.'!W15&lt;='Liste pr.'!V15,IF('Liste pr.'!X15="AuM",'Liste pr.'!V15-'Liste pr.'!W15,""))</f>
        <v/>
      </c>
      <c r="J187">
        <f t="shared" si="16"/>
        <v>0</v>
      </c>
    </row>
    <row r="188" spans="2:10">
      <c r="B188" s="35"/>
      <c r="C188" t="str">
        <f>IF('Liste pr.'!E16&lt;='Liste pr.'!D16,IF('Liste pr.'!F16="AuM",'Liste pr.'!D16-'Liste pr.'!E16," "))</f>
        <v xml:space="preserve"> </v>
      </c>
      <c r="D188" t="str">
        <f>IF('Liste pr.'!H16&lt;='Liste pr.'!G16,IF('Liste pr.'!I16="AuM",'Liste pr.'!G16-'Liste pr.'!H16,""))</f>
        <v/>
      </c>
      <c r="E188" t="str">
        <f>IF('Liste pr.'!K16&lt;='Liste pr.'!J16,IF('Liste pr.'!L16="AuM",'Liste pr.'!J16-'Liste pr.'!K16,""))</f>
        <v/>
      </c>
      <c r="F188" t="str">
        <f>IF('Liste pr.'!N16&lt;='Liste pr.'!M16,IF('Liste pr.'!O16="AuM",'Liste pr.'!M16-'Liste pr.'!N16,""))</f>
        <v/>
      </c>
      <c r="G188" t="str">
        <f>IF('Liste pr.'!Q16&lt;='Liste pr.'!P16,IF('Liste pr.'!R16="AuM",'Liste pr.'!P16-'Liste pr.'!Q16,""))</f>
        <v/>
      </c>
      <c r="H188" t="str">
        <f>IF('Liste pr.'!T16&lt;='Liste pr.'!S16,IF('Liste pr.'!U16="AuM",'Liste pr.'!S16-'Liste pr.'!T16,""))</f>
        <v/>
      </c>
      <c r="I188" t="str">
        <f>IF('Liste pr.'!W16&lt;='Liste pr.'!V16,IF('Liste pr.'!X16="AuM",'Liste pr.'!V16-'Liste pr.'!W16,""))</f>
        <v/>
      </c>
      <c r="J188">
        <f t="shared" si="16"/>
        <v>0</v>
      </c>
    </row>
    <row r="189" spans="2:10">
      <c r="B189" s="35"/>
      <c r="C189" t="str">
        <f>IF('Liste pr.'!E17&lt;='Liste pr.'!D17,IF('Liste pr.'!F17="AuM",'Liste pr.'!D17-'Liste pr.'!E17," "))</f>
        <v xml:space="preserve"> </v>
      </c>
      <c r="D189" t="str">
        <f>IF('Liste pr.'!H17&lt;='Liste pr.'!G17,IF('Liste pr.'!I17="AuM",'Liste pr.'!G17-'Liste pr.'!H17,""))</f>
        <v/>
      </c>
      <c r="E189" t="str">
        <f>IF('Liste pr.'!K17&lt;='Liste pr.'!J17,IF('Liste pr.'!L17="AuM",'Liste pr.'!J17-'Liste pr.'!K17,""))</f>
        <v/>
      </c>
      <c r="F189" t="str">
        <f>IF('Liste pr.'!N17&lt;='Liste pr.'!M17,IF('Liste pr.'!O17="AuM",'Liste pr.'!M17-'Liste pr.'!N17,""))</f>
        <v/>
      </c>
      <c r="G189" t="str">
        <f>IF('Liste pr.'!Q17&lt;='Liste pr.'!P17,IF('Liste pr.'!R17="AuM",'Liste pr.'!P17-'Liste pr.'!Q17,""))</f>
        <v/>
      </c>
      <c r="H189" t="str">
        <f>IF('Liste pr.'!T17&lt;='Liste pr.'!S17,IF('Liste pr.'!U17="AuM",'Liste pr.'!S17-'Liste pr.'!T17,""))</f>
        <v/>
      </c>
      <c r="I189" t="str">
        <f>IF('Liste pr.'!W17&lt;='Liste pr.'!V17,IF('Liste pr.'!X17="AuM",'Liste pr.'!V17-'Liste pr.'!W17,""))</f>
        <v/>
      </c>
      <c r="J189">
        <f t="shared" si="16"/>
        <v>0</v>
      </c>
    </row>
    <row r="190" spans="2:10">
      <c r="B190" s="35"/>
      <c r="C190" t="str">
        <f>IF('Liste pr.'!E18&lt;='Liste pr.'!D18,IF('Liste pr.'!F18="AuM",'Liste pr.'!D18-'Liste pr.'!E18," "))</f>
        <v xml:space="preserve"> </v>
      </c>
      <c r="D190" t="str">
        <f>IF('Liste pr.'!H18&lt;='Liste pr.'!G18,IF('Liste pr.'!I18="AuM",'Liste pr.'!G18-'Liste pr.'!H18,""))</f>
        <v/>
      </c>
      <c r="E190" t="str">
        <f>IF('Liste pr.'!K18&lt;='Liste pr.'!J18,IF('Liste pr.'!L18="AuM",'Liste pr.'!J18-'Liste pr.'!K18,""))</f>
        <v/>
      </c>
      <c r="F190" t="str">
        <f>IF('Liste pr.'!N18&lt;='Liste pr.'!M18,IF('Liste pr.'!O18="AuM",'Liste pr.'!M18-'Liste pr.'!N18,""))</f>
        <v/>
      </c>
      <c r="G190" t="str">
        <f>IF('Liste pr.'!Q18&lt;='Liste pr.'!P18,IF('Liste pr.'!R18="AuM",'Liste pr.'!P18-'Liste pr.'!Q18,""))</f>
        <v/>
      </c>
      <c r="H190" t="str">
        <f>IF('Liste pr.'!T18&lt;='Liste pr.'!S18,IF('Liste pr.'!U18="AuM",'Liste pr.'!S18-'Liste pr.'!T18,""))</f>
        <v/>
      </c>
      <c r="I190" t="str">
        <f>IF('Liste pr.'!W18&lt;='Liste pr.'!V18,IF('Liste pr.'!X18="AuM",'Liste pr.'!V18-'Liste pr.'!W18,""))</f>
        <v/>
      </c>
      <c r="J190">
        <f t="shared" si="16"/>
        <v>0</v>
      </c>
    </row>
    <row r="191" spans="2:10">
      <c r="B191" s="35"/>
      <c r="C191" t="str">
        <f>IF('Liste pr.'!E19&lt;='Liste pr.'!D19,IF('Liste pr.'!F19="AuM",'Liste pr.'!D19-'Liste pr.'!E19," "))</f>
        <v xml:space="preserve"> </v>
      </c>
      <c r="D191" t="str">
        <f>IF('Liste pr.'!H19&lt;='Liste pr.'!G19,IF('Liste pr.'!I19="AuM",'Liste pr.'!G19-'Liste pr.'!H19,""))</f>
        <v/>
      </c>
      <c r="E191" t="str">
        <f>IF('Liste pr.'!K19&lt;='Liste pr.'!J19,IF('Liste pr.'!L19="AuM",'Liste pr.'!J19-'Liste pr.'!K19,""))</f>
        <v/>
      </c>
      <c r="F191" t="str">
        <f>IF('Liste pr.'!N19&lt;='Liste pr.'!M19,IF('Liste pr.'!O19="AuM",'Liste pr.'!M19-'Liste pr.'!N19,""))</f>
        <v/>
      </c>
      <c r="G191" t="str">
        <f>IF('Liste pr.'!Q19&lt;='Liste pr.'!P19,IF('Liste pr.'!R19="AuM",'Liste pr.'!P19-'Liste pr.'!Q19,""))</f>
        <v/>
      </c>
      <c r="H191" t="str">
        <f>IF('Liste pr.'!T19&lt;='Liste pr.'!S19,IF('Liste pr.'!U19="AuM",'Liste pr.'!S19-'Liste pr.'!T19,""))</f>
        <v/>
      </c>
      <c r="I191" t="str">
        <f>IF('Liste pr.'!W19&lt;='Liste pr.'!V19,IF('Liste pr.'!X19="AuM",'Liste pr.'!V19-'Liste pr.'!W19,""))</f>
        <v/>
      </c>
      <c r="J191">
        <f t="shared" si="16"/>
        <v>0</v>
      </c>
    </row>
    <row r="192" spans="2:10">
      <c r="B192" s="35"/>
      <c r="C192" t="str">
        <f>IF('Liste pr.'!E20&lt;='Liste pr.'!D20,IF('Liste pr.'!F20="AuM",'Liste pr.'!D20-'Liste pr.'!E20," "))</f>
        <v xml:space="preserve"> </v>
      </c>
      <c r="D192" t="str">
        <f>IF('Liste pr.'!H20&lt;='Liste pr.'!G20,IF('Liste pr.'!I20="AuM",'Liste pr.'!G20-'Liste pr.'!H20,""))</f>
        <v/>
      </c>
      <c r="E192" t="str">
        <f>IF('Liste pr.'!K20&lt;='Liste pr.'!J20,IF('Liste pr.'!L20="AuM",'Liste pr.'!J20-'Liste pr.'!K20,""))</f>
        <v/>
      </c>
      <c r="F192" t="str">
        <f>IF('Liste pr.'!N20&lt;='Liste pr.'!M20,IF('Liste pr.'!O20="AuM",'Liste pr.'!M20-'Liste pr.'!N20,""))</f>
        <v/>
      </c>
      <c r="G192" t="str">
        <f>IF('Liste pr.'!Q20&lt;='Liste pr.'!P20,IF('Liste pr.'!R20="AuM",'Liste pr.'!P20-'Liste pr.'!Q20,""))</f>
        <v/>
      </c>
      <c r="H192" t="str">
        <f>IF('Liste pr.'!T20&lt;='Liste pr.'!S20,IF('Liste pr.'!U20="AuM",'Liste pr.'!S20-'Liste pr.'!T20,""))</f>
        <v/>
      </c>
      <c r="I192" t="str">
        <f>IF('Liste pr.'!W20&lt;='Liste pr.'!V20,IF('Liste pr.'!X20="AuM",'Liste pr.'!V20-'Liste pr.'!W20,""))</f>
        <v/>
      </c>
      <c r="J192">
        <f t="shared" si="16"/>
        <v>0</v>
      </c>
    </row>
    <row r="193" spans="2:11">
      <c r="B193" s="35"/>
      <c r="C193" t="str">
        <f>IF('Liste pr.'!E21&lt;='Liste pr.'!D21,IF('Liste pr.'!F21="AuM",'Liste pr.'!D21-'Liste pr.'!E21," "))</f>
        <v xml:space="preserve"> </v>
      </c>
      <c r="D193" t="str">
        <f>IF('Liste pr.'!H21&lt;='Liste pr.'!G21,IF('Liste pr.'!I21="AuM",'Liste pr.'!G21-'Liste pr.'!H21,""))</f>
        <v/>
      </c>
      <c r="E193" t="str">
        <f>IF('Liste pr.'!K21&lt;='Liste pr.'!J21,IF('Liste pr.'!L21="AuM",'Liste pr.'!J21-'Liste pr.'!K21,""))</f>
        <v/>
      </c>
      <c r="F193" t="str">
        <f>IF('Liste pr.'!N21&lt;='Liste pr.'!M21,IF('Liste pr.'!O21="AuM",'Liste pr.'!M21-'Liste pr.'!N21,""))</f>
        <v/>
      </c>
      <c r="G193" t="str">
        <f>IF('Liste pr.'!Q21&lt;='Liste pr.'!P21,IF('Liste pr.'!R21="AuM",'Liste pr.'!P21-'Liste pr.'!Q21,""))</f>
        <v/>
      </c>
      <c r="H193" t="str">
        <f>IF('Liste pr.'!T21&lt;='Liste pr.'!S21,IF('Liste pr.'!U21="AuM",'Liste pr.'!S21-'Liste pr.'!T21,""))</f>
        <v/>
      </c>
      <c r="I193" t="str">
        <f>IF('Liste pr.'!W21&lt;='Liste pr.'!V21,IF('Liste pr.'!X21="AuM",'Liste pr.'!V21-'Liste pr.'!W21,""))</f>
        <v/>
      </c>
      <c r="J193">
        <f t="shared" si="16"/>
        <v>0</v>
      </c>
    </row>
    <row r="194" spans="2:11">
      <c r="B194" s="35"/>
      <c r="C194" t="str">
        <f>IF('Liste pr.'!E22&lt;='Liste pr.'!D22,IF('Liste pr.'!F22="AuM",'Liste pr.'!D22-'Liste pr.'!E22," "))</f>
        <v xml:space="preserve"> </v>
      </c>
      <c r="D194" t="str">
        <f>IF('Liste pr.'!H22&lt;='Liste pr.'!G22,IF('Liste pr.'!I22="AuM",'Liste pr.'!G22-'Liste pr.'!H22,""))</f>
        <v/>
      </c>
      <c r="E194" t="str">
        <f>IF('Liste pr.'!K22&lt;='Liste pr.'!J22,IF('Liste pr.'!L22="AuM",'Liste pr.'!J22-'Liste pr.'!K22,""))</f>
        <v/>
      </c>
      <c r="F194" t="str">
        <f>IF('Liste pr.'!N22&lt;='Liste pr.'!M22,IF('Liste pr.'!O22="AuM",'Liste pr.'!M22-'Liste pr.'!N22,""))</f>
        <v/>
      </c>
      <c r="G194" t="str">
        <f>IF('Liste pr.'!Q22&lt;='Liste pr.'!P22,IF('Liste pr.'!R22="AuM",'Liste pr.'!P22-'Liste pr.'!Q22,""))</f>
        <v/>
      </c>
      <c r="H194" t="str">
        <f>IF('Liste pr.'!T22&lt;='Liste pr.'!S22,IF('Liste pr.'!U22="AuM",'Liste pr.'!S22-'Liste pr.'!T22,""))</f>
        <v/>
      </c>
      <c r="I194" t="str">
        <f>IF('Liste pr.'!W22&lt;='Liste pr.'!V22,IF('Liste pr.'!X22="AuM",'Liste pr.'!V22-'Liste pr.'!W22,""))</f>
        <v/>
      </c>
      <c r="J194">
        <f t="shared" si="16"/>
        <v>0</v>
      </c>
    </row>
    <row r="195" spans="2:11">
      <c r="B195" s="35"/>
      <c r="C195" t="str">
        <f>IF('Liste pr.'!E23&lt;='Liste pr.'!D23,IF('Liste pr.'!F23="AuM",'Liste pr.'!D23-'Liste pr.'!E23," "))</f>
        <v xml:space="preserve"> </v>
      </c>
      <c r="D195" t="str">
        <f>IF('Liste pr.'!H23&lt;='Liste pr.'!G23,IF('Liste pr.'!I23="AuM",'Liste pr.'!G23-'Liste pr.'!H23,""))</f>
        <v/>
      </c>
      <c r="E195" t="str">
        <f>IF('Liste pr.'!K23&lt;='Liste pr.'!J23,IF('Liste pr.'!L23="AuM",'Liste pr.'!J23-'Liste pr.'!K23,""))</f>
        <v/>
      </c>
      <c r="F195" t="str">
        <f>IF('Liste pr.'!N23&lt;='Liste pr.'!M23,IF('Liste pr.'!O23="AuM",'Liste pr.'!M23-'Liste pr.'!N23,""))</f>
        <v/>
      </c>
      <c r="G195" t="str">
        <f>IF('Liste pr.'!Q23&lt;='Liste pr.'!P23,IF('Liste pr.'!R23="AuM",'Liste pr.'!P23-'Liste pr.'!Q23,""))</f>
        <v/>
      </c>
      <c r="H195" t="str">
        <f>IF('Liste pr.'!T23&lt;='Liste pr.'!S23,IF('Liste pr.'!U23="AuM",'Liste pr.'!S23-'Liste pr.'!T23,""))</f>
        <v/>
      </c>
      <c r="I195" t="str">
        <f>IF('Liste pr.'!W23&lt;='Liste pr.'!V23,IF('Liste pr.'!X23="AuM",'Liste pr.'!V23-'Liste pr.'!W23,""))</f>
        <v/>
      </c>
      <c r="J195">
        <f t="shared" si="16"/>
        <v>0</v>
      </c>
    </row>
    <row r="196" spans="2:11">
      <c r="B196" s="35"/>
      <c r="K196" s="1" t="s">
        <v>22</v>
      </c>
    </row>
    <row r="197" spans="2:11">
      <c r="B197" t="s">
        <v>20</v>
      </c>
      <c r="C197">
        <f t="shared" ref="C197:I197" si="17">SUM(C180:C195)</f>
        <v>0</v>
      </c>
      <c r="D197">
        <f t="shared" si="17"/>
        <v>0</v>
      </c>
      <c r="E197">
        <f t="shared" si="17"/>
        <v>0</v>
      </c>
      <c r="F197">
        <f t="shared" si="17"/>
        <v>0</v>
      </c>
      <c r="G197">
        <f t="shared" si="17"/>
        <v>0</v>
      </c>
      <c r="H197">
        <f t="shared" si="17"/>
        <v>0</v>
      </c>
      <c r="I197">
        <f t="shared" si="17"/>
        <v>0</v>
      </c>
      <c r="J197">
        <f>SUM(C197:I197)</f>
        <v>0</v>
      </c>
      <c r="K197">
        <f>SUM(J180:J195)</f>
        <v>0</v>
      </c>
    </row>
    <row r="201" spans="2:11">
      <c r="B201" s="35" t="s">
        <v>41</v>
      </c>
      <c r="C201" t="s">
        <v>24</v>
      </c>
      <c r="D201" t="s">
        <v>25</v>
      </c>
      <c r="E201" t="s">
        <v>26</v>
      </c>
      <c r="F201" t="s">
        <v>27</v>
      </c>
      <c r="G201" t="s">
        <v>28</v>
      </c>
      <c r="H201" t="s">
        <v>29</v>
      </c>
      <c r="I201" t="s">
        <v>30</v>
      </c>
      <c r="J201" t="s">
        <v>21</v>
      </c>
    </row>
    <row r="202" spans="2:11">
      <c r="B202" s="35"/>
      <c r="C202" t="str">
        <f>IF('Liste pr.'!E8&lt;='Liste pr.'!D8,IF('Liste pr.'!F8="FS",'Liste pr.'!D8-'Liste pr.'!E8," "))</f>
        <v xml:space="preserve"> </v>
      </c>
      <c r="D202" t="str">
        <f>IF('Liste pr.'!H8&lt;='Liste pr.'!G8,IF('Liste pr.'!I8="FS",'Liste pr.'!G8-'Liste pr.'!H8,""))</f>
        <v/>
      </c>
      <c r="E202" t="str">
        <f>IF('Liste pr.'!K8&lt;='Liste pr.'!J8,IF('Liste pr.'!L8="FS",'Liste pr.'!J8-'Liste pr.'!K8,""))</f>
        <v/>
      </c>
      <c r="F202" t="str">
        <f>IF('Liste pr.'!N8&lt;='Liste pr.'!M8,IF('Liste pr.'!O8="FS",'Liste pr.'!M8-'Liste pr.'!N8,""))</f>
        <v/>
      </c>
      <c r="G202" t="str">
        <f>IF('Liste pr.'!Q8&lt;='Liste pr.'!P8,IF('Liste pr.'!R8="FS",'Liste pr.'!P8-'Liste pr.'!Q8,""))</f>
        <v/>
      </c>
      <c r="H202" t="str">
        <f>IF('Liste pr.'!T8&lt;='Liste pr.'!S8,IF('Liste pr.'!U8="FS",'Liste pr.'!S8-'Liste pr.'!T8,""))</f>
        <v/>
      </c>
      <c r="I202" t="str">
        <f>IF('Liste pr.'!W8&lt;='Liste pr.'!V8,IF('Liste pr.'!X8="FS",'Liste pr.'!V8-'Liste pr.'!W8,""))</f>
        <v/>
      </c>
      <c r="J202">
        <f>SUM(C202:I202)</f>
        <v>0</v>
      </c>
    </row>
    <row r="203" spans="2:11">
      <c r="B203" s="35"/>
      <c r="C203" t="str">
        <f>IF('Liste pr.'!E9&lt;='Liste pr.'!D9,IF('Liste pr.'!F9="FS",'Liste pr.'!D9-'Liste pr.'!E9," "))</f>
        <v xml:space="preserve"> </v>
      </c>
      <c r="D203" t="str">
        <f>IF('Liste pr.'!H9&lt;='Liste pr.'!G9,IF('Liste pr.'!I9="FS",'Liste pr.'!G9-'Liste pr.'!H9,""))</f>
        <v/>
      </c>
      <c r="E203" t="str">
        <f>IF('Liste pr.'!K9&lt;='Liste pr.'!J9,IF('Liste pr.'!L9="FS",'Liste pr.'!J9-'Liste pr.'!K9,""))</f>
        <v/>
      </c>
      <c r="F203" t="str">
        <f>IF('Liste pr.'!N9&lt;='Liste pr.'!M9,IF('Liste pr.'!O9="FS",'Liste pr.'!M9-'Liste pr.'!N9,""))</f>
        <v/>
      </c>
      <c r="G203" t="str">
        <f>IF('Liste pr.'!Q9&lt;='Liste pr.'!P9,IF('Liste pr.'!R9="FS",'Liste pr.'!P9-'Liste pr.'!Q9,""))</f>
        <v/>
      </c>
      <c r="H203" t="str">
        <f>IF('Liste pr.'!T9&lt;='Liste pr.'!S9,IF('Liste pr.'!U9="FS",'Liste pr.'!S9-'Liste pr.'!T9,""))</f>
        <v/>
      </c>
      <c r="I203" t="str">
        <f>IF('Liste pr.'!W9&lt;='Liste pr.'!V9,IF('Liste pr.'!X9="FS",'Liste pr.'!V9-'Liste pr.'!W9,""))</f>
        <v/>
      </c>
      <c r="J203">
        <f t="shared" ref="J203:J217" si="18">SUM(C203:I203)</f>
        <v>0</v>
      </c>
    </row>
    <row r="204" spans="2:11">
      <c r="B204" s="35"/>
      <c r="C204" t="str">
        <f>IF('Liste pr.'!E10&lt;='Liste pr.'!D10,IF('Liste pr.'!F10="FS",'Liste pr.'!D10-'Liste pr.'!E10," "))</f>
        <v xml:space="preserve"> </v>
      </c>
      <c r="D204" t="str">
        <f>IF('Liste pr.'!H10&lt;='Liste pr.'!G10,IF('Liste pr.'!I10="FS",'Liste pr.'!G10-'Liste pr.'!H10,""))</f>
        <v/>
      </c>
      <c r="E204" t="str">
        <f>IF('Liste pr.'!K10&lt;='Liste pr.'!J10,IF('Liste pr.'!L10="FS",'Liste pr.'!J10-'Liste pr.'!K10,""))</f>
        <v/>
      </c>
      <c r="F204" t="str">
        <f>IF('Liste pr.'!N10&lt;='Liste pr.'!M10,IF('Liste pr.'!O10="FS",'Liste pr.'!M10-'Liste pr.'!N10,""))</f>
        <v/>
      </c>
      <c r="G204" t="str">
        <f>IF('Liste pr.'!Q10&lt;='Liste pr.'!P10,IF('Liste pr.'!R10="FS",'Liste pr.'!P10-'Liste pr.'!Q10,""))</f>
        <v/>
      </c>
      <c r="H204" t="str">
        <f>IF('Liste pr.'!T10&lt;='Liste pr.'!S10,IF('Liste pr.'!U10="FS",'Liste pr.'!S10-'Liste pr.'!T10,""))</f>
        <v/>
      </c>
      <c r="I204" t="str">
        <f>IF('Liste pr.'!W10&lt;='Liste pr.'!V10,IF('Liste pr.'!X10="FS",'Liste pr.'!V10-'Liste pr.'!W10,""))</f>
        <v/>
      </c>
      <c r="J204">
        <f t="shared" si="18"/>
        <v>0</v>
      </c>
    </row>
    <row r="205" spans="2:11">
      <c r="B205" s="35"/>
      <c r="C205" t="str">
        <f>IF('Liste pr.'!E11&lt;='Liste pr.'!D11,IF('Liste pr.'!F11="FS",'Liste pr.'!D11-'Liste pr.'!E11," "))</f>
        <v xml:space="preserve"> </v>
      </c>
      <c r="D205" t="str">
        <f>IF('Liste pr.'!H11&lt;='Liste pr.'!G11,IF('Liste pr.'!I11="FS",'Liste pr.'!G11-'Liste pr.'!H11,""))</f>
        <v/>
      </c>
      <c r="E205" t="str">
        <f>IF('Liste pr.'!K11&lt;='Liste pr.'!J11,IF('Liste pr.'!L11="FS",'Liste pr.'!J11-'Liste pr.'!K11,""))</f>
        <v/>
      </c>
      <c r="F205" t="str">
        <f>IF('Liste pr.'!N11&lt;='Liste pr.'!M11,IF('Liste pr.'!O11="FS",'Liste pr.'!M11-'Liste pr.'!N11,""))</f>
        <v/>
      </c>
      <c r="G205" t="str">
        <f>IF('Liste pr.'!Q11&lt;='Liste pr.'!P11,IF('Liste pr.'!R11="FS",'Liste pr.'!P11-'Liste pr.'!Q11,""))</f>
        <v/>
      </c>
      <c r="H205" t="str">
        <f>IF('Liste pr.'!T11&lt;='Liste pr.'!S11,IF('Liste pr.'!U11="FS",'Liste pr.'!S11-'Liste pr.'!T11,""))</f>
        <v/>
      </c>
      <c r="I205" t="str">
        <f>IF('Liste pr.'!W11&lt;='Liste pr.'!V11,IF('Liste pr.'!X11="FS",'Liste pr.'!V11-'Liste pr.'!W11,""))</f>
        <v/>
      </c>
      <c r="J205">
        <f t="shared" si="18"/>
        <v>0</v>
      </c>
    </row>
    <row r="206" spans="2:11">
      <c r="B206" s="35"/>
      <c r="C206" t="str">
        <f>IF('Liste pr.'!E12&lt;='Liste pr.'!D12,IF('Liste pr.'!F12="FS",'Liste pr.'!D12-'Liste pr.'!E12," "))</f>
        <v xml:space="preserve"> </v>
      </c>
      <c r="D206" t="str">
        <f>IF('Liste pr.'!H12&lt;='Liste pr.'!G12,IF('Liste pr.'!I12="FS",'Liste pr.'!G12-'Liste pr.'!H12,""))</f>
        <v/>
      </c>
      <c r="E206" t="str">
        <f>IF('Liste pr.'!K12&lt;='Liste pr.'!J12,IF('Liste pr.'!L12="FS",'Liste pr.'!J12-'Liste pr.'!K12,""))</f>
        <v/>
      </c>
      <c r="F206" t="str">
        <f>IF('Liste pr.'!N12&lt;='Liste pr.'!M12,IF('Liste pr.'!O12="FS",'Liste pr.'!M12-'Liste pr.'!N12,""))</f>
        <v/>
      </c>
      <c r="G206" t="str">
        <f>IF('Liste pr.'!Q12&lt;='Liste pr.'!P12,IF('Liste pr.'!R12="FS",'Liste pr.'!P12-'Liste pr.'!Q12,""))</f>
        <v/>
      </c>
      <c r="H206" t="str">
        <f>IF('Liste pr.'!T12&lt;='Liste pr.'!S12,IF('Liste pr.'!U12="FS",'Liste pr.'!S12-'Liste pr.'!T12,""))</f>
        <v/>
      </c>
      <c r="I206" t="str">
        <f>IF('Liste pr.'!W12&lt;='Liste pr.'!V12,IF('Liste pr.'!X12="FS",'Liste pr.'!V12-'Liste pr.'!W12,""))</f>
        <v/>
      </c>
      <c r="J206">
        <f t="shared" si="18"/>
        <v>0</v>
      </c>
    </row>
    <row r="207" spans="2:11">
      <c r="B207" s="35"/>
      <c r="C207" t="str">
        <f>IF('Liste pr.'!E13&lt;='Liste pr.'!D13,IF('Liste pr.'!F13="FS",'Liste pr.'!D13-'Liste pr.'!E13," "))</f>
        <v xml:space="preserve"> </v>
      </c>
      <c r="D207" t="str">
        <f>IF('Liste pr.'!H13&lt;='Liste pr.'!G13,IF('Liste pr.'!I13="FS",'Liste pr.'!G13-'Liste pr.'!H13,""))</f>
        <v/>
      </c>
      <c r="E207" t="str">
        <f>IF('Liste pr.'!K13&lt;='Liste pr.'!J13,IF('Liste pr.'!L13="FS",'Liste pr.'!J13-'Liste pr.'!K13,""))</f>
        <v/>
      </c>
      <c r="F207" t="str">
        <f>IF('Liste pr.'!N13&lt;='Liste pr.'!M13,IF('Liste pr.'!O13="FS",'Liste pr.'!M13-'Liste pr.'!N13,""))</f>
        <v/>
      </c>
      <c r="G207" t="str">
        <f>IF('Liste pr.'!Q13&lt;='Liste pr.'!P13,IF('Liste pr.'!R13="FS",'Liste pr.'!P13-'Liste pr.'!Q13,""))</f>
        <v/>
      </c>
      <c r="H207" t="str">
        <f>IF('Liste pr.'!T13&lt;='Liste pr.'!S13,IF('Liste pr.'!U13="FS",'Liste pr.'!S13-'Liste pr.'!T13,""))</f>
        <v/>
      </c>
      <c r="I207" t="str">
        <f>IF('Liste pr.'!W13&lt;='Liste pr.'!V13,IF('Liste pr.'!X13="FS",'Liste pr.'!V13-'Liste pr.'!W13,""))</f>
        <v/>
      </c>
      <c r="J207">
        <f t="shared" si="18"/>
        <v>0</v>
      </c>
    </row>
    <row r="208" spans="2:11">
      <c r="B208" s="35"/>
      <c r="C208" t="str">
        <f>IF('Liste pr.'!E14&lt;='Liste pr.'!D14,IF('Liste pr.'!F14="FS",'Liste pr.'!D14-'Liste pr.'!E14," "))</f>
        <v xml:space="preserve"> </v>
      </c>
      <c r="D208" t="str">
        <f>IF('Liste pr.'!H14&lt;='Liste pr.'!G14,IF('Liste pr.'!I14="FS",'Liste pr.'!G14-'Liste pr.'!H14,""))</f>
        <v/>
      </c>
      <c r="E208" t="str">
        <f>IF('Liste pr.'!K14&lt;='Liste pr.'!J14,IF('Liste pr.'!L14="FS",'Liste pr.'!J14-'Liste pr.'!K14,""))</f>
        <v/>
      </c>
      <c r="F208" t="str">
        <f>IF('Liste pr.'!N14&lt;='Liste pr.'!M14,IF('Liste pr.'!O14="FS",'Liste pr.'!M14-'Liste pr.'!N14,""))</f>
        <v/>
      </c>
      <c r="G208" t="str">
        <f>IF('Liste pr.'!Q14&lt;='Liste pr.'!P14,IF('Liste pr.'!R14="FS",'Liste pr.'!P14-'Liste pr.'!Q14,""))</f>
        <v/>
      </c>
      <c r="H208" t="str">
        <f>IF('Liste pr.'!T14&lt;='Liste pr.'!S14,IF('Liste pr.'!U14="FS",'Liste pr.'!S14-'Liste pr.'!T14,""))</f>
        <v/>
      </c>
      <c r="I208" t="str">
        <f>IF('Liste pr.'!W14&lt;='Liste pr.'!V14,IF('Liste pr.'!X14="FS",'Liste pr.'!V14-'Liste pr.'!W14,""))</f>
        <v/>
      </c>
      <c r="J208">
        <f t="shared" si="18"/>
        <v>0</v>
      </c>
    </row>
    <row r="209" spans="2:11">
      <c r="B209" s="35"/>
      <c r="C209" t="str">
        <f>IF('Liste pr.'!E15&lt;='Liste pr.'!D15,IF('Liste pr.'!F15="FS",'Liste pr.'!D15-'Liste pr.'!E15," "))</f>
        <v xml:space="preserve"> </v>
      </c>
      <c r="D209" t="str">
        <f>IF('Liste pr.'!H15&lt;='Liste pr.'!G15,IF('Liste pr.'!I15="FS",'Liste pr.'!G15-'Liste pr.'!H15,""))</f>
        <v/>
      </c>
      <c r="E209" t="str">
        <f>IF('Liste pr.'!K15&lt;='Liste pr.'!J15,IF('Liste pr.'!L15="FS",'Liste pr.'!J15-'Liste pr.'!K15,""))</f>
        <v/>
      </c>
      <c r="F209" t="str">
        <f>IF('Liste pr.'!N15&lt;='Liste pr.'!M15,IF('Liste pr.'!O15="FS",'Liste pr.'!M15-'Liste pr.'!N15,""))</f>
        <v/>
      </c>
      <c r="G209" t="str">
        <f>IF('Liste pr.'!Q15&lt;='Liste pr.'!P15,IF('Liste pr.'!R15="FS",'Liste pr.'!P15-'Liste pr.'!Q15,""))</f>
        <v/>
      </c>
      <c r="H209" t="str">
        <f>IF('Liste pr.'!T15&lt;='Liste pr.'!S15,IF('Liste pr.'!U15="FS",'Liste pr.'!S15-'Liste pr.'!T15,""))</f>
        <v/>
      </c>
      <c r="I209" t="str">
        <f>IF('Liste pr.'!W15&lt;='Liste pr.'!V15,IF('Liste pr.'!X15="FS",'Liste pr.'!V15-'Liste pr.'!W15,""))</f>
        <v/>
      </c>
      <c r="J209">
        <f t="shared" si="18"/>
        <v>0</v>
      </c>
    </row>
    <row r="210" spans="2:11">
      <c r="B210" s="35"/>
      <c r="C210" t="str">
        <f>IF('Liste pr.'!E16&lt;='Liste pr.'!D16,IF('Liste pr.'!F16="FS",'Liste pr.'!D16-'Liste pr.'!E16," "))</f>
        <v xml:space="preserve"> </v>
      </c>
      <c r="D210" t="str">
        <f>IF('Liste pr.'!H16&lt;='Liste pr.'!G16,IF('Liste pr.'!I16="FS",'Liste pr.'!G16-'Liste pr.'!H16,""))</f>
        <v/>
      </c>
      <c r="E210" t="str">
        <f>IF('Liste pr.'!K16&lt;='Liste pr.'!J16,IF('Liste pr.'!L16="FS",'Liste pr.'!J16-'Liste pr.'!K16,""))</f>
        <v/>
      </c>
      <c r="F210" t="str">
        <f>IF('Liste pr.'!N16&lt;='Liste pr.'!M16,IF('Liste pr.'!O16="FS",'Liste pr.'!M16-'Liste pr.'!N16,""))</f>
        <v/>
      </c>
      <c r="G210" t="str">
        <f>IF('Liste pr.'!Q16&lt;='Liste pr.'!P16,IF('Liste pr.'!R16="FS",'Liste pr.'!P16-'Liste pr.'!Q16,""))</f>
        <v/>
      </c>
      <c r="H210" t="str">
        <f>IF('Liste pr.'!T16&lt;='Liste pr.'!S16,IF('Liste pr.'!U16="FS",'Liste pr.'!S16-'Liste pr.'!T16,""))</f>
        <v/>
      </c>
      <c r="I210" t="str">
        <f>IF('Liste pr.'!W16&lt;='Liste pr.'!V16,IF('Liste pr.'!X16="FS",'Liste pr.'!V16-'Liste pr.'!W16,""))</f>
        <v/>
      </c>
      <c r="J210">
        <f t="shared" si="18"/>
        <v>0</v>
      </c>
    </row>
    <row r="211" spans="2:11">
      <c r="B211" s="35"/>
      <c r="C211" t="str">
        <f>IF('Liste pr.'!E17&lt;='Liste pr.'!D17,IF('Liste pr.'!F17="FS",'Liste pr.'!D17-'Liste pr.'!E17," "))</f>
        <v xml:space="preserve"> </v>
      </c>
      <c r="D211" t="str">
        <f>IF('Liste pr.'!H17&lt;='Liste pr.'!G17,IF('Liste pr.'!I17="FS",'Liste pr.'!G17-'Liste pr.'!H17,""))</f>
        <v/>
      </c>
      <c r="E211" t="str">
        <f>IF('Liste pr.'!K17&lt;='Liste pr.'!J17,IF('Liste pr.'!L17="FS",'Liste pr.'!J17-'Liste pr.'!K17,""))</f>
        <v/>
      </c>
      <c r="F211" t="str">
        <f>IF('Liste pr.'!N17&lt;='Liste pr.'!M17,IF('Liste pr.'!O17="FS",'Liste pr.'!M17-'Liste pr.'!N17,""))</f>
        <v/>
      </c>
      <c r="G211" t="str">
        <f>IF('Liste pr.'!Q17&lt;='Liste pr.'!P17,IF('Liste pr.'!R17="FS",'Liste pr.'!P17-'Liste pr.'!Q17,""))</f>
        <v/>
      </c>
      <c r="H211" t="str">
        <f>IF('Liste pr.'!T17&lt;='Liste pr.'!S17,IF('Liste pr.'!U17="FS",'Liste pr.'!S17-'Liste pr.'!T17,""))</f>
        <v/>
      </c>
      <c r="I211" t="str">
        <f>IF('Liste pr.'!W17&lt;='Liste pr.'!V17,IF('Liste pr.'!X17="FS",'Liste pr.'!V17-'Liste pr.'!W17,""))</f>
        <v/>
      </c>
      <c r="J211">
        <f t="shared" si="18"/>
        <v>0</v>
      </c>
    </row>
    <row r="212" spans="2:11">
      <c r="B212" s="35"/>
      <c r="C212" t="str">
        <f>IF('Liste pr.'!E18&lt;='Liste pr.'!D18,IF('Liste pr.'!F18="FS",'Liste pr.'!D18-'Liste pr.'!E18," "))</f>
        <v xml:space="preserve"> </v>
      </c>
      <c r="D212" t="str">
        <f>IF('Liste pr.'!H18&lt;='Liste pr.'!G18,IF('Liste pr.'!I18="FS",'Liste pr.'!G18-'Liste pr.'!H18,""))</f>
        <v/>
      </c>
      <c r="E212" t="str">
        <f>IF('Liste pr.'!K18&lt;='Liste pr.'!J18,IF('Liste pr.'!L18="FS",'Liste pr.'!J18-'Liste pr.'!K18,""))</f>
        <v/>
      </c>
      <c r="F212" t="str">
        <f>IF('Liste pr.'!N18&lt;='Liste pr.'!M18,IF('Liste pr.'!O18="FS",'Liste pr.'!M18-'Liste pr.'!N18,""))</f>
        <v/>
      </c>
      <c r="G212" t="str">
        <f>IF('Liste pr.'!Q18&lt;='Liste pr.'!P18,IF('Liste pr.'!R18="FS",'Liste pr.'!P18-'Liste pr.'!Q18,""))</f>
        <v/>
      </c>
      <c r="H212" t="str">
        <f>IF('Liste pr.'!T18&lt;='Liste pr.'!S18,IF('Liste pr.'!U18="FS",'Liste pr.'!S18-'Liste pr.'!T18,""))</f>
        <v/>
      </c>
      <c r="I212" t="str">
        <f>IF('Liste pr.'!W18&lt;='Liste pr.'!V18,IF('Liste pr.'!X18="FS",'Liste pr.'!V18-'Liste pr.'!W18,""))</f>
        <v/>
      </c>
      <c r="J212">
        <f t="shared" si="18"/>
        <v>0</v>
      </c>
    </row>
    <row r="213" spans="2:11">
      <c r="B213" s="35"/>
      <c r="C213" t="str">
        <f>IF('Liste pr.'!E19&lt;='Liste pr.'!D19,IF('Liste pr.'!F19="FS",'Liste pr.'!D19-'Liste pr.'!E19," "))</f>
        <v xml:space="preserve"> </v>
      </c>
      <c r="D213" t="str">
        <f>IF('Liste pr.'!H19&lt;='Liste pr.'!G19,IF('Liste pr.'!I19="FS",'Liste pr.'!G19-'Liste pr.'!H19,""))</f>
        <v/>
      </c>
      <c r="E213" t="str">
        <f>IF('Liste pr.'!K19&lt;='Liste pr.'!J19,IF('Liste pr.'!L19="FS",'Liste pr.'!J19-'Liste pr.'!K19,""))</f>
        <v/>
      </c>
      <c r="F213" t="str">
        <f>IF('Liste pr.'!N19&lt;='Liste pr.'!M19,IF('Liste pr.'!O19="FS",'Liste pr.'!M19-'Liste pr.'!N19,""))</f>
        <v/>
      </c>
      <c r="G213" t="str">
        <f>IF('Liste pr.'!Q19&lt;='Liste pr.'!P19,IF('Liste pr.'!R19="FS",'Liste pr.'!P19-'Liste pr.'!Q19,""))</f>
        <v/>
      </c>
      <c r="H213" t="str">
        <f>IF('Liste pr.'!T19&lt;='Liste pr.'!S19,IF('Liste pr.'!U19="FS",'Liste pr.'!S19-'Liste pr.'!T19,""))</f>
        <v/>
      </c>
      <c r="I213" t="str">
        <f>IF('Liste pr.'!W19&lt;='Liste pr.'!V19,IF('Liste pr.'!X19="FS",'Liste pr.'!V19-'Liste pr.'!W19,""))</f>
        <v/>
      </c>
      <c r="J213">
        <f t="shared" si="18"/>
        <v>0</v>
      </c>
    </row>
    <row r="214" spans="2:11">
      <c r="B214" s="35"/>
      <c r="C214" t="str">
        <f>IF('Liste pr.'!E20&lt;='Liste pr.'!D20,IF('Liste pr.'!F20="FS",'Liste pr.'!D20-'Liste pr.'!E20," "))</f>
        <v xml:space="preserve"> </v>
      </c>
      <c r="D214" t="str">
        <f>IF('Liste pr.'!H20&lt;='Liste pr.'!G20,IF('Liste pr.'!I20="FS",'Liste pr.'!G20-'Liste pr.'!H20,""))</f>
        <v/>
      </c>
      <c r="E214" t="str">
        <f>IF('Liste pr.'!K20&lt;='Liste pr.'!J20,IF('Liste pr.'!L20="FS",'Liste pr.'!J20-'Liste pr.'!K20,""))</f>
        <v/>
      </c>
      <c r="F214" t="str">
        <f>IF('Liste pr.'!N20&lt;='Liste pr.'!M20,IF('Liste pr.'!O20="FS",'Liste pr.'!M20-'Liste pr.'!N20,""))</f>
        <v/>
      </c>
      <c r="G214" t="str">
        <f>IF('Liste pr.'!Q20&lt;='Liste pr.'!P20,IF('Liste pr.'!R20="FS",'Liste pr.'!P20-'Liste pr.'!Q20,""))</f>
        <v/>
      </c>
      <c r="H214" t="str">
        <f>IF('Liste pr.'!T20&lt;='Liste pr.'!S20,IF('Liste pr.'!U20="FS",'Liste pr.'!S20-'Liste pr.'!T20,""))</f>
        <v/>
      </c>
      <c r="I214" t="str">
        <f>IF('Liste pr.'!W20&lt;='Liste pr.'!V20,IF('Liste pr.'!X20="FS",'Liste pr.'!V20-'Liste pr.'!W20,""))</f>
        <v/>
      </c>
      <c r="J214">
        <f t="shared" si="18"/>
        <v>0</v>
      </c>
    </row>
    <row r="215" spans="2:11">
      <c r="B215" s="35"/>
      <c r="C215" t="str">
        <f>IF('Liste pr.'!E21&lt;='Liste pr.'!D21,IF('Liste pr.'!F21="FS",'Liste pr.'!D21-'Liste pr.'!E21," "))</f>
        <v xml:space="preserve"> </v>
      </c>
      <c r="D215" t="str">
        <f>IF('Liste pr.'!H21&lt;='Liste pr.'!G21,IF('Liste pr.'!I21="FS",'Liste pr.'!G21-'Liste pr.'!H21,""))</f>
        <v/>
      </c>
      <c r="E215" t="str">
        <f>IF('Liste pr.'!K21&lt;='Liste pr.'!J21,IF('Liste pr.'!L21="FS",'Liste pr.'!J21-'Liste pr.'!K21,""))</f>
        <v/>
      </c>
      <c r="F215" t="str">
        <f>IF('Liste pr.'!N21&lt;='Liste pr.'!M21,IF('Liste pr.'!O21="FS",'Liste pr.'!M21-'Liste pr.'!N21,""))</f>
        <v/>
      </c>
      <c r="G215" t="str">
        <f>IF('Liste pr.'!Q21&lt;='Liste pr.'!P21,IF('Liste pr.'!R21="FS",'Liste pr.'!P21-'Liste pr.'!Q21,""))</f>
        <v/>
      </c>
      <c r="H215" t="str">
        <f>IF('Liste pr.'!T21&lt;='Liste pr.'!S21,IF('Liste pr.'!U21="FS",'Liste pr.'!S21-'Liste pr.'!T21,""))</f>
        <v/>
      </c>
      <c r="I215" t="str">
        <f>IF('Liste pr.'!W21&lt;='Liste pr.'!V21,IF('Liste pr.'!X21="FS",'Liste pr.'!V21-'Liste pr.'!W21,""))</f>
        <v/>
      </c>
      <c r="J215">
        <f t="shared" si="18"/>
        <v>0</v>
      </c>
    </row>
    <row r="216" spans="2:11">
      <c r="B216" s="35"/>
      <c r="C216" t="str">
        <f>IF('Liste pr.'!E22&lt;='Liste pr.'!D22,IF('Liste pr.'!F22="FS",'Liste pr.'!D22-'Liste pr.'!E22," "))</f>
        <v xml:space="preserve"> </v>
      </c>
      <c r="D216" t="str">
        <f>IF('Liste pr.'!H22&lt;='Liste pr.'!G22,IF('Liste pr.'!I22="FS",'Liste pr.'!G22-'Liste pr.'!H22,""))</f>
        <v/>
      </c>
      <c r="E216" t="str">
        <f>IF('Liste pr.'!K22&lt;='Liste pr.'!J22,IF('Liste pr.'!L22="FS",'Liste pr.'!J22-'Liste pr.'!K22,""))</f>
        <v/>
      </c>
      <c r="F216" t="str">
        <f>IF('Liste pr.'!N22&lt;='Liste pr.'!M22,IF('Liste pr.'!O22="FS",'Liste pr.'!M22-'Liste pr.'!N22,""))</f>
        <v/>
      </c>
      <c r="G216" t="str">
        <f>IF('Liste pr.'!Q22&lt;='Liste pr.'!P22,IF('Liste pr.'!R22="FS",'Liste pr.'!P22-'Liste pr.'!Q22,""))</f>
        <v/>
      </c>
      <c r="H216" t="str">
        <f>IF('Liste pr.'!T22&lt;='Liste pr.'!S22,IF('Liste pr.'!U22="FS",'Liste pr.'!S22-'Liste pr.'!T22,""))</f>
        <v/>
      </c>
      <c r="I216" t="str">
        <f>IF('Liste pr.'!W22&lt;='Liste pr.'!V22,IF('Liste pr.'!X22="FS",'Liste pr.'!V22-'Liste pr.'!W22,""))</f>
        <v/>
      </c>
      <c r="J216">
        <f t="shared" si="18"/>
        <v>0</v>
      </c>
    </row>
    <row r="217" spans="2:11">
      <c r="B217" s="35"/>
      <c r="C217" t="str">
        <f>IF('Liste pr.'!E23&lt;='Liste pr.'!D23,IF('Liste pr.'!F23="FS",'Liste pr.'!D23-'Liste pr.'!E23," "))</f>
        <v xml:space="preserve"> </v>
      </c>
      <c r="D217" t="str">
        <f>IF('Liste pr.'!H23&lt;='Liste pr.'!G23,IF('Liste pr.'!I23="FS",'Liste pr.'!G23-'Liste pr.'!H23,""))</f>
        <v/>
      </c>
      <c r="E217" t="str">
        <f>IF('Liste pr.'!K23&lt;='Liste pr.'!J23,IF('Liste pr.'!L23="FS",'Liste pr.'!J23-'Liste pr.'!K23,""))</f>
        <v/>
      </c>
      <c r="F217" t="str">
        <f>IF('Liste pr.'!N23&lt;='Liste pr.'!M23,IF('Liste pr.'!O23="FS",'Liste pr.'!M23-'Liste pr.'!N23,""))</f>
        <v/>
      </c>
      <c r="G217" t="str">
        <f>IF('Liste pr.'!Q23&lt;='Liste pr.'!P23,IF('Liste pr.'!R23="FS",'Liste pr.'!P23-'Liste pr.'!Q23,""))</f>
        <v/>
      </c>
      <c r="H217" t="str">
        <f>IF('Liste pr.'!T23&lt;='Liste pr.'!S23,IF('Liste pr.'!U23="FS",'Liste pr.'!S23-'Liste pr.'!T23,""))</f>
        <v/>
      </c>
      <c r="I217" t="str">
        <f>IF('Liste pr.'!W23&lt;='Liste pr.'!V23,IF('Liste pr.'!X23="FS",'Liste pr.'!V23-'Liste pr.'!W23,""))</f>
        <v/>
      </c>
      <c r="J217">
        <f t="shared" si="18"/>
        <v>0</v>
      </c>
    </row>
    <row r="218" spans="2:11">
      <c r="B218" s="35"/>
      <c r="C218" t="str">
        <f>IF('Liste pr.'!E24&lt;='Liste pr.'!D24,IF('Liste pr.'!F24="FS",'Liste pr.'!D24-'Liste pr.'!E24," "))</f>
        <v xml:space="preserve"> </v>
      </c>
      <c r="D218" t="str">
        <f>IF('Liste pr.'!H24&lt;='Liste pr.'!G24,IF('Liste pr.'!I24="FS",'Liste pr.'!G24-'Liste pr.'!H24,""))</f>
        <v/>
      </c>
      <c r="E218" t="str">
        <f>IF('Liste pr.'!K24&lt;='Liste pr.'!J24,IF('Liste pr.'!L24="FS",'Liste pr.'!J24-'Liste pr.'!K24,""))</f>
        <v/>
      </c>
      <c r="F218" t="str">
        <f>IF('Liste pr.'!N24&lt;='Liste pr.'!M24,IF('Liste pr.'!O24="FS",'Liste pr.'!M24-'Liste pr.'!N24,""))</f>
        <v/>
      </c>
      <c r="G218" t="str">
        <f>IF('Liste pr.'!Q24&lt;='Liste pr.'!P24,IF('Liste pr.'!R24="FS",'Liste pr.'!P24-'Liste pr.'!Q24,""))</f>
        <v/>
      </c>
      <c r="H218" t="str">
        <f>IF('Liste pr.'!T24&lt;='Liste pr.'!S24,IF('Liste pr.'!U24="FS",'Liste pr.'!S24-'Liste pr.'!T24,""))</f>
        <v/>
      </c>
      <c r="I218" t="str">
        <f>IF('Liste pr.'!W24&lt;='Liste pr.'!V24,IF('Liste pr.'!X24="FS",'Liste pr.'!V24-'Liste pr.'!W24,""))</f>
        <v/>
      </c>
      <c r="K218" s="1" t="s">
        <v>22</v>
      </c>
    </row>
    <row r="219" spans="2:11">
      <c r="B219" t="s">
        <v>20</v>
      </c>
      <c r="C219">
        <f t="shared" ref="C219:I219" si="19">SUM(C202:C217)</f>
        <v>0</v>
      </c>
      <c r="D219">
        <f t="shared" si="19"/>
        <v>0</v>
      </c>
      <c r="E219">
        <f t="shared" si="19"/>
        <v>0</v>
      </c>
      <c r="F219">
        <f t="shared" si="19"/>
        <v>0</v>
      </c>
      <c r="G219">
        <f t="shared" si="19"/>
        <v>0</v>
      </c>
      <c r="H219">
        <f t="shared" si="19"/>
        <v>0</v>
      </c>
      <c r="I219">
        <f t="shared" si="19"/>
        <v>0</v>
      </c>
      <c r="J219">
        <f>SUM(C219:I219)</f>
        <v>0</v>
      </c>
      <c r="K219">
        <f>SUM(J202:J217)</f>
        <v>0</v>
      </c>
    </row>
    <row r="222" spans="2:11">
      <c r="B222" s="35" t="s">
        <v>42</v>
      </c>
      <c r="C222" t="s">
        <v>24</v>
      </c>
      <c r="D222" t="s">
        <v>25</v>
      </c>
      <c r="E222" t="s">
        <v>26</v>
      </c>
      <c r="F222" t="s">
        <v>27</v>
      </c>
      <c r="G222" t="s">
        <v>28</v>
      </c>
      <c r="H222" t="s">
        <v>29</v>
      </c>
      <c r="I222" t="s">
        <v>30</v>
      </c>
      <c r="J222" t="s">
        <v>21</v>
      </c>
    </row>
    <row r="223" spans="2:11">
      <c r="B223" s="35"/>
      <c r="C223" t="str">
        <f>IF('Liste pr.'!E8&lt;='Liste pr.'!D8,IF('Liste pr.'!F$8="ACC",'Liste pr.'!D8-'Liste pr.'!E8," "))</f>
        <v xml:space="preserve"> </v>
      </c>
      <c r="D223" t="str">
        <f>IF('Liste pr.'!H8&lt;='Liste pr.'!G8,IF('Liste pr.'!I8="ACC",'Liste pr.'!G8-'Liste pr.'!H8,""))</f>
        <v/>
      </c>
      <c r="E223" t="str">
        <f>IF('Liste pr.'!K8&lt;='Liste pr.'!J8,IF('Liste pr.'!L8="ACC",'Liste pr.'!J8-'Liste pr.'!K8,""))</f>
        <v/>
      </c>
      <c r="F223" t="str">
        <f>IF('Liste pr.'!N8&lt;='Liste pr.'!M8,IF('Liste pr.'!O8="ACC",'Liste pr.'!M8-'Liste pr.'!N8,""))</f>
        <v/>
      </c>
      <c r="G223" t="str">
        <f>IF('Liste pr.'!Q8&lt;='Liste pr.'!P8,IF('Liste pr.'!R8="ACC",'Liste pr.'!P8-'Liste pr.'!Q8,""))</f>
        <v/>
      </c>
      <c r="H223" t="str">
        <f>IF('Liste pr.'!T8&lt;='Liste pr.'!S8,IF('Liste pr.'!U8="ACC",'Liste pr.'!S8-'Liste pr.'!T8,""))</f>
        <v/>
      </c>
      <c r="I223" t="str">
        <f>IF('Liste pr.'!W8&lt;='Liste pr.'!V8,IF('Liste pr.'!X8="ACC",'Liste pr.'!V8-'Liste pr.'!W8,""))</f>
        <v/>
      </c>
      <c r="J223">
        <f>SUM(C223:I223)</f>
        <v>0</v>
      </c>
    </row>
    <row r="224" spans="2:11">
      <c r="B224" s="35"/>
      <c r="C224" t="str">
        <f>IF('Liste pr.'!E9&lt;='Liste pr.'!D9,IF('Liste pr.'!F$8="ACC",'Liste pr.'!D9-'Liste pr.'!E9," "))</f>
        <v xml:space="preserve"> </v>
      </c>
      <c r="D224" t="str">
        <f>IF('Liste pr.'!H9&lt;='Liste pr.'!G9,IF('Liste pr.'!I9="ACC",'Liste pr.'!G9-'Liste pr.'!H9,""))</f>
        <v/>
      </c>
      <c r="E224" t="str">
        <f>IF('Liste pr.'!K9&lt;='Liste pr.'!J9,IF('Liste pr.'!L9="ACC",'Liste pr.'!J9-'Liste pr.'!K9,""))</f>
        <v/>
      </c>
      <c r="F224" t="str">
        <f>IF('Liste pr.'!N9&lt;='Liste pr.'!M9,IF('Liste pr.'!O9="ACC",'Liste pr.'!M9-'Liste pr.'!N9,""))</f>
        <v/>
      </c>
      <c r="G224" t="str">
        <f>IF('Liste pr.'!Q9&lt;='Liste pr.'!P9,IF('Liste pr.'!R9="ACC",'Liste pr.'!P9-'Liste pr.'!Q9,""))</f>
        <v/>
      </c>
      <c r="H224" t="str">
        <f>IF('Liste pr.'!T9&lt;='Liste pr.'!S9,IF('Liste pr.'!U9="ACC",'Liste pr.'!S9-'Liste pr.'!T9,""))</f>
        <v/>
      </c>
      <c r="I224" t="str">
        <f>IF('Liste pr.'!W9&lt;='Liste pr.'!V9,IF('Liste pr.'!X9="ACC",'Liste pr.'!V9-'Liste pr.'!W9,""))</f>
        <v/>
      </c>
      <c r="J224">
        <f t="shared" ref="J224:J238" si="20">SUM(C224:I224)</f>
        <v>0</v>
      </c>
    </row>
    <row r="225" spans="2:11">
      <c r="B225" s="35"/>
      <c r="C225" t="str">
        <f>IF('Liste pr.'!E10&lt;='Liste pr.'!D10,IF('Liste pr.'!F$8="ACC",'Liste pr.'!D10-'Liste pr.'!E10," "))</f>
        <v xml:space="preserve"> </v>
      </c>
      <c r="D225" t="str">
        <f>IF('Liste pr.'!H10&lt;='Liste pr.'!G10,IF('Liste pr.'!I10="ACC",'Liste pr.'!G10-'Liste pr.'!H10,""))</f>
        <v/>
      </c>
      <c r="E225" t="str">
        <f>IF('Liste pr.'!K10&lt;='Liste pr.'!J10,IF('Liste pr.'!L10="ACC",'Liste pr.'!J10-'Liste pr.'!K10,""))</f>
        <v/>
      </c>
      <c r="F225" t="str">
        <f>IF('Liste pr.'!N10&lt;='Liste pr.'!M10,IF('Liste pr.'!O10="ACC",'Liste pr.'!M10-'Liste pr.'!N10,""))</f>
        <v/>
      </c>
      <c r="G225" t="str">
        <f>IF('Liste pr.'!Q10&lt;='Liste pr.'!P10,IF('Liste pr.'!R10="ACC",'Liste pr.'!P10-'Liste pr.'!Q10,""))</f>
        <v/>
      </c>
      <c r="H225" t="str">
        <f>IF('Liste pr.'!T10&lt;='Liste pr.'!S10,IF('Liste pr.'!U10="ACC",'Liste pr.'!S10-'Liste pr.'!T10,""))</f>
        <v/>
      </c>
      <c r="I225" t="str">
        <f>IF('Liste pr.'!W10&lt;='Liste pr.'!V10,IF('Liste pr.'!X10="ACC",'Liste pr.'!V10-'Liste pr.'!W10,""))</f>
        <v/>
      </c>
      <c r="J225">
        <f t="shared" si="20"/>
        <v>0</v>
      </c>
    </row>
    <row r="226" spans="2:11">
      <c r="B226" s="35"/>
      <c r="C226" t="str">
        <f>IF('Liste pr.'!E11&lt;='Liste pr.'!D11,IF('Liste pr.'!F$8="ACC",'Liste pr.'!D11-'Liste pr.'!E11," "))</f>
        <v xml:space="preserve"> </v>
      </c>
      <c r="D226" t="str">
        <f>IF('Liste pr.'!H11&lt;='Liste pr.'!G11,IF('Liste pr.'!I11="ACC",'Liste pr.'!G11-'Liste pr.'!H11,""))</f>
        <v/>
      </c>
      <c r="E226" t="str">
        <f>IF('Liste pr.'!K11&lt;='Liste pr.'!J11,IF('Liste pr.'!L11="ACC",'Liste pr.'!J11-'Liste pr.'!K11,""))</f>
        <v/>
      </c>
      <c r="F226" t="str">
        <f>IF('Liste pr.'!N11&lt;='Liste pr.'!M11,IF('Liste pr.'!O11="ACC",'Liste pr.'!M11-'Liste pr.'!N11,""))</f>
        <v/>
      </c>
      <c r="G226" t="str">
        <f>IF('Liste pr.'!Q11&lt;='Liste pr.'!P11,IF('Liste pr.'!R11="ACC",'Liste pr.'!P11-'Liste pr.'!Q11,""))</f>
        <v/>
      </c>
      <c r="H226" t="str">
        <f>IF('Liste pr.'!T11&lt;='Liste pr.'!S11,IF('Liste pr.'!U11="ACC",'Liste pr.'!S11-'Liste pr.'!T11,""))</f>
        <v/>
      </c>
      <c r="I226" t="str">
        <f>IF('Liste pr.'!W11&lt;='Liste pr.'!V11,IF('Liste pr.'!X11="ACC",'Liste pr.'!V11-'Liste pr.'!W11,""))</f>
        <v/>
      </c>
      <c r="J226">
        <f t="shared" si="20"/>
        <v>0</v>
      </c>
    </row>
    <row r="227" spans="2:11">
      <c r="B227" s="35"/>
      <c r="C227" t="str">
        <f>IF('Liste pr.'!E12&lt;='Liste pr.'!D12,IF('Liste pr.'!F$8="ACC",'Liste pr.'!D12-'Liste pr.'!E12," "))</f>
        <v xml:space="preserve"> </v>
      </c>
      <c r="D227" t="str">
        <f>IF('Liste pr.'!H12&lt;='Liste pr.'!G12,IF('Liste pr.'!I12="ACC",'Liste pr.'!G12-'Liste pr.'!H12,""))</f>
        <v/>
      </c>
      <c r="E227" t="str">
        <f>IF('Liste pr.'!K12&lt;='Liste pr.'!J12,IF('Liste pr.'!L12="ACC",'Liste pr.'!J12-'Liste pr.'!K12,""))</f>
        <v/>
      </c>
      <c r="F227" t="str">
        <f>IF('Liste pr.'!N12&lt;='Liste pr.'!M12,IF('Liste pr.'!O12="ACC",'Liste pr.'!M12-'Liste pr.'!N12,""))</f>
        <v/>
      </c>
      <c r="G227" t="str">
        <f>IF('Liste pr.'!Q12&lt;='Liste pr.'!P12,IF('Liste pr.'!R12="ACC",'Liste pr.'!P12-'Liste pr.'!Q12,""))</f>
        <v/>
      </c>
      <c r="H227" t="str">
        <f>IF('Liste pr.'!T12&lt;='Liste pr.'!S12,IF('Liste pr.'!U12="ACC",'Liste pr.'!S12-'Liste pr.'!T12,""))</f>
        <v/>
      </c>
      <c r="I227" t="str">
        <f>IF('Liste pr.'!W12&lt;='Liste pr.'!V12,IF('Liste pr.'!X12="ACC",'Liste pr.'!V12-'Liste pr.'!W12,""))</f>
        <v/>
      </c>
      <c r="J227">
        <f t="shared" si="20"/>
        <v>0</v>
      </c>
    </row>
    <row r="228" spans="2:11">
      <c r="B228" s="35"/>
      <c r="C228" t="str">
        <f>IF('Liste pr.'!E13&lt;='Liste pr.'!D13,IF('Liste pr.'!F$8="ACC",'Liste pr.'!D13-'Liste pr.'!E13," "))</f>
        <v xml:space="preserve"> </v>
      </c>
      <c r="D228" t="str">
        <f>IF('Liste pr.'!H13&lt;='Liste pr.'!G13,IF('Liste pr.'!I13="ACC",'Liste pr.'!G13-'Liste pr.'!H13,""))</f>
        <v/>
      </c>
      <c r="E228" t="str">
        <f>IF('Liste pr.'!K13&lt;='Liste pr.'!J13,IF('Liste pr.'!L13="ACC",'Liste pr.'!J13-'Liste pr.'!K13,""))</f>
        <v/>
      </c>
      <c r="F228" t="str">
        <f>IF('Liste pr.'!N13&lt;='Liste pr.'!M13,IF('Liste pr.'!O13="ACC",'Liste pr.'!M13-'Liste pr.'!N13,""))</f>
        <v/>
      </c>
      <c r="G228" t="str">
        <f>IF('Liste pr.'!Q13&lt;='Liste pr.'!P13,IF('Liste pr.'!R13="ACC",'Liste pr.'!P13-'Liste pr.'!Q13,""))</f>
        <v/>
      </c>
      <c r="H228" t="str">
        <f>IF('Liste pr.'!T13&lt;='Liste pr.'!S13,IF('Liste pr.'!U13="ACC",'Liste pr.'!S13-'Liste pr.'!T13,""))</f>
        <v/>
      </c>
      <c r="I228" t="str">
        <f>IF('Liste pr.'!W13&lt;='Liste pr.'!V13,IF('Liste pr.'!X13="ACC",'Liste pr.'!V13-'Liste pr.'!W13,""))</f>
        <v/>
      </c>
      <c r="J228">
        <f t="shared" si="20"/>
        <v>0</v>
      </c>
    </row>
    <row r="229" spans="2:11">
      <c r="B229" s="35"/>
      <c r="C229" t="str">
        <f>IF('Liste pr.'!E14&lt;='Liste pr.'!D14,IF('Liste pr.'!F$8="ACC",'Liste pr.'!D14-'Liste pr.'!E14," "))</f>
        <v xml:space="preserve"> </v>
      </c>
      <c r="D229" t="str">
        <f>IF('Liste pr.'!H14&lt;='Liste pr.'!G14,IF('Liste pr.'!I14="ACC",'Liste pr.'!G14-'Liste pr.'!H14,""))</f>
        <v/>
      </c>
      <c r="E229" t="str">
        <f>IF('Liste pr.'!K14&lt;='Liste pr.'!J14,IF('Liste pr.'!L14="ACC",'Liste pr.'!J14-'Liste pr.'!K14,""))</f>
        <v/>
      </c>
      <c r="F229" t="str">
        <f>IF('Liste pr.'!N14&lt;='Liste pr.'!M14,IF('Liste pr.'!O14="ACC",'Liste pr.'!M14-'Liste pr.'!N14,""))</f>
        <v/>
      </c>
      <c r="G229" t="str">
        <f>IF('Liste pr.'!Q14&lt;='Liste pr.'!P14,IF('Liste pr.'!R14="ACC",'Liste pr.'!P14-'Liste pr.'!Q14,""))</f>
        <v/>
      </c>
      <c r="H229" t="str">
        <f>IF('Liste pr.'!T14&lt;='Liste pr.'!S14,IF('Liste pr.'!U14="ACC",'Liste pr.'!S14-'Liste pr.'!T14,""))</f>
        <v/>
      </c>
      <c r="I229" t="str">
        <f>IF('Liste pr.'!W14&lt;='Liste pr.'!V14,IF('Liste pr.'!X14="ACC",'Liste pr.'!V14-'Liste pr.'!W14,""))</f>
        <v/>
      </c>
      <c r="J229">
        <f t="shared" si="20"/>
        <v>0</v>
      </c>
    </row>
    <row r="230" spans="2:11">
      <c r="B230" s="35"/>
      <c r="C230" t="str">
        <f>IF('Liste pr.'!E15&lt;='Liste pr.'!D15,IF('Liste pr.'!F$8="ACC",'Liste pr.'!D15-'Liste pr.'!E15," "))</f>
        <v xml:space="preserve"> </v>
      </c>
      <c r="D230" t="str">
        <f>IF('Liste pr.'!H15&lt;='Liste pr.'!G15,IF('Liste pr.'!I15="ACC",'Liste pr.'!G15-'Liste pr.'!H15,""))</f>
        <v/>
      </c>
      <c r="E230" t="str">
        <f>IF('Liste pr.'!K15&lt;='Liste pr.'!J15,IF('Liste pr.'!L15="ACC",'Liste pr.'!J15-'Liste pr.'!K15,""))</f>
        <v/>
      </c>
      <c r="F230" t="str">
        <f>IF('Liste pr.'!N15&lt;='Liste pr.'!M15,IF('Liste pr.'!O15="ACC",'Liste pr.'!M15-'Liste pr.'!N15,""))</f>
        <v/>
      </c>
      <c r="G230" t="str">
        <f>IF('Liste pr.'!Q15&lt;='Liste pr.'!P15,IF('Liste pr.'!R15="ACC",'Liste pr.'!P15-'Liste pr.'!Q15,""))</f>
        <v/>
      </c>
      <c r="H230" t="str">
        <f>IF('Liste pr.'!T15&lt;='Liste pr.'!S15,IF('Liste pr.'!U15="ACC",'Liste pr.'!S15-'Liste pr.'!T15,""))</f>
        <v/>
      </c>
      <c r="I230" t="str">
        <f>IF('Liste pr.'!W15&lt;='Liste pr.'!V15,IF('Liste pr.'!X15="ACC",'Liste pr.'!V15-'Liste pr.'!W15,""))</f>
        <v/>
      </c>
      <c r="J230">
        <f t="shared" si="20"/>
        <v>0</v>
      </c>
    </row>
    <row r="231" spans="2:11">
      <c r="B231" s="35"/>
      <c r="C231" t="str">
        <f>IF('Liste pr.'!E16&lt;='Liste pr.'!D16,IF('Liste pr.'!F$8="ACC",'Liste pr.'!D16-'Liste pr.'!E16," "))</f>
        <v xml:space="preserve"> </v>
      </c>
      <c r="D231" t="str">
        <f>IF('Liste pr.'!H16&lt;='Liste pr.'!G16,IF('Liste pr.'!I16="ACC",'Liste pr.'!G16-'Liste pr.'!H16,""))</f>
        <v/>
      </c>
      <c r="E231" t="str">
        <f>IF('Liste pr.'!K16&lt;='Liste pr.'!J16,IF('Liste pr.'!L16="ACC",'Liste pr.'!J16-'Liste pr.'!K16,""))</f>
        <v/>
      </c>
      <c r="F231" t="str">
        <f>IF('Liste pr.'!N16&lt;='Liste pr.'!M16,IF('Liste pr.'!O16="ACC",'Liste pr.'!M16-'Liste pr.'!N16,""))</f>
        <v/>
      </c>
      <c r="G231" t="str">
        <f>IF('Liste pr.'!Q16&lt;='Liste pr.'!P16,IF('Liste pr.'!R16="ACC",'Liste pr.'!P16-'Liste pr.'!Q16,""))</f>
        <v/>
      </c>
      <c r="H231" t="str">
        <f>IF('Liste pr.'!T16&lt;='Liste pr.'!S16,IF('Liste pr.'!U16="ACC",'Liste pr.'!S16-'Liste pr.'!T16,""))</f>
        <v/>
      </c>
      <c r="I231" t="str">
        <f>IF('Liste pr.'!W16&lt;='Liste pr.'!V16,IF('Liste pr.'!X16="ACC",'Liste pr.'!V16-'Liste pr.'!W16,""))</f>
        <v/>
      </c>
      <c r="J231">
        <f t="shared" si="20"/>
        <v>0</v>
      </c>
    </row>
    <row r="232" spans="2:11">
      <c r="B232" s="35"/>
      <c r="C232" t="str">
        <f>IF('Liste pr.'!E17&lt;='Liste pr.'!D17,IF('Liste pr.'!F$8="ACC",'Liste pr.'!D17-'Liste pr.'!E17," "))</f>
        <v xml:space="preserve"> </v>
      </c>
      <c r="D232" t="str">
        <f>IF('Liste pr.'!H17&lt;='Liste pr.'!G17,IF('Liste pr.'!I17="ACC",'Liste pr.'!G17-'Liste pr.'!H17,""))</f>
        <v/>
      </c>
      <c r="E232" t="str">
        <f>IF('Liste pr.'!K17&lt;='Liste pr.'!J17,IF('Liste pr.'!L17="ACC",'Liste pr.'!J17-'Liste pr.'!K17,""))</f>
        <v/>
      </c>
      <c r="F232" t="str">
        <f>IF('Liste pr.'!N17&lt;='Liste pr.'!M17,IF('Liste pr.'!O17="ACC",'Liste pr.'!M17-'Liste pr.'!N17,""))</f>
        <v/>
      </c>
      <c r="G232" t="str">
        <f>IF('Liste pr.'!Q17&lt;='Liste pr.'!P17,IF('Liste pr.'!R17="ACC",'Liste pr.'!P17-'Liste pr.'!Q17,""))</f>
        <v/>
      </c>
      <c r="H232" t="str">
        <f>IF('Liste pr.'!T17&lt;='Liste pr.'!S17,IF('Liste pr.'!U17="ACC",'Liste pr.'!S17-'Liste pr.'!T17,""))</f>
        <v/>
      </c>
      <c r="I232" t="str">
        <f>IF('Liste pr.'!W17&lt;='Liste pr.'!V17,IF('Liste pr.'!X17="ACC",'Liste pr.'!V17-'Liste pr.'!W17,""))</f>
        <v/>
      </c>
      <c r="J232">
        <f t="shared" si="20"/>
        <v>0</v>
      </c>
    </row>
    <row r="233" spans="2:11">
      <c r="B233" s="35"/>
      <c r="C233" t="str">
        <f>IF('Liste pr.'!E18&lt;='Liste pr.'!D18,IF('Liste pr.'!F$8="ACC",'Liste pr.'!D18-'Liste pr.'!E18," "))</f>
        <v xml:space="preserve"> </v>
      </c>
      <c r="D233" t="str">
        <f>IF('Liste pr.'!H18&lt;='Liste pr.'!G18,IF('Liste pr.'!I18="ACC",'Liste pr.'!G18-'Liste pr.'!H18,""))</f>
        <v/>
      </c>
      <c r="E233" t="str">
        <f>IF('Liste pr.'!K18&lt;='Liste pr.'!J18,IF('Liste pr.'!L18="ACC",'Liste pr.'!J18-'Liste pr.'!K18,""))</f>
        <v/>
      </c>
      <c r="F233" t="str">
        <f>IF('Liste pr.'!N18&lt;='Liste pr.'!M18,IF('Liste pr.'!O18="ACC",'Liste pr.'!M18-'Liste pr.'!N18,""))</f>
        <v/>
      </c>
      <c r="G233" t="str">
        <f>IF('Liste pr.'!Q18&lt;='Liste pr.'!P18,IF('Liste pr.'!R18="ACC",'Liste pr.'!P18-'Liste pr.'!Q18,""))</f>
        <v/>
      </c>
      <c r="H233" t="str">
        <f>IF('Liste pr.'!T18&lt;='Liste pr.'!S18,IF('Liste pr.'!U18="ACC",'Liste pr.'!S18-'Liste pr.'!T18,""))</f>
        <v/>
      </c>
      <c r="I233" t="str">
        <f>IF('Liste pr.'!W18&lt;='Liste pr.'!V18,IF('Liste pr.'!X18="ACC",'Liste pr.'!V18-'Liste pr.'!W18,""))</f>
        <v/>
      </c>
      <c r="J233">
        <f t="shared" si="20"/>
        <v>0</v>
      </c>
    </row>
    <row r="234" spans="2:11">
      <c r="B234" s="35"/>
      <c r="C234" t="str">
        <f>IF('Liste pr.'!E19&lt;='Liste pr.'!D19,IF('Liste pr.'!F$8="ACC",'Liste pr.'!D19-'Liste pr.'!E19," "))</f>
        <v xml:space="preserve"> </v>
      </c>
      <c r="D234" t="str">
        <f>IF('Liste pr.'!H19&lt;='Liste pr.'!G19,IF('Liste pr.'!I19="ACC",'Liste pr.'!G19-'Liste pr.'!H19,""))</f>
        <v/>
      </c>
      <c r="E234" t="str">
        <f>IF('Liste pr.'!K19&lt;='Liste pr.'!J19,IF('Liste pr.'!L19="ACC",'Liste pr.'!J19-'Liste pr.'!K19,""))</f>
        <v/>
      </c>
      <c r="F234" t="str">
        <f>IF('Liste pr.'!N19&lt;='Liste pr.'!M19,IF('Liste pr.'!O19="ACC",'Liste pr.'!M19-'Liste pr.'!N19,""))</f>
        <v/>
      </c>
      <c r="G234" t="str">
        <f>IF('Liste pr.'!Q19&lt;='Liste pr.'!P19,IF('Liste pr.'!R19="ACC",'Liste pr.'!P19-'Liste pr.'!Q19,""))</f>
        <v/>
      </c>
      <c r="H234" t="str">
        <f>IF('Liste pr.'!T19&lt;='Liste pr.'!S19,IF('Liste pr.'!U19="ACC",'Liste pr.'!S19-'Liste pr.'!T19,""))</f>
        <v/>
      </c>
      <c r="I234" t="str">
        <f>IF('Liste pr.'!W19&lt;='Liste pr.'!V19,IF('Liste pr.'!X19="ACC",'Liste pr.'!V19-'Liste pr.'!W19,""))</f>
        <v/>
      </c>
      <c r="J234">
        <f t="shared" si="20"/>
        <v>0</v>
      </c>
    </row>
    <row r="235" spans="2:11">
      <c r="B235" s="35"/>
      <c r="C235" t="str">
        <f>IF('Liste pr.'!E20&lt;='Liste pr.'!D20,IF('Liste pr.'!F$8="ACC",'Liste pr.'!D20-'Liste pr.'!E20," "))</f>
        <v xml:space="preserve"> </v>
      </c>
      <c r="D235" t="str">
        <f>IF('Liste pr.'!H20&lt;='Liste pr.'!G20,IF('Liste pr.'!I20="ACC",'Liste pr.'!G20-'Liste pr.'!H20,""))</f>
        <v/>
      </c>
      <c r="E235" t="str">
        <f>IF('Liste pr.'!K20&lt;='Liste pr.'!J20,IF('Liste pr.'!L20="ACC",'Liste pr.'!J20-'Liste pr.'!K20,""))</f>
        <v/>
      </c>
      <c r="F235" t="str">
        <f>IF('Liste pr.'!N20&lt;='Liste pr.'!M20,IF('Liste pr.'!O20="ACC",'Liste pr.'!M20-'Liste pr.'!N20,""))</f>
        <v/>
      </c>
      <c r="G235" t="str">
        <f>IF('Liste pr.'!Q20&lt;='Liste pr.'!P20,IF('Liste pr.'!R20="ACC",'Liste pr.'!P20-'Liste pr.'!Q20,""))</f>
        <v/>
      </c>
      <c r="H235" t="str">
        <f>IF('Liste pr.'!T20&lt;='Liste pr.'!S20,IF('Liste pr.'!U20="ACC",'Liste pr.'!S20-'Liste pr.'!T20,""))</f>
        <v/>
      </c>
      <c r="I235" t="str">
        <f>IF('Liste pr.'!W20&lt;='Liste pr.'!V20,IF('Liste pr.'!X20="ACC",'Liste pr.'!V20-'Liste pr.'!W20,""))</f>
        <v/>
      </c>
      <c r="J235">
        <f t="shared" si="20"/>
        <v>0</v>
      </c>
    </row>
    <row r="236" spans="2:11">
      <c r="B236" s="35"/>
      <c r="C236" t="str">
        <f>IF('Liste pr.'!E21&lt;='Liste pr.'!D21,IF('Liste pr.'!F$8="ACC",'Liste pr.'!D21-'Liste pr.'!E21," "))</f>
        <v xml:space="preserve"> </v>
      </c>
      <c r="D236" t="str">
        <f>IF('Liste pr.'!H21&lt;='Liste pr.'!G21,IF('Liste pr.'!I21="ACC",'Liste pr.'!G21-'Liste pr.'!H21,""))</f>
        <v/>
      </c>
      <c r="E236" t="str">
        <f>IF('Liste pr.'!K21&lt;='Liste pr.'!J21,IF('Liste pr.'!L21="ACC",'Liste pr.'!J21-'Liste pr.'!K21,""))</f>
        <v/>
      </c>
      <c r="F236" t="str">
        <f>IF('Liste pr.'!N21&lt;='Liste pr.'!M21,IF('Liste pr.'!O21="ACC",'Liste pr.'!M21-'Liste pr.'!N21,""))</f>
        <v/>
      </c>
      <c r="G236" t="str">
        <f>IF('Liste pr.'!Q21&lt;='Liste pr.'!P21,IF('Liste pr.'!R21="ACC",'Liste pr.'!P21-'Liste pr.'!Q21,""))</f>
        <v/>
      </c>
      <c r="H236" t="str">
        <f>IF('Liste pr.'!T21&lt;='Liste pr.'!S21,IF('Liste pr.'!U21="ACC",'Liste pr.'!S21-'Liste pr.'!T21,""))</f>
        <v/>
      </c>
      <c r="I236" t="str">
        <f>IF('Liste pr.'!W21&lt;='Liste pr.'!V21,IF('Liste pr.'!X21="ACC",'Liste pr.'!V21-'Liste pr.'!W21,""))</f>
        <v/>
      </c>
      <c r="J236">
        <f t="shared" si="20"/>
        <v>0</v>
      </c>
    </row>
    <row r="237" spans="2:11">
      <c r="B237" s="35"/>
      <c r="C237" t="str">
        <f>IF('Liste pr.'!E22&lt;='Liste pr.'!D22,IF('Liste pr.'!F$8="ACC",'Liste pr.'!D22-'Liste pr.'!E22," "))</f>
        <v xml:space="preserve"> </v>
      </c>
      <c r="D237" t="str">
        <f>IF('Liste pr.'!H22&lt;='Liste pr.'!G22,IF('Liste pr.'!I22="ACC",'Liste pr.'!G22-'Liste pr.'!H22,""))</f>
        <v/>
      </c>
      <c r="E237" t="str">
        <f>IF('Liste pr.'!K22&lt;='Liste pr.'!J22,IF('Liste pr.'!L22="ACC",'Liste pr.'!J22-'Liste pr.'!K22,""))</f>
        <v/>
      </c>
      <c r="F237" t="str">
        <f>IF('Liste pr.'!N22&lt;='Liste pr.'!M22,IF('Liste pr.'!O22="ACC",'Liste pr.'!M22-'Liste pr.'!N22,""))</f>
        <v/>
      </c>
      <c r="G237" t="str">
        <f>IF('Liste pr.'!Q22&lt;='Liste pr.'!P22,IF('Liste pr.'!R22="ACC",'Liste pr.'!P22-'Liste pr.'!Q22,""))</f>
        <v/>
      </c>
      <c r="H237" t="str">
        <f>IF('Liste pr.'!T22&lt;='Liste pr.'!S22,IF('Liste pr.'!U22="ACC",'Liste pr.'!S22-'Liste pr.'!T22,""))</f>
        <v/>
      </c>
      <c r="I237" t="str">
        <f>IF('Liste pr.'!W22&lt;='Liste pr.'!V22,IF('Liste pr.'!X22="ACC",'Liste pr.'!V22-'Liste pr.'!W22,""))</f>
        <v/>
      </c>
      <c r="J237">
        <f t="shared" si="20"/>
        <v>0</v>
      </c>
    </row>
    <row r="238" spans="2:11">
      <c r="B238" s="35"/>
      <c r="C238" t="str">
        <f>IF('Liste pr.'!E23&lt;='Liste pr.'!D23,IF('Liste pr.'!F$8="ACC",'Liste pr.'!D23-'Liste pr.'!E23," "))</f>
        <v xml:space="preserve"> </v>
      </c>
      <c r="D238" t="str">
        <f>IF('Liste pr.'!H23&lt;='Liste pr.'!G23,IF('Liste pr.'!I23="ACC",'Liste pr.'!G23-'Liste pr.'!H23,""))</f>
        <v/>
      </c>
      <c r="E238" t="str">
        <f>IF('Liste pr.'!K23&lt;='Liste pr.'!J23,IF('Liste pr.'!L23="ACC",'Liste pr.'!J23-'Liste pr.'!K23,""))</f>
        <v/>
      </c>
      <c r="F238" t="str">
        <f>IF('Liste pr.'!N23&lt;='Liste pr.'!M23,IF('Liste pr.'!O23="ACC",'Liste pr.'!M23-'Liste pr.'!N23,""))</f>
        <v/>
      </c>
      <c r="G238" t="str">
        <f>IF('Liste pr.'!Q23&lt;='Liste pr.'!P23,IF('Liste pr.'!R23="ACC",'Liste pr.'!P23-'Liste pr.'!Q23,""))</f>
        <v/>
      </c>
      <c r="H238" t="str">
        <f>IF('Liste pr.'!T23&lt;='Liste pr.'!S23,IF('Liste pr.'!U23="ACC",'Liste pr.'!S23-'Liste pr.'!T23,""))</f>
        <v/>
      </c>
      <c r="I238" t="str">
        <f>IF('Liste pr.'!W23&lt;='Liste pr.'!V23,IF('Liste pr.'!X23="ACC",'Liste pr.'!V23-'Liste pr.'!W23,""))</f>
        <v/>
      </c>
      <c r="J238">
        <f t="shared" si="20"/>
        <v>0</v>
      </c>
    </row>
    <row r="239" spans="2:11">
      <c r="B239" s="35"/>
      <c r="C239" t="str">
        <f>IF('Liste pr.'!E24&lt;='Liste pr.'!D24,IF('Liste pr.'!F$8="ACC",'Liste pr.'!D24-'Liste pr.'!E24," "))</f>
        <v xml:space="preserve"> </v>
      </c>
      <c r="D239" t="str">
        <f>IF('Liste pr.'!H24&lt;='Liste pr.'!G24,IF('Liste pr.'!I24="ACC",'Liste pr.'!G24-'Liste pr.'!H24,""))</f>
        <v/>
      </c>
      <c r="E239" t="str">
        <f>IF('Liste pr.'!K24&lt;='Liste pr.'!J24,IF('Liste pr.'!L24="ACC",'Liste pr.'!J24-'Liste pr.'!K24,""))</f>
        <v/>
      </c>
      <c r="F239" t="str">
        <f>IF('Liste pr.'!N24&lt;='Liste pr.'!M24,IF('Liste pr.'!O24="ACC",'Liste pr.'!M24-'Liste pr.'!N24,""))</f>
        <v/>
      </c>
      <c r="G239" t="str">
        <f>IF('Liste pr.'!Q24&lt;='Liste pr.'!P24,IF('Liste pr.'!R24="ACC",'Liste pr.'!P24-'Liste pr.'!Q24,""))</f>
        <v/>
      </c>
      <c r="H239" t="str">
        <f>IF('Liste pr.'!T24&lt;='Liste pr.'!S24,IF('Liste pr.'!U24="ACC",'Liste pr.'!S24-'Liste pr.'!T24,""))</f>
        <v/>
      </c>
      <c r="I239" t="str">
        <f>IF('Liste pr.'!W24&lt;='Liste pr.'!V24,IF('Liste pr.'!X24="ACC",'Liste pr.'!V24-'Liste pr.'!W24,""))</f>
        <v/>
      </c>
      <c r="K239" s="1" t="s">
        <v>22</v>
      </c>
    </row>
    <row r="240" spans="2:11">
      <c r="B240" t="s">
        <v>20</v>
      </c>
      <c r="C240">
        <f t="shared" ref="C240:I240" si="21">SUM(C223:C238)</f>
        <v>0</v>
      </c>
      <c r="D240">
        <f t="shared" si="21"/>
        <v>0</v>
      </c>
      <c r="E240">
        <f t="shared" si="21"/>
        <v>0</v>
      </c>
      <c r="F240">
        <f t="shared" si="21"/>
        <v>0</v>
      </c>
      <c r="G240">
        <f t="shared" si="21"/>
        <v>0</v>
      </c>
      <c r="H240">
        <f t="shared" si="21"/>
        <v>0</v>
      </c>
      <c r="I240">
        <f t="shared" si="21"/>
        <v>0</v>
      </c>
      <c r="J240">
        <f>SUM(C240:I240)</f>
        <v>0</v>
      </c>
      <c r="K240">
        <f>SUM(J223:J238)</f>
        <v>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B222:B239"/>
    <mergeCell ref="B2:B19"/>
    <mergeCell ref="B27:B44"/>
    <mergeCell ref="B49:B66"/>
    <mergeCell ref="B70:B87"/>
    <mergeCell ref="B201:B218"/>
    <mergeCell ref="B179:B196"/>
    <mergeCell ref="B158:B175"/>
    <mergeCell ref="B92:B109"/>
    <mergeCell ref="B114:B131"/>
    <mergeCell ref="B136:B153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29"/>
  <sheetViews>
    <sheetView tabSelected="1" zoomScaleNormal="100" workbookViewId="0">
      <selection activeCell="AE6" sqref="AE6"/>
    </sheetView>
  </sheetViews>
  <sheetFormatPr baseColWidth="10" defaultRowHeight="12.75"/>
  <cols>
    <col min="1" max="2" width="14.85546875" customWidth="1"/>
    <col min="3" max="3" width="4.7109375" customWidth="1"/>
    <col min="4" max="24" width="3.7109375" customWidth="1"/>
    <col min="25" max="25" width="4.28515625" customWidth="1"/>
    <col min="26" max="26" width="4.7109375" customWidth="1"/>
    <col min="27" max="27" width="3.7109375" customWidth="1"/>
    <col min="28" max="28" width="3.28515625" customWidth="1"/>
    <col min="29" max="29" width="4" customWidth="1"/>
    <col min="30" max="34" width="3.42578125" customWidth="1"/>
    <col min="35" max="35" width="3.7109375" customWidth="1"/>
    <col min="36" max="36" width="3.42578125" customWidth="1"/>
    <col min="37" max="39" width="5.85546875" customWidth="1"/>
  </cols>
  <sheetData>
    <row r="1" spans="1:36" ht="15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5">
      <c r="A2" s="2"/>
      <c r="B2" s="2"/>
      <c r="C2" s="2"/>
      <c r="D2" s="2"/>
      <c r="E2" s="2"/>
      <c r="F2" s="3"/>
      <c r="G2" s="3" t="s">
        <v>32</v>
      </c>
      <c r="H2" s="3"/>
      <c r="I2" s="3"/>
      <c r="J2" s="50" t="s">
        <v>45</v>
      </c>
      <c r="K2" s="50"/>
      <c r="L2" s="50"/>
      <c r="M2" s="50"/>
      <c r="N2" s="50"/>
      <c r="O2" s="50"/>
      <c r="P2" s="3"/>
      <c r="Q2" s="3" t="s">
        <v>38</v>
      </c>
      <c r="R2" s="3"/>
      <c r="S2" s="3"/>
      <c r="T2" s="51" t="s">
        <v>46</v>
      </c>
      <c r="U2" s="52"/>
      <c r="V2" s="52"/>
      <c r="W2" s="52"/>
      <c r="X2" s="52"/>
      <c r="Y2" s="52"/>
      <c r="Z2" s="29"/>
      <c r="AA2" s="51" t="s">
        <v>47</v>
      </c>
      <c r="AB2" s="52"/>
      <c r="AC2" s="52"/>
      <c r="AD2" s="52"/>
      <c r="AE2" s="52"/>
      <c r="AF2" s="3"/>
      <c r="AG2" s="3"/>
      <c r="AH2" s="3"/>
      <c r="AI2" s="3"/>
      <c r="AJ2" s="3"/>
    </row>
    <row r="3" spans="1:36" ht="15">
      <c r="A3" s="2"/>
      <c r="B3" s="2"/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15">
      <c r="A4" s="2"/>
      <c r="B4" s="2"/>
      <c r="C4" s="2"/>
      <c r="D4" s="2"/>
      <c r="E4" s="2"/>
      <c r="F4" s="3"/>
      <c r="G4" s="3" t="s">
        <v>37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50"/>
      <c r="V4" s="50"/>
      <c r="W4" s="39" t="s">
        <v>39</v>
      </c>
      <c r="X4" s="40"/>
      <c r="Y4" s="40"/>
      <c r="Z4" s="40"/>
      <c r="AA4" s="40"/>
      <c r="AB4" s="3"/>
      <c r="AC4" s="3"/>
      <c r="AD4" s="3"/>
      <c r="AE4" s="3"/>
      <c r="AF4" s="3"/>
      <c r="AG4" s="3"/>
      <c r="AH4" s="3"/>
      <c r="AI4" s="3"/>
      <c r="AJ4" s="3"/>
    </row>
    <row r="5" spans="1:36" ht="15">
      <c r="A5" s="2"/>
      <c r="B5" s="2"/>
      <c r="C5" s="2"/>
      <c r="D5" s="2"/>
      <c r="E5" s="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36.5">
      <c r="A6" s="3"/>
      <c r="B6" s="3"/>
      <c r="C6" s="18" t="s">
        <v>36</v>
      </c>
      <c r="D6" s="43" t="s">
        <v>1</v>
      </c>
      <c r="E6" s="44"/>
      <c r="F6" s="45"/>
      <c r="G6" s="49" t="s">
        <v>2</v>
      </c>
      <c r="H6" s="44"/>
      <c r="I6" s="45"/>
      <c r="J6" s="49" t="s">
        <v>3</v>
      </c>
      <c r="K6" s="44"/>
      <c r="L6" s="45"/>
      <c r="M6" s="49" t="s">
        <v>4</v>
      </c>
      <c r="N6" s="44"/>
      <c r="O6" s="45"/>
      <c r="P6" s="49" t="s">
        <v>5</v>
      </c>
      <c r="Q6" s="44"/>
      <c r="R6" s="45"/>
      <c r="S6" s="49" t="s">
        <v>6</v>
      </c>
      <c r="T6" s="44"/>
      <c r="U6" s="45"/>
      <c r="V6" s="49" t="s">
        <v>7</v>
      </c>
      <c r="W6" s="44"/>
      <c r="X6" s="53"/>
      <c r="Y6" s="54" t="s">
        <v>19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49.5">
      <c r="A7" s="5" t="s">
        <v>33</v>
      </c>
      <c r="B7" s="6" t="s">
        <v>0</v>
      </c>
      <c r="C7" s="19"/>
      <c r="D7" s="7" t="s">
        <v>9</v>
      </c>
      <c r="E7" s="8" t="s">
        <v>10</v>
      </c>
      <c r="F7" s="9" t="s">
        <v>8</v>
      </c>
      <c r="G7" s="7" t="s">
        <v>9</v>
      </c>
      <c r="H7" s="8" t="s">
        <v>10</v>
      </c>
      <c r="I7" s="9" t="s">
        <v>8</v>
      </c>
      <c r="J7" s="7" t="s">
        <v>9</v>
      </c>
      <c r="K7" s="8" t="s">
        <v>10</v>
      </c>
      <c r="L7" s="9" t="s">
        <v>8</v>
      </c>
      <c r="M7" s="7" t="s">
        <v>9</v>
      </c>
      <c r="N7" s="8" t="s">
        <v>10</v>
      </c>
      <c r="O7" s="9" t="s">
        <v>8</v>
      </c>
      <c r="P7" s="7" t="s">
        <v>9</v>
      </c>
      <c r="Q7" s="8" t="s">
        <v>10</v>
      </c>
      <c r="R7" s="9" t="s">
        <v>8</v>
      </c>
      <c r="S7" s="7" t="s">
        <v>9</v>
      </c>
      <c r="T7" s="8" t="s">
        <v>10</v>
      </c>
      <c r="U7" s="9" t="s">
        <v>8</v>
      </c>
      <c r="V7" s="7" t="s">
        <v>9</v>
      </c>
      <c r="W7" s="8" t="s">
        <v>10</v>
      </c>
      <c r="X7" s="10" t="s">
        <v>8</v>
      </c>
      <c r="Y7" s="55"/>
      <c r="Z7" s="11" t="s">
        <v>23</v>
      </c>
      <c r="AA7" s="11" t="s">
        <v>12</v>
      </c>
      <c r="AB7" s="11" t="s">
        <v>13</v>
      </c>
      <c r="AC7" s="11" t="s">
        <v>42</v>
      </c>
      <c r="AD7" s="11" t="s">
        <v>15</v>
      </c>
      <c r="AE7" s="11" t="s">
        <v>16</v>
      </c>
      <c r="AF7" s="24" t="s">
        <v>34</v>
      </c>
      <c r="AG7" s="11" t="s">
        <v>17</v>
      </c>
      <c r="AH7" s="11" t="s">
        <v>14</v>
      </c>
      <c r="AI7" s="11" t="s">
        <v>40</v>
      </c>
      <c r="AJ7" s="11" t="s">
        <v>41</v>
      </c>
    </row>
    <row r="8" spans="1:36" ht="14.1" customHeight="1">
      <c r="A8" s="12"/>
      <c r="B8" s="13"/>
      <c r="C8" s="23">
        <v>8</v>
      </c>
      <c r="D8" s="14">
        <v>2</v>
      </c>
      <c r="E8" s="33">
        <v>2</v>
      </c>
      <c r="F8" s="15"/>
      <c r="G8" s="14">
        <v>2</v>
      </c>
      <c r="H8" s="33"/>
      <c r="I8" s="15"/>
      <c r="J8" s="14">
        <v>2</v>
      </c>
      <c r="K8" s="33"/>
      <c r="L8" s="15"/>
      <c r="M8" s="14">
        <v>2</v>
      </c>
      <c r="N8" s="33"/>
      <c r="O8" s="15"/>
      <c r="P8" s="14">
        <v>0</v>
      </c>
      <c r="Q8" s="33">
        <v>0</v>
      </c>
      <c r="R8" s="15"/>
      <c r="S8" s="14"/>
      <c r="T8" s="33"/>
      <c r="U8" s="15"/>
      <c r="V8" s="14"/>
      <c r="W8" s="33"/>
      <c r="X8" s="15"/>
      <c r="Y8" s="21">
        <f>E8+H8+K8+N8+Q8+T8+W8</f>
        <v>2</v>
      </c>
      <c r="Z8" s="4">
        <f>SUMIFS(D8,F8,"a")</f>
        <v>0</v>
      </c>
      <c r="AA8" s="4">
        <f>DATA!J27</f>
        <v>0</v>
      </c>
      <c r="AB8" s="4">
        <f>DATA!J49+DATA!J159</f>
        <v>0</v>
      </c>
      <c r="AC8" s="4">
        <f>DATA!J223</f>
        <v>0</v>
      </c>
      <c r="AD8" s="4">
        <f>DATA!J93</f>
        <v>0</v>
      </c>
      <c r="AE8" s="4">
        <f>DATA!J115</f>
        <v>0</v>
      </c>
      <c r="AF8" s="4">
        <f t="shared" ref="AF8:AF23" si="0">SUM(AD8:AE8)</f>
        <v>0</v>
      </c>
      <c r="AG8" s="4">
        <f>DATA!J137</f>
        <v>0</v>
      </c>
      <c r="AH8" s="4">
        <f>DATA!J71</f>
        <v>0</v>
      </c>
      <c r="AI8" s="4">
        <f>DATA!J180</f>
        <v>0</v>
      </c>
      <c r="AJ8" s="4">
        <f>DATA!J202</f>
        <v>0</v>
      </c>
    </row>
    <row r="9" spans="1:36" ht="14.1" customHeight="1">
      <c r="A9" s="12"/>
      <c r="B9" s="13"/>
      <c r="C9" s="23">
        <f>D9+G9+J9+M9+P9</f>
        <v>6</v>
      </c>
      <c r="D9" s="14">
        <v>2</v>
      </c>
      <c r="E9" s="32">
        <v>0</v>
      </c>
      <c r="F9" s="15" t="s">
        <v>11</v>
      </c>
      <c r="G9" s="14">
        <v>2</v>
      </c>
      <c r="H9" s="4"/>
      <c r="I9" s="15"/>
      <c r="J9" s="14">
        <v>0</v>
      </c>
      <c r="K9" s="4">
        <v>0</v>
      </c>
      <c r="L9" s="15"/>
      <c r="M9" s="14">
        <v>0</v>
      </c>
      <c r="N9" s="4">
        <v>0</v>
      </c>
      <c r="O9" s="15"/>
      <c r="P9" s="14">
        <v>2</v>
      </c>
      <c r="Q9" s="32"/>
      <c r="R9" s="15"/>
      <c r="S9" s="14"/>
      <c r="T9" s="4"/>
      <c r="U9" s="15"/>
      <c r="V9" s="14"/>
      <c r="W9" s="4"/>
      <c r="X9" s="15"/>
      <c r="Y9" s="21">
        <f>E9+H9+K9+N9+Q9+T9+W9</f>
        <v>0</v>
      </c>
      <c r="Z9" s="4">
        <f>DATA!J4</f>
        <v>2</v>
      </c>
      <c r="AA9" s="4">
        <f>DATA!J28</f>
        <v>0</v>
      </c>
      <c r="AB9" s="4">
        <f>DATA!J50+DATA!J160</f>
        <v>0</v>
      </c>
      <c r="AC9" s="4">
        <f>DATA!J224</f>
        <v>0</v>
      </c>
      <c r="AD9" s="4">
        <f>DATA!J94</f>
        <v>0</v>
      </c>
      <c r="AE9" s="4">
        <f>DATA!J116</f>
        <v>0</v>
      </c>
      <c r="AF9" s="4">
        <f t="shared" si="0"/>
        <v>0</v>
      </c>
      <c r="AG9" s="4">
        <f>DATA!J138</f>
        <v>0</v>
      </c>
      <c r="AH9" s="4">
        <f>DATA!J72</f>
        <v>0</v>
      </c>
      <c r="AI9" s="4">
        <f>DATA!J181</f>
        <v>0</v>
      </c>
      <c r="AJ9" s="4">
        <f>DATA!J203</f>
        <v>0</v>
      </c>
    </row>
    <row r="10" spans="1:36" ht="14.1" customHeight="1">
      <c r="A10" s="12"/>
      <c r="B10" s="13"/>
      <c r="C10" s="23">
        <f t="shared" ref="C10:C22" si="1">D10+G10+J10+M10+P10</f>
        <v>6</v>
      </c>
      <c r="D10" s="14">
        <v>2</v>
      </c>
      <c r="E10" s="26">
        <v>2</v>
      </c>
      <c r="F10" s="15"/>
      <c r="G10" s="14">
        <v>0</v>
      </c>
      <c r="H10" s="4">
        <v>0</v>
      </c>
      <c r="I10" s="15"/>
      <c r="J10" s="14">
        <v>0</v>
      </c>
      <c r="K10" s="4">
        <v>0</v>
      </c>
      <c r="L10" s="15"/>
      <c r="M10" s="14">
        <v>2</v>
      </c>
      <c r="N10" s="31"/>
      <c r="O10" s="15"/>
      <c r="P10" s="14">
        <v>2</v>
      </c>
      <c r="Q10" s="32"/>
      <c r="R10" s="15"/>
      <c r="S10" s="14"/>
      <c r="T10" s="4"/>
      <c r="U10" s="15"/>
      <c r="V10" s="14"/>
      <c r="W10" s="4"/>
      <c r="X10" s="15"/>
      <c r="Y10" s="21">
        <f t="shared" ref="Y10:Y23" si="2">E10+H10+K10+N10+Q10+T10+W10</f>
        <v>2</v>
      </c>
      <c r="Z10" s="4">
        <f>DATA!J5</f>
        <v>0</v>
      </c>
      <c r="AA10" s="4">
        <f>DATA!J29</f>
        <v>0</v>
      </c>
      <c r="AB10" s="4">
        <f>DATA!J51+DATA!J161</f>
        <v>0</v>
      </c>
      <c r="AC10" s="4">
        <f>DATA!J225</f>
        <v>0</v>
      </c>
      <c r="AD10" s="4">
        <f>DATA!J95</f>
        <v>0</v>
      </c>
      <c r="AE10" s="4">
        <f>DATA!J117</f>
        <v>0</v>
      </c>
      <c r="AF10" s="4">
        <f t="shared" si="0"/>
        <v>0</v>
      </c>
      <c r="AG10" s="4">
        <f>DATA!J139</f>
        <v>0</v>
      </c>
      <c r="AH10" s="4">
        <f>DATA!J73</f>
        <v>0</v>
      </c>
      <c r="AI10" s="4">
        <f>DATA!J182</f>
        <v>0</v>
      </c>
      <c r="AJ10" s="4">
        <f>DATA!J204</f>
        <v>0</v>
      </c>
    </row>
    <row r="11" spans="1:36" ht="14.1" customHeight="1">
      <c r="A11" s="12"/>
      <c r="B11" s="13"/>
      <c r="C11" s="23">
        <f t="shared" si="1"/>
        <v>8</v>
      </c>
      <c r="D11" s="14">
        <v>2</v>
      </c>
      <c r="E11" s="26">
        <v>2</v>
      </c>
      <c r="F11" s="15"/>
      <c r="G11" s="14">
        <v>0</v>
      </c>
      <c r="H11" s="4">
        <v>0</v>
      </c>
      <c r="I11" s="15"/>
      <c r="J11" s="14">
        <v>2</v>
      </c>
      <c r="K11" s="4"/>
      <c r="L11" s="15"/>
      <c r="M11" s="14">
        <v>2</v>
      </c>
      <c r="N11" s="4"/>
      <c r="O11" s="15"/>
      <c r="P11" s="14">
        <v>2</v>
      </c>
      <c r="Q11" s="32"/>
      <c r="R11" s="15"/>
      <c r="S11" s="14"/>
      <c r="T11" s="4"/>
      <c r="U11" s="15"/>
      <c r="V11" s="14"/>
      <c r="W11" s="4"/>
      <c r="X11" s="15"/>
      <c r="Y11" s="21">
        <f t="shared" si="2"/>
        <v>2</v>
      </c>
      <c r="Z11" s="4">
        <f>DATA!J6</f>
        <v>0</v>
      </c>
      <c r="AA11" s="4">
        <f>DATA!J30</f>
        <v>0</v>
      </c>
      <c r="AB11" s="4">
        <f>DATA!J52+DATA!J162</f>
        <v>0</v>
      </c>
      <c r="AC11" s="4">
        <f>DATA!J226</f>
        <v>0</v>
      </c>
      <c r="AD11" s="4">
        <f>DATA!J96</f>
        <v>0</v>
      </c>
      <c r="AE11" s="4">
        <f>DATA!J118</f>
        <v>0</v>
      </c>
      <c r="AF11" s="4">
        <f t="shared" si="0"/>
        <v>0</v>
      </c>
      <c r="AG11" s="4">
        <f>DATA!J140</f>
        <v>0</v>
      </c>
      <c r="AH11" s="4">
        <f>DATA!J74</f>
        <v>0</v>
      </c>
      <c r="AI11" s="4">
        <f>DATA!J183</f>
        <v>0</v>
      </c>
      <c r="AJ11" s="4">
        <f>DATA!J205</f>
        <v>0</v>
      </c>
    </row>
    <row r="12" spans="1:36" ht="14.1" customHeight="1">
      <c r="A12" s="27"/>
      <c r="B12" s="28"/>
      <c r="C12" s="23">
        <f t="shared" si="1"/>
        <v>6</v>
      </c>
      <c r="D12" s="14">
        <v>0</v>
      </c>
      <c r="E12" s="26">
        <v>0</v>
      </c>
      <c r="F12" s="15"/>
      <c r="G12" s="14">
        <v>2</v>
      </c>
      <c r="H12" s="4">
        <v>0</v>
      </c>
      <c r="I12" s="15" t="s">
        <v>15</v>
      </c>
      <c r="J12" s="14">
        <v>2</v>
      </c>
      <c r="K12" s="4">
        <v>0</v>
      </c>
      <c r="L12" s="15" t="s">
        <v>15</v>
      </c>
      <c r="M12" s="14">
        <v>2</v>
      </c>
      <c r="N12" s="4">
        <v>0</v>
      </c>
      <c r="O12" s="15" t="s">
        <v>15</v>
      </c>
      <c r="P12" s="14">
        <v>0</v>
      </c>
      <c r="Q12" s="32">
        <v>0</v>
      </c>
      <c r="R12" s="15"/>
      <c r="S12" s="14"/>
      <c r="T12" s="4"/>
      <c r="U12" s="15"/>
      <c r="V12" s="14"/>
      <c r="W12" s="4"/>
      <c r="X12" s="15"/>
      <c r="Y12" s="21">
        <f t="shared" si="2"/>
        <v>0</v>
      </c>
      <c r="Z12" s="4">
        <f>DATA!J7</f>
        <v>0</v>
      </c>
      <c r="AA12" s="4">
        <f>DATA!J31</f>
        <v>0</v>
      </c>
      <c r="AB12" s="4">
        <f>DATA!J53+DATA!J163</f>
        <v>0</v>
      </c>
      <c r="AC12" s="4">
        <f>DATA!J227</f>
        <v>0</v>
      </c>
      <c r="AD12" s="4">
        <f>DATA!J97</f>
        <v>6</v>
      </c>
      <c r="AE12" s="4">
        <f>DATA!J119</f>
        <v>0</v>
      </c>
      <c r="AF12" s="4">
        <f t="shared" si="0"/>
        <v>6</v>
      </c>
      <c r="AG12" s="4">
        <f>DATA!J141</f>
        <v>0</v>
      </c>
      <c r="AH12" s="4">
        <f>DATA!J75</f>
        <v>0</v>
      </c>
      <c r="AI12" s="4">
        <f>DATA!J184</f>
        <v>0</v>
      </c>
      <c r="AJ12" s="4">
        <f>DATA!J206</f>
        <v>0</v>
      </c>
    </row>
    <row r="13" spans="1:36" ht="14.1" customHeight="1">
      <c r="A13" s="27"/>
      <c r="B13" s="28"/>
      <c r="C13" s="23">
        <f>D13+G13+J13+M13+P13</f>
        <v>10</v>
      </c>
      <c r="D13" s="14">
        <v>4</v>
      </c>
      <c r="E13" s="26">
        <v>4</v>
      </c>
      <c r="F13" s="15"/>
      <c r="G13" s="14">
        <v>2</v>
      </c>
      <c r="H13" s="4"/>
      <c r="I13" s="15"/>
      <c r="J13" s="14">
        <v>0</v>
      </c>
      <c r="K13" s="4">
        <v>0</v>
      </c>
      <c r="L13" s="15"/>
      <c r="M13" s="14">
        <v>2</v>
      </c>
      <c r="N13" s="4"/>
      <c r="O13" s="15"/>
      <c r="P13" s="14">
        <v>2</v>
      </c>
      <c r="Q13" s="32"/>
      <c r="R13" s="15"/>
      <c r="S13" s="14"/>
      <c r="T13" s="4"/>
      <c r="U13" s="15"/>
      <c r="V13" s="14"/>
      <c r="W13" s="4"/>
      <c r="X13" s="15"/>
      <c r="Y13" s="21">
        <f>E13+H13+K13+N13+Q13+T13+W13</f>
        <v>4</v>
      </c>
      <c r="Z13" s="4">
        <f>DATA!J8</f>
        <v>0</v>
      </c>
      <c r="AA13" s="4">
        <f>DATA!J32</f>
        <v>0</v>
      </c>
      <c r="AB13" s="4">
        <f>DATA!J54+DATA!J164</f>
        <v>0</v>
      </c>
      <c r="AC13" s="4">
        <f>DATA!J228</f>
        <v>0</v>
      </c>
      <c r="AD13" s="4">
        <f>DATA!J98</f>
        <v>0</v>
      </c>
      <c r="AE13" s="4">
        <f>DATA!J120</f>
        <v>0</v>
      </c>
      <c r="AF13" s="4">
        <f t="shared" si="0"/>
        <v>0</v>
      </c>
      <c r="AG13" s="4">
        <f>DATA!J142</f>
        <v>0</v>
      </c>
      <c r="AH13" s="4">
        <f>DATA!J76</f>
        <v>0</v>
      </c>
      <c r="AI13" s="4">
        <f>DATA!J185</f>
        <v>0</v>
      </c>
      <c r="AJ13" s="4">
        <f>DATA!J207</f>
        <v>0</v>
      </c>
    </row>
    <row r="14" spans="1:36" ht="14.1" customHeight="1">
      <c r="A14" s="12"/>
      <c r="B14" s="13"/>
      <c r="C14" s="23">
        <f t="shared" si="1"/>
        <v>8</v>
      </c>
      <c r="D14" s="14">
        <v>2</v>
      </c>
      <c r="E14" s="26">
        <v>0</v>
      </c>
      <c r="F14" s="15" t="s">
        <v>12</v>
      </c>
      <c r="G14" s="14">
        <v>2</v>
      </c>
      <c r="H14" s="4"/>
      <c r="I14" s="15"/>
      <c r="J14" s="14">
        <v>0</v>
      </c>
      <c r="K14" s="4">
        <v>0</v>
      </c>
      <c r="L14" s="15"/>
      <c r="M14" s="14">
        <v>2</v>
      </c>
      <c r="N14" s="4"/>
      <c r="O14" s="15"/>
      <c r="P14" s="14">
        <v>2</v>
      </c>
      <c r="Q14" s="32"/>
      <c r="R14" s="15"/>
      <c r="S14" s="14"/>
      <c r="T14" s="4"/>
      <c r="U14" s="15"/>
      <c r="V14" s="14"/>
      <c r="W14" s="4"/>
      <c r="X14" s="15"/>
      <c r="Y14" s="21">
        <f t="shared" si="2"/>
        <v>0</v>
      </c>
      <c r="Z14" s="4">
        <f>DATA!J9</f>
        <v>0</v>
      </c>
      <c r="AA14" s="4">
        <f>DATA!J33</f>
        <v>2</v>
      </c>
      <c r="AB14" s="4">
        <f>DATA!J55+DATA!J165</f>
        <v>0</v>
      </c>
      <c r="AC14" s="4">
        <f>DATA!J229</f>
        <v>0</v>
      </c>
      <c r="AD14" s="4">
        <f>DATA!J99</f>
        <v>0</v>
      </c>
      <c r="AE14" s="4">
        <f>DATA!J121</f>
        <v>0</v>
      </c>
      <c r="AF14" s="4">
        <f t="shared" si="0"/>
        <v>0</v>
      </c>
      <c r="AG14" s="4">
        <f>DATA!J143</f>
        <v>0</v>
      </c>
      <c r="AH14" s="4">
        <f>DATA!J77</f>
        <v>0</v>
      </c>
      <c r="AI14" s="4">
        <f>DATA!J186</f>
        <v>0</v>
      </c>
      <c r="AJ14" s="4">
        <f>DATA!J208</f>
        <v>0</v>
      </c>
    </row>
    <row r="15" spans="1:36" ht="14.1" customHeight="1">
      <c r="A15" s="12"/>
      <c r="B15" s="13"/>
      <c r="C15" s="23">
        <f t="shared" si="1"/>
        <v>8</v>
      </c>
      <c r="D15" s="14">
        <v>2</v>
      </c>
      <c r="E15" s="26">
        <v>2</v>
      </c>
      <c r="F15" s="15"/>
      <c r="G15" s="14">
        <v>2</v>
      </c>
      <c r="H15" s="4"/>
      <c r="I15" s="15"/>
      <c r="J15" s="14">
        <v>2</v>
      </c>
      <c r="K15" s="4"/>
      <c r="L15" s="15"/>
      <c r="M15" s="14">
        <v>2</v>
      </c>
      <c r="N15" s="4"/>
      <c r="O15" s="15"/>
      <c r="P15" s="14">
        <v>0</v>
      </c>
      <c r="Q15" s="32">
        <v>0</v>
      </c>
      <c r="R15" s="15"/>
      <c r="S15" s="14"/>
      <c r="T15" s="4"/>
      <c r="U15" s="15"/>
      <c r="V15" s="14"/>
      <c r="W15" s="4"/>
      <c r="X15" s="15"/>
      <c r="Y15" s="21">
        <f t="shared" si="2"/>
        <v>2</v>
      </c>
      <c r="Z15" s="4">
        <f>DATA!J10</f>
        <v>0</v>
      </c>
      <c r="AA15" s="4">
        <f>DATA!J34</f>
        <v>0</v>
      </c>
      <c r="AB15" s="4">
        <f>DATA!J56+DATA!J166</f>
        <v>0</v>
      </c>
      <c r="AC15" s="4">
        <f>DATA!J230</f>
        <v>0</v>
      </c>
      <c r="AD15" s="4">
        <f>DATA!J100</f>
        <v>0</v>
      </c>
      <c r="AE15" s="4">
        <f>DATA!J122</f>
        <v>0</v>
      </c>
      <c r="AF15" s="4">
        <f t="shared" si="0"/>
        <v>0</v>
      </c>
      <c r="AG15" s="4">
        <f>DATA!J144</f>
        <v>0</v>
      </c>
      <c r="AH15" s="4">
        <f>DATA!J78</f>
        <v>0</v>
      </c>
      <c r="AI15" s="4">
        <f>DATA!J187</f>
        <v>0</v>
      </c>
      <c r="AJ15" s="4">
        <f>DATA!J209</f>
        <v>0</v>
      </c>
    </row>
    <row r="16" spans="1:36" ht="14.1" customHeight="1">
      <c r="A16" s="27"/>
      <c r="B16" s="28"/>
      <c r="C16" s="23">
        <f t="shared" si="1"/>
        <v>8</v>
      </c>
      <c r="D16" s="14">
        <v>2</v>
      </c>
      <c r="E16" s="31">
        <v>2</v>
      </c>
      <c r="F16" s="15"/>
      <c r="G16" s="14">
        <v>2</v>
      </c>
      <c r="H16" s="31"/>
      <c r="I16" s="15"/>
      <c r="J16" s="14">
        <v>0</v>
      </c>
      <c r="K16" s="4">
        <v>0</v>
      </c>
      <c r="L16" s="15"/>
      <c r="M16" s="14">
        <v>2</v>
      </c>
      <c r="N16" s="4"/>
      <c r="O16" s="15"/>
      <c r="P16" s="14">
        <v>2</v>
      </c>
      <c r="Q16" s="32"/>
      <c r="R16" s="15"/>
      <c r="S16" s="14"/>
      <c r="T16" s="4"/>
      <c r="U16" s="15"/>
      <c r="V16" s="14"/>
      <c r="W16" s="4"/>
      <c r="X16" s="15"/>
      <c r="Y16" s="21">
        <f t="shared" si="2"/>
        <v>2</v>
      </c>
      <c r="Z16" s="4">
        <f>DATA!J11</f>
        <v>0</v>
      </c>
      <c r="AA16" s="4">
        <f>DATA!J35</f>
        <v>0</v>
      </c>
      <c r="AB16" s="4">
        <f>DATA!J57+DATA!J167</f>
        <v>0</v>
      </c>
      <c r="AC16" s="4">
        <f>DATA!J231</f>
        <v>0</v>
      </c>
      <c r="AD16" s="4">
        <f>DATA!J101</f>
        <v>0</v>
      </c>
      <c r="AE16" s="4">
        <f>DATA!J123</f>
        <v>0</v>
      </c>
      <c r="AF16" s="4">
        <f>SUM(AD16:AE16)</f>
        <v>0</v>
      </c>
      <c r="AG16" s="4">
        <f>DATA!J145</f>
        <v>0</v>
      </c>
      <c r="AH16" s="4">
        <f>DATA!J79</f>
        <v>0</v>
      </c>
      <c r="AI16" s="4">
        <f>DATA!J188</f>
        <v>0</v>
      </c>
      <c r="AJ16" s="4">
        <f>DATA!J210</f>
        <v>0</v>
      </c>
    </row>
    <row r="17" spans="1:36" ht="14.1" customHeight="1">
      <c r="A17" s="12"/>
      <c r="B17" s="13"/>
      <c r="C17" s="23">
        <f t="shared" si="1"/>
        <v>16</v>
      </c>
      <c r="D17" s="14">
        <v>2</v>
      </c>
      <c r="E17" s="26">
        <v>2</v>
      </c>
      <c r="F17" s="15"/>
      <c r="G17" s="14">
        <v>6</v>
      </c>
      <c r="H17" s="4"/>
      <c r="I17" s="15"/>
      <c r="J17" s="14">
        <v>6</v>
      </c>
      <c r="K17" s="4"/>
      <c r="L17" s="15"/>
      <c r="M17" s="14">
        <v>0</v>
      </c>
      <c r="N17" s="4">
        <v>0</v>
      </c>
      <c r="O17" s="15"/>
      <c r="P17" s="14">
        <v>2</v>
      </c>
      <c r="Q17" s="32"/>
      <c r="R17" s="15"/>
      <c r="S17" s="14"/>
      <c r="T17" s="4"/>
      <c r="U17" s="15"/>
      <c r="V17" s="14"/>
      <c r="W17" s="4"/>
      <c r="X17" s="15"/>
      <c r="Y17" s="21">
        <f t="shared" si="2"/>
        <v>2</v>
      </c>
      <c r="Z17" s="4">
        <f>DATA!J12</f>
        <v>0</v>
      </c>
      <c r="AA17" s="4">
        <f>DATA!J36</f>
        <v>0</v>
      </c>
      <c r="AB17" s="4">
        <f>DATA!J58+DATA!J168</f>
        <v>0</v>
      </c>
      <c r="AC17" s="4">
        <f>DATA!J232</f>
        <v>0</v>
      </c>
      <c r="AD17" s="4">
        <f>DATA!J102</f>
        <v>0</v>
      </c>
      <c r="AE17" s="4">
        <f>DATA!J124</f>
        <v>0</v>
      </c>
      <c r="AF17" s="4">
        <f t="shared" si="0"/>
        <v>0</v>
      </c>
      <c r="AG17" s="4">
        <f>DATA!J146</f>
        <v>0</v>
      </c>
      <c r="AH17" s="4">
        <f>DATA!J80</f>
        <v>0</v>
      </c>
      <c r="AI17" s="4">
        <f>DATA!J189</f>
        <v>0</v>
      </c>
      <c r="AJ17" s="4">
        <f>DATA!J211</f>
        <v>0</v>
      </c>
    </row>
    <row r="18" spans="1:36" ht="14.1" customHeight="1">
      <c r="A18" s="12"/>
      <c r="B18" s="13"/>
      <c r="C18" s="23">
        <f t="shared" si="1"/>
        <v>6</v>
      </c>
      <c r="D18" s="14">
        <v>2</v>
      </c>
      <c r="E18" s="26">
        <v>2</v>
      </c>
      <c r="F18" s="15"/>
      <c r="G18" s="14">
        <v>2</v>
      </c>
      <c r="H18" s="4"/>
      <c r="I18" s="15"/>
      <c r="J18" s="14">
        <v>2</v>
      </c>
      <c r="K18" s="4"/>
      <c r="L18" s="15"/>
      <c r="M18" s="14">
        <v>0</v>
      </c>
      <c r="N18" s="4">
        <v>0</v>
      </c>
      <c r="O18" s="15"/>
      <c r="P18" s="14">
        <v>0</v>
      </c>
      <c r="Q18" s="32">
        <v>0</v>
      </c>
      <c r="R18" s="15"/>
      <c r="S18" s="14"/>
      <c r="T18" s="4"/>
      <c r="U18" s="15"/>
      <c r="V18" s="14"/>
      <c r="W18" s="4"/>
      <c r="X18" s="15"/>
      <c r="Y18" s="21">
        <f>E18+H18+K18+N18+Q18+T18+W18</f>
        <v>2</v>
      </c>
      <c r="Z18" s="4">
        <f>DATA!J13</f>
        <v>0</v>
      </c>
      <c r="AA18" s="4">
        <f>DATA!J37</f>
        <v>0</v>
      </c>
      <c r="AB18" s="4">
        <f>DATA!J59+DATA!J169</f>
        <v>0</v>
      </c>
      <c r="AC18" s="4">
        <f>DATA!J233</f>
        <v>0</v>
      </c>
      <c r="AD18" s="4">
        <f>DATA!J103</f>
        <v>0</v>
      </c>
      <c r="AE18" s="4">
        <f>DATA!J125</f>
        <v>0</v>
      </c>
      <c r="AF18" s="4">
        <f>SUM(AD18:AE18)</f>
        <v>0</v>
      </c>
      <c r="AG18" s="4">
        <f>DATA!J147</f>
        <v>0</v>
      </c>
      <c r="AH18" s="4">
        <f>DATA!J81</f>
        <v>0</v>
      </c>
      <c r="AI18" s="4">
        <f>DATA!J190</f>
        <v>0</v>
      </c>
      <c r="AJ18" s="4">
        <f>DATA!J212</f>
        <v>0</v>
      </c>
    </row>
    <row r="19" spans="1:36" ht="14.1" customHeight="1">
      <c r="A19" s="12"/>
      <c r="B19" s="13"/>
      <c r="C19" s="23">
        <f t="shared" si="1"/>
        <v>12</v>
      </c>
      <c r="D19" s="14">
        <v>4</v>
      </c>
      <c r="E19" s="26">
        <v>0</v>
      </c>
      <c r="F19" s="15" t="s">
        <v>15</v>
      </c>
      <c r="G19" s="14">
        <v>2</v>
      </c>
      <c r="H19" s="4">
        <v>0</v>
      </c>
      <c r="I19" s="15" t="s">
        <v>15</v>
      </c>
      <c r="J19" s="14">
        <v>0</v>
      </c>
      <c r="K19" s="25">
        <v>0</v>
      </c>
      <c r="L19" s="15"/>
      <c r="M19" s="14">
        <v>4</v>
      </c>
      <c r="N19" s="25">
        <v>0</v>
      </c>
      <c r="O19" s="15" t="s">
        <v>15</v>
      </c>
      <c r="P19" s="14">
        <v>2</v>
      </c>
      <c r="Q19" s="32">
        <v>0</v>
      </c>
      <c r="R19" s="15" t="s">
        <v>15</v>
      </c>
      <c r="S19" s="14"/>
      <c r="T19" s="4"/>
      <c r="U19" s="15"/>
      <c r="V19" s="14"/>
      <c r="W19" s="4"/>
      <c r="X19" s="15"/>
      <c r="Y19" s="21">
        <f t="shared" si="2"/>
        <v>0</v>
      </c>
      <c r="Z19" s="4">
        <f>DATA!J14</f>
        <v>0</v>
      </c>
      <c r="AA19" s="4">
        <f>DATA!J38</f>
        <v>0</v>
      </c>
      <c r="AB19" s="4">
        <f>DATA!J60+DATA!J170</f>
        <v>0</v>
      </c>
      <c r="AC19" s="4">
        <f>DATA!J234</f>
        <v>0</v>
      </c>
      <c r="AD19" s="4">
        <f>DATA!J104</f>
        <v>12</v>
      </c>
      <c r="AE19" s="4">
        <f>DATA!J126</f>
        <v>0</v>
      </c>
      <c r="AF19" s="4">
        <f t="shared" si="0"/>
        <v>12</v>
      </c>
      <c r="AG19" s="4">
        <f>DATA!J148</f>
        <v>0</v>
      </c>
      <c r="AH19" s="4">
        <f>DATA!J82</f>
        <v>0</v>
      </c>
      <c r="AI19" s="4">
        <f>DATA!J191</f>
        <v>0</v>
      </c>
      <c r="AJ19" s="4">
        <f>DATA!J213</f>
        <v>0</v>
      </c>
    </row>
    <row r="20" spans="1:36" ht="14.1" customHeight="1">
      <c r="A20" s="12"/>
      <c r="B20" s="13"/>
      <c r="C20" s="23">
        <f t="shared" si="1"/>
        <v>6</v>
      </c>
      <c r="D20" s="14">
        <v>0</v>
      </c>
      <c r="E20" s="32">
        <v>0</v>
      </c>
      <c r="F20" s="15"/>
      <c r="G20" s="14">
        <v>2</v>
      </c>
      <c r="H20" s="4">
        <v>0</v>
      </c>
      <c r="I20" s="15" t="s">
        <v>15</v>
      </c>
      <c r="J20" s="14">
        <v>2</v>
      </c>
      <c r="K20" s="25">
        <v>0</v>
      </c>
      <c r="L20" s="15" t="s">
        <v>15</v>
      </c>
      <c r="M20" s="14">
        <v>2</v>
      </c>
      <c r="N20" s="25">
        <v>0</v>
      </c>
      <c r="O20" s="15" t="s">
        <v>15</v>
      </c>
      <c r="P20" s="14">
        <v>0</v>
      </c>
      <c r="Q20" s="32">
        <v>0</v>
      </c>
      <c r="R20" s="15"/>
      <c r="S20" s="14"/>
      <c r="T20" s="4"/>
      <c r="U20" s="15"/>
      <c r="V20" s="14"/>
      <c r="W20" s="4"/>
      <c r="X20" s="15"/>
      <c r="Y20" s="21">
        <f>E20+H20+K20+N20+Q20+T20+W20</f>
        <v>0</v>
      </c>
      <c r="Z20" s="4">
        <f>DATA!J15</f>
        <v>0</v>
      </c>
      <c r="AA20" s="4">
        <f>DATA!J39</f>
        <v>0</v>
      </c>
      <c r="AB20" s="4">
        <f>DATA!J61+DATA!J171</f>
        <v>0</v>
      </c>
      <c r="AC20" s="4">
        <f>DATA!J235</f>
        <v>0</v>
      </c>
      <c r="AD20" s="4">
        <f>DATA!J105</f>
        <v>6</v>
      </c>
      <c r="AE20" s="4">
        <f>DATA!J127</f>
        <v>0</v>
      </c>
      <c r="AF20" s="4">
        <f t="shared" si="0"/>
        <v>6</v>
      </c>
      <c r="AG20" s="4">
        <f>DATA!J149</f>
        <v>0</v>
      </c>
      <c r="AH20" s="4">
        <f>DATA!J83</f>
        <v>0</v>
      </c>
      <c r="AI20" s="4">
        <f>DATA!J192</f>
        <v>0</v>
      </c>
      <c r="AJ20" s="4">
        <f>DATA!J214</f>
        <v>0</v>
      </c>
    </row>
    <row r="21" spans="1:36" ht="14.1" customHeight="1">
      <c r="A21" s="12"/>
      <c r="B21" s="13"/>
      <c r="C21" s="23">
        <f t="shared" si="1"/>
        <v>8</v>
      </c>
      <c r="D21" s="14">
        <v>2</v>
      </c>
      <c r="E21" s="30">
        <v>0</v>
      </c>
      <c r="F21" s="15" t="s">
        <v>15</v>
      </c>
      <c r="G21" s="14">
        <v>2</v>
      </c>
      <c r="H21" s="4">
        <v>0</v>
      </c>
      <c r="I21" s="15" t="s">
        <v>15</v>
      </c>
      <c r="J21" s="14">
        <v>0</v>
      </c>
      <c r="K21" s="4">
        <v>0</v>
      </c>
      <c r="L21" s="15"/>
      <c r="M21" s="14">
        <v>2</v>
      </c>
      <c r="N21" s="4">
        <v>0</v>
      </c>
      <c r="O21" s="15" t="s">
        <v>15</v>
      </c>
      <c r="P21" s="14">
        <v>2</v>
      </c>
      <c r="Q21" s="32">
        <v>0</v>
      </c>
      <c r="R21" s="15" t="s">
        <v>15</v>
      </c>
      <c r="S21" s="14"/>
      <c r="T21" s="4"/>
      <c r="U21" s="15"/>
      <c r="V21" s="14"/>
      <c r="W21" s="4"/>
      <c r="X21" s="15"/>
      <c r="Y21" s="21">
        <f t="shared" si="2"/>
        <v>0</v>
      </c>
      <c r="Z21" s="4">
        <f>DATA!J16</f>
        <v>0</v>
      </c>
      <c r="AA21" s="4">
        <f>DATA!J40</f>
        <v>0</v>
      </c>
      <c r="AB21" s="4">
        <f>DATA!J62+DATA!J172</f>
        <v>0</v>
      </c>
      <c r="AC21" s="4">
        <f>DATA!J236</f>
        <v>0</v>
      </c>
      <c r="AD21" s="4">
        <f>DATA!J106</f>
        <v>8</v>
      </c>
      <c r="AE21" s="4">
        <f>DATA!J128</f>
        <v>0</v>
      </c>
      <c r="AF21" s="4">
        <f t="shared" si="0"/>
        <v>8</v>
      </c>
      <c r="AG21" s="4">
        <f>DATA!J150</f>
        <v>0</v>
      </c>
      <c r="AH21" s="4">
        <f>DATA!J84</f>
        <v>0</v>
      </c>
      <c r="AI21" s="4">
        <f>DATA!J193</f>
        <v>0</v>
      </c>
      <c r="AJ21" s="4">
        <f>DATA!J215</f>
        <v>0</v>
      </c>
    </row>
    <row r="22" spans="1:36" ht="14.1" customHeight="1">
      <c r="A22" s="12"/>
      <c r="B22" s="13"/>
      <c r="C22" s="23">
        <f t="shared" si="1"/>
        <v>6</v>
      </c>
      <c r="D22" s="14">
        <v>2</v>
      </c>
      <c r="E22" s="26">
        <v>2</v>
      </c>
      <c r="F22" s="15"/>
      <c r="G22" s="14">
        <v>0</v>
      </c>
      <c r="H22" s="32">
        <v>0</v>
      </c>
      <c r="I22" s="15"/>
      <c r="J22" s="14">
        <v>0</v>
      </c>
      <c r="K22" s="4">
        <v>0</v>
      </c>
      <c r="L22" s="15"/>
      <c r="M22" s="14">
        <v>2</v>
      </c>
      <c r="N22" s="32"/>
      <c r="O22" s="15"/>
      <c r="P22" s="14">
        <v>2</v>
      </c>
      <c r="Q22" s="32"/>
      <c r="R22" s="15"/>
      <c r="S22" s="14"/>
      <c r="T22" s="4"/>
      <c r="U22" s="15"/>
      <c r="V22" s="14"/>
      <c r="W22" s="4"/>
      <c r="X22" s="15"/>
      <c r="Y22" s="21">
        <f t="shared" si="2"/>
        <v>2</v>
      </c>
      <c r="Z22" s="4">
        <f>DATA!J17</f>
        <v>0</v>
      </c>
      <c r="AA22" s="4">
        <f>DATA!J41</f>
        <v>0</v>
      </c>
      <c r="AB22" s="4">
        <f>DATA!J63+DATA!J173</f>
        <v>0</v>
      </c>
      <c r="AC22" s="4">
        <f>DATA!J237</f>
        <v>0</v>
      </c>
      <c r="AD22" s="4">
        <f>DATA!J107</f>
        <v>0</v>
      </c>
      <c r="AE22" s="4">
        <f>DATA!J129</f>
        <v>0</v>
      </c>
      <c r="AF22" s="4">
        <f t="shared" si="0"/>
        <v>0</v>
      </c>
      <c r="AG22" s="4">
        <f>DATA!J151</f>
        <v>0</v>
      </c>
      <c r="AH22" s="4">
        <f>DATA!J85</f>
        <v>0</v>
      </c>
      <c r="AI22" s="4">
        <f>DATA!J194</f>
        <v>0</v>
      </c>
      <c r="AJ22" s="4">
        <f>DATA!J216</f>
        <v>0</v>
      </c>
    </row>
    <row r="23" spans="1:36" ht="14.1" customHeight="1">
      <c r="A23" s="12"/>
      <c r="B23" s="13"/>
      <c r="C23" s="23">
        <v>6</v>
      </c>
      <c r="D23" s="14">
        <v>0</v>
      </c>
      <c r="E23" s="34">
        <v>0</v>
      </c>
      <c r="F23" s="15"/>
      <c r="G23" s="14">
        <v>2</v>
      </c>
      <c r="H23" s="34"/>
      <c r="I23" s="15"/>
      <c r="J23" s="14">
        <v>2</v>
      </c>
      <c r="K23" s="34"/>
      <c r="L23" s="15"/>
      <c r="M23" s="14">
        <v>2</v>
      </c>
      <c r="N23" s="34"/>
      <c r="O23" s="15"/>
      <c r="P23" s="14">
        <v>0</v>
      </c>
      <c r="Q23" s="34">
        <v>0</v>
      </c>
      <c r="R23" s="15"/>
      <c r="S23" s="14"/>
      <c r="T23" s="34"/>
      <c r="U23" s="15"/>
      <c r="V23" s="14"/>
      <c r="W23" s="34"/>
      <c r="X23" s="15"/>
      <c r="Y23" s="21">
        <f t="shared" si="2"/>
        <v>0</v>
      </c>
      <c r="Z23" s="4">
        <f>DATA!J18</f>
        <v>0</v>
      </c>
      <c r="AA23" s="4">
        <f>DATA!J42</f>
        <v>0</v>
      </c>
      <c r="AB23" s="4">
        <f>DATA!J64+DATA!J174</f>
        <v>0</v>
      </c>
      <c r="AC23" s="4">
        <f>DATA!J238</f>
        <v>0</v>
      </c>
      <c r="AD23" s="4">
        <f>DATA!J108</f>
        <v>0</v>
      </c>
      <c r="AE23" s="4">
        <f>DATA!J130</f>
        <v>0</v>
      </c>
      <c r="AF23" s="4">
        <f t="shared" si="0"/>
        <v>0</v>
      </c>
      <c r="AG23" s="4">
        <f>DATA!J152</f>
        <v>0</v>
      </c>
      <c r="AH23" s="4">
        <f>DATA!J86</f>
        <v>0</v>
      </c>
      <c r="AI23" s="4">
        <f>DATA!J195</f>
        <v>0</v>
      </c>
      <c r="AJ23" s="4">
        <f>DATA!J217</f>
        <v>0</v>
      </c>
    </row>
    <row r="24" spans="1:36" ht="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6" ht="15">
      <c r="A25" s="3"/>
      <c r="B25" s="3" t="s">
        <v>31</v>
      </c>
      <c r="C25" s="20">
        <f>SUM(C8:C23)</f>
        <v>128</v>
      </c>
      <c r="D25" s="16"/>
      <c r="E25" s="16"/>
      <c r="F25" s="46" t="s">
        <v>35</v>
      </c>
      <c r="G25" s="46"/>
      <c r="H25" s="46"/>
      <c r="I25" s="46"/>
      <c r="J25" s="46"/>
      <c r="K25" s="16"/>
      <c r="L25" s="36">
        <f>U4-C25</f>
        <v>-128</v>
      </c>
      <c r="M25" s="36"/>
      <c r="N25" s="3"/>
      <c r="O25" s="3"/>
      <c r="P25" s="3"/>
      <c r="Q25" s="3"/>
      <c r="R25" s="3"/>
      <c r="S25" s="3"/>
      <c r="T25" s="3"/>
      <c r="U25" s="3"/>
      <c r="V25" s="3"/>
      <c r="W25" s="41" t="s">
        <v>31</v>
      </c>
      <c r="X25" s="42"/>
      <c r="Y25" s="22">
        <f>SUM(Y8:Y23)</f>
        <v>20</v>
      </c>
      <c r="Z25" s="22">
        <f t="shared" ref="Z25:AF25" si="3">SUM(Z8:Z23)</f>
        <v>2</v>
      </c>
      <c r="AA25" s="22">
        <f t="shared" si="3"/>
        <v>2</v>
      </c>
      <c r="AB25" s="22">
        <f t="shared" si="3"/>
        <v>0</v>
      </c>
      <c r="AC25" s="22">
        <f t="shared" si="3"/>
        <v>0</v>
      </c>
      <c r="AD25" s="22">
        <f t="shared" si="3"/>
        <v>32</v>
      </c>
      <c r="AE25" s="22">
        <f t="shared" si="3"/>
        <v>0</v>
      </c>
      <c r="AF25" s="22">
        <f t="shared" si="3"/>
        <v>32</v>
      </c>
      <c r="AG25" s="22">
        <f>SUM(AG8:AG23)</f>
        <v>0</v>
      </c>
      <c r="AH25" s="22">
        <f>SUM(AH8:AH23)</f>
        <v>0</v>
      </c>
      <c r="AI25" s="22">
        <f>SUM(AI8:AI23)</f>
        <v>0</v>
      </c>
      <c r="AJ25" s="22">
        <f>SUM(AJ8:AJ23)</f>
        <v>0</v>
      </c>
    </row>
    <row r="26" spans="1:36" ht="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s="2" customFormat="1" ht="18.75" customHeight="1">
      <c r="A27" s="47" t="s">
        <v>43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</row>
    <row r="28" spans="1:36" ht="15">
      <c r="A28" s="37" t="s">
        <v>44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</row>
  </sheetData>
  <protectedRanges>
    <protectedRange sqref="J4:O4 T4:Y4 AA4:AE4 U6:V6" name="secteurDate"/>
    <protectedRange sqref="S8:X23 Q9:R9 D8:O23 Q22:R22" name="heures_2"/>
    <protectedRange sqref="A8:B11 A14:B15 A17:B23" name="NomPrenom_2"/>
    <protectedRange sqref="A12:B12" name="NomPrenom_2_1"/>
    <protectedRange sqref="A13:B13" name="NomPrenom_2_2"/>
    <protectedRange sqref="A16:B16" name="NomPrenom_2_3"/>
    <protectedRange sqref="P8:R8 P10:R21 P9 P23:R23 P22" name="heures_2_1"/>
  </protectedRanges>
  <mergeCells count="18">
    <mergeCell ref="J2:O2"/>
    <mergeCell ref="T2:Y2"/>
    <mergeCell ref="AA2:AE2"/>
    <mergeCell ref="U4:V4"/>
    <mergeCell ref="P6:R6"/>
    <mergeCell ref="S6:U6"/>
    <mergeCell ref="V6:X6"/>
    <mergeCell ref="Y6:Y7"/>
    <mergeCell ref="J6:L6"/>
    <mergeCell ref="M6:O6"/>
    <mergeCell ref="L25:M25"/>
    <mergeCell ref="A28:AJ28"/>
    <mergeCell ref="W4:AA4"/>
    <mergeCell ref="W25:X25"/>
    <mergeCell ref="D6:F6"/>
    <mergeCell ref="F25:J25"/>
    <mergeCell ref="A27:AJ27"/>
    <mergeCell ref="G6:I6"/>
  </mergeCells>
  <phoneticPr fontId="1" type="noConversion"/>
  <dataValidations count="1">
    <dataValidation type="list" showInputMessage="1" showErrorMessage="1" sqref="L8:L23 O8:O23 X8:X23 U8:U23 F8:F23 I8:I23 R8:R23">
      <formula1>raisons</formula1>
    </dataValidation>
  </dataValidations>
  <pageMargins left="0.49" right="0.58000000000000007" top="1.1400000000000001" bottom="0.98" header="0.51" footer="0.51"/>
  <pageSetup paperSize="9" scale="80" orientation="landscape" verticalDpi="0" r:id="rId1"/>
  <headerFooter alignWithMargins="0">
    <oddHeader>&amp;L&amp;G&amp;R&amp;"Trebuchet MS,Gras"&amp;16LISTE DE PRESENCE HEBDOMADAIRE DES EMPLOYES-AUXILIAIRES &amp;"Arial,Normal"&amp;10
&amp;"Trebuchet MS,Gras"&amp;16EN ENTREPRISES</oddHeader>
    <oddFooter>&amp;L&amp;"Trebuchet MS,Normal"&amp;9Page &amp;P/&amp;N&amp;R&amp;"Trebuchet MS,Gras"&amp;9FO416   - Version 018 du 31.01.2012</oddFooter>
  </headerFooter>
  <rowBreaks count="1" manualBreakCount="1">
    <brk id="29" max="32" man="1"/>
  </rowBreaks>
  <colBreaks count="1" manualBreakCount="1">
    <brk id="36" min="3" max="54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Liste pr.</vt:lpstr>
      <vt:lpstr>raisons</vt:lpstr>
    </vt:vector>
  </TitlesOfParts>
  <Company>Fondation Trajets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Pascal</dc:creator>
  <cp:lastModifiedBy>Pascal Damien</cp:lastModifiedBy>
  <cp:lastPrinted>2012-04-30T07:35:48Z</cp:lastPrinted>
  <dcterms:created xsi:type="dcterms:W3CDTF">2009-01-16T09:18:06Z</dcterms:created>
  <dcterms:modified xsi:type="dcterms:W3CDTF">2012-10-02T06:42:01Z</dcterms:modified>
</cp:coreProperties>
</file>