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Excellence Opérationnelle\5s\"/>
    </mc:Choice>
  </mc:AlternateContent>
  <xr:revisionPtr revIDLastSave="0" documentId="13_ncr:1_{E87805FE-6FEF-4672-9EB7-1B30718AEC00}" xr6:coauthVersionLast="45" xr6:coauthVersionMax="45" xr10:uidLastSave="{00000000-0000-0000-0000-000000000000}"/>
  <bookViews>
    <workbookView xWindow="-120" yWindow="-120" windowWidth="20730" windowHeight="11160" activeTab="2" xr2:uid="{73B94B7B-625E-4A39-A272-CE5C9315AE05}"/>
  </bookViews>
  <sheets>
    <sheet name="Base" sheetId="2" r:id="rId1"/>
    <sheet name="Résultats usine" sheetId="21" r:id="rId2"/>
    <sheet name="Résultats zone" sheetId="24" r:id="rId3"/>
  </sheets>
  <definedNames>
    <definedName name="DonnéesExternes_1" localSheetId="0" hidden="1">Base!$A$1:$AM$23</definedName>
    <definedName name="Segment_Date_du_jour">#N/A</definedName>
    <definedName name="Segment_Mois">#N/A</definedName>
    <definedName name="Segment_Quel_est_votre_Poste_?">#N/A</definedName>
    <definedName name="Segment_Semaine">#N/A</definedName>
    <definedName name="Segment_Zone_auditée">#N/A</definedName>
    <definedName name="Segment_Zone_auditée_dans_les_bureaux">#N/A</definedName>
  </definedNames>
  <calcPr calcId="191029"/>
  <pivotCaches>
    <pivotCache cacheId="14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2" l="1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Q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V2" i="2"/>
  <c r="V3" i="2"/>
  <c r="V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AA2" i="2"/>
  <c r="AA3" i="2"/>
  <c r="AA4" i="2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F2" i="2"/>
  <c r="AF3" i="2"/>
  <c r="AF4" i="2"/>
  <c r="AF5" i="2"/>
  <c r="AF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K2" i="2"/>
  <c r="AK3" i="2"/>
  <c r="AK4" i="2"/>
  <c r="AL4" i="2" s="1"/>
  <c r="AK5" i="2"/>
  <c r="AK6" i="2"/>
  <c r="AK7" i="2"/>
  <c r="AK8" i="2"/>
  <c r="AK9" i="2"/>
  <c r="AK10" i="2"/>
  <c r="AK11" i="2"/>
  <c r="AK12" i="2"/>
  <c r="AK13" i="2"/>
  <c r="AK14" i="2"/>
  <c r="AK15" i="2"/>
  <c r="AK16" i="2"/>
  <c r="AK17" i="2"/>
  <c r="AK18" i="2"/>
  <c r="AK19" i="2"/>
  <c r="AK20" i="2"/>
  <c r="AK21" i="2"/>
  <c r="AK22" i="2"/>
  <c r="AK23" i="2"/>
  <c r="AL2" i="2"/>
  <c r="AL5" i="2"/>
  <c r="AL6" i="2"/>
  <c r="AL8" i="2"/>
  <c r="AL9" i="2"/>
  <c r="AL10" i="2"/>
  <c r="AL12" i="2"/>
  <c r="AL13" i="2"/>
  <c r="AL14" i="2"/>
  <c r="AL16" i="2"/>
  <c r="AL17" i="2"/>
  <c r="AL18" i="2"/>
  <c r="AL20" i="2"/>
  <c r="AL21" i="2"/>
  <c r="AL22" i="2"/>
  <c r="AL23" i="2" l="1"/>
  <c r="AL19" i="2"/>
  <c r="AL15" i="2"/>
  <c r="AL11" i="2"/>
  <c r="AL7" i="2"/>
  <c r="AL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29D5A57-C696-429B-9F1C-4E0158760C1F}" keepAlive="1" name="Requête - Requête1" description="Connexion à la requête « Requête1 » dans le classeur." type="5" refreshedVersion="6" background="1" refreshOnLoa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<sst xmlns="http://schemas.openxmlformats.org/spreadsheetml/2006/main" count="202" uniqueCount="95">
  <si>
    <t>ID</t>
  </si>
  <si>
    <t>Heure de début</t>
  </si>
  <si>
    <t>Heure de fin</t>
  </si>
  <si>
    <t>Adresse de messagerie</t>
  </si>
  <si>
    <t>Nom</t>
  </si>
  <si>
    <t>Initiales Nom-Prénom</t>
  </si>
  <si>
    <t>Date du jour :</t>
  </si>
  <si>
    <t>Zone auditée :</t>
  </si>
  <si>
    <t>Zone auditée dans les bureaux :</t>
  </si>
  <si>
    <t>Quel est votre Poste ?</t>
  </si>
  <si>
    <t>Concatener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</si>
  <si>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</si>
  <si>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</si>
  <si>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</si>
  <si>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</si>
  <si>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</si>
  <si>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</si>
  <si>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</si>
  <si>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</si>
  <si>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</si>
  <si>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</si>
  <si>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</si>
  <si>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</si>
  <si>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</si>
  <si>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</si>
  <si>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</si>
  <si>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</si>
  <si>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</si>
  <si>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</si>
  <si>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</si>
  <si>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</si>
  <si>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>Commentaires :</t>
  </si>
  <si>
    <t>florian.mahe@moypark.com</t>
  </si>
  <si>
    <t>Florian Mahe</t>
  </si>
  <si>
    <t>Jour</t>
  </si>
  <si>
    <t>Fm</t>
  </si>
  <si>
    <t>Matin</t>
  </si>
  <si>
    <t>MEC L2</t>
  </si>
  <si>
    <t>Après midi</t>
  </si>
  <si>
    <t>MEC L1</t>
  </si>
  <si>
    <t>Prépa</t>
  </si>
  <si>
    <t>Semaine</t>
  </si>
  <si>
    <t>SITUER</t>
  </si>
  <si>
    <t>SUPPRIMER</t>
  </si>
  <si>
    <t>SCINTILLER</t>
  </si>
  <si>
    <t>STANDARDISER</t>
  </si>
  <si>
    <t>SUIVRE</t>
  </si>
  <si>
    <t>TOTAL</t>
  </si>
  <si>
    <t>Total général</t>
  </si>
  <si>
    <t>Dépose L2</t>
  </si>
  <si>
    <t>44145Dépose L2Matin</t>
  </si>
  <si>
    <t>44145Dépose L2Après midi</t>
  </si>
  <si>
    <t>Conditionnement L2</t>
  </si>
  <si>
    <t>44145Conditionnement L2Matin</t>
  </si>
  <si>
    <t>44145Conditionnement L2Après midi</t>
  </si>
  <si>
    <t>44145MEC L2Matin</t>
  </si>
  <si>
    <t>44145MEC L2Après midi</t>
  </si>
  <si>
    <t>Moy SUPPRIMER</t>
  </si>
  <si>
    <t>Moy SITUER</t>
  </si>
  <si>
    <t>Moy SCINTILLER</t>
  </si>
  <si>
    <t>Moy STANDARDISER</t>
  </si>
  <si>
    <t>Moy SUIVRE</t>
  </si>
  <si>
    <t>Moy TOTAL</t>
  </si>
  <si>
    <t>44145PrépaMatin</t>
  </si>
  <si>
    <t>44145PrépaAprès midi</t>
  </si>
  <si>
    <t>Dépose L1</t>
  </si>
  <si>
    <t>Conditionnement L1</t>
  </si>
  <si>
    <t>44147Dépose L1Matin</t>
  </si>
  <si>
    <t>44147Dépose L1Après midi</t>
  </si>
  <si>
    <t>44147Conditionnement L1Matin</t>
  </si>
  <si>
    <t>44147Conditionnement L1Après midi</t>
  </si>
  <si>
    <t>44147MEC L1Après midi</t>
  </si>
  <si>
    <t>Réception</t>
  </si>
  <si>
    <t>Décongélation</t>
  </si>
  <si>
    <t>Station</t>
  </si>
  <si>
    <t>Résultats audit 5S par zone :</t>
  </si>
  <si>
    <t>zones</t>
  </si>
  <si>
    <t>44147PrépaMatin</t>
  </si>
  <si>
    <t>44145RéceptionJour</t>
  </si>
  <si>
    <t>44147RéceptionJour</t>
  </si>
  <si>
    <t>44147DécongélationMatin</t>
  </si>
  <si>
    <t>44145StationMatin</t>
  </si>
  <si>
    <t>benjamin.ruquet@moypark.com</t>
  </si>
  <si>
    <t>Benjamin Ruquet</t>
  </si>
  <si>
    <t>BR</t>
  </si>
  <si>
    <t>Bureaux</t>
  </si>
  <si>
    <t>Salle aux oiseaux</t>
  </si>
  <si>
    <t xml:space="preserve">Retirer une blouse blanche (fait) et ranger mieux les affaires </t>
  </si>
  <si>
    <t>44154BureauxSalle aux oiseauxJour</t>
  </si>
  <si>
    <t>Cuisine</t>
  </si>
  <si>
    <t>Prod / RD / Qualité</t>
  </si>
  <si>
    <t>44154BureauxCuisineJour</t>
  </si>
  <si>
    <t>44154BureauxProd / RD / QualitéJour</t>
  </si>
  <si>
    <t>Maintenance</t>
  </si>
  <si>
    <t>44154BureauxMaintenanceJour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</si>
</sst>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NumberFormat="1"/>
    <xf numFmtId="22" fontId="0" fillId="0" borderId="0" xfId="0" applyNumberFormat="1"/>
    <xf numFmtId="14" fontId="0" fillId="0" borderId="0" xfId="0" applyNumberFormat="1"/>
    <xf numFmtId="9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2" fontId="0" fillId="0" borderId="0" xfId="0" applyNumberFormat="1"/>
    <xf numFmtId="9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9" fontId="4" fillId="0" borderId="13" xfId="0" applyNumberFormat="1" applyFont="1" applyBorder="1" applyAlignment="1">
      <alignment horizontal="center" vertical="center"/>
    </xf>
    <xf numFmtId="2" fontId="4" fillId="0" borderId="9" xfId="0" applyNumberFormat="1" applyFont="1" applyBorder="1" applyAlignment="1">
      <alignment horizontal="center" vertical="center"/>
    </xf>
    <xf numFmtId="2" fontId="4" fillId="0" borderId="10" xfId="0" applyNumberFormat="1" applyFont="1" applyBorder="1" applyAlignment="1">
      <alignment horizontal="center" vertical="center"/>
    </xf>
    <xf numFmtId="2" fontId="4" fillId="0" borderId="1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2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27" formatCode="dd/mm/yyyy\ hh:mm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</font>
    </dxf>
    <dxf>
      <font>
        <sz val="12"/>
      </font>
    </dxf>
    <dxf>
      <font>
        <sz val="12"/>
      </font>
    </dxf>
    <dxf>
      <font>
        <sz val="12"/>
      </font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2" formatCode="0.00"/>
    </dxf>
    <dxf>
      <numFmt numFmtId="13" formatCode="0%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2" formatCode="0.00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connections" Target="connection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theme" Target="theme/theme1.xml"/><Relationship Id="rId5" Type="http://schemas.microsoft.com/office/2007/relationships/slicerCache" Target="slicerCaches/slicerCache1.xml"/><Relationship Id="rId15" Type="http://schemas.openxmlformats.org/officeDocument/2006/relationships/calcChain" Target="calcChain.xml"/><Relationship Id="rId10" Type="http://schemas.microsoft.com/office/2007/relationships/slicerCache" Target="slicerCaches/slicerCache6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5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28573</xdr:colOff>
      <xdr:row>0</xdr:row>
      <xdr:rowOff>38099</xdr:rowOff>
    </xdr:from>
    <xdr:to>
      <xdr:col>7</xdr:col>
      <xdr:colOff>714375</xdr:colOff>
      <xdr:row>2</xdr:row>
      <xdr:rowOff>314324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ois">
              <a:extLst>
                <a:ext uri="{FF2B5EF4-FFF2-40B4-BE49-F238E27FC236}">
                  <a16:creationId xmlns:a16="http://schemas.microsoft.com/office/drawing/2014/main" id="{2AA020E4-2EB4-4972-A85B-7E982AD4613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0573" y="38099"/>
              <a:ext cx="6972302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723900</xdr:colOff>
      <xdr:row>2</xdr:row>
      <xdr:rowOff>352425</xdr:rowOff>
    </xdr:from>
    <xdr:to>
      <xdr:col>4</xdr:col>
      <xdr:colOff>257175</xdr:colOff>
      <xdr:row>3</xdr:row>
      <xdr:rowOff>1009650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 du jour :">
              <a:extLst>
                <a:ext uri="{FF2B5EF4-FFF2-40B4-BE49-F238E27FC236}">
                  <a16:creationId xmlns:a16="http://schemas.microsoft.com/office/drawing/2014/main" id="{8C74028A-3FE9-4049-B622-B575BC9AEE9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u jour :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57475" y="1895475"/>
              <a:ext cx="1495425" cy="1704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47625</xdr:colOff>
      <xdr:row>2</xdr:row>
      <xdr:rowOff>352425</xdr:rowOff>
    </xdr:from>
    <xdr:to>
      <xdr:col>2</xdr:col>
      <xdr:colOff>704850</xdr:colOff>
      <xdr:row>3</xdr:row>
      <xdr:rowOff>1009650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Semaine">
              <a:extLst>
                <a:ext uri="{FF2B5EF4-FFF2-40B4-BE49-F238E27FC236}">
                  <a16:creationId xmlns:a16="http://schemas.microsoft.com/office/drawing/2014/main" id="{D7B14E5C-E289-47AF-84A3-7F1EF35B820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9625" y="1895475"/>
              <a:ext cx="1828800" cy="1704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47625</xdr:colOff>
      <xdr:row>1</xdr:row>
      <xdr:rowOff>28575</xdr:rowOff>
    </xdr:from>
    <xdr:to>
      <xdr:col>6</xdr:col>
      <xdr:colOff>762000</xdr:colOff>
      <xdr:row>2</xdr:row>
      <xdr:rowOff>323850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Zone auditée :">
              <a:extLst>
                <a:ext uri="{FF2B5EF4-FFF2-40B4-BE49-F238E27FC236}">
                  <a16:creationId xmlns:a16="http://schemas.microsoft.com/office/drawing/2014/main" id="{942241BB-A48B-4694-A4A3-6230B213662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 auditée :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9625" y="523875"/>
              <a:ext cx="6124575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285749</xdr:colOff>
      <xdr:row>2</xdr:row>
      <xdr:rowOff>352425</xdr:rowOff>
    </xdr:from>
    <xdr:to>
      <xdr:col>5</xdr:col>
      <xdr:colOff>47625</xdr:colOff>
      <xdr:row>3</xdr:row>
      <xdr:rowOff>1000125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Poste ?">
              <a:extLst>
                <a:ext uri="{FF2B5EF4-FFF2-40B4-BE49-F238E27FC236}">
                  <a16:creationId xmlns:a16="http://schemas.microsoft.com/office/drawing/2014/main" id="{5CF275C9-D130-44A4-A51F-CEDCEE34D78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 ?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181474" y="1895475"/>
              <a:ext cx="1181101" cy="1695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76201</xdr:colOff>
      <xdr:row>0</xdr:row>
      <xdr:rowOff>9525</xdr:rowOff>
    </xdr:from>
    <xdr:to>
      <xdr:col>1</xdr:col>
      <xdr:colOff>762000</xdr:colOff>
      <xdr:row>0</xdr:row>
      <xdr:rowOff>469604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7642EDDE-EDF6-4042-A7A6-809E7EF0A3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1" y="9525"/>
          <a:ext cx="685799" cy="460079"/>
        </a:xfrm>
        <a:prstGeom prst="rect">
          <a:avLst/>
        </a:prstGeom>
      </xdr:spPr>
    </xdr:pic>
    <xdr:clientData/>
  </xdr:twoCellAnchor>
  <xdr:twoCellAnchor editAs="oneCell">
    <xdr:from>
      <xdr:col>6</xdr:col>
      <xdr:colOff>56245</xdr:colOff>
      <xdr:row>0</xdr:row>
      <xdr:rowOff>14302</xdr:rowOff>
    </xdr:from>
    <xdr:to>
      <xdr:col>6</xdr:col>
      <xdr:colOff>761224</xdr:colOff>
      <xdr:row>0</xdr:row>
      <xdr:rowOff>447675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E91928F5-47BC-4389-A166-C576891247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8445" y="14302"/>
          <a:ext cx="704979" cy="433373"/>
        </a:xfrm>
        <a:prstGeom prst="rect">
          <a:avLst/>
        </a:prstGeom>
      </xdr:spPr>
    </xdr:pic>
    <xdr:clientData/>
  </xdr:twoCellAnchor>
  <xdr:twoCellAnchor editAs="oneCell">
    <xdr:from>
      <xdr:col>5</xdr:col>
      <xdr:colOff>95250</xdr:colOff>
      <xdr:row>2</xdr:row>
      <xdr:rowOff>352426</xdr:rowOff>
    </xdr:from>
    <xdr:to>
      <xdr:col>6</xdr:col>
      <xdr:colOff>762000</xdr:colOff>
      <xdr:row>3</xdr:row>
      <xdr:rowOff>990600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Zone auditée dans les bureaux :">
              <a:extLst>
                <a:ext uri="{FF2B5EF4-FFF2-40B4-BE49-F238E27FC236}">
                  <a16:creationId xmlns:a16="http://schemas.microsoft.com/office/drawing/2014/main" id="{4CBD8468-35C9-46E5-A669-866039299A7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 auditée dans les bureaux :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10200" y="1895476"/>
              <a:ext cx="1524000" cy="16859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381000</xdr:colOff>
          <xdr:row>1</xdr:row>
          <xdr:rowOff>190500</xdr:rowOff>
        </xdr:from>
        <xdr:to>
          <xdr:col>7</xdr:col>
          <xdr:colOff>1371600</xdr:colOff>
          <xdr:row>1</xdr:row>
          <xdr:rowOff>733425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Florian Mahe" refreshedDate="44155.338097453707" createdVersion="6" refreshedVersion="6" minRefreshableVersion="3" recordCount="22" xr:uid="{7B19D4F9-8655-4867-9732-6BE95BC5A6F1}">
  <cacheSource type="worksheet">
    <worksheetSource name="Requête1"/>
  </cacheSource>
  <cacheFields count="40">
    <cacheField name="ID" numFmtId="0">
      <sharedItems containsSemiMixedTypes="0" containsString="0" containsNumber="1" containsInteger="1" minValue="55" maxValue="76"/>
    </cacheField>
    <cacheField name="Heure de début" numFmtId="22">
      <sharedItems containsSemiMixedTypes="0" containsNonDate="0" containsDate="1" containsString="0" minDate="2020-11-19T09:46:36" maxDate="2020-11-19T14:54:33"/>
    </cacheField>
    <cacheField name="Heure de fin" numFmtId="22">
      <sharedItems containsSemiMixedTypes="0" containsNonDate="0" containsDate="1" containsString="0" minDate="2020-11-19T10:00:01" maxDate="2020-11-19T14:56:07"/>
    </cacheField>
    <cacheField name="Adresse de messagerie" numFmtId="0">
      <sharedItems/>
    </cacheField>
    <cacheField name="Nom" numFmtId="0">
      <sharedItems/>
    </cacheField>
    <cacheField name="Initiales Nom-Prénom" numFmtId="0">
      <sharedItems/>
    </cacheField>
    <cacheField name="Date du jour :" numFmtId="14">
      <sharedItems containsSemiMixedTypes="0" containsNonDate="0" containsDate="1" containsString="0" minDate="2020-11-10T00:00:00" maxDate="2020-11-20T00:00:00" count="3">
        <d v="2020-11-10T00:00:00"/>
        <d v="2020-11-12T00:00:00"/>
        <d v="2020-11-19T00:00:00"/>
      </sharedItems>
      <fieldGroup par="39" base="6">
        <rangePr groupBy="days" startDate="2020-11-10T00:00:00" endDate="2020-11-20T00:00:00"/>
        <groupItems count="368">
          <s v="&lt;10/1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11/2020"/>
        </groupItems>
      </fieldGroup>
    </cacheField>
    <cacheField name="Semaine" numFmtId="0">
      <sharedItems containsSemiMixedTypes="0" containsString="0" containsNumber="1" containsInteger="1" minValue="40" maxValue="47" count="6">
        <n v="46"/>
        <n v="47"/>
        <n v="40" u="1"/>
        <n v="42" u="1"/>
        <n v="41" u="1"/>
        <n v="45" u="1"/>
      </sharedItems>
    </cacheField>
    <cacheField name="Zone auditée :" numFmtId="0">
      <sharedItems count="13">
        <s v="Dépose L2"/>
        <s v="Conditionnement L2"/>
        <s v="MEC L2"/>
        <s v="Prépa"/>
        <s v="Dépose L1"/>
        <s v="Conditionnement L1"/>
        <s v="MEC L1"/>
        <s v="Réception"/>
        <s v="Décongélation"/>
        <s v="Station"/>
        <s v="Bureaux"/>
        <s v="Atelier" u="1"/>
        <s v="Expédition" u="1"/>
      </sharedItems>
    </cacheField>
    <cacheField name="Zone auditée dans les bureaux :" numFmtId="0">
      <sharedItems containsBlank="1" count="5">
        <m/>
        <s v="Salle aux oiseaux"/>
        <s v="Cuisine"/>
        <s v="Prod / RD / Qualité"/>
        <s v="Maintenance"/>
      </sharedItems>
    </cacheField>
    <cacheField name="Quel est votre Poste ?" numFmtId="0">
      <sharedItems count="3">
        <s v="Matin"/>
        <s v="Après midi"/>
        <s v="Jour"/>
      </sharedItems>
    </cacheField>
    <cacheField name="Concatener" numFmtId="0">
      <sharedItems/>
    </cacheField>
    <cacheField name="Question 1" numFmtId="0">
      <sharedItems containsSemiMixedTypes="0" containsString="0" containsNumber="1" containsInteger="1" minValue="0" maxValue="5"/>
    </cacheField>
    <cacheField name="Question 2" numFmtId="0">
      <sharedItems containsSemiMixedTypes="0" containsString="0" containsNumber="1" containsInteger="1" minValue="5" maxValue="5"/>
    </cacheField>
    <cacheField name="Question 3" numFmtId="0">
      <sharedItems containsSemiMixedTypes="0" containsString="0" containsNumber="1" containsInteger="1" minValue="5" maxValue="5"/>
    </cacheField>
    <cacheField name="Question 4" numFmtId="0">
      <sharedItems containsSemiMixedTypes="0" containsString="0" containsNumber="1" containsInteger="1" minValue="5" maxValue="5"/>
    </cacheField>
    <cacheField name="SUPPRIMER" numFmtId="0">
      <sharedItems containsSemiMixedTypes="0" containsString="0" containsNumber="1" containsInteger="1" minValue="15" maxValue="20"/>
    </cacheField>
    <cacheField name="Question 5" numFmtId="0">
      <sharedItems containsSemiMixedTypes="0" containsString="0" containsNumber="1" containsInteger="1" minValue="0" maxValue="5"/>
    </cacheField>
    <cacheField name="Question 6" numFmtId="0">
      <sharedItems containsSemiMixedTypes="0" containsString="0" containsNumber="1" containsInteger="1" minValue="0" maxValue="5"/>
    </cacheField>
    <cacheField name="Question 7" numFmtId="0">
      <sharedItems containsSemiMixedTypes="0" containsString="0" containsNumber="1" containsInteger="1" minValue="0" maxValue="5"/>
    </cacheField>
    <cacheField name="Question 8" numFmtId="0">
      <sharedItems containsSemiMixedTypes="0" containsString="0" containsNumber="1" containsInteger="1" minValue="5" maxValue="5"/>
    </cacheField>
    <cacheField name="SITUER" numFmtId="0">
      <sharedItems containsSemiMixedTypes="0" containsString="0" containsNumber="1" containsInteger="1" minValue="10" maxValue="20"/>
    </cacheField>
    <cacheField name="Question 9" numFmtId="0">
      <sharedItems containsSemiMixedTypes="0" containsString="0" containsNumber="1" containsInteger="1" minValue="0" maxValue="5"/>
    </cacheField>
    <cacheField name="Question 10" numFmtId="0">
      <sharedItems containsSemiMixedTypes="0" containsString="0" containsNumber="1" containsInteger="1" minValue="0" maxValue="5"/>
    </cacheField>
    <cacheField name="Question 11" numFmtId="0">
      <sharedItems containsSemiMixedTypes="0" containsString="0" containsNumber="1" containsInteger="1" minValue="0" maxValue="5"/>
    </cacheField>
    <cacheField name="Question 12" numFmtId="0">
      <sharedItems containsSemiMixedTypes="0" containsString="0" containsNumber="1" containsInteger="1" minValue="0" maxValue="5"/>
    </cacheField>
    <cacheField name="SCINTILLER" numFmtId="0">
      <sharedItems containsSemiMixedTypes="0" containsString="0" containsNumber="1" containsInteger="1" minValue="5" maxValue="20"/>
    </cacheField>
    <cacheField name="Question 13" numFmtId="0">
      <sharedItems containsSemiMixedTypes="0" containsString="0" containsNumber="1" containsInteger="1" minValue="5" maxValue="5"/>
    </cacheField>
    <cacheField name="Question 14" numFmtId="0">
      <sharedItems containsSemiMixedTypes="0" containsString="0" containsNumber="1" containsInteger="1" minValue="5" maxValue="5"/>
    </cacheField>
    <cacheField name="Question 15" numFmtId="0">
      <sharedItems containsSemiMixedTypes="0" containsString="0" containsNumber="1" containsInteger="1" minValue="5" maxValue="5"/>
    </cacheField>
    <cacheField name="Question 16" numFmtId="0">
      <sharedItems containsSemiMixedTypes="0" containsString="0" containsNumber="1" containsInteger="1" minValue="5" maxValue="5"/>
    </cacheField>
    <cacheField name="STANDARDISER" numFmtId="0">
      <sharedItems containsSemiMixedTypes="0" containsString="0" containsNumber="1" containsInteger="1" minValue="20" maxValue="20"/>
    </cacheField>
    <cacheField name="Question 17" numFmtId="0">
      <sharedItems containsSemiMixedTypes="0" containsString="0" containsNumber="1" containsInteger="1" minValue="5" maxValue="5"/>
    </cacheField>
    <cacheField name="Question 18" numFmtId="0">
      <sharedItems containsSemiMixedTypes="0" containsString="0" containsNumber="1" containsInteger="1" minValue="0" maxValue="5"/>
    </cacheField>
    <cacheField name="Question 19" numFmtId="0">
      <sharedItems containsSemiMixedTypes="0" containsString="0" containsNumber="1" containsInteger="1" minValue="0" maxValue="5"/>
    </cacheField>
    <cacheField name="Question 20" numFmtId="0">
      <sharedItems containsSemiMixedTypes="0" containsString="0" containsNumber="1" containsInteger="1" minValue="5" maxValue="5"/>
    </cacheField>
    <cacheField name="SUIVRE" numFmtId="0">
      <sharedItems containsSemiMixedTypes="0" containsString="0" containsNumber="1" containsInteger="1" minValue="15" maxValue="20"/>
    </cacheField>
    <cacheField name="TOTAL" numFmtId="9">
      <sharedItems containsSemiMixedTypes="0" containsString="0" containsNumber="1" minValue="0.75" maxValue="0.95"/>
    </cacheField>
    <cacheField name="Commentaires :" numFmtId="0">
      <sharedItems containsBlank="1"/>
    </cacheField>
    <cacheField name="Mois" numFmtId="0" databaseField="0">
      <fieldGroup base="6">
        <rangePr groupBy="months" startDate="2020-11-10T00:00:00" endDate="2020-11-20T00:00:00"/>
        <groupItems count="14">
          <s v="&lt;10/1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11/2020"/>
        </groupItems>
      </fieldGroup>
    </cacheField>
  </cacheFields>
  <extLst>
    <ext xmlns:x14="http://schemas.microsoft.com/office/spreadsheetml/2009/9/main" uri="{725AE2AE-9491-48be-B2B4-4EB974FC3084}">
      <x14:pivotCacheDefinition pivotCacheId="77047276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n v="55"/>
    <d v="2020-11-19T09:46:36"/>
    <d v="2020-11-19T10:00:01"/>
    <s v="florian.mahe@moypark.com"/>
    <s v="Florian Mahe"/>
    <s v="Fm"/>
    <x v="0"/>
    <x v="0"/>
    <x v="0"/>
    <x v="0"/>
    <x v="0"/>
    <s v="44145Dépose L2Matin"/>
    <n v="5"/>
    <n v="5"/>
    <n v="5"/>
    <n v="5"/>
    <n v="20"/>
    <n v="5"/>
    <n v="5"/>
    <n v="5"/>
    <n v="5"/>
    <n v="20"/>
    <n v="0"/>
    <n v="5"/>
    <n v="5"/>
    <n v="5"/>
    <n v="15"/>
    <n v="5"/>
    <n v="5"/>
    <n v="5"/>
    <n v="5"/>
    <n v="20"/>
    <n v="5"/>
    <n v="0"/>
    <n v="5"/>
    <n v="5"/>
    <n v="15"/>
    <n v="0.9"/>
    <m/>
  </r>
  <r>
    <n v="56"/>
    <d v="2020-11-19T10:03:45"/>
    <d v="2020-11-19T10:04:19"/>
    <s v="florian.mahe@moypark.com"/>
    <s v="Florian Mahe"/>
    <s v="Fm"/>
    <x v="0"/>
    <x v="0"/>
    <x v="0"/>
    <x v="0"/>
    <x v="1"/>
    <s v="44145Dépose L2Après midi"/>
    <n v="5"/>
    <n v="5"/>
    <n v="5"/>
    <n v="5"/>
    <n v="20"/>
    <n v="5"/>
    <n v="5"/>
    <n v="5"/>
    <n v="5"/>
    <n v="20"/>
    <n v="0"/>
    <n v="5"/>
    <n v="5"/>
    <n v="5"/>
    <n v="15"/>
    <n v="5"/>
    <n v="5"/>
    <n v="5"/>
    <n v="5"/>
    <n v="20"/>
    <n v="5"/>
    <n v="0"/>
    <n v="5"/>
    <n v="5"/>
    <n v="15"/>
    <n v="0.9"/>
    <m/>
  </r>
  <r>
    <n v="57"/>
    <d v="2020-11-19T10:04:35"/>
    <d v="2020-11-19T10:05:12"/>
    <s v="florian.mahe@moypark.com"/>
    <s v="Florian Mahe"/>
    <s v="Fm"/>
    <x v="0"/>
    <x v="0"/>
    <x v="1"/>
    <x v="0"/>
    <x v="0"/>
    <s v="44145Conditionnement L2Matin"/>
    <n v="5"/>
    <n v="5"/>
    <n v="5"/>
    <n v="5"/>
    <n v="20"/>
    <n v="0"/>
    <n v="5"/>
    <n v="5"/>
    <n v="5"/>
    <n v="15"/>
    <n v="0"/>
    <n v="5"/>
    <n v="5"/>
    <n v="5"/>
    <n v="15"/>
    <n v="5"/>
    <n v="5"/>
    <n v="5"/>
    <n v="5"/>
    <n v="20"/>
    <n v="5"/>
    <n v="0"/>
    <n v="5"/>
    <n v="5"/>
    <n v="15"/>
    <n v="0.85"/>
    <m/>
  </r>
  <r>
    <n v="58"/>
    <d v="2020-11-19T10:05:15"/>
    <d v="2020-11-19T10:05:51"/>
    <s v="florian.mahe@moypark.com"/>
    <s v="Florian Mahe"/>
    <s v="Fm"/>
    <x v="0"/>
    <x v="0"/>
    <x v="1"/>
    <x v="0"/>
    <x v="1"/>
    <s v="44145Conditionnement L2Après midi"/>
    <n v="5"/>
    <n v="5"/>
    <n v="5"/>
    <n v="5"/>
    <n v="20"/>
    <n v="0"/>
    <n v="5"/>
    <n v="5"/>
    <n v="5"/>
    <n v="15"/>
    <n v="0"/>
    <n v="5"/>
    <n v="5"/>
    <n v="5"/>
    <n v="15"/>
    <n v="5"/>
    <n v="5"/>
    <n v="5"/>
    <n v="5"/>
    <n v="20"/>
    <n v="5"/>
    <n v="0"/>
    <n v="5"/>
    <n v="5"/>
    <n v="15"/>
    <n v="0.85"/>
    <m/>
  </r>
  <r>
    <n v="59"/>
    <d v="2020-11-19T10:05:56"/>
    <d v="2020-11-19T10:06:41"/>
    <s v="florian.mahe@moypark.com"/>
    <s v="Florian Mahe"/>
    <s v="Fm"/>
    <x v="0"/>
    <x v="0"/>
    <x v="2"/>
    <x v="0"/>
    <x v="0"/>
    <s v="44145MEC L2Matin"/>
    <n v="5"/>
    <n v="5"/>
    <n v="5"/>
    <n v="5"/>
    <n v="20"/>
    <n v="5"/>
    <n v="5"/>
    <n v="5"/>
    <n v="5"/>
    <n v="20"/>
    <n v="0"/>
    <n v="5"/>
    <n v="5"/>
    <n v="0"/>
    <n v="10"/>
    <n v="5"/>
    <n v="5"/>
    <n v="5"/>
    <n v="5"/>
    <n v="20"/>
    <n v="5"/>
    <n v="5"/>
    <n v="5"/>
    <n v="5"/>
    <n v="20"/>
    <n v="0.9"/>
    <m/>
  </r>
  <r>
    <n v="60"/>
    <d v="2020-11-19T10:06:45"/>
    <d v="2020-11-19T10:07:25"/>
    <s v="florian.mahe@moypark.com"/>
    <s v="Florian Mahe"/>
    <s v="Fm"/>
    <x v="0"/>
    <x v="0"/>
    <x v="2"/>
    <x v="0"/>
    <x v="1"/>
    <s v="44145MEC L2Après midi"/>
    <n v="5"/>
    <n v="5"/>
    <n v="5"/>
    <n v="5"/>
    <n v="20"/>
    <n v="5"/>
    <n v="5"/>
    <n v="5"/>
    <n v="5"/>
    <n v="20"/>
    <n v="0"/>
    <n v="5"/>
    <n v="5"/>
    <n v="0"/>
    <n v="10"/>
    <n v="5"/>
    <n v="5"/>
    <n v="5"/>
    <n v="5"/>
    <n v="20"/>
    <n v="5"/>
    <n v="5"/>
    <n v="5"/>
    <n v="5"/>
    <n v="20"/>
    <n v="0.9"/>
    <m/>
  </r>
  <r>
    <n v="61"/>
    <d v="2020-11-19T10:11:53"/>
    <d v="2020-11-19T10:13:08"/>
    <s v="florian.mahe@moypark.com"/>
    <s v="Florian Mahe"/>
    <s v="Fm"/>
    <x v="0"/>
    <x v="0"/>
    <x v="3"/>
    <x v="0"/>
    <x v="0"/>
    <s v="44145PrépaMatin"/>
    <n v="5"/>
    <n v="5"/>
    <n v="5"/>
    <n v="5"/>
    <n v="20"/>
    <n v="5"/>
    <n v="5"/>
    <n v="5"/>
    <n v="5"/>
    <n v="20"/>
    <n v="0"/>
    <n v="5"/>
    <n v="5"/>
    <n v="5"/>
    <n v="15"/>
    <n v="5"/>
    <n v="5"/>
    <n v="5"/>
    <n v="5"/>
    <n v="20"/>
    <n v="5"/>
    <n v="5"/>
    <n v="5"/>
    <n v="5"/>
    <n v="20"/>
    <n v="0.95"/>
    <m/>
  </r>
  <r>
    <n v="62"/>
    <d v="2020-11-19T10:13:12"/>
    <d v="2020-11-19T10:13:39"/>
    <s v="florian.mahe@moypark.com"/>
    <s v="Florian Mahe"/>
    <s v="Fm"/>
    <x v="0"/>
    <x v="0"/>
    <x v="3"/>
    <x v="0"/>
    <x v="1"/>
    <s v="44145PrépaAprès midi"/>
    <n v="5"/>
    <n v="5"/>
    <n v="5"/>
    <n v="5"/>
    <n v="20"/>
    <n v="5"/>
    <n v="5"/>
    <n v="5"/>
    <n v="5"/>
    <n v="20"/>
    <n v="0"/>
    <n v="5"/>
    <n v="5"/>
    <n v="5"/>
    <n v="15"/>
    <n v="5"/>
    <n v="5"/>
    <n v="5"/>
    <n v="5"/>
    <n v="20"/>
    <n v="5"/>
    <n v="5"/>
    <n v="5"/>
    <n v="5"/>
    <n v="20"/>
    <n v="0.95"/>
    <m/>
  </r>
  <r>
    <n v="63"/>
    <d v="2020-11-19T10:41:27"/>
    <d v="2020-11-19T10:42:29"/>
    <s v="florian.mahe@moypark.com"/>
    <s v="Florian Mahe"/>
    <s v="Fm"/>
    <x v="1"/>
    <x v="0"/>
    <x v="4"/>
    <x v="0"/>
    <x v="0"/>
    <s v="44147Dépose L1Matin"/>
    <n v="5"/>
    <n v="5"/>
    <n v="5"/>
    <n v="5"/>
    <n v="20"/>
    <n v="0"/>
    <n v="0"/>
    <n v="5"/>
    <n v="5"/>
    <n v="10"/>
    <n v="0"/>
    <n v="0"/>
    <n v="5"/>
    <n v="5"/>
    <n v="10"/>
    <n v="5"/>
    <n v="5"/>
    <n v="5"/>
    <n v="5"/>
    <n v="20"/>
    <n v="5"/>
    <n v="0"/>
    <n v="5"/>
    <n v="5"/>
    <n v="15"/>
    <n v="0.75"/>
    <m/>
  </r>
  <r>
    <n v="64"/>
    <d v="2020-11-19T10:42:31"/>
    <d v="2020-11-19T10:43:13"/>
    <s v="florian.mahe@moypark.com"/>
    <s v="Florian Mahe"/>
    <s v="Fm"/>
    <x v="1"/>
    <x v="0"/>
    <x v="4"/>
    <x v="0"/>
    <x v="1"/>
    <s v="44147Dépose L1Après midi"/>
    <n v="5"/>
    <n v="5"/>
    <n v="5"/>
    <n v="5"/>
    <n v="20"/>
    <n v="0"/>
    <n v="0"/>
    <n v="5"/>
    <n v="5"/>
    <n v="10"/>
    <n v="0"/>
    <n v="5"/>
    <n v="5"/>
    <n v="5"/>
    <n v="15"/>
    <n v="5"/>
    <n v="5"/>
    <n v="5"/>
    <n v="5"/>
    <n v="20"/>
    <n v="5"/>
    <n v="0"/>
    <n v="5"/>
    <n v="5"/>
    <n v="15"/>
    <n v="0.8"/>
    <m/>
  </r>
  <r>
    <n v="65"/>
    <d v="2020-11-19T10:43:15"/>
    <d v="2020-11-19T10:44:35"/>
    <s v="florian.mahe@moypark.com"/>
    <s v="Florian Mahe"/>
    <s v="Fm"/>
    <x v="1"/>
    <x v="0"/>
    <x v="5"/>
    <x v="0"/>
    <x v="0"/>
    <s v="44147Conditionnement L1Matin"/>
    <n v="5"/>
    <n v="5"/>
    <n v="5"/>
    <n v="5"/>
    <n v="20"/>
    <n v="5"/>
    <n v="5"/>
    <n v="5"/>
    <n v="5"/>
    <n v="20"/>
    <n v="0"/>
    <n v="5"/>
    <n v="5"/>
    <n v="0"/>
    <n v="10"/>
    <n v="5"/>
    <n v="5"/>
    <n v="5"/>
    <n v="5"/>
    <n v="20"/>
    <n v="5"/>
    <n v="0"/>
    <n v="5"/>
    <n v="5"/>
    <n v="15"/>
    <n v="0.85"/>
    <m/>
  </r>
  <r>
    <n v="66"/>
    <d v="2020-11-19T10:44:48"/>
    <d v="2020-11-19T10:45:25"/>
    <s v="florian.mahe@moypark.com"/>
    <s v="Florian Mahe"/>
    <s v="Fm"/>
    <x v="1"/>
    <x v="0"/>
    <x v="5"/>
    <x v="0"/>
    <x v="1"/>
    <s v="44147Conditionnement L1Après midi"/>
    <n v="5"/>
    <n v="5"/>
    <n v="5"/>
    <n v="5"/>
    <n v="20"/>
    <n v="0"/>
    <n v="5"/>
    <n v="5"/>
    <n v="5"/>
    <n v="15"/>
    <n v="5"/>
    <n v="5"/>
    <n v="5"/>
    <n v="5"/>
    <n v="20"/>
    <n v="5"/>
    <n v="5"/>
    <n v="5"/>
    <n v="5"/>
    <n v="20"/>
    <n v="5"/>
    <n v="0"/>
    <n v="5"/>
    <n v="5"/>
    <n v="15"/>
    <n v="0.9"/>
    <m/>
  </r>
  <r>
    <n v="67"/>
    <d v="2020-11-19T10:45:33"/>
    <d v="2020-11-19T10:47:34"/>
    <s v="florian.mahe@moypark.com"/>
    <s v="Florian Mahe"/>
    <s v="Fm"/>
    <x v="1"/>
    <x v="0"/>
    <x v="6"/>
    <x v="0"/>
    <x v="1"/>
    <s v="44147MEC L1Après midi"/>
    <n v="5"/>
    <n v="5"/>
    <n v="5"/>
    <n v="5"/>
    <n v="20"/>
    <n v="5"/>
    <n v="5"/>
    <n v="5"/>
    <n v="5"/>
    <n v="20"/>
    <n v="0"/>
    <n v="5"/>
    <n v="5"/>
    <n v="0"/>
    <n v="10"/>
    <n v="5"/>
    <n v="5"/>
    <n v="5"/>
    <n v="5"/>
    <n v="20"/>
    <n v="5"/>
    <n v="5"/>
    <n v="5"/>
    <n v="5"/>
    <n v="20"/>
    <n v="0.9"/>
    <m/>
  </r>
  <r>
    <n v="68"/>
    <d v="2020-11-19T10:51:01"/>
    <d v="2020-11-19T10:52:43"/>
    <s v="florian.mahe@moypark.com"/>
    <s v="Florian Mahe"/>
    <s v="Fm"/>
    <x v="1"/>
    <x v="0"/>
    <x v="3"/>
    <x v="0"/>
    <x v="0"/>
    <s v="44147PrépaMatin"/>
    <n v="5"/>
    <n v="5"/>
    <n v="5"/>
    <n v="5"/>
    <n v="20"/>
    <n v="5"/>
    <n v="5"/>
    <n v="5"/>
    <n v="5"/>
    <n v="20"/>
    <n v="0"/>
    <n v="5"/>
    <n v="5"/>
    <n v="5"/>
    <n v="15"/>
    <n v="5"/>
    <n v="5"/>
    <n v="5"/>
    <n v="5"/>
    <n v="20"/>
    <n v="5"/>
    <n v="5"/>
    <n v="5"/>
    <n v="5"/>
    <n v="20"/>
    <n v="0.95"/>
    <m/>
  </r>
  <r>
    <n v="69"/>
    <d v="2020-11-19T10:52:50"/>
    <d v="2020-11-19T10:54:13"/>
    <s v="florian.mahe@moypark.com"/>
    <s v="Florian Mahe"/>
    <s v="Fm"/>
    <x v="0"/>
    <x v="0"/>
    <x v="7"/>
    <x v="0"/>
    <x v="2"/>
    <s v="44145RéceptionJour"/>
    <n v="5"/>
    <n v="5"/>
    <n v="5"/>
    <n v="5"/>
    <n v="20"/>
    <n v="5"/>
    <n v="0"/>
    <n v="5"/>
    <n v="5"/>
    <n v="15"/>
    <n v="5"/>
    <n v="5"/>
    <n v="0"/>
    <n v="5"/>
    <n v="15"/>
    <n v="5"/>
    <n v="5"/>
    <n v="5"/>
    <n v="5"/>
    <n v="20"/>
    <n v="5"/>
    <n v="5"/>
    <n v="5"/>
    <n v="5"/>
    <n v="20"/>
    <n v="0.9"/>
    <m/>
  </r>
  <r>
    <n v="70"/>
    <d v="2020-11-19T10:54:15"/>
    <d v="2020-11-19T10:54:53"/>
    <s v="florian.mahe@moypark.com"/>
    <s v="Florian Mahe"/>
    <s v="Fm"/>
    <x v="1"/>
    <x v="0"/>
    <x v="7"/>
    <x v="0"/>
    <x v="2"/>
    <s v="44147RéceptionJour"/>
    <n v="5"/>
    <n v="5"/>
    <n v="5"/>
    <n v="5"/>
    <n v="20"/>
    <n v="5"/>
    <n v="0"/>
    <n v="5"/>
    <n v="5"/>
    <n v="15"/>
    <n v="5"/>
    <n v="5"/>
    <n v="0"/>
    <n v="5"/>
    <n v="15"/>
    <n v="5"/>
    <n v="5"/>
    <n v="5"/>
    <n v="5"/>
    <n v="20"/>
    <n v="5"/>
    <n v="5"/>
    <n v="5"/>
    <n v="5"/>
    <n v="20"/>
    <n v="0.9"/>
    <m/>
  </r>
  <r>
    <n v="71"/>
    <d v="2020-11-19T10:54:56"/>
    <d v="2020-11-19T10:55:50"/>
    <s v="florian.mahe@moypark.com"/>
    <s v="Florian Mahe"/>
    <s v="Fm"/>
    <x v="1"/>
    <x v="0"/>
    <x v="8"/>
    <x v="0"/>
    <x v="0"/>
    <s v="44147DécongélationMatin"/>
    <n v="5"/>
    <n v="5"/>
    <n v="5"/>
    <n v="5"/>
    <n v="20"/>
    <n v="5"/>
    <n v="5"/>
    <n v="5"/>
    <n v="5"/>
    <n v="20"/>
    <n v="0"/>
    <n v="5"/>
    <n v="5"/>
    <n v="0"/>
    <n v="10"/>
    <n v="5"/>
    <n v="5"/>
    <n v="5"/>
    <n v="5"/>
    <n v="20"/>
    <n v="5"/>
    <n v="5"/>
    <n v="5"/>
    <n v="5"/>
    <n v="20"/>
    <n v="0.9"/>
    <m/>
  </r>
  <r>
    <n v="72"/>
    <d v="2020-11-19T10:55:52"/>
    <d v="2020-11-19T10:57:28"/>
    <s v="florian.mahe@moypark.com"/>
    <s v="Florian Mahe"/>
    <s v="Fm"/>
    <x v="0"/>
    <x v="0"/>
    <x v="9"/>
    <x v="0"/>
    <x v="0"/>
    <s v="44145StationMatin"/>
    <n v="0"/>
    <n v="5"/>
    <n v="5"/>
    <n v="5"/>
    <n v="15"/>
    <n v="5"/>
    <n v="5"/>
    <n v="5"/>
    <n v="5"/>
    <n v="20"/>
    <n v="0"/>
    <n v="0"/>
    <n v="5"/>
    <n v="0"/>
    <n v="5"/>
    <n v="5"/>
    <n v="5"/>
    <n v="5"/>
    <n v="5"/>
    <n v="20"/>
    <n v="5"/>
    <n v="5"/>
    <n v="5"/>
    <n v="5"/>
    <n v="20"/>
    <n v="0.8"/>
    <m/>
  </r>
  <r>
    <n v="73"/>
    <d v="2020-11-19T12:21:13"/>
    <d v="2020-11-19T12:26:30"/>
    <s v="benjamin.ruquet@moypark.com"/>
    <s v="Benjamin Ruquet"/>
    <s v="BR"/>
    <x v="2"/>
    <x v="1"/>
    <x v="10"/>
    <x v="1"/>
    <x v="2"/>
    <s v="44154BureauxSalle aux oiseauxJour"/>
    <n v="5"/>
    <n v="5"/>
    <n v="5"/>
    <n v="5"/>
    <n v="20"/>
    <n v="0"/>
    <n v="5"/>
    <n v="0"/>
    <n v="5"/>
    <n v="10"/>
    <n v="5"/>
    <n v="5"/>
    <n v="5"/>
    <n v="5"/>
    <n v="20"/>
    <n v="5"/>
    <n v="5"/>
    <n v="5"/>
    <n v="5"/>
    <n v="20"/>
    <n v="5"/>
    <n v="5"/>
    <n v="0"/>
    <n v="5"/>
    <n v="15"/>
    <n v="0.85"/>
    <s v="Retirer une blouse blanche (fait) et ranger mieux les affaires "/>
  </r>
  <r>
    <n v="74"/>
    <d v="2020-11-19T14:21:12"/>
    <d v="2020-11-19T14:23:42"/>
    <s v="florian.mahe@moypark.com"/>
    <s v="Florian Mahe"/>
    <s v="Fm"/>
    <x v="2"/>
    <x v="1"/>
    <x v="10"/>
    <x v="2"/>
    <x v="2"/>
    <s v="44154BureauxCuisineJour"/>
    <n v="0"/>
    <n v="5"/>
    <n v="5"/>
    <n v="5"/>
    <n v="15"/>
    <n v="0"/>
    <n v="5"/>
    <n v="5"/>
    <n v="5"/>
    <n v="15"/>
    <n v="5"/>
    <n v="5"/>
    <n v="5"/>
    <n v="5"/>
    <n v="20"/>
    <n v="5"/>
    <n v="5"/>
    <n v="5"/>
    <n v="5"/>
    <n v="20"/>
    <n v="5"/>
    <n v="5"/>
    <n v="5"/>
    <n v="5"/>
    <n v="20"/>
    <n v="0.9"/>
    <m/>
  </r>
  <r>
    <n v="75"/>
    <d v="2020-11-19T14:23:44"/>
    <d v="2020-11-19T14:25:00"/>
    <s v="florian.mahe@moypark.com"/>
    <s v="Florian Mahe"/>
    <s v="Fm"/>
    <x v="2"/>
    <x v="1"/>
    <x v="10"/>
    <x v="3"/>
    <x v="2"/>
    <s v="44154BureauxProd / RD / QualitéJour"/>
    <n v="0"/>
    <n v="5"/>
    <n v="5"/>
    <n v="5"/>
    <n v="15"/>
    <n v="0"/>
    <n v="5"/>
    <n v="5"/>
    <n v="5"/>
    <n v="15"/>
    <n v="5"/>
    <n v="5"/>
    <n v="5"/>
    <n v="5"/>
    <n v="20"/>
    <n v="5"/>
    <n v="5"/>
    <n v="5"/>
    <n v="5"/>
    <n v="20"/>
    <n v="5"/>
    <n v="5"/>
    <n v="0"/>
    <n v="5"/>
    <n v="15"/>
    <n v="0.85"/>
    <m/>
  </r>
  <r>
    <n v="76"/>
    <d v="2020-11-19T14:54:33"/>
    <d v="2020-11-19T14:56:07"/>
    <s v="florian.mahe@moypark.com"/>
    <s v="Florian Mahe"/>
    <s v="Fm"/>
    <x v="2"/>
    <x v="1"/>
    <x v="10"/>
    <x v="4"/>
    <x v="2"/>
    <s v="44154BureauxMaintenanceJour"/>
    <n v="0"/>
    <n v="5"/>
    <n v="5"/>
    <n v="5"/>
    <n v="15"/>
    <n v="0"/>
    <n v="5"/>
    <n v="0"/>
    <n v="5"/>
    <n v="10"/>
    <n v="5"/>
    <n v="5"/>
    <n v="0"/>
    <n v="5"/>
    <n v="15"/>
    <n v="5"/>
    <n v="5"/>
    <n v="5"/>
    <n v="5"/>
    <n v="20"/>
    <n v="5"/>
    <n v="5"/>
    <n v="5"/>
    <n v="5"/>
    <n v="20"/>
    <n v="0.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9E157FE-5301-4DF3-A3FC-2AE37859E74F}" name="Tableau croisé dynamique2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zones">
  <location ref="B4:H16" firstHeaderRow="0" firstDataRow="1" firstDataCol="1"/>
  <pivotFields count="40">
    <pivotField showAll="0"/>
    <pivotField numFmtId="22" showAll="0"/>
    <pivotField numFmtId="22" showAll="0"/>
    <pivotField showAll="0"/>
    <pivotField showAll="0"/>
    <pivotField showAll="0"/>
    <pivotField numFmtId="14" showAll="0">
      <items count="369"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h="1" x="181"/>
        <item h="1" x="182"/>
        <item h="1" x="183"/>
        <item h="1" x="184"/>
        <item h="1" x="185"/>
        <item h="1" x="186"/>
        <item h="1" x="187"/>
        <item h="1" x="188"/>
        <item h="1" x="189"/>
        <item h="1" x="190"/>
        <item h="1" x="191"/>
        <item h="1" x="192"/>
        <item h="1" x="193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8"/>
        <item h="1" x="209"/>
        <item h="1" x="210"/>
        <item h="1" x="211"/>
        <item h="1" x="212"/>
        <item h="1" x="213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h="1" x="246"/>
        <item h="1" x="247"/>
        <item h="1" x="248"/>
        <item h="1" x="249"/>
        <item h="1" x="250"/>
        <item h="1" x="251"/>
        <item h="1" x="252"/>
        <item h="1" x="253"/>
        <item h="1" x="254"/>
        <item h="1" x="255"/>
        <item h="1" x="256"/>
        <item h="1" x="257"/>
        <item h="1" x="258"/>
        <item h="1" x="259"/>
        <item h="1" x="260"/>
        <item h="1" x="261"/>
        <item h="1" x="262"/>
        <item h="1" x="263"/>
        <item h="1" x="264"/>
        <item h="1" x="265"/>
        <item h="1" x="266"/>
        <item h="1" x="267"/>
        <item h="1" x="268"/>
        <item h="1" x="269"/>
        <item h="1" x="270"/>
        <item h="1" x="271"/>
        <item h="1" x="272"/>
        <item h="1" x="273"/>
        <item h="1" x="274"/>
        <item x="275"/>
        <item h="1" x="276"/>
        <item h="1" x="277"/>
        <item h="1" x="278"/>
        <item h="1" x="279"/>
        <item h="1" x="280"/>
        <item h="1" x="281"/>
        <item h="1" x="282"/>
        <item h="1" x="283"/>
        <item h="1" x="284"/>
        <item h="1" x="285"/>
        <item h="1" x="286"/>
        <item h="1" x="287"/>
        <item h="1" x="288"/>
        <item h="1" x="289"/>
        <item h="1" x="290"/>
        <item h="1" x="291"/>
        <item h="1" x="292"/>
        <item h="1" x="293"/>
        <item h="1" x="294"/>
        <item h="1" x="295"/>
        <item h="1" x="296"/>
        <item h="1" x="297"/>
        <item h="1" x="298"/>
        <item h="1" x="299"/>
        <item h="1" x="300"/>
        <item h="1" x="301"/>
        <item h="1" x="302"/>
        <item h="1" x="303"/>
        <item h="1" x="304"/>
        <item h="1" x="305"/>
        <item h="1" x="306"/>
        <item h="1" x="307"/>
        <item h="1" x="308"/>
        <item h="1" x="309"/>
        <item h="1" x="310"/>
        <item h="1" x="311"/>
        <item h="1" x="312"/>
        <item h="1" x="313"/>
        <item h="1" x="314"/>
        <item h="1" x="315"/>
        <item h="1" x="316"/>
        <item h="1" x="317"/>
        <item h="1" x="318"/>
        <item h="1" x="319"/>
        <item h="1" x="320"/>
        <item h="1" x="321"/>
        <item h="1" x="322"/>
        <item h="1" x="323"/>
        <item h="1" x="324"/>
        <item h="1" x="325"/>
        <item h="1" x="326"/>
        <item h="1" x="327"/>
        <item h="1" x="328"/>
        <item h="1" x="329"/>
        <item h="1" x="330"/>
        <item h="1" x="331"/>
        <item h="1" x="332"/>
        <item h="1" x="333"/>
        <item h="1" x="334"/>
        <item h="1" x="335"/>
        <item h="1" x="336"/>
        <item h="1" x="337"/>
        <item h="1" x="338"/>
        <item h="1" x="339"/>
        <item h="1" x="340"/>
        <item h="1" x="341"/>
        <item h="1" x="342"/>
        <item h="1" x="343"/>
        <item h="1" x="344"/>
        <item h="1" x="345"/>
        <item h="1" x="346"/>
        <item h="1" x="347"/>
        <item h="1" x="348"/>
        <item h="1" x="349"/>
        <item h="1" x="350"/>
        <item h="1" x="351"/>
        <item h="1" x="352"/>
        <item h="1" x="353"/>
        <item h="1" x="354"/>
        <item h="1" x="355"/>
        <item h="1" x="356"/>
        <item h="1" x="357"/>
        <item h="1" x="358"/>
        <item h="1" x="359"/>
        <item h="1" x="360"/>
        <item h="1" x="361"/>
        <item h="1" x="362"/>
        <item h="1" x="363"/>
        <item h="1" x="364"/>
        <item h="1" x="365"/>
        <item h="1" x="366"/>
        <item h="1" x="0"/>
        <item h="1" x="367"/>
        <item t="default"/>
      </items>
    </pivotField>
    <pivotField showAll="0"/>
    <pivotField axis="axisRow" multipleItemSelectionAllowed="1" showAll="0">
      <items count="14">
        <item sd="0" m="1" x="11"/>
        <item sd="0" x="10"/>
        <item sd="0" m="1" x="12"/>
        <item sd="0" x="6"/>
        <item sd="0" x="2"/>
        <item sd="0" x="3"/>
        <item sd="0" x="0"/>
        <item sd="0" x="1"/>
        <item sd="0" x="4"/>
        <item sd="0" x="5"/>
        <item sd="0" x="7"/>
        <item sd="0" x="8"/>
        <item sd="0" x="9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dataField="1" showAll="0"/>
    <pivotField dataField="1" numFmtId="9"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8"/>
    <field x="9"/>
  </rowFields>
  <rowItems count="12">
    <i>
      <x v="1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Moy SUPPRIMER" fld="16" subtotal="average" baseField="8" baseItem="0" numFmtId="2"/>
    <dataField name="Moy SITUER" fld="21" subtotal="average" baseField="8" baseItem="0" numFmtId="2"/>
    <dataField name="Moy SCINTILLER" fld="26" subtotal="average" baseField="8" baseItem="0" numFmtId="2"/>
    <dataField name="Moy STANDARDISER" fld="31" subtotal="average" baseField="8" baseItem="0" numFmtId="2"/>
    <dataField name="Moy SUIVRE" fld="36" subtotal="average" baseField="8" baseItem="0" numFmtId="2"/>
    <dataField name="Moy TOTAL" fld="37" subtotal="average" baseField="8" baseItem="0" numFmtId="9"/>
  </dataFields>
  <formats count="6">
    <format dxfId="61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60">
      <pivotArea outline="0" collapsedLevelsAreSubtotals="1" fieldPosition="0">
        <references count="1">
          <reference field="4294967294" count="5" selected="0">
            <x v="0"/>
            <x v="1"/>
            <x v="2"/>
            <x v="3"/>
            <x v="4"/>
          </reference>
        </references>
      </pivotArea>
    </format>
    <format dxfId="59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58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57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56">
      <pivotArea dataOnly="0" labelOnly="1" outline="0" fieldPosition="0">
        <references count="1">
          <reference field="4294967294" count="1">
            <x v="5"/>
          </reference>
        </references>
      </pivotArea>
    </format>
  </formats>
  <conditionalFormats count="1">
    <conditionalFormat scope="data" priority="1">
      <pivotAreas count="1">
        <pivotArea outline="0" fieldPosition="0">
          <references count="1">
            <reference field="4294967294" count="1" selected="0">
              <x v="5"/>
            </reference>
          </references>
        </pivotArea>
      </pivotAreas>
    </conditionalFormat>
  </conditional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1F30B1D-355E-42B6-BFC8-73EE5FA3D458}" name="Tableau croisé dynamique2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5:G6" firstHeaderRow="0" firstDataRow="1" firstDataCol="0"/>
  <pivotFields count="40">
    <pivotField showAll="0"/>
    <pivotField numFmtId="22" showAll="0"/>
    <pivotField numFmtId="22" showAll="0"/>
    <pivotField showAll="0"/>
    <pivotField showAll="0"/>
    <pivotField showAll="0"/>
    <pivotField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>
      <items count="7">
        <item m="1" x="2"/>
        <item m="1" x="4"/>
        <item m="1" x="3"/>
        <item m="1" x="5"/>
        <item x="0"/>
        <item x="1"/>
        <item t="default"/>
      </items>
    </pivotField>
    <pivotField multipleItemSelectionAllowed="1" showAll="0">
      <items count="14">
        <item m="1" x="11"/>
        <item x="10"/>
        <item x="5"/>
        <item x="1"/>
        <item x="8"/>
        <item x="4"/>
        <item x="0"/>
        <item m="1" x="12"/>
        <item x="6"/>
        <item x="2"/>
        <item x="3"/>
        <item x="7"/>
        <item x="9"/>
        <item t="default"/>
      </items>
    </pivotField>
    <pivotField showAll="0">
      <items count="6">
        <item x="2"/>
        <item x="4"/>
        <item x="3"/>
        <item x="1"/>
        <item x="0"/>
        <item t="default"/>
      </items>
    </pivotField>
    <pivotField showAll="0">
      <items count="4">
        <item x="1"/>
        <item x="2"/>
        <item x="0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dataField="1" showAll="0"/>
    <pivotField dataField="1" numFmtId="9"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Items count="1">
    <i/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Moy SUPPRIMER" fld="16" subtotal="average" baseField="8" baseItem="0" numFmtId="2"/>
    <dataField name="Moy SITUER" fld="21" subtotal="average" baseField="8" baseItem="0" numFmtId="2"/>
    <dataField name="Moy SCINTILLER" fld="26" subtotal="average" baseField="8" baseItem="0" numFmtId="2"/>
    <dataField name="Moy STANDARDISER" fld="31" subtotal="average" baseField="8" baseItem="0" numFmtId="2"/>
    <dataField name="Moy SUIVRE" fld="36" subtotal="average" baseField="8" baseItem="0" numFmtId="2"/>
    <dataField name="Moy TOTAL" fld="37" subtotal="average" baseField="8" baseItem="0" numFmtId="9"/>
  </dataFields>
  <formats count="18">
    <format dxfId="55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54">
      <pivotArea outline="0" collapsedLevelsAreSubtotals="1" fieldPosition="0">
        <references count="1">
          <reference field="4294967294" count="5" selected="0">
            <x v="0"/>
            <x v="1"/>
            <x v="2"/>
            <x v="3"/>
            <x v="4"/>
          </reference>
        </references>
      </pivotArea>
    </format>
    <format dxfId="53">
      <pivotArea type="all" dataOnly="0" outline="0" fieldPosition="0"/>
    </format>
    <format dxfId="52">
      <pivotArea outline="0" collapsedLevelsAreSubtotals="1" fieldPosition="0"/>
    </format>
    <format dxfId="51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50">
      <pivotArea type="all" dataOnly="0" outline="0" fieldPosition="0"/>
    </format>
    <format dxfId="49">
      <pivotArea outline="0" collapsedLevelsAreSubtotals="1" fieldPosition="0"/>
    </format>
    <format dxfId="48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7">
      <pivotArea type="all" dataOnly="0" outline="0" fieldPosition="0"/>
    </format>
    <format dxfId="46">
      <pivotArea outline="0" collapsedLevelsAreSubtotals="1" fieldPosition="0"/>
    </format>
    <format dxfId="45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4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3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4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1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0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39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38">
      <pivotArea outline="0" collapsedLevelsAreSubtotals="1" fieldPosition="0">
        <references count="1">
          <reference field="4294967294" count="5" selected="0">
            <x v="0"/>
            <x v="1"/>
            <x v="2"/>
            <x v="3"/>
            <x v="4"/>
          </reference>
        </references>
      </pivotArea>
    </format>
  </formats>
  <conditionalFormats count="1">
    <conditionalFormat scope="data" priority="1">
      <pivotAreas count="1">
        <pivotArea outline="0" fieldPosition="0">
          <references count="1">
            <reference field="4294967294" count="1" selected="0">
              <x v="5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1" xr16:uid="{4502F5AD-D7DC-4B0A-A42E-4E24B5467112}" autoFormatId="16" applyNumberFormats="0" applyBorderFormats="0" applyFontFormats="0" applyPatternFormats="0" applyAlignmentFormats="0" applyWidthHeightFormats="0">
  <queryTableRefresh nextId="45">
    <queryTableFields count="39">
      <queryTableField id="5" name="ID" tableColumnId="5"/>
      <queryTableField id="6" name="Heure de début" tableColumnId="6"/>
      <queryTableField id="7" name="Heure de fin" tableColumnId="7"/>
      <queryTableField id="8" name="Adresse de messagerie" tableColumnId="8"/>
      <queryTableField id="9" name="Nom" tableColumnId="9"/>
      <queryTableField id="10" name="Initiales Nom-Prénom" tableColumnId="10"/>
      <queryTableField id="11" name="Date du jour :" tableColumnId="11"/>
      <queryTableField id="38" dataBound="0" tableColumnId="1"/>
      <queryTableField id="12" name="Zone auditée :" tableColumnId="12"/>
      <queryTableField id="13" name="Zone auditée dans les bureaux :" tableColumnId="13"/>
      <queryTableField id="14" name="Quel est votre Poste ?" tableColumnId="14"/>
      <queryTableField id="15" name="Concatener" tableColumnId="15"/>
      <queryTableField id="16" name="Question 1" tableColumnId="16"/>
      <queryTableField id="17" name="Question 2" tableColumnId="17"/>
      <queryTableField id="18" name="Question 3" tableColumnId="18"/>
      <queryTableField id="19" name="Question 4" tableColumnId="19"/>
      <queryTableField id="39" dataBound="0" tableColumnId="2"/>
      <queryTableField id="20" name="Question 5" tableColumnId="20"/>
      <queryTableField id="21" name="Question 6" tableColumnId="21"/>
      <queryTableField id="22" name="Question 7" tableColumnId="22"/>
      <queryTableField id="23" name="Question 8" tableColumnId="23"/>
      <queryTableField id="40" dataBound="0" tableColumnId="3"/>
      <queryTableField id="24" name="Question 9" tableColumnId="24"/>
      <queryTableField id="25" name="Question 10" tableColumnId="25"/>
      <queryTableField id="26" name="Question 11" tableColumnId="26"/>
      <queryTableField id="27" name="Question 12" tableColumnId="27"/>
      <queryTableField id="41" dataBound="0" tableColumnId="4"/>
      <queryTableField id="28" name="Question 13" tableColumnId="28"/>
      <queryTableField id="29" name="Question 14" tableColumnId="29"/>
      <queryTableField id="30" name="Question 15" tableColumnId="30"/>
      <queryTableField id="31" name="Question 16" tableColumnId="31"/>
      <queryTableField id="42" dataBound="0" tableColumnId="38"/>
      <queryTableField id="32" name="Question 17" tableColumnId="32"/>
      <queryTableField id="33" name="Question 18" tableColumnId="33"/>
      <queryTableField id="34" name="Question 19" tableColumnId="34"/>
      <queryTableField id="35" name="Question 20" tableColumnId="35"/>
      <queryTableField id="43" dataBound="0" tableColumnId="39"/>
      <queryTableField id="44" dataBound="0" tableColumnId="40"/>
      <queryTableField id="36" name="Commentaires :" tableColumnId="3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19D9980D-3457-4CAB-83A7-AD72E03F7490}" sourceName="Mois">
  <pivotTables>
    <pivotTable tabId="21" name="Tableau croisé dynamique2"/>
  </pivotTables>
  <data>
    <tabular pivotCacheId="770472768">
      <items count="14">
        <i x="11" s="1"/>
        <i x="1" s="1" nd="1"/>
        <i x="2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12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_du_jour" xr10:uid="{0319D0FE-71A9-4443-8161-120FE46C5B40}" sourceName="Date du jour :">
  <pivotTables>
    <pivotTable tabId="24" name="Tableau croisé dynamique2"/>
  </pivotTables>
  <data>
    <tabular pivotCacheId="770472768" showMissing="0">
      <items count="368">
        <i x="315" s="1"/>
        <i x="317" s="1"/>
        <i x="324" s="1"/>
        <i x="0" s="1" nd="1"/>
        <i x="367" s="1" nd="1"/>
        <i x="214" s="1" nd="1"/>
        <i x="92" s="1" nd="1"/>
        <i x="336" s="1" nd="1"/>
        <i x="32" s="1" nd="1"/>
        <i x="1" s="1" nd="1"/>
        <i x="183" s="1" nd="1"/>
        <i x="153" s="1" nd="1"/>
        <i x="122" s="1" nd="1"/>
        <i x="61" s="1" nd="1"/>
        <i x="306" s="1" nd="1"/>
        <i x="275" s="1" nd="1"/>
        <i x="245" s="1" nd="1"/>
        <i x="215" s="1" nd="1"/>
        <i x="93" s="1" nd="1"/>
        <i x="337" s="1" nd="1"/>
        <i x="33" s="1" nd="1"/>
        <i x="2" s="1" nd="1"/>
        <i x="184" s="1" nd="1"/>
        <i x="154" s="1" nd="1"/>
        <i x="123" s="1" nd="1"/>
        <i x="62" s="1" nd="1"/>
        <i x="307" s="1" nd="1"/>
        <i x="276" s="1" nd="1"/>
        <i x="246" s="1" nd="1"/>
        <i x="216" s="1" nd="1"/>
        <i x="94" s="1" nd="1"/>
        <i x="338" s="1" nd="1"/>
        <i x="34" s="1" nd="1"/>
        <i x="3" s="1" nd="1"/>
        <i x="185" s="1" nd="1"/>
        <i x="155" s="1" nd="1"/>
        <i x="124" s="1" nd="1"/>
        <i x="63" s="1" nd="1"/>
        <i x="308" s="1" nd="1"/>
        <i x="277" s="1" nd="1"/>
        <i x="247" s="1" nd="1"/>
        <i x="217" s="1" nd="1"/>
        <i x="95" s="1" nd="1"/>
        <i x="339" s="1" nd="1"/>
        <i x="35" s="1" nd="1"/>
        <i x="4" s="1" nd="1"/>
        <i x="186" s="1" nd="1"/>
        <i x="156" s="1" nd="1"/>
        <i x="125" s="1" nd="1"/>
        <i x="64" s="1" nd="1"/>
        <i x="309" s="1" nd="1"/>
        <i x="278" s="1" nd="1"/>
        <i x="248" s="1" nd="1"/>
        <i x="218" s="1" nd="1"/>
        <i x="96" s="1" nd="1"/>
        <i x="340" s="1" nd="1"/>
        <i x="36" s="1" nd="1"/>
        <i x="5" s="1" nd="1"/>
        <i x="187" s="1" nd="1"/>
        <i x="157" s="1" nd="1"/>
        <i x="126" s="1" nd="1"/>
        <i x="65" s="1" nd="1"/>
        <i x="310" s="1" nd="1"/>
        <i x="279" s="1" nd="1"/>
        <i x="249" s="1" nd="1"/>
        <i x="219" s="1" nd="1"/>
        <i x="97" s="1" nd="1"/>
        <i x="341" s="1" nd="1"/>
        <i x="37" s="1" nd="1"/>
        <i x="6" s="1" nd="1"/>
        <i x="188" s="1" nd="1"/>
        <i x="158" s="1" nd="1"/>
        <i x="127" s="1" nd="1"/>
        <i x="66" s="1" nd="1"/>
        <i x="311" s="1" nd="1"/>
        <i x="280" s="1" nd="1"/>
        <i x="250" s="1" nd="1"/>
        <i x="220" s="1" nd="1"/>
        <i x="98" s="1" nd="1"/>
        <i x="342" s="1" nd="1"/>
        <i x="38" s="1" nd="1"/>
        <i x="7" s="1" nd="1"/>
        <i x="189" s="1" nd="1"/>
        <i x="159" s="1" nd="1"/>
        <i x="128" s="1" nd="1"/>
        <i x="67" s="1" nd="1"/>
        <i x="312" s="1" nd="1"/>
        <i x="281" s="1" nd="1"/>
        <i x="251" s="1" nd="1"/>
        <i x="221" s="1" nd="1"/>
        <i x="99" s="1" nd="1"/>
        <i x="343" s="1" nd="1"/>
        <i x="39" s="1" nd="1"/>
        <i x="8" s="1" nd="1"/>
        <i x="190" s="1" nd="1"/>
        <i x="160" s="1" nd="1"/>
        <i x="129" s="1" nd="1"/>
        <i x="68" s="1" nd="1"/>
        <i x="313" s="1" nd="1"/>
        <i x="282" s="1" nd="1"/>
        <i x="252" s="1" nd="1"/>
        <i x="222" s="1" nd="1"/>
        <i x="100" s="1" nd="1"/>
        <i x="344" s="1" nd="1"/>
        <i x="40" s="1" nd="1"/>
        <i x="9" s="1" nd="1"/>
        <i x="191" s="1" nd="1"/>
        <i x="161" s="1" nd="1"/>
        <i x="130" s="1" nd="1"/>
        <i x="69" s="1" nd="1"/>
        <i x="314" s="1" nd="1"/>
        <i x="283" s="1" nd="1"/>
        <i x="253" s="1" nd="1"/>
        <i x="223" s="1" nd="1"/>
        <i x="101" s="1" nd="1"/>
        <i x="345" s="1" nd="1"/>
        <i x="41" s="1" nd="1"/>
        <i x="10" s="1" nd="1"/>
        <i x="192" s="1" nd="1"/>
        <i x="162" s="1" nd="1"/>
        <i x="131" s="1" nd="1"/>
        <i x="70" s="1" nd="1"/>
        <i x="284" s="1" nd="1"/>
        <i x="254" s="1" nd="1"/>
        <i x="224" s="1" nd="1"/>
        <i x="102" s="1" nd="1"/>
        <i x="346" s="1" nd="1"/>
        <i x="42" s="1" nd="1"/>
        <i x="11" s="1" nd="1"/>
        <i x="193" s="1" nd="1"/>
        <i x="163" s="1" nd="1"/>
        <i x="132" s="1" nd="1"/>
        <i x="71" s="1" nd="1"/>
        <i x="316" s="1" nd="1"/>
        <i x="285" s="1" nd="1"/>
        <i x="255" s="1" nd="1"/>
        <i x="225" s="1" nd="1"/>
        <i x="103" s="1" nd="1"/>
        <i x="347" s="1" nd="1"/>
        <i x="43" s="1" nd="1"/>
        <i x="12" s="1" nd="1"/>
        <i x="194" s="1" nd="1"/>
        <i x="164" s="1" nd="1"/>
        <i x="133" s="1" nd="1"/>
        <i x="72" s="1" nd="1"/>
        <i x="286" s="1" nd="1"/>
        <i x="256" s="1" nd="1"/>
        <i x="226" s="1" nd="1"/>
        <i x="104" s="1" nd="1"/>
        <i x="348" s="1" nd="1"/>
        <i x="44" s="1" nd="1"/>
        <i x="13" s="1" nd="1"/>
        <i x="195" s="1" nd="1"/>
        <i x="165" s="1" nd="1"/>
        <i x="134" s="1" nd="1"/>
        <i x="73" s="1" nd="1"/>
        <i x="318" s="1" nd="1"/>
        <i x="287" s="1" nd="1"/>
        <i x="257" s="1" nd="1"/>
        <i x="227" s="1" nd="1"/>
        <i x="105" s="1" nd="1"/>
        <i x="349" s="1" nd="1"/>
        <i x="45" s="1" nd="1"/>
        <i x="14" s="1" nd="1"/>
        <i x="196" s="1" nd="1"/>
        <i x="166" s="1" nd="1"/>
        <i x="135" s="1" nd="1"/>
        <i x="74" s="1" nd="1"/>
        <i x="319" s="1" nd="1"/>
        <i x="288" s="1" nd="1"/>
        <i x="258" s="1" nd="1"/>
        <i x="228" s="1" nd="1"/>
        <i x="106" s="1" nd="1"/>
        <i x="350" s="1" nd="1"/>
        <i x="46" s="1" nd="1"/>
        <i x="15" s="1" nd="1"/>
        <i x="197" s="1" nd="1"/>
        <i x="167" s="1" nd="1"/>
        <i x="136" s="1" nd="1"/>
        <i x="75" s="1" nd="1"/>
        <i x="320" s="1" nd="1"/>
        <i x="289" s="1" nd="1"/>
        <i x="259" s="1" nd="1"/>
        <i x="229" s="1" nd="1"/>
        <i x="107" s="1" nd="1"/>
        <i x="351" s="1" nd="1"/>
        <i x="47" s="1" nd="1"/>
        <i x="16" s="1" nd="1"/>
        <i x="198" s="1" nd="1"/>
        <i x="168" s="1" nd="1"/>
        <i x="137" s="1" nd="1"/>
        <i x="76" s="1" nd="1"/>
        <i x="321" s="1" nd="1"/>
        <i x="290" s="1" nd="1"/>
        <i x="260" s="1" nd="1"/>
        <i x="230" s="1" nd="1"/>
        <i x="108" s="1" nd="1"/>
        <i x="352" s="1" nd="1"/>
        <i x="48" s="1" nd="1"/>
        <i x="17" s="1" nd="1"/>
        <i x="199" s="1" nd="1"/>
        <i x="169" s="1" nd="1"/>
        <i x="138" s="1" nd="1"/>
        <i x="77" s="1" nd="1"/>
        <i x="322" s="1" nd="1"/>
        <i x="291" s="1" nd="1"/>
        <i x="261" s="1" nd="1"/>
        <i x="231" s="1" nd="1"/>
        <i x="109" s="1" nd="1"/>
        <i x="353" s="1" nd="1"/>
        <i x="49" s="1" nd="1"/>
        <i x="18" s="1" nd="1"/>
        <i x="200" s="1" nd="1"/>
        <i x="170" s="1" nd="1"/>
        <i x="139" s="1" nd="1"/>
        <i x="78" s="1" nd="1"/>
        <i x="323" s="1" nd="1"/>
        <i x="292" s="1" nd="1"/>
        <i x="262" s="1" nd="1"/>
        <i x="232" s="1" nd="1"/>
        <i x="110" s="1" nd="1"/>
        <i x="354" s="1" nd="1"/>
        <i x="50" s="1" nd="1"/>
        <i x="19" s="1" nd="1"/>
        <i x="201" s="1" nd="1"/>
        <i x="171" s="1" nd="1"/>
        <i x="140" s="1" nd="1"/>
        <i x="79" s="1" nd="1"/>
        <i x="293" s="1" nd="1"/>
        <i x="263" s="1" nd="1"/>
        <i x="233" s="1" nd="1"/>
        <i x="111" s="1" nd="1"/>
        <i x="355" s="1" nd="1"/>
        <i x="51" s="1" nd="1"/>
        <i x="20" s="1" nd="1"/>
        <i x="202" s="1" nd="1"/>
        <i x="172" s="1" nd="1"/>
        <i x="141" s="1" nd="1"/>
        <i x="80" s="1" nd="1"/>
        <i x="325" s="1" nd="1"/>
        <i x="294" s="1" nd="1"/>
        <i x="264" s="1" nd="1"/>
        <i x="234" s="1" nd="1"/>
        <i x="112" s="1" nd="1"/>
        <i x="356" s="1" nd="1"/>
        <i x="52" s="1" nd="1"/>
        <i x="21" s="1" nd="1"/>
        <i x="203" s="1" nd="1"/>
        <i x="173" s="1" nd="1"/>
        <i x="142" s="1" nd="1"/>
        <i x="81" s="1" nd="1"/>
        <i x="326" s="1" nd="1"/>
        <i x="295" s="1" nd="1"/>
        <i x="265" s="1" nd="1"/>
        <i x="235" s="1" nd="1"/>
        <i x="113" s="1" nd="1"/>
        <i x="357" s="1" nd="1"/>
        <i x="53" s="1" nd="1"/>
        <i x="22" s="1" nd="1"/>
        <i x="204" s="1" nd="1"/>
        <i x="174" s="1" nd="1"/>
        <i x="143" s="1" nd="1"/>
        <i x="82" s="1" nd="1"/>
        <i x="327" s="1" nd="1"/>
        <i x="296" s="1" nd="1"/>
        <i x="266" s="1" nd="1"/>
        <i x="236" s="1" nd="1"/>
        <i x="114" s="1" nd="1"/>
        <i x="358" s="1" nd="1"/>
        <i x="54" s="1" nd="1"/>
        <i x="23" s="1" nd="1"/>
        <i x="205" s="1" nd="1"/>
        <i x="175" s="1" nd="1"/>
        <i x="144" s="1" nd="1"/>
        <i x="83" s="1" nd="1"/>
        <i x="328" s="1" nd="1"/>
        <i x="297" s="1" nd="1"/>
        <i x="267" s="1" nd="1"/>
        <i x="237" s="1" nd="1"/>
        <i x="115" s="1" nd="1"/>
        <i x="359" s="1" nd="1"/>
        <i x="55" s="1" nd="1"/>
        <i x="24" s="1" nd="1"/>
        <i x="206" s="1" nd="1"/>
        <i x="176" s="1" nd="1"/>
        <i x="145" s="1" nd="1"/>
        <i x="84" s="1" nd="1"/>
        <i x="329" s="1" nd="1"/>
        <i x="298" s="1" nd="1"/>
        <i x="268" s="1" nd="1"/>
        <i x="238" s="1" nd="1"/>
        <i x="116" s="1" nd="1"/>
        <i x="360" s="1" nd="1"/>
        <i x="56" s="1" nd="1"/>
        <i x="25" s="1" nd="1"/>
        <i x="207" s="1" nd="1"/>
        <i x="177" s="1" nd="1"/>
        <i x="146" s="1" nd="1"/>
        <i x="85" s="1" nd="1"/>
        <i x="330" s="1" nd="1"/>
        <i x="299" s="1" nd="1"/>
        <i x="269" s="1" nd="1"/>
        <i x="239" s="1" nd="1"/>
        <i x="117" s="1" nd="1"/>
        <i x="361" s="1" nd="1"/>
        <i x="57" s="1" nd="1"/>
        <i x="26" s="1" nd="1"/>
        <i x="208" s="1" nd="1"/>
        <i x="178" s="1" nd="1"/>
        <i x="147" s="1" nd="1"/>
        <i x="86" s="1" nd="1"/>
        <i x="331" s="1" nd="1"/>
        <i x="300" s="1" nd="1"/>
        <i x="270" s="1" nd="1"/>
        <i x="240" s="1" nd="1"/>
        <i x="118" s="1" nd="1"/>
        <i x="362" s="1" nd="1"/>
        <i x="58" s="1" nd="1"/>
        <i x="27" s="1" nd="1"/>
        <i x="209" s="1" nd="1"/>
        <i x="179" s="1" nd="1"/>
        <i x="148" s="1" nd="1"/>
        <i x="87" s="1" nd="1"/>
        <i x="332" s="1" nd="1"/>
        <i x="301" s="1" nd="1"/>
        <i x="271" s="1" nd="1"/>
        <i x="241" s="1" nd="1"/>
        <i x="119" s="1" nd="1"/>
        <i x="363" s="1" nd="1"/>
        <i x="59" s="1" nd="1"/>
        <i x="28" s="1" nd="1"/>
        <i x="210" s="1" nd="1"/>
        <i x="180" s="1" nd="1"/>
        <i x="149" s="1" nd="1"/>
        <i x="88" s="1" nd="1"/>
        <i x="333" s="1" nd="1"/>
        <i x="302" s="1" nd="1"/>
        <i x="272" s="1" nd="1"/>
        <i x="242" s="1" nd="1"/>
        <i x="120" s="1" nd="1"/>
        <i x="364" s="1" nd="1"/>
        <i x="60" s="1" nd="1"/>
        <i x="29" s="1" nd="1"/>
        <i x="211" s="1" nd="1"/>
        <i x="181" s="1" nd="1"/>
        <i x="150" s="1" nd="1"/>
        <i x="89" s="1" nd="1"/>
        <i x="334" s="1" nd="1"/>
        <i x="303" s="1" nd="1"/>
        <i x="273" s="1" nd="1"/>
        <i x="243" s="1" nd="1"/>
        <i x="121" s="1" nd="1"/>
        <i x="365" s="1" nd="1"/>
        <i x="30" s="1" nd="1"/>
        <i x="212" s="1" nd="1"/>
        <i x="182" s="1" nd="1"/>
        <i x="151" s="1" nd="1"/>
        <i x="90" s="1" nd="1"/>
        <i x="335" s="1" nd="1"/>
        <i x="304" s="1" nd="1"/>
        <i x="274" s="1" nd="1"/>
        <i x="244" s="1" nd="1"/>
        <i x="366" s="1" nd="1"/>
        <i x="31" s="1" nd="1"/>
        <i x="213" s="1" nd="1"/>
        <i x="152" s="1" nd="1"/>
        <i x="91" s="1" nd="1"/>
        <i x="30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DCD1C6FE-96B5-436D-8306-D517EC25165E}" sourceName="Semaine">
  <pivotTables>
    <pivotTable tabId="24" name="Tableau croisé dynamique2"/>
  </pivotTables>
  <data>
    <tabular pivotCacheId="770472768" showMissing="0">
      <items count="6">
        <i x="0" s="1"/>
        <i x="1" s="1"/>
        <i x="2" s="1" nd="1"/>
        <i x="4" s="1" nd="1"/>
        <i x="3" s="1" nd="1"/>
        <i x="5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Zone_auditée" xr10:uid="{E6AA2F67-4828-4DD0-B1FE-A6B84F1B0D5B}" sourceName="Zone auditée :">
  <pivotTables>
    <pivotTable tabId="24" name="Tableau croisé dynamique2"/>
  </pivotTables>
  <data>
    <tabular pivotCacheId="770472768" showMissing="0">
      <items count="13">
        <i x="10" s="1"/>
        <i x="5" s="1"/>
        <i x="1" s="1"/>
        <i x="8" s="1"/>
        <i x="4" s="1"/>
        <i x="0" s="1"/>
        <i x="6" s="1"/>
        <i x="2" s="1"/>
        <i x="3" s="1"/>
        <i x="7" s="1"/>
        <i x="9" s="1"/>
        <i x="11" s="1" nd="1"/>
        <i x="1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el_est_votre_Poste_?" xr10:uid="{9BFE6BCA-A549-4D9F-B932-F154002A517F}" sourceName="Quel est votre Poste ?">
  <pivotTables>
    <pivotTable tabId="24" name="Tableau croisé dynamique2"/>
  </pivotTables>
  <data>
    <tabular pivotCacheId="770472768">
      <items count="3">
        <i x="1" s="1"/>
        <i x="2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Zone_auditée_dans_les_bureaux" xr10:uid="{22139349-BB56-4A92-B2F6-C0589CACEAE7}" sourceName="Zone auditée dans les bureaux :">
  <pivotTables>
    <pivotTable tabId="24" name="Tableau croisé dynamique2"/>
  </pivotTables>
  <data>
    <tabular pivotCacheId="770472768" showMissing="0">
      <items count="5">
        <i x="2" s="1"/>
        <i x="4" s="1"/>
        <i x="3" s="1"/>
        <i x="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61B27F3D-B71C-46C8-82E9-6A5656441CF2}" cache="Segment_Mois" caption="Mois" columnCount="12" lockedPosition="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du jour :" xr10:uid="{111672F9-89F3-423B-A459-A783EC20F41B}" cache="Segment_Date_du_jour" caption="Date du jour :" style="SlicerStyleDark6" lockedPosition="1" rowHeight="241300"/>
  <slicer name="Semaine" xr10:uid="{7847FEDF-7537-41C1-B171-63D504091B0F}" cache="Segment_Semaine" caption="Semaine" style="SlicerStyleDark1" lockedPosition="1" rowHeight="241300"/>
  <slicer name="Zone auditée :" xr10:uid="{68AE4E10-7BAB-43B8-8B16-A1E2B73EDA6E}" cache="Segment_Zone_auditée" caption="Zone auditée :" columnCount="4" style="SlicerStyleLight4" rowHeight="241300"/>
  <slicer name="Poste ?" xr10:uid="{E76CC8CD-EB6F-408A-9932-906A4A3AB96A}" cache="Segment_Quel_est_votre_Poste_?" caption="Poste ?" style="SlicerStyleDark3" lockedPosition="1" rowHeight="241300"/>
  <slicer name="Zone auditée dans les bureaux :" xr10:uid="{FE8E5285-95E5-4B2C-8A30-7D4059004CE4}" cache="Segment_Zone_auditée_dans_les_bureaux" caption="Zone auditée dans les bureaux :" lockedPosition="1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C2E8DF-E6F0-4B05-9ACD-237B6BB34189}" name="Requête1" displayName="Requête1" ref="A1:AM23" tableType="queryTable" totalsRowShown="0">
  <autoFilter ref="A1:AM23" xr:uid="{DEBA728F-380D-4B66-BB84-B15DFC162A28}"/>
  <tableColumns count="39">
    <tableColumn id="5" xr3:uid="{1E2CBFD0-669F-408D-80D2-5C13FF334FC8}" uniqueName="5" name="ID" queryTableFieldId="5"/>
    <tableColumn id="6" xr3:uid="{30DFB7DE-C09C-4104-9B31-63581F1FB104}" uniqueName="6" name="Heure de début" queryTableFieldId="6" dataDxfId="37"/>
    <tableColumn id="7" xr3:uid="{4684D67C-D05F-42C1-A1F9-A077B2795630}" uniqueName="7" name="Heure de fin" queryTableFieldId="7" dataDxfId="36"/>
    <tableColumn id="8" xr3:uid="{478FB5B8-6787-4A1A-A990-CFB51D818C5B}" uniqueName="8" name="Adresse de messagerie" queryTableFieldId="8" dataDxfId="35"/>
    <tableColumn id="9" xr3:uid="{848B469F-3B45-4641-97D3-F85FE25C1380}" uniqueName="9" name="Nom" queryTableFieldId="9" dataDxfId="34"/>
    <tableColumn id="10" xr3:uid="{07630DC6-4351-4563-8D30-F1410C05651C}" uniqueName="10" name="Initiales Nom-Prénom" queryTableFieldId="10" dataDxfId="33"/>
    <tableColumn id="11" xr3:uid="{FECAAAE6-BB6B-49FE-B0A7-0C05E42FB57B}" uniqueName="11" name="Date du jour :" queryTableFieldId="11" dataDxfId="32"/>
    <tableColumn id="1" xr3:uid="{94837B48-5DE9-490B-BE03-750AE93C7B96}" uniqueName="1" name="Semaine" queryTableFieldId="38" dataDxfId="31">
      <calculatedColumnFormula>_xlfn.ISOWEEKNUM(Requête1[[#This Row],[Date du jour :]])</calculatedColumnFormula>
    </tableColumn>
    <tableColumn id="12" xr3:uid="{AE1C661E-2C69-4B77-B1E7-DDD8BF057D25}" uniqueName="12" name="Zone auditée :" queryTableFieldId="12" dataDxfId="30"/>
    <tableColumn id="13" xr3:uid="{6DD2C0D9-579C-4C5F-B695-77407844D103}" uniqueName="13" name="Zone auditée dans les bureaux :" queryTableFieldId="13" dataDxfId="29"/>
    <tableColumn id="14" xr3:uid="{25A94A32-0B84-44D7-ABA4-FD174AE9A5A0}" uniqueName="14" name="Quel est votre Poste ?" queryTableFieldId="14" dataDxfId="28"/>
    <tableColumn id="15" xr3:uid="{5A206262-C368-4760-B1C0-E107F2DB883F}" uniqueName="15" name="Concatener" queryTableFieldId="15" dataDxfId="27"/>
    <tableColumn id="16" xr3:uid="{170A4FE4-074F-4E96-AEB4-50F647FDD423}" uniqueName="16" name="Question 1" queryTableFieldId="16" dataDxfId="26"/>
    <tableColumn id="17" xr3:uid="{FF91BA61-194D-46B9-B397-86EF7BA2B59C}" uniqueName="17" name="Question 2" queryTableFieldId="17" dataDxfId="25"/>
    <tableColumn id="18" xr3:uid="{87D5B4EE-58B9-4EB0-B4DB-CDA921E7EC80}" uniqueName="18" name="Question 3" queryTableFieldId="18" dataDxfId="24"/>
    <tableColumn id="19" xr3:uid="{25927387-8805-4F93-8588-A67875C9CDA4}" uniqueName="19" name="Question 4" queryTableFieldId="19" dataDxfId="23"/>
    <tableColumn id="2" xr3:uid="{FF7C9E60-C6E0-4E69-9D1A-60BE911C00FB}" uniqueName="2" name="SUPPRIMER" queryTableFieldId="39" dataDxfId="22">
      <calculatedColumnFormula>IF(COUNTBLANK(Requête1[[#This Row],[Question 1]:[Question 4]]),"",SUM(Requête1[[#This Row],[Question 1]:[Question 4]]))</calculatedColumnFormula>
    </tableColumn>
    <tableColumn id="20" xr3:uid="{4812E7C3-C2B8-441C-9C46-85291FF1EA5A}" uniqueName="20" name="Question 5" queryTableFieldId="20" dataDxfId="21"/>
    <tableColumn id="21" xr3:uid="{7BE22661-D6C6-4D9A-8876-8E8CD45C1402}" uniqueName="21" name="Question 6" queryTableFieldId="21" dataDxfId="20"/>
    <tableColumn id="22" xr3:uid="{3BBEE9E3-DB7C-4D24-91BD-B5101A5A4773}" uniqueName="22" name="Question 7" queryTableFieldId="22" dataDxfId="19"/>
    <tableColumn id="23" xr3:uid="{F62F3DB9-237B-45D6-842E-103396C5B4C4}" uniqueName="23" name="Question 8" queryTableFieldId="23" dataDxfId="18"/>
    <tableColumn id="3" xr3:uid="{49F86F7E-F170-4AE2-BF66-553F4D8DDB06}" uniqueName="3" name="SITUER" queryTableFieldId="40" dataDxfId="17">
      <calculatedColumnFormula>IF(COUNTBLANK(Requête1[[#This Row],[Question 5]:[Question 8]]),"",SUM(Requête1[[#This Row],[Question 5]:[Question 8]]))</calculatedColumnFormula>
    </tableColumn>
    <tableColumn id="24" xr3:uid="{AC9FDA55-A396-4613-A84B-16534638FBD2}" uniqueName="24" name="Question 9" queryTableFieldId="24" dataDxfId="16"/>
    <tableColumn id="25" xr3:uid="{A8BD1B68-62EE-4A1C-8DA7-2B45E7C80D50}" uniqueName="25" name="Question 10" queryTableFieldId="25" dataDxfId="15"/>
    <tableColumn id="26" xr3:uid="{5352D9F0-09A6-4B41-BBC4-E8BAC0273652}" uniqueName="26" name="Question 11" queryTableFieldId="26" dataDxfId="14"/>
    <tableColumn id="27" xr3:uid="{47899A61-5634-455E-87B6-4D7FB2B4B46C}" uniqueName="27" name="Question 12" queryTableFieldId="27" dataDxfId="13"/>
    <tableColumn id="4" xr3:uid="{1FCCBBFA-6FDB-4CCE-83F8-E23E315056BF}" uniqueName="4" name="SCINTILLER" queryTableFieldId="41" dataDxfId="12">
      <calculatedColumnFormula>IF(COUNTBLANK(Requête1[[#This Row],[Question 9]:[Question 12]]),"",SUM(Requête1[[#This Row],[Question 9]:[Question 12]]))</calculatedColumnFormula>
    </tableColumn>
    <tableColumn id="28" xr3:uid="{2CC18A83-C46C-4DEB-9301-7E6CF7C5763E}" uniqueName="28" name="Question 13" queryTableFieldId="28" dataDxfId="11"/>
    <tableColumn id="29" xr3:uid="{3E6BF93D-A31C-415F-863B-4ABBD7BE28FC}" uniqueName="29" name="Question 14" queryTableFieldId="29" dataDxfId="10"/>
    <tableColumn id="30" xr3:uid="{200610ED-462F-44D8-86C4-46791344A49C}" uniqueName="30" name="Question 15" queryTableFieldId="30" dataDxfId="9"/>
    <tableColumn id="31" xr3:uid="{E66FF809-9049-4424-A581-74327FD0DDC5}" uniqueName="31" name="Question 16" queryTableFieldId="31" dataDxfId="8"/>
    <tableColumn id="38" xr3:uid="{D88C8269-24FD-4918-9D14-90C2B1C583C4}" uniqueName="38" name="STANDARDISER" queryTableFieldId="42" dataDxfId="7">
      <calculatedColumnFormula>IF(COUNTBLANK(Requête1[[#This Row],[Question 13]:[Question 16]]),"",SUM(Requête1[[#This Row],[Question 13]:[Question 16]]))</calculatedColumnFormula>
    </tableColumn>
    <tableColumn id="32" xr3:uid="{C31260AD-A145-4374-A419-5B83DD0D9687}" uniqueName="32" name="Question 17" queryTableFieldId="32" dataDxfId="6"/>
    <tableColumn id="33" xr3:uid="{D3964C1E-AAB9-41C6-80E9-3CC70E558226}" uniqueName="33" name="Question 18" queryTableFieldId="33" dataDxfId="5"/>
    <tableColumn id="34" xr3:uid="{323FA975-0280-4318-B885-CBC2F4EF6A72}" uniqueName="34" name="Question 19" queryTableFieldId="34" dataDxfId="4"/>
    <tableColumn id="35" xr3:uid="{7977FE28-F481-4D14-A6C7-B27B6E981586}" uniqueName="35" name="Question 20" queryTableFieldId="35" dataDxfId="3"/>
    <tableColumn id="39" xr3:uid="{FD8938DF-D5FD-42CC-A7F3-AAA9BF790F05}" uniqueName="39" name="SUIVRE" queryTableFieldId="43" dataDxfId="2">
      <calculatedColumnFormula>IF(COUNTBLANK(Requête1[[#This Row],[Question 17]:[Question 20]]),"",SUM(Requête1[[#This Row],[Question 17]:[Question 20]]))</calculatedColumnFormula>
    </tableColumn>
    <tableColumn id="40" xr3:uid="{0FD55C43-43CF-438E-99C2-BB7D3976D5BE}" uniqueName="40" name="TOTAL" queryTableFieldId="44" dataDxfId="1" dataCellStyle="Pourcentage">
      <calculatedColumnFormula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calculatedColumnFormula>
    </tableColumn>
    <tableColumn id="36" xr3:uid="{244D2186-3FCC-4BEE-8B20-94C7AB894C22}" uniqueName="36" name="Commentaires :" queryTableFieldId="3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microsoft.com/office/2007/relationships/slicer" Target="../slicers/slicer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FEC81-9C20-4459-B168-AA69A2F44510}">
  <sheetPr codeName="Feuil1"/>
  <dimension ref="A1:AM23"/>
  <sheetViews>
    <sheetView topLeftCell="A4" workbookViewId="0">
      <selection activeCell="G22" sqref="G22"/>
    </sheetView>
  </sheetViews>
  <sheetFormatPr baseColWidth="10" defaultRowHeight="15" x14ac:dyDescent="0.25"/>
  <cols>
    <col min="1" max="1" width="5.140625" bestFit="1" customWidth="1"/>
    <col min="2" max="2" width="17.140625" bestFit="1" customWidth="1"/>
    <col min="3" max="3" width="15.7109375" bestFit="1" customWidth="1"/>
    <col min="4" max="4" width="30.28515625" bestFit="1" customWidth="1"/>
    <col min="5" max="5" width="16.42578125" bestFit="1" customWidth="1"/>
    <col min="6" max="6" width="23" bestFit="1" customWidth="1"/>
    <col min="7" max="7" width="15.140625" style="3" bestFit="1" customWidth="1"/>
    <col min="8" max="8" width="11" style="1" bestFit="1" customWidth="1"/>
    <col min="9" max="9" width="19.140625" bestFit="1" customWidth="1"/>
    <col min="10" max="10" width="31.7109375" bestFit="1" customWidth="1"/>
    <col min="11" max="11" width="22.85546875" bestFit="1" customWidth="1"/>
    <col min="12" max="12" width="34.140625" bestFit="1" customWidth="1"/>
    <col min="13" max="16" width="12.85546875" bestFit="1" customWidth="1"/>
    <col min="17" max="17" width="13.7109375" bestFit="1" customWidth="1"/>
    <col min="18" max="21" width="12.85546875" bestFit="1" customWidth="1"/>
    <col min="22" max="22" width="9.42578125" bestFit="1" customWidth="1"/>
    <col min="23" max="23" width="12.85546875" bestFit="1" customWidth="1"/>
    <col min="24" max="26" width="13.85546875" bestFit="1" customWidth="1"/>
    <col min="27" max="27" width="12.85546875" bestFit="1" customWidth="1"/>
    <col min="28" max="31" width="13.85546875" bestFit="1" customWidth="1"/>
    <col min="32" max="32" width="16.7109375" bestFit="1" customWidth="1"/>
    <col min="33" max="36" width="13.85546875" bestFit="1" customWidth="1"/>
    <col min="37" max="37" width="9.7109375" bestFit="1" customWidth="1"/>
    <col min="38" max="38" width="8.85546875" style="4" bestFit="1" customWidth="1"/>
    <col min="39" max="39" width="55.85546875" bestFit="1" customWidth="1"/>
    <col min="40" max="40" width="31.28515625" bestFit="1" customWidth="1"/>
    <col min="41" max="41" width="7.28515625" bestFit="1" customWidth="1"/>
    <col min="42" max="42" width="9.7109375" bestFit="1" customWidth="1"/>
  </cols>
  <sheetData>
    <row r="1" spans="1:3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3" t="s">
        <v>6</v>
      </c>
      <c r="H1" s="1" t="s">
        <v>41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43</v>
      </c>
      <c r="R1" t="s">
        <v>15</v>
      </c>
      <c r="S1" t="s">
        <v>16</v>
      </c>
      <c r="T1" t="s">
        <v>17</v>
      </c>
      <c r="U1" t="s">
        <v>18</v>
      </c>
      <c r="V1" t="s">
        <v>42</v>
      </c>
      <c r="W1" t="s">
        <v>19</v>
      </c>
      <c r="X1" t="s">
        <v>20</v>
      </c>
      <c r="Y1" t="s">
        <v>21</v>
      </c>
      <c r="Z1" t="s">
        <v>22</v>
      </c>
      <c r="AA1" t="s">
        <v>44</v>
      </c>
      <c r="AB1" t="s">
        <v>23</v>
      </c>
      <c r="AC1" t="s">
        <v>24</v>
      </c>
      <c r="AD1" t="s">
        <v>25</v>
      </c>
      <c r="AE1" t="s">
        <v>26</v>
      </c>
      <c r="AF1" t="s">
        <v>45</v>
      </c>
      <c r="AG1" t="s">
        <v>27</v>
      </c>
      <c r="AH1" t="s">
        <v>28</v>
      </c>
      <c r="AI1" t="s">
        <v>29</v>
      </c>
      <c r="AJ1" t="s">
        <v>30</v>
      </c>
      <c r="AK1" t="s">
        <v>46</v>
      </c>
      <c r="AL1" s="4" t="s">
        <v>47</v>
      </c>
      <c r="AM1" t="s">
        <v>31</v>
      </c>
    </row>
    <row r="2" spans="1:39" x14ac:dyDescent="0.25">
      <c r="A2">
        <v>55</v>
      </c>
      <c r="B2" s="2">
        <v>44154.407361111109</v>
      </c>
      <c r="C2" s="2">
        <v>44154.416678240741</v>
      </c>
      <c r="D2" s="1" t="s">
        <v>32</v>
      </c>
      <c r="E2" s="1" t="s">
        <v>33</v>
      </c>
      <c r="F2" s="1" t="s">
        <v>35</v>
      </c>
      <c r="G2" s="3">
        <v>44145</v>
      </c>
      <c r="H2" s="1">
        <f>_xlfn.ISOWEEKNUM(Requête1[[#This Row],[Date du jour :]])</f>
        <v>46</v>
      </c>
      <c r="I2" s="1" t="s">
        <v>49</v>
      </c>
      <c r="J2" s="1"/>
      <c r="K2" s="1" t="s">
        <v>36</v>
      </c>
      <c r="L2" s="1" t="s">
        <v>50</v>
      </c>
      <c r="M2" s="1">
        <v>5</v>
      </c>
      <c r="N2" s="1">
        <v>5</v>
      </c>
      <c r="O2" s="1">
        <v>5</v>
      </c>
      <c r="P2" s="1">
        <v>5</v>
      </c>
      <c r="Q2" s="1">
        <f>IF(COUNTBLANK(Requête1[[#This Row],[Question 1]:[Question 4]]),"",SUM(Requête1[[#This Row],[Question 1]:[Question 4]]))</f>
        <v>20</v>
      </c>
      <c r="R2" s="1">
        <v>5</v>
      </c>
      <c r="S2" s="1">
        <v>5</v>
      </c>
      <c r="T2" s="1">
        <v>5</v>
      </c>
      <c r="U2" s="1">
        <v>5</v>
      </c>
      <c r="V2" s="1">
        <f>IF(COUNTBLANK(Requête1[[#This Row],[Question 5]:[Question 8]]),"",SUM(Requête1[[#This Row],[Question 5]:[Question 8]]))</f>
        <v>20</v>
      </c>
      <c r="W2" s="1">
        <v>0</v>
      </c>
      <c r="X2" s="1">
        <v>5</v>
      </c>
      <c r="Y2" s="1">
        <v>5</v>
      </c>
      <c r="Z2" s="1">
        <v>5</v>
      </c>
      <c r="AA2" s="1">
        <f>IF(COUNTBLANK(Requête1[[#This Row],[Question 9]:[Question 12]]),"",SUM(Requête1[[#This Row],[Question 9]:[Question 12]]))</f>
        <v>15</v>
      </c>
      <c r="AB2" s="1">
        <v>5</v>
      </c>
      <c r="AC2" s="1">
        <v>5</v>
      </c>
      <c r="AD2" s="1">
        <v>5</v>
      </c>
      <c r="AE2" s="1">
        <v>5</v>
      </c>
      <c r="AF2" s="1">
        <f>IF(COUNTBLANK(Requête1[[#This Row],[Question 13]:[Question 16]]),"",SUM(Requête1[[#This Row],[Question 13]:[Question 16]]))</f>
        <v>20</v>
      </c>
      <c r="AG2" s="1">
        <v>5</v>
      </c>
      <c r="AH2" s="1">
        <v>0</v>
      </c>
      <c r="AI2" s="1">
        <v>5</v>
      </c>
      <c r="AJ2" s="1">
        <v>5</v>
      </c>
      <c r="AK2" s="1">
        <f>IF(COUNTBLANK(Requête1[[#This Row],[Question 17]:[Question 20]]),"",SUM(Requête1[[#This Row],[Question 17]:[Question 20]]))</f>
        <v>15</v>
      </c>
      <c r="AL2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</v>
      </c>
      <c r="AM2" s="1"/>
    </row>
    <row r="3" spans="1:39" x14ac:dyDescent="0.25">
      <c r="A3">
        <v>56</v>
      </c>
      <c r="B3" s="2">
        <v>44154.419270833336</v>
      </c>
      <c r="C3" s="2">
        <v>44154.419664351852</v>
      </c>
      <c r="D3" s="1" t="s">
        <v>32</v>
      </c>
      <c r="E3" s="1" t="s">
        <v>33</v>
      </c>
      <c r="F3" s="1" t="s">
        <v>35</v>
      </c>
      <c r="G3" s="3">
        <v>44145</v>
      </c>
      <c r="H3" s="1">
        <f>_xlfn.ISOWEEKNUM(Requête1[[#This Row],[Date du jour :]])</f>
        <v>46</v>
      </c>
      <c r="I3" s="1" t="s">
        <v>49</v>
      </c>
      <c r="J3" s="1"/>
      <c r="K3" s="1" t="s">
        <v>38</v>
      </c>
      <c r="L3" s="1" t="s">
        <v>51</v>
      </c>
      <c r="M3" s="1">
        <v>5</v>
      </c>
      <c r="N3" s="1">
        <v>5</v>
      </c>
      <c r="O3" s="1">
        <v>5</v>
      </c>
      <c r="P3" s="1">
        <v>5</v>
      </c>
      <c r="Q3" s="1">
        <f>IF(COUNTBLANK(Requête1[[#This Row],[Question 1]:[Question 4]]),"",SUM(Requête1[[#This Row],[Question 1]:[Question 4]]))</f>
        <v>20</v>
      </c>
      <c r="R3" s="1">
        <v>5</v>
      </c>
      <c r="S3" s="1">
        <v>5</v>
      </c>
      <c r="T3" s="1">
        <v>5</v>
      </c>
      <c r="U3" s="1">
        <v>5</v>
      </c>
      <c r="V3" s="1">
        <f>IF(COUNTBLANK(Requête1[[#This Row],[Question 5]:[Question 8]]),"",SUM(Requête1[[#This Row],[Question 5]:[Question 8]]))</f>
        <v>20</v>
      </c>
      <c r="W3" s="1">
        <v>0</v>
      </c>
      <c r="X3" s="1">
        <v>5</v>
      </c>
      <c r="Y3" s="1">
        <v>5</v>
      </c>
      <c r="Z3" s="1">
        <v>5</v>
      </c>
      <c r="AA3" s="1">
        <f>IF(COUNTBLANK(Requête1[[#This Row],[Question 9]:[Question 12]]),"",SUM(Requête1[[#This Row],[Question 9]:[Question 12]]))</f>
        <v>15</v>
      </c>
      <c r="AB3" s="1">
        <v>5</v>
      </c>
      <c r="AC3" s="1">
        <v>5</v>
      </c>
      <c r="AD3" s="1">
        <v>5</v>
      </c>
      <c r="AE3" s="1">
        <v>5</v>
      </c>
      <c r="AF3" s="1">
        <f>IF(COUNTBLANK(Requête1[[#This Row],[Question 13]:[Question 16]]),"",SUM(Requête1[[#This Row],[Question 13]:[Question 16]]))</f>
        <v>20</v>
      </c>
      <c r="AG3" s="1">
        <v>5</v>
      </c>
      <c r="AH3" s="1">
        <v>0</v>
      </c>
      <c r="AI3" s="1">
        <v>5</v>
      </c>
      <c r="AJ3" s="1">
        <v>5</v>
      </c>
      <c r="AK3" s="1">
        <f>IF(COUNTBLANK(Requête1[[#This Row],[Question 17]:[Question 20]]),"",SUM(Requête1[[#This Row],[Question 17]:[Question 20]]))</f>
        <v>15</v>
      </c>
      <c r="AL3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</v>
      </c>
      <c r="AM3" s="1"/>
    </row>
    <row r="4" spans="1:39" x14ac:dyDescent="0.25">
      <c r="A4">
        <v>57</v>
      </c>
      <c r="B4" s="2">
        <v>44154.419849537036</v>
      </c>
      <c r="C4" s="2">
        <v>44154.420277777775</v>
      </c>
      <c r="D4" s="1" t="s">
        <v>32</v>
      </c>
      <c r="E4" s="1" t="s">
        <v>33</v>
      </c>
      <c r="F4" s="1" t="s">
        <v>35</v>
      </c>
      <c r="G4" s="3">
        <v>44145</v>
      </c>
      <c r="H4" s="1">
        <f>_xlfn.ISOWEEKNUM(Requête1[[#This Row],[Date du jour :]])</f>
        <v>46</v>
      </c>
      <c r="I4" s="1" t="s">
        <v>52</v>
      </c>
      <c r="J4" s="1"/>
      <c r="K4" s="1" t="s">
        <v>36</v>
      </c>
      <c r="L4" s="1" t="s">
        <v>53</v>
      </c>
      <c r="M4" s="1">
        <v>5</v>
      </c>
      <c r="N4" s="1">
        <v>5</v>
      </c>
      <c r="O4" s="1">
        <v>5</v>
      </c>
      <c r="P4" s="1">
        <v>5</v>
      </c>
      <c r="Q4" s="1">
        <f>IF(COUNTBLANK(Requête1[[#This Row],[Question 1]:[Question 4]]),"",SUM(Requête1[[#This Row],[Question 1]:[Question 4]]))</f>
        <v>20</v>
      </c>
      <c r="R4" s="1">
        <v>0</v>
      </c>
      <c r="S4" s="1">
        <v>5</v>
      </c>
      <c r="T4" s="1">
        <v>5</v>
      </c>
      <c r="U4" s="1">
        <v>5</v>
      </c>
      <c r="V4" s="1">
        <f>IF(COUNTBLANK(Requête1[[#This Row],[Question 5]:[Question 8]]),"",SUM(Requête1[[#This Row],[Question 5]:[Question 8]]))</f>
        <v>15</v>
      </c>
      <c r="W4" s="1">
        <v>0</v>
      </c>
      <c r="X4" s="1">
        <v>5</v>
      </c>
      <c r="Y4" s="1">
        <v>5</v>
      </c>
      <c r="Z4" s="1">
        <v>5</v>
      </c>
      <c r="AA4" s="1">
        <f>IF(COUNTBLANK(Requête1[[#This Row],[Question 9]:[Question 12]]),"",SUM(Requête1[[#This Row],[Question 9]:[Question 12]]))</f>
        <v>15</v>
      </c>
      <c r="AB4" s="1">
        <v>5</v>
      </c>
      <c r="AC4" s="1">
        <v>5</v>
      </c>
      <c r="AD4" s="1">
        <v>5</v>
      </c>
      <c r="AE4" s="1">
        <v>5</v>
      </c>
      <c r="AF4" s="1">
        <f>IF(COUNTBLANK(Requête1[[#This Row],[Question 13]:[Question 16]]),"",SUM(Requête1[[#This Row],[Question 13]:[Question 16]]))</f>
        <v>20</v>
      </c>
      <c r="AG4" s="1">
        <v>5</v>
      </c>
      <c r="AH4" s="1">
        <v>0</v>
      </c>
      <c r="AI4" s="1">
        <v>5</v>
      </c>
      <c r="AJ4" s="1">
        <v>5</v>
      </c>
      <c r="AK4" s="1">
        <f>IF(COUNTBLANK(Requête1[[#This Row],[Question 17]:[Question 20]]),"",SUM(Requête1[[#This Row],[Question 17]:[Question 20]]))</f>
        <v>15</v>
      </c>
      <c r="AL4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0.85</v>
      </c>
      <c r="AM4" s="1"/>
    </row>
    <row r="5" spans="1:39" x14ac:dyDescent="0.25">
      <c r="A5">
        <v>58</v>
      </c>
      <c r="B5" s="2">
        <v>44154.420312499999</v>
      </c>
      <c r="C5" s="2">
        <v>44154.420729166668</v>
      </c>
      <c r="D5" s="1" t="s">
        <v>32</v>
      </c>
      <c r="E5" s="1" t="s">
        <v>33</v>
      </c>
      <c r="F5" s="1" t="s">
        <v>35</v>
      </c>
      <c r="G5" s="3">
        <v>44145</v>
      </c>
      <c r="H5" s="1">
        <f>_xlfn.ISOWEEKNUM(Requête1[[#This Row],[Date du jour :]])</f>
        <v>46</v>
      </c>
      <c r="I5" s="1" t="s">
        <v>52</v>
      </c>
      <c r="J5" s="1"/>
      <c r="K5" s="1" t="s">
        <v>38</v>
      </c>
      <c r="L5" s="1" t="s">
        <v>54</v>
      </c>
      <c r="M5" s="1">
        <v>5</v>
      </c>
      <c r="N5" s="1">
        <v>5</v>
      </c>
      <c r="O5" s="1">
        <v>5</v>
      </c>
      <c r="P5" s="1">
        <v>5</v>
      </c>
      <c r="Q5" s="1">
        <f>IF(COUNTBLANK(Requête1[[#This Row],[Question 1]:[Question 4]]),"",SUM(Requête1[[#This Row],[Question 1]:[Question 4]]))</f>
        <v>20</v>
      </c>
      <c r="R5" s="1">
        <v>0</v>
      </c>
      <c r="S5" s="1">
        <v>5</v>
      </c>
      <c r="T5" s="1">
        <v>5</v>
      </c>
      <c r="U5" s="1">
        <v>5</v>
      </c>
      <c r="V5" s="1">
        <f>IF(COUNTBLANK(Requête1[[#This Row],[Question 5]:[Question 8]]),"",SUM(Requête1[[#This Row],[Question 5]:[Question 8]]))</f>
        <v>15</v>
      </c>
      <c r="W5" s="1">
        <v>0</v>
      </c>
      <c r="X5" s="1">
        <v>5</v>
      </c>
      <c r="Y5" s="1">
        <v>5</v>
      </c>
      <c r="Z5" s="1">
        <v>5</v>
      </c>
      <c r="AA5" s="1">
        <f>IF(COUNTBLANK(Requête1[[#This Row],[Question 9]:[Question 12]]),"",SUM(Requête1[[#This Row],[Question 9]:[Question 12]]))</f>
        <v>15</v>
      </c>
      <c r="AB5" s="1">
        <v>5</v>
      </c>
      <c r="AC5" s="1">
        <v>5</v>
      </c>
      <c r="AD5" s="1">
        <v>5</v>
      </c>
      <c r="AE5" s="1">
        <v>5</v>
      </c>
      <c r="AF5" s="1">
        <f>IF(COUNTBLANK(Requête1[[#This Row],[Question 13]:[Question 16]]),"",SUM(Requête1[[#This Row],[Question 13]:[Question 16]]))</f>
        <v>20</v>
      </c>
      <c r="AG5" s="1">
        <v>5</v>
      </c>
      <c r="AH5" s="1">
        <v>0</v>
      </c>
      <c r="AI5" s="1">
        <v>5</v>
      </c>
      <c r="AJ5" s="1">
        <v>5</v>
      </c>
      <c r="AK5" s="1">
        <f>IF(COUNTBLANK(Requête1[[#This Row],[Question 17]:[Question 20]]),"",SUM(Requête1[[#This Row],[Question 17]:[Question 20]]))</f>
        <v>15</v>
      </c>
      <c r="AL5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0.85</v>
      </c>
      <c r="AM5" s="1"/>
    </row>
    <row r="6" spans="1:39" x14ac:dyDescent="0.25">
      <c r="A6">
        <v>59</v>
      </c>
      <c r="B6" s="2">
        <v>44154.420787037037</v>
      </c>
      <c r="C6" s="2">
        <v>44154.421307870369</v>
      </c>
      <c r="D6" s="1" t="s">
        <v>32</v>
      </c>
      <c r="E6" s="1" t="s">
        <v>33</v>
      </c>
      <c r="F6" s="1" t="s">
        <v>35</v>
      </c>
      <c r="G6" s="3">
        <v>44145</v>
      </c>
      <c r="H6" s="1">
        <f>_xlfn.ISOWEEKNUM(Requête1[[#This Row],[Date du jour :]])</f>
        <v>46</v>
      </c>
      <c r="I6" s="1" t="s">
        <v>37</v>
      </c>
      <c r="J6" s="1"/>
      <c r="K6" s="1" t="s">
        <v>36</v>
      </c>
      <c r="L6" s="1" t="s">
        <v>55</v>
      </c>
      <c r="M6" s="1">
        <v>5</v>
      </c>
      <c r="N6" s="1">
        <v>5</v>
      </c>
      <c r="O6" s="1">
        <v>5</v>
      </c>
      <c r="P6" s="1">
        <v>5</v>
      </c>
      <c r="Q6" s="1">
        <f>IF(COUNTBLANK(Requête1[[#This Row],[Question 1]:[Question 4]]),"",SUM(Requête1[[#This Row],[Question 1]:[Question 4]]))</f>
        <v>20</v>
      </c>
      <c r="R6" s="1">
        <v>5</v>
      </c>
      <c r="S6" s="1">
        <v>5</v>
      </c>
      <c r="T6" s="1">
        <v>5</v>
      </c>
      <c r="U6" s="1">
        <v>5</v>
      </c>
      <c r="V6" s="1">
        <f>IF(COUNTBLANK(Requête1[[#This Row],[Question 5]:[Question 8]]),"",SUM(Requête1[[#This Row],[Question 5]:[Question 8]]))</f>
        <v>20</v>
      </c>
      <c r="W6" s="1">
        <v>0</v>
      </c>
      <c r="X6" s="1">
        <v>5</v>
      </c>
      <c r="Y6" s="1">
        <v>5</v>
      </c>
      <c r="Z6" s="1">
        <v>0</v>
      </c>
      <c r="AA6" s="1">
        <f>IF(COUNTBLANK(Requête1[[#This Row],[Question 9]:[Question 12]]),"",SUM(Requête1[[#This Row],[Question 9]:[Question 12]]))</f>
        <v>10</v>
      </c>
      <c r="AB6" s="1">
        <v>5</v>
      </c>
      <c r="AC6" s="1">
        <v>5</v>
      </c>
      <c r="AD6" s="1">
        <v>5</v>
      </c>
      <c r="AE6" s="1">
        <v>5</v>
      </c>
      <c r="AF6" s="1">
        <f>IF(COUNTBLANK(Requête1[[#This Row],[Question 13]:[Question 16]]),"",SUM(Requête1[[#This Row],[Question 13]:[Question 16]]))</f>
        <v>20</v>
      </c>
      <c r="AG6" s="1">
        <v>5</v>
      </c>
      <c r="AH6" s="1">
        <v>5</v>
      </c>
      <c r="AI6" s="1">
        <v>5</v>
      </c>
      <c r="AJ6" s="1">
        <v>5</v>
      </c>
      <c r="AK6" s="1">
        <f>IF(COUNTBLANK(Requête1[[#This Row],[Question 17]:[Question 20]]),"",SUM(Requête1[[#This Row],[Question 17]:[Question 20]]))</f>
        <v>20</v>
      </c>
      <c r="AL6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</v>
      </c>
      <c r="AM6" s="1"/>
    </row>
    <row r="7" spans="1:39" x14ac:dyDescent="0.25">
      <c r="A7">
        <v>60</v>
      </c>
      <c r="B7" s="2">
        <v>44154.421354166669</v>
      </c>
      <c r="C7" s="2">
        <v>44154.421817129631</v>
      </c>
      <c r="D7" s="1" t="s">
        <v>32</v>
      </c>
      <c r="E7" s="1" t="s">
        <v>33</v>
      </c>
      <c r="F7" s="1" t="s">
        <v>35</v>
      </c>
      <c r="G7" s="3">
        <v>44145</v>
      </c>
      <c r="H7" s="1">
        <f>_xlfn.ISOWEEKNUM(Requête1[[#This Row],[Date du jour :]])</f>
        <v>46</v>
      </c>
      <c r="I7" s="1" t="s">
        <v>37</v>
      </c>
      <c r="J7" s="1"/>
      <c r="K7" s="1" t="s">
        <v>38</v>
      </c>
      <c r="L7" s="1" t="s">
        <v>56</v>
      </c>
      <c r="M7" s="1">
        <v>5</v>
      </c>
      <c r="N7" s="1">
        <v>5</v>
      </c>
      <c r="O7" s="1">
        <v>5</v>
      </c>
      <c r="P7" s="1">
        <v>5</v>
      </c>
      <c r="Q7" s="1">
        <f>IF(COUNTBLANK(Requête1[[#This Row],[Question 1]:[Question 4]]),"",SUM(Requête1[[#This Row],[Question 1]:[Question 4]]))</f>
        <v>20</v>
      </c>
      <c r="R7" s="1">
        <v>5</v>
      </c>
      <c r="S7" s="1">
        <v>5</v>
      </c>
      <c r="T7" s="1">
        <v>5</v>
      </c>
      <c r="U7" s="1">
        <v>5</v>
      </c>
      <c r="V7" s="1">
        <f>IF(COUNTBLANK(Requête1[[#This Row],[Question 5]:[Question 8]]),"",SUM(Requête1[[#This Row],[Question 5]:[Question 8]]))</f>
        <v>20</v>
      </c>
      <c r="W7" s="1">
        <v>0</v>
      </c>
      <c r="X7" s="1">
        <v>5</v>
      </c>
      <c r="Y7" s="1">
        <v>5</v>
      </c>
      <c r="Z7" s="1">
        <v>0</v>
      </c>
      <c r="AA7" s="1">
        <f>IF(COUNTBLANK(Requête1[[#This Row],[Question 9]:[Question 12]]),"",SUM(Requête1[[#This Row],[Question 9]:[Question 12]]))</f>
        <v>10</v>
      </c>
      <c r="AB7" s="1">
        <v>5</v>
      </c>
      <c r="AC7" s="1">
        <v>5</v>
      </c>
      <c r="AD7" s="1">
        <v>5</v>
      </c>
      <c r="AE7" s="1">
        <v>5</v>
      </c>
      <c r="AF7" s="1">
        <f>IF(COUNTBLANK(Requête1[[#This Row],[Question 13]:[Question 16]]),"",SUM(Requête1[[#This Row],[Question 13]:[Question 16]]))</f>
        <v>20</v>
      </c>
      <c r="AG7" s="1">
        <v>5</v>
      </c>
      <c r="AH7" s="1">
        <v>5</v>
      </c>
      <c r="AI7" s="1">
        <v>5</v>
      </c>
      <c r="AJ7" s="1">
        <v>5</v>
      </c>
      <c r="AK7" s="1">
        <f>IF(COUNTBLANK(Requête1[[#This Row],[Question 17]:[Question 20]]),"",SUM(Requête1[[#This Row],[Question 17]:[Question 20]]))</f>
        <v>20</v>
      </c>
      <c r="AL7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</v>
      </c>
      <c r="AM7" s="1"/>
    </row>
    <row r="8" spans="1:39" x14ac:dyDescent="0.25">
      <c r="A8">
        <v>61</v>
      </c>
      <c r="B8" s="2">
        <v>44154.42491898148</v>
      </c>
      <c r="C8" s="2">
        <v>44154.425787037035</v>
      </c>
      <c r="D8" s="1" t="s">
        <v>32</v>
      </c>
      <c r="E8" s="1" t="s">
        <v>33</v>
      </c>
      <c r="F8" s="1" t="s">
        <v>35</v>
      </c>
      <c r="G8" s="3">
        <v>44145</v>
      </c>
      <c r="H8" s="1">
        <f>_xlfn.ISOWEEKNUM(Requête1[[#This Row],[Date du jour :]])</f>
        <v>46</v>
      </c>
      <c r="I8" s="1" t="s">
        <v>40</v>
      </c>
      <c r="J8" s="1"/>
      <c r="K8" s="1" t="s">
        <v>36</v>
      </c>
      <c r="L8" s="1" t="s">
        <v>63</v>
      </c>
      <c r="M8" s="1">
        <v>5</v>
      </c>
      <c r="N8" s="1">
        <v>5</v>
      </c>
      <c r="O8" s="1">
        <v>5</v>
      </c>
      <c r="P8" s="1">
        <v>5</v>
      </c>
      <c r="Q8" s="1">
        <f>IF(COUNTBLANK(Requête1[[#This Row],[Question 1]:[Question 4]]),"",SUM(Requête1[[#This Row],[Question 1]:[Question 4]]))</f>
        <v>20</v>
      </c>
      <c r="R8" s="1">
        <v>5</v>
      </c>
      <c r="S8" s="1">
        <v>5</v>
      </c>
      <c r="T8" s="1">
        <v>5</v>
      </c>
      <c r="U8" s="1">
        <v>5</v>
      </c>
      <c r="V8" s="1">
        <f>IF(COUNTBLANK(Requête1[[#This Row],[Question 5]:[Question 8]]),"",SUM(Requête1[[#This Row],[Question 5]:[Question 8]]))</f>
        <v>20</v>
      </c>
      <c r="W8" s="1">
        <v>0</v>
      </c>
      <c r="X8" s="1">
        <v>5</v>
      </c>
      <c r="Y8" s="1">
        <v>5</v>
      </c>
      <c r="Z8" s="1">
        <v>5</v>
      </c>
      <c r="AA8" s="1">
        <f>IF(COUNTBLANK(Requête1[[#This Row],[Question 9]:[Question 12]]),"",SUM(Requête1[[#This Row],[Question 9]:[Question 12]]))</f>
        <v>15</v>
      </c>
      <c r="AB8" s="1">
        <v>5</v>
      </c>
      <c r="AC8" s="1">
        <v>5</v>
      </c>
      <c r="AD8" s="1">
        <v>5</v>
      </c>
      <c r="AE8" s="1">
        <v>5</v>
      </c>
      <c r="AF8" s="1">
        <f>IF(COUNTBLANK(Requête1[[#This Row],[Question 13]:[Question 16]]),"",SUM(Requête1[[#This Row],[Question 13]:[Question 16]]))</f>
        <v>20</v>
      </c>
      <c r="AG8" s="1">
        <v>5</v>
      </c>
      <c r="AH8" s="1">
        <v>5</v>
      </c>
      <c r="AI8" s="1">
        <v>5</v>
      </c>
      <c r="AJ8" s="1">
        <v>5</v>
      </c>
      <c r="AK8" s="1">
        <f>IF(COUNTBLANK(Requête1[[#This Row],[Question 17]:[Question 20]]),"",SUM(Requête1[[#This Row],[Question 17]:[Question 20]]))</f>
        <v>20</v>
      </c>
      <c r="AL8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0.95</v>
      </c>
      <c r="AM8" s="1"/>
    </row>
    <row r="9" spans="1:39" x14ac:dyDescent="0.25">
      <c r="A9">
        <v>62</v>
      </c>
      <c r="B9" s="2">
        <v>44154.425833333335</v>
      </c>
      <c r="C9" s="2">
        <v>44154.426145833335</v>
      </c>
      <c r="D9" s="1" t="s">
        <v>32</v>
      </c>
      <c r="E9" s="1" t="s">
        <v>33</v>
      </c>
      <c r="F9" s="1" t="s">
        <v>35</v>
      </c>
      <c r="G9" s="3">
        <v>44145</v>
      </c>
      <c r="H9" s="1">
        <f>_xlfn.ISOWEEKNUM(Requête1[[#This Row],[Date du jour :]])</f>
        <v>46</v>
      </c>
      <c r="I9" s="1" t="s">
        <v>40</v>
      </c>
      <c r="J9" s="1"/>
      <c r="K9" s="1" t="s">
        <v>38</v>
      </c>
      <c r="L9" s="1" t="s">
        <v>64</v>
      </c>
      <c r="M9" s="1">
        <v>5</v>
      </c>
      <c r="N9" s="1">
        <v>5</v>
      </c>
      <c r="O9" s="1">
        <v>5</v>
      </c>
      <c r="P9" s="1">
        <v>5</v>
      </c>
      <c r="Q9" s="1">
        <f>IF(COUNTBLANK(Requête1[[#This Row],[Question 1]:[Question 4]]),"",SUM(Requête1[[#This Row],[Question 1]:[Question 4]]))</f>
        <v>20</v>
      </c>
      <c r="R9" s="1">
        <v>5</v>
      </c>
      <c r="S9" s="1">
        <v>5</v>
      </c>
      <c r="T9" s="1">
        <v>5</v>
      </c>
      <c r="U9" s="1">
        <v>5</v>
      </c>
      <c r="V9" s="1">
        <f>IF(COUNTBLANK(Requête1[[#This Row],[Question 5]:[Question 8]]),"",SUM(Requête1[[#This Row],[Question 5]:[Question 8]]))</f>
        <v>20</v>
      </c>
      <c r="W9" s="1">
        <v>0</v>
      </c>
      <c r="X9" s="1">
        <v>5</v>
      </c>
      <c r="Y9" s="1">
        <v>5</v>
      </c>
      <c r="Z9" s="1">
        <v>5</v>
      </c>
      <c r="AA9" s="1">
        <f>IF(COUNTBLANK(Requête1[[#This Row],[Question 9]:[Question 12]]),"",SUM(Requête1[[#This Row],[Question 9]:[Question 12]]))</f>
        <v>15</v>
      </c>
      <c r="AB9" s="1">
        <v>5</v>
      </c>
      <c r="AC9" s="1">
        <v>5</v>
      </c>
      <c r="AD9" s="1">
        <v>5</v>
      </c>
      <c r="AE9" s="1">
        <v>5</v>
      </c>
      <c r="AF9" s="1">
        <f>IF(COUNTBLANK(Requête1[[#This Row],[Question 13]:[Question 16]]),"",SUM(Requête1[[#This Row],[Question 13]:[Question 16]]))</f>
        <v>20</v>
      </c>
      <c r="AG9" s="1">
        <v>5</v>
      </c>
      <c r="AH9" s="1">
        <v>5</v>
      </c>
      <c r="AI9" s="1">
        <v>5</v>
      </c>
      <c r="AJ9" s="1">
        <v>5</v>
      </c>
      <c r="AK9" s="1">
        <f>IF(COUNTBLANK(Requête1[[#This Row],[Question 17]:[Question 20]]),"",SUM(Requête1[[#This Row],[Question 17]:[Question 20]]))</f>
        <v>20</v>
      </c>
      <c r="AL9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0.95</v>
      </c>
      <c r="AM9" s="1"/>
    </row>
    <row r="10" spans="1:39" x14ac:dyDescent="0.25">
      <c r="A10">
        <v>63</v>
      </c>
      <c r="B10" s="2">
        <v>44154.445451388892</v>
      </c>
      <c r="C10" s="2">
        <v>44154.446168981478</v>
      </c>
      <c r="D10" s="1" t="s">
        <v>32</v>
      </c>
      <c r="E10" s="1" t="s">
        <v>33</v>
      </c>
      <c r="F10" s="1" t="s">
        <v>35</v>
      </c>
      <c r="G10" s="3">
        <v>44147</v>
      </c>
      <c r="H10" s="1">
        <f>_xlfn.ISOWEEKNUM(Requête1[[#This Row],[Date du jour :]])</f>
        <v>46</v>
      </c>
      <c r="I10" s="1" t="s">
        <v>65</v>
      </c>
      <c r="J10" s="1"/>
      <c r="K10" s="1" t="s">
        <v>36</v>
      </c>
      <c r="L10" s="1" t="s">
        <v>67</v>
      </c>
      <c r="M10" s="1">
        <v>5</v>
      </c>
      <c r="N10" s="1">
        <v>5</v>
      </c>
      <c r="O10" s="1">
        <v>5</v>
      </c>
      <c r="P10" s="1">
        <v>5</v>
      </c>
      <c r="Q10" s="1">
        <f>IF(COUNTBLANK(Requête1[[#This Row],[Question 1]:[Question 4]]),"",SUM(Requête1[[#This Row],[Question 1]:[Question 4]]))</f>
        <v>20</v>
      </c>
      <c r="R10" s="1">
        <v>0</v>
      </c>
      <c r="S10" s="1">
        <v>0</v>
      </c>
      <c r="T10" s="1">
        <v>5</v>
      </c>
      <c r="U10" s="1">
        <v>5</v>
      </c>
      <c r="V10" s="1">
        <f>IF(COUNTBLANK(Requête1[[#This Row],[Question 5]:[Question 8]]),"",SUM(Requête1[[#This Row],[Question 5]:[Question 8]]))</f>
        <v>10</v>
      </c>
      <c r="W10" s="1">
        <v>0</v>
      </c>
      <c r="X10" s="1">
        <v>0</v>
      </c>
      <c r="Y10" s="1">
        <v>5</v>
      </c>
      <c r="Z10" s="1">
        <v>5</v>
      </c>
      <c r="AA10" s="1">
        <f>IF(COUNTBLANK(Requête1[[#This Row],[Question 9]:[Question 12]]),"",SUM(Requête1[[#This Row],[Question 9]:[Question 12]]))</f>
        <v>10</v>
      </c>
      <c r="AB10" s="1">
        <v>5</v>
      </c>
      <c r="AC10" s="1">
        <v>5</v>
      </c>
      <c r="AD10" s="1">
        <v>5</v>
      </c>
      <c r="AE10" s="1">
        <v>5</v>
      </c>
      <c r="AF10" s="1">
        <f>IF(COUNTBLANK(Requête1[[#This Row],[Question 13]:[Question 16]]),"",SUM(Requête1[[#This Row],[Question 13]:[Question 16]]))</f>
        <v>20</v>
      </c>
      <c r="AG10" s="1">
        <v>5</v>
      </c>
      <c r="AH10" s="1">
        <v>0</v>
      </c>
      <c r="AI10" s="1">
        <v>5</v>
      </c>
      <c r="AJ10" s="1">
        <v>5</v>
      </c>
      <c r="AK10" s="1">
        <f>IF(COUNTBLANK(Requête1[[#This Row],[Question 17]:[Question 20]]),"",SUM(Requête1[[#This Row],[Question 17]:[Question 20]]))</f>
        <v>15</v>
      </c>
      <c r="AL10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0.75</v>
      </c>
      <c r="AM10" s="1"/>
    </row>
    <row r="11" spans="1:39" x14ac:dyDescent="0.25">
      <c r="A11">
        <v>64</v>
      </c>
      <c r="B11" s="2">
        <v>44154.446192129632</v>
      </c>
      <c r="C11" s="2">
        <v>44154.44667824074</v>
      </c>
      <c r="D11" s="1" t="s">
        <v>32</v>
      </c>
      <c r="E11" s="1" t="s">
        <v>33</v>
      </c>
      <c r="F11" s="1" t="s">
        <v>35</v>
      </c>
      <c r="G11" s="3">
        <v>44147</v>
      </c>
      <c r="H11" s="1">
        <f>_xlfn.ISOWEEKNUM(Requête1[[#This Row],[Date du jour :]])</f>
        <v>46</v>
      </c>
      <c r="I11" s="1" t="s">
        <v>65</v>
      </c>
      <c r="J11" s="1"/>
      <c r="K11" s="1" t="s">
        <v>38</v>
      </c>
      <c r="L11" s="1" t="s">
        <v>68</v>
      </c>
      <c r="M11" s="1">
        <v>5</v>
      </c>
      <c r="N11" s="1">
        <v>5</v>
      </c>
      <c r="O11" s="1">
        <v>5</v>
      </c>
      <c r="P11" s="1">
        <v>5</v>
      </c>
      <c r="Q11" s="1">
        <f>IF(COUNTBLANK(Requête1[[#This Row],[Question 1]:[Question 4]]),"",SUM(Requête1[[#This Row],[Question 1]:[Question 4]]))</f>
        <v>20</v>
      </c>
      <c r="R11" s="1">
        <v>0</v>
      </c>
      <c r="S11" s="1">
        <v>0</v>
      </c>
      <c r="T11" s="1">
        <v>5</v>
      </c>
      <c r="U11" s="1">
        <v>5</v>
      </c>
      <c r="V11" s="1">
        <f>IF(COUNTBLANK(Requête1[[#This Row],[Question 5]:[Question 8]]),"",SUM(Requête1[[#This Row],[Question 5]:[Question 8]]))</f>
        <v>10</v>
      </c>
      <c r="W11" s="1">
        <v>0</v>
      </c>
      <c r="X11" s="1">
        <v>5</v>
      </c>
      <c r="Y11" s="1">
        <v>5</v>
      </c>
      <c r="Z11" s="1">
        <v>5</v>
      </c>
      <c r="AA11" s="1">
        <f>IF(COUNTBLANK(Requête1[[#This Row],[Question 9]:[Question 12]]),"",SUM(Requête1[[#This Row],[Question 9]:[Question 12]]))</f>
        <v>15</v>
      </c>
      <c r="AB11" s="1">
        <v>5</v>
      </c>
      <c r="AC11" s="1">
        <v>5</v>
      </c>
      <c r="AD11" s="1">
        <v>5</v>
      </c>
      <c r="AE11" s="1">
        <v>5</v>
      </c>
      <c r="AF11" s="1">
        <f>IF(COUNTBLANK(Requête1[[#This Row],[Question 13]:[Question 16]]),"",SUM(Requête1[[#This Row],[Question 13]:[Question 16]]))</f>
        <v>20</v>
      </c>
      <c r="AG11" s="1">
        <v>5</v>
      </c>
      <c r="AH11" s="1">
        <v>0</v>
      </c>
      <c r="AI11" s="1">
        <v>5</v>
      </c>
      <c r="AJ11" s="1">
        <v>5</v>
      </c>
      <c r="AK11" s="1">
        <f>IF(COUNTBLANK(Requête1[[#This Row],[Question 17]:[Question 20]]),"",SUM(Requête1[[#This Row],[Question 17]:[Question 20]]))</f>
        <v>15</v>
      </c>
      <c r="AL11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0.8</v>
      </c>
      <c r="AM11" s="1"/>
    </row>
    <row r="12" spans="1:39" x14ac:dyDescent="0.25">
      <c r="A12">
        <v>65</v>
      </c>
      <c r="B12" s="2">
        <v>44154.446701388886</v>
      </c>
      <c r="C12" s="2">
        <v>44154.447627314818</v>
      </c>
      <c r="D12" s="1" t="s">
        <v>32</v>
      </c>
      <c r="E12" s="1" t="s">
        <v>33</v>
      </c>
      <c r="F12" s="1" t="s">
        <v>35</v>
      </c>
      <c r="G12" s="3">
        <v>44147</v>
      </c>
      <c r="H12" s="1">
        <f>_xlfn.ISOWEEKNUM(Requête1[[#This Row],[Date du jour :]])</f>
        <v>46</v>
      </c>
      <c r="I12" s="1" t="s">
        <v>66</v>
      </c>
      <c r="J12" s="1"/>
      <c r="K12" s="1" t="s">
        <v>36</v>
      </c>
      <c r="L12" s="1" t="s">
        <v>69</v>
      </c>
      <c r="M12" s="1">
        <v>5</v>
      </c>
      <c r="N12" s="1">
        <v>5</v>
      </c>
      <c r="O12" s="1">
        <v>5</v>
      </c>
      <c r="P12" s="1">
        <v>5</v>
      </c>
      <c r="Q12" s="1">
        <f>IF(COUNTBLANK(Requête1[[#This Row],[Question 1]:[Question 4]]),"",SUM(Requête1[[#This Row],[Question 1]:[Question 4]]))</f>
        <v>20</v>
      </c>
      <c r="R12" s="1">
        <v>5</v>
      </c>
      <c r="S12" s="1">
        <v>5</v>
      </c>
      <c r="T12" s="1">
        <v>5</v>
      </c>
      <c r="U12" s="1">
        <v>5</v>
      </c>
      <c r="V12" s="1">
        <f>IF(COUNTBLANK(Requête1[[#This Row],[Question 5]:[Question 8]]),"",SUM(Requête1[[#This Row],[Question 5]:[Question 8]]))</f>
        <v>20</v>
      </c>
      <c r="W12" s="1">
        <v>0</v>
      </c>
      <c r="X12" s="1">
        <v>5</v>
      </c>
      <c r="Y12" s="1">
        <v>5</v>
      </c>
      <c r="Z12" s="1">
        <v>0</v>
      </c>
      <c r="AA12" s="1">
        <f>IF(COUNTBLANK(Requête1[[#This Row],[Question 9]:[Question 12]]),"",SUM(Requête1[[#This Row],[Question 9]:[Question 12]]))</f>
        <v>10</v>
      </c>
      <c r="AB12" s="1">
        <v>5</v>
      </c>
      <c r="AC12" s="1">
        <v>5</v>
      </c>
      <c r="AD12" s="1">
        <v>5</v>
      </c>
      <c r="AE12" s="1">
        <v>5</v>
      </c>
      <c r="AF12" s="1">
        <f>IF(COUNTBLANK(Requête1[[#This Row],[Question 13]:[Question 16]]),"",SUM(Requête1[[#This Row],[Question 13]:[Question 16]]))</f>
        <v>20</v>
      </c>
      <c r="AG12" s="1">
        <v>5</v>
      </c>
      <c r="AH12" s="1">
        <v>0</v>
      </c>
      <c r="AI12" s="1">
        <v>5</v>
      </c>
      <c r="AJ12" s="1">
        <v>5</v>
      </c>
      <c r="AK12" s="1">
        <f>IF(COUNTBLANK(Requête1[[#This Row],[Question 17]:[Question 20]]),"",SUM(Requête1[[#This Row],[Question 17]:[Question 20]]))</f>
        <v>15</v>
      </c>
      <c r="AL12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0.85</v>
      </c>
      <c r="AM12" s="1"/>
    </row>
    <row r="13" spans="1:39" x14ac:dyDescent="0.25">
      <c r="A13">
        <v>66</v>
      </c>
      <c r="B13" s="2">
        <v>44154.447777777779</v>
      </c>
      <c r="C13" s="2">
        <v>44154.448206018518</v>
      </c>
      <c r="D13" s="1" t="s">
        <v>32</v>
      </c>
      <c r="E13" s="1" t="s">
        <v>33</v>
      </c>
      <c r="F13" s="1" t="s">
        <v>35</v>
      </c>
      <c r="G13" s="3">
        <v>44147</v>
      </c>
      <c r="H13" s="1">
        <f>_xlfn.ISOWEEKNUM(Requête1[[#This Row],[Date du jour :]])</f>
        <v>46</v>
      </c>
      <c r="I13" s="1" t="s">
        <v>66</v>
      </c>
      <c r="J13" s="1"/>
      <c r="K13" s="1" t="s">
        <v>38</v>
      </c>
      <c r="L13" s="1" t="s">
        <v>70</v>
      </c>
      <c r="M13" s="1">
        <v>5</v>
      </c>
      <c r="N13" s="1">
        <v>5</v>
      </c>
      <c r="O13" s="1">
        <v>5</v>
      </c>
      <c r="P13" s="1">
        <v>5</v>
      </c>
      <c r="Q13" s="1">
        <f>IF(COUNTBLANK(Requête1[[#This Row],[Question 1]:[Question 4]]),"",SUM(Requête1[[#This Row],[Question 1]:[Question 4]]))</f>
        <v>20</v>
      </c>
      <c r="R13" s="1">
        <v>0</v>
      </c>
      <c r="S13" s="1">
        <v>5</v>
      </c>
      <c r="T13" s="1">
        <v>5</v>
      </c>
      <c r="U13" s="1">
        <v>5</v>
      </c>
      <c r="V13" s="1">
        <f>IF(COUNTBLANK(Requête1[[#This Row],[Question 5]:[Question 8]]),"",SUM(Requête1[[#This Row],[Question 5]:[Question 8]]))</f>
        <v>15</v>
      </c>
      <c r="W13" s="1">
        <v>5</v>
      </c>
      <c r="X13" s="1">
        <v>5</v>
      </c>
      <c r="Y13" s="1">
        <v>5</v>
      </c>
      <c r="Z13" s="1">
        <v>5</v>
      </c>
      <c r="AA13" s="1">
        <f>IF(COUNTBLANK(Requête1[[#This Row],[Question 9]:[Question 12]]),"",SUM(Requête1[[#This Row],[Question 9]:[Question 12]]))</f>
        <v>20</v>
      </c>
      <c r="AB13" s="1">
        <v>5</v>
      </c>
      <c r="AC13" s="1">
        <v>5</v>
      </c>
      <c r="AD13" s="1">
        <v>5</v>
      </c>
      <c r="AE13" s="1">
        <v>5</v>
      </c>
      <c r="AF13" s="1">
        <f>IF(COUNTBLANK(Requête1[[#This Row],[Question 13]:[Question 16]]),"",SUM(Requête1[[#This Row],[Question 13]:[Question 16]]))</f>
        <v>20</v>
      </c>
      <c r="AG13" s="1">
        <v>5</v>
      </c>
      <c r="AH13" s="1">
        <v>0</v>
      </c>
      <c r="AI13" s="1">
        <v>5</v>
      </c>
      <c r="AJ13" s="1">
        <v>5</v>
      </c>
      <c r="AK13" s="1">
        <f>IF(COUNTBLANK(Requête1[[#This Row],[Question 17]:[Question 20]]),"",SUM(Requête1[[#This Row],[Question 17]:[Question 20]]))</f>
        <v>15</v>
      </c>
      <c r="AL13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</v>
      </c>
      <c r="AM13" s="1"/>
    </row>
    <row r="14" spans="1:39" x14ac:dyDescent="0.25">
      <c r="A14">
        <v>67</v>
      </c>
      <c r="B14" s="2">
        <v>44154.448298611111</v>
      </c>
      <c r="C14" s="2">
        <v>44154.449699074074</v>
      </c>
      <c r="D14" s="1" t="s">
        <v>32</v>
      </c>
      <c r="E14" s="1" t="s">
        <v>33</v>
      </c>
      <c r="F14" s="1" t="s">
        <v>35</v>
      </c>
      <c r="G14" s="3">
        <v>44147</v>
      </c>
      <c r="H14" s="1">
        <f>_xlfn.ISOWEEKNUM(Requête1[[#This Row],[Date du jour :]])</f>
        <v>46</v>
      </c>
      <c r="I14" s="1" t="s">
        <v>39</v>
      </c>
      <c r="J14" s="1"/>
      <c r="K14" s="1" t="s">
        <v>38</v>
      </c>
      <c r="L14" s="1" t="s">
        <v>71</v>
      </c>
      <c r="M14" s="1">
        <v>5</v>
      </c>
      <c r="N14" s="1">
        <v>5</v>
      </c>
      <c r="O14" s="1">
        <v>5</v>
      </c>
      <c r="P14" s="1">
        <v>5</v>
      </c>
      <c r="Q14" s="1">
        <f>IF(COUNTBLANK(Requête1[[#This Row],[Question 1]:[Question 4]]),"",SUM(Requête1[[#This Row],[Question 1]:[Question 4]]))</f>
        <v>20</v>
      </c>
      <c r="R14" s="1">
        <v>5</v>
      </c>
      <c r="S14" s="1">
        <v>5</v>
      </c>
      <c r="T14" s="1">
        <v>5</v>
      </c>
      <c r="U14" s="1">
        <v>5</v>
      </c>
      <c r="V14" s="1">
        <f>IF(COUNTBLANK(Requête1[[#This Row],[Question 5]:[Question 8]]),"",SUM(Requête1[[#This Row],[Question 5]:[Question 8]]))</f>
        <v>20</v>
      </c>
      <c r="W14" s="1">
        <v>0</v>
      </c>
      <c r="X14" s="1">
        <v>5</v>
      </c>
      <c r="Y14" s="1">
        <v>5</v>
      </c>
      <c r="Z14" s="1">
        <v>0</v>
      </c>
      <c r="AA14" s="1">
        <f>IF(COUNTBLANK(Requête1[[#This Row],[Question 9]:[Question 12]]),"",SUM(Requête1[[#This Row],[Question 9]:[Question 12]]))</f>
        <v>10</v>
      </c>
      <c r="AB14" s="1">
        <v>5</v>
      </c>
      <c r="AC14" s="1">
        <v>5</v>
      </c>
      <c r="AD14" s="1">
        <v>5</v>
      </c>
      <c r="AE14" s="1">
        <v>5</v>
      </c>
      <c r="AF14" s="1">
        <f>IF(COUNTBLANK(Requête1[[#This Row],[Question 13]:[Question 16]]),"",SUM(Requête1[[#This Row],[Question 13]:[Question 16]]))</f>
        <v>20</v>
      </c>
      <c r="AG14" s="1">
        <v>5</v>
      </c>
      <c r="AH14" s="1">
        <v>5</v>
      </c>
      <c r="AI14" s="1">
        <v>5</v>
      </c>
      <c r="AJ14" s="1">
        <v>5</v>
      </c>
      <c r="AK14" s="1">
        <f>IF(COUNTBLANK(Requête1[[#This Row],[Question 17]:[Question 20]]),"",SUM(Requête1[[#This Row],[Question 17]:[Question 20]]))</f>
        <v>20</v>
      </c>
      <c r="AL14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</v>
      </c>
      <c r="AM14" s="1"/>
    </row>
    <row r="15" spans="1:39" x14ac:dyDescent="0.25">
      <c r="A15">
        <v>68</v>
      </c>
      <c r="B15" s="2">
        <v>44154.452094907407</v>
      </c>
      <c r="C15" s="2">
        <v>44154.453275462962</v>
      </c>
      <c r="D15" s="1" t="s">
        <v>32</v>
      </c>
      <c r="E15" s="1" t="s">
        <v>33</v>
      </c>
      <c r="F15" s="1" t="s">
        <v>35</v>
      </c>
      <c r="G15" s="3">
        <v>44147</v>
      </c>
      <c r="H15" s="1">
        <f>_xlfn.ISOWEEKNUM(Requête1[[#This Row],[Date du jour :]])</f>
        <v>46</v>
      </c>
      <c r="I15" s="1" t="s">
        <v>40</v>
      </c>
      <c r="J15" s="1"/>
      <c r="K15" s="1" t="s">
        <v>36</v>
      </c>
      <c r="L15" s="1" t="s">
        <v>77</v>
      </c>
      <c r="M15" s="1">
        <v>5</v>
      </c>
      <c r="N15" s="1">
        <v>5</v>
      </c>
      <c r="O15" s="1">
        <v>5</v>
      </c>
      <c r="P15" s="1">
        <v>5</v>
      </c>
      <c r="Q15" s="1">
        <f>IF(COUNTBLANK(Requête1[[#This Row],[Question 1]:[Question 4]]),"",SUM(Requête1[[#This Row],[Question 1]:[Question 4]]))</f>
        <v>20</v>
      </c>
      <c r="R15" s="1">
        <v>5</v>
      </c>
      <c r="S15" s="1">
        <v>5</v>
      </c>
      <c r="T15" s="1">
        <v>5</v>
      </c>
      <c r="U15" s="1">
        <v>5</v>
      </c>
      <c r="V15" s="1">
        <f>IF(COUNTBLANK(Requête1[[#This Row],[Question 5]:[Question 8]]),"",SUM(Requête1[[#This Row],[Question 5]:[Question 8]]))</f>
        <v>20</v>
      </c>
      <c r="W15" s="1">
        <v>0</v>
      </c>
      <c r="X15" s="1">
        <v>5</v>
      </c>
      <c r="Y15" s="1">
        <v>5</v>
      </c>
      <c r="Z15" s="1">
        <v>5</v>
      </c>
      <c r="AA15" s="1">
        <f>IF(COUNTBLANK(Requête1[[#This Row],[Question 9]:[Question 12]]),"",SUM(Requête1[[#This Row],[Question 9]:[Question 12]]))</f>
        <v>15</v>
      </c>
      <c r="AB15" s="1">
        <v>5</v>
      </c>
      <c r="AC15" s="1">
        <v>5</v>
      </c>
      <c r="AD15" s="1">
        <v>5</v>
      </c>
      <c r="AE15" s="1">
        <v>5</v>
      </c>
      <c r="AF15" s="1">
        <f>IF(COUNTBLANK(Requête1[[#This Row],[Question 13]:[Question 16]]),"",SUM(Requête1[[#This Row],[Question 13]:[Question 16]]))</f>
        <v>20</v>
      </c>
      <c r="AG15" s="1">
        <v>5</v>
      </c>
      <c r="AH15" s="1">
        <v>5</v>
      </c>
      <c r="AI15" s="1">
        <v>5</v>
      </c>
      <c r="AJ15" s="1">
        <v>5</v>
      </c>
      <c r="AK15" s="1">
        <f>IF(COUNTBLANK(Requête1[[#This Row],[Question 17]:[Question 20]]),"",SUM(Requête1[[#This Row],[Question 17]:[Question 20]]))</f>
        <v>20</v>
      </c>
      <c r="AL15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0.95</v>
      </c>
      <c r="AM15" s="1"/>
    </row>
    <row r="16" spans="1:39" x14ac:dyDescent="0.25">
      <c r="A16">
        <v>69</v>
      </c>
      <c r="B16" s="2">
        <v>44154.453356481485</v>
      </c>
      <c r="C16" s="2">
        <v>44154.454317129632</v>
      </c>
      <c r="D16" s="1" t="s">
        <v>32</v>
      </c>
      <c r="E16" s="1" t="s">
        <v>33</v>
      </c>
      <c r="F16" s="1" t="s">
        <v>35</v>
      </c>
      <c r="G16" s="3">
        <v>44145</v>
      </c>
      <c r="H16" s="1">
        <f>_xlfn.ISOWEEKNUM(Requête1[[#This Row],[Date du jour :]])</f>
        <v>46</v>
      </c>
      <c r="I16" s="1" t="s">
        <v>72</v>
      </c>
      <c r="J16" s="1"/>
      <c r="K16" s="1" t="s">
        <v>34</v>
      </c>
      <c r="L16" s="1" t="s">
        <v>78</v>
      </c>
      <c r="M16" s="1">
        <v>5</v>
      </c>
      <c r="N16" s="1">
        <v>5</v>
      </c>
      <c r="O16" s="1">
        <v>5</v>
      </c>
      <c r="P16" s="1">
        <v>5</v>
      </c>
      <c r="Q16" s="1">
        <f>IF(COUNTBLANK(Requête1[[#This Row],[Question 1]:[Question 4]]),"",SUM(Requête1[[#This Row],[Question 1]:[Question 4]]))</f>
        <v>20</v>
      </c>
      <c r="R16" s="1">
        <v>5</v>
      </c>
      <c r="S16" s="1">
        <v>0</v>
      </c>
      <c r="T16" s="1">
        <v>5</v>
      </c>
      <c r="U16" s="1">
        <v>5</v>
      </c>
      <c r="V16" s="1">
        <f>IF(COUNTBLANK(Requête1[[#This Row],[Question 5]:[Question 8]]),"",SUM(Requête1[[#This Row],[Question 5]:[Question 8]]))</f>
        <v>15</v>
      </c>
      <c r="W16" s="1">
        <v>5</v>
      </c>
      <c r="X16" s="1">
        <v>5</v>
      </c>
      <c r="Y16" s="1">
        <v>0</v>
      </c>
      <c r="Z16" s="1">
        <v>5</v>
      </c>
      <c r="AA16" s="1">
        <f>IF(COUNTBLANK(Requête1[[#This Row],[Question 9]:[Question 12]]),"",SUM(Requête1[[#This Row],[Question 9]:[Question 12]]))</f>
        <v>15</v>
      </c>
      <c r="AB16" s="1">
        <v>5</v>
      </c>
      <c r="AC16" s="1">
        <v>5</v>
      </c>
      <c r="AD16" s="1">
        <v>5</v>
      </c>
      <c r="AE16" s="1">
        <v>5</v>
      </c>
      <c r="AF16" s="1">
        <f>IF(COUNTBLANK(Requête1[[#This Row],[Question 13]:[Question 16]]),"",SUM(Requête1[[#This Row],[Question 13]:[Question 16]]))</f>
        <v>20</v>
      </c>
      <c r="AG16" s="1">
        <v>5</v>
      </c>
      <c r="AH16" s="1">
        <v>5</v>
      </c>
      <c r="AI16" s="1">
        <v>5</v>
      </c>
      <c r="AJ16" s="1">
        <v>5</v>
      </c>
      <c r="AK16" s="1">
        <f>IF(COUNTBLANK(Requête1[[#This Row],[Question 17]:[Question 20]]),"",SUM(Requête1[[#This Row],[Question 17]:[Question 20]]))</f>
        <v>20</v>
      </c>
      <c r="AL16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</v>
      </c>
      <c r="AM16" s="1"/>
    </row>
    <row r="17" spans="1:39" x14ac:dyDescent="0.25">
      <c r="A17">
        <v>70</v>
      </c>
      <c r="B17" s="2">
        <v>44154.454340277778</v>
      </c>
      <c r="C17" s="2">
        <v>44154.454780092594</v>
      </c>
      <c r="D17" s="1" t="s">
        <v>32</v>
      </c>
      <c r="E17" s="1" t="s">
        <v>33</v>
      </c>
      <c r="F17" s="1" t="s">
        <v>35</v>
      </c>
      <c r="G17" s="3">
        <v>44147</v>
      </c>
      <c r="H17" s="1">
        <f>_xlfn.ISOWEEKNUM(Requête1[[#This Row],[Date du jour :]])</f>
        <v>46</v>
      </c>
      <c r="I17" s="1" t="s">
        <v>72</v>
      </c>
      <c r="J17" s="1"/>
      <c r="K17" s="1" t="s">
        <v>34</v>
      </c>
      <c r="L17" s="1" t="s">
        <v>79</v>
      </c>
      <c r="M17" s="1">
        <v>5</v>
      </c>
      <c r="N17" s="1">
        <v>5</v>
      </c>
      <c r="O17" s="1">
        <v>5</v>
      </c>
      <c r="P17" s="1">
        <v>5</v>
      </c>
      <c r="Q17" s="1">
        <f>IF(COUNTBLANK(Requête1[[#This Row],[Question 1]:[Question 4]]),"",SUM(Requête1[[#This Row],[Question 1]:[Question 4]]))</f>
        <v>20</v>
      </c>
      <c r="R17" s="1">
        <v>5</v>
      </c>
      <c r="S17" s="1">
        <v>0</v>
      </c>
      <c r="T17" s="1">
        <v>5</v>
      </c>
      <c r="U17" s="1">
        <v>5</v>
      </c>
      <c r="V17" s="1">
        <f>IF(COUNTBLANK(Requête1[[#This Row],[Question 5]:[Question 8]]),"",SUM(Requête1[[#This Row],[Question 5]:[Question 8]]))</f>
        <v>15</v>
      </c>
      <c r="W17" s="1">
        <v>5</v>
      </c>
      <c r="X17" s="1">
        <v>5</v>
      </c>
      <c r="Y17" s="1">
        <v>0</v>
      </c>
      <c r="Z17" s="1">
        <v>5</v>
      </c>
      <c r="AA17" s="1">
        <f>IF(COUNTBLANK(Requête1[[#This Row],[Question 9]:[Question 12]]),"",SUM(Requête1[[#This Row],[Question 9]:[Question 12]]))</f>
        <v>15</v>
      </c>
      <c r="AB17" s="1">
        <v>5</v>
      </c>
      <c r="AC17" s="1">
        <v>5</v>
      </c>
      <c r="AD17" s="1">
        <v>5</v>
      </c>
      <c r="AE17" s="1">
        <v>5</v>
      </c>
      <c r="AF17" s="1">
        <f>IF(COUNTBLANK(Requête1[[#This Row],[Question 13]:[Question 16]]),"",SUM(Requête1[[#This Row],[Question 13]:[Question 16]]))</f>
        <v>20</v>
      </c>
      <c r="AG17" s="1">
        <v>5</v>
      </c>
      <c r="AH17" s="1">
        <v>5</v>
      </c>
      <c r="AI17" s="1">
        <v>5</v>
      </c>
      <c r="AJ17" s="1">
        <v>5</v>
      </c>
      <c r="AK17" s="1">
        <f>IF(COUNTBLANK(Requête1[[#This Row],[Question 17]:[Question 20]]),"",SUM(Requête1[[#This Row],[Question 17]:[Question 20]]))</f>
        <v>20</v>
      </c>
      <c r="AL17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</v>
      </c>
      <c r="AM17" s="1"/>
    </row>
    <row r="18" spans="1:39" x14ac:dyDescent="0.25">
      <c r="A18">
        <v>71</v>
      </c>
      <c r="B18" s="2">
        <v>44154.454814814817</v>
      </c>
      <c r="C18" s="2">
        <v>44154.455439814818</v>
      </c>
      <c r="D18" s="1" t="s">
        <v>32</v>
      </c>
      <c r="E18" s="1" t="s">
        <v>33</v>
      </c>
      <c r="F18" s="1" t="s">
        <v>35</v>
      </c>
      <c r="G18" s="3">
        <v>44147</v>
      </c>
      <c r="H18" s="1">
        <f>_xlfn.ISOWEEKNUM(Requête1[[#This Row],[Date du jour :]])</f>
        <v>46</v>
      </c>
      <c r="I18" s="1" t="s">
        <v>73</v>
      </c>
      <c r="J18" s="1"/>
      <c r="K18" s="1" t="s">
        <v>36</v>
      </c>
      <c r="L18" s="1" t="s">
        <v>80</v>
      </c>
      <c r="M18" s="1">
        <v>5</v>
      </c>
      <c r="N18" s="1">
        <v>5</v>
      </c>
      <c r="O18" s="1">
        <v>5</v>
      </c>
      <c r="P18" s="1">
        <v>5</v>
      </c>
      <c r="Q18" s="1">
        <f>IF(COUNTBLANK(Requête1[[#This Row],[Question 1]:[Question 4]]),"",SUM(Requête1[[#This Row],[Question 1]:[Question 4]]))</f>
        <v>20</v>
      </c>
      <c r="R18" s="1">
        <v>5</v>
      </c>
      <c r="S18" s="1">
        <v>5</v>
      </c>
      <c r="T18" s="1">
        <v>5</v>
      </c>
      <c r="U18" s="1">
        <v>5</v>
      </c>
      <c r="V18" s="1">
        <f>IF(COUNTBLANK(Requête1[[#This Row],[Question 5]:[Question 8]]),"",SUM(Requête1[[#This Row],[Question 5]:[Question 8]]))</f>
        <v>20</v>
      </c>
      <c r="W18" s="1">
        <v>0</v>
      </c>
      <c r="X18" s="1">
        <v>5</v>
      </c>
      <c r="Y18" s="1">
        <v>5</v>
      </c>
      <c r="Z18" s="1">
        <v>0</v>
      </c>
      <c r="AA18" s="1">
        <f>IF(COUNTBLANK(Requête1[[#This Row],[Question 9]:[Question 12]]),"",SUM(Requête1[[#This Row],[Question 9]:[Question 12]]))</f>
        <v>10</v>
      </c>
      <c r="AB18" s="1">
        <v>5</v>
      </c>
      <c r="AC18" s="1">
        <v>5</v>
      </c>
      <c r="AD18" s="1">
        <v>5</v>
      </c>
      <c r="AE18" s="1">
        <v>5</v>
      </c>
      <c r="AF18" s="1">
        <f>IF(COUNTBLANK(Requête1[[#This Row],[Question 13]:[Question 16]]),"",SUM(Requête1[[#This Row],[Question 13]:[Question 16]]))</f>
        <v>20</v>
      </c>
      <c r="AG18" s="1">
        <v>5</v>
      </c>
      <c r="AH18" s="1">
        <v>5</v>
      </c>
      <c r="AI18" s="1">
        <v>5</v>
      </c>
      <c r="AJ18" s="1">
        <v>5</v>
      </c>
      <c r="AK18" s="1">
        <f>IF(COUNTBLANK(Requête1[[#This Row],[Question 17]:[Question 20]]),"",SUM(Requête1[[#This Row],[Question 17]:[Question 20]]))</f>
        <v>20</v>
      </c>
      <c r="AL18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</v>
      </c>
      <c r="AM18" s="1"/>
    </row>
    <row r="19" spans="1:39" x14ac:dyDescent="0.25">
      <c r="A19">
        <v>72</v>
      </c>
      <c r="B19" s="2">
        <v>44154.455462962964</v>
      </c>
      <c r="C19" s="2">
        <v>44154.456574074073</v>
      </c>
      <c r="D19" s="1" t="s">
        <v>32</v>
      </c>
      <c r="E19" s="1" t="s">
        <v>33</v>
      </c>
      <c r="F19" s="1" t="s">
        <v>35</v>
      </c>
      <c r="G19" s="3">
        <v>44145</v>
      </c>
      <c r="H19" s="1">
        <f>_xlfn.ISOWEEKNUM(Requête1[[#This Row],[Date du jour :]])</f>
        <v>46</v>
      </c>
      <c r="I19" s="1" t="s">
        <v>74</v>
      </c>
      <c r="J19" s="1"/>
      <c r="K19" s="1" t="s">
        <v>36</v>
      </c>
      <c r="L19" s="1" t="s">
        <v>81</v>
      </c>
      <c r="M19" s="1">
        <v>0</v>
      </c>
      <c r="N19" s="1">
        <v>5</v>
      </c>
      <c r="O19" s="1">
        <v>5</v>
      </c>
      <c r="P19" s="1">
        <v>5</v>
      </c>
      <c r="Q19" s="1">
        <f>IF(COUNTBLANK(Requête1[[#This Row],[Question 1]:[Question 4]]),"",SUM(Requête1[[#This Row],[Question 1]:[Question 4]]))</f>
        <v>15</v>
      </c>
      <c r="R19" s="1">
        <v>5</v>
      </c>
      <c r="S19" s="1">
        <v>5</v>
      </c>
      <c r="T19" s="1">
        <v>5</v>
      </c>
      <c r="U19" s="1">
        <v>5</v>
      </c>
      <c r="V19" s="1">
        <f>IF(COUNTBLANK(Requête1[[#This Row],[Question 5]:[Question 8]]),"",SUM(Requête1[[#This Row],[Question 5]:[Question 8]]))</f>
        <v>20</v>
      </c>
      <c r="W19" s="1">
        <v>0</v>
      </c>
      <c r="X19" s="1">
        <v>0</v>
      </c>
      <c r="Y19" s="1">
        <v>5</v>
      </c>
      <c r="Z19" s="1">
        <v>0</v>
      </c>
      <c r="AA19" s="1">
        <f>IF(COUNTBLANK(Requête1[[#This Row],[Question 9]:[Question 12]]),"",SUM(Requête1[[#This Row],[Question 9]:[Question 12]]))</f>
        <v>5</v>
      </c>
      <c r="AB19" s="1">
        <v>5</v>
      </c>
      <c r="AC19" s="1">
        <v>5</v>
      </c>
      <c r="AD19" s="1">
        <v>5</v>
      </c>
      <c r="AE19" s="1">
        <v>5</v>
      </c>
      <c r="AF19" s="1">
        <f>IF(COUNTBLANK(Requête1[[#This Row],[Question 13]:[Question 16]]),"",SUM(Requête1[[#This Row],[Question 13]:[Question 16]]))</f>
        <v>20</v>
      </c>
      <c r="AG19" s="1">
        <v>5</v>
      </c>
      <c r="AH19" s="1">
        <v>5</v>
      </c>
      <c r="AI19" s="1">
        <v>5</v>
      </c>
      <c r="AJ19" s="1">
        <v>5</v>
      </c>
      <c r="AK19" s="1">
        <f>IF(COUNTBLANK(Requête1[[#This Row],[Question 17]:[Question 20]]),"",SUM(Requête1[[#This Row],[Question 17]:[Question 20]]))</f>
        <v>20</v>
      </c>
      <c r="AL19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0.8</v>
      </c>
      <c r="AM19" s="1"/>
    </row>
    <row r="20" spans="1:39" x14ac:dyDescent="0.25">
      <c r="A20">
        <v>73</v>
      </c>
      <c r="B20" s="2">
        <v>44154.514733796299</v>
      </c>
      <c r="C20" s="2">
        <v>44154.51840277778</v>
      </c>
      <c r="D20" s="1" t="s">
        <v>82</v>
      </c>
      <c r="E20" s="1" t="s">
        <v>83</v>
      </c>
      <c r="F20" s="1" t="s">
        <v>84</v>
      </c>
      <c r="G20" s="3">
        <v>44154</v>
      </c>
      <c r="H20" s="1">
        <f>_xlfn.ISOWEEKNUM(Requête1[[#This Row],[Date du jour :]])</f>
        <v>47</v>
      </c>
      <c r="I20" s="1" t="s">
        <v>85</v>
      </c>
      <c r="J20" s="1" t="s">
        <v>86</v>
      </c>
      <c r="K20" s="1" t="s">
        <v>34</v>
      </c>
      <c r="L20" s="1" t="s">
        <v>88</v>
      </c>
      <c r="M20" s="1">
        <v>5</v>
      </c>
      <c r="N20" s="1">
        <v>5</v>
      </c>
      <c r="O20" s="1">
        <v>5</v>
      </c>
      <c r="P20" s="1">
        <v>5</v>
      </c>
      <c r="Q20" s="1">
        <f>IF(COUNTBLANK(Requête1[[#This Row],[Question 1]:[Question 4]]),"",SUM(Requête1[[#This Row],[Question 1]:[Question 4]]))</f>
        <v>20</v>
      </c>
      <c r="R20" s="1">
        <v>0</v>
      </c>
      <c r="S20" s="1">
        <v>5</v>
      </c>
      <c r="T20" s="1">
        <v>0</v>
      </c>
      <c r="U20" s="1">
        <v>5</v>
      </c>
      <c r="V20" s="1">
        <f>IF(COUNTBLANK(Requête1[[#This Row],[Question 5]:[Question 8]]),"",SUM(Requête1[[#This Row],[Question 5]:[Question 8]]))</f>
        <v>10</v>
      </c>
      <c r="W20" s="1">
        <v>5</v>
      </c>
      <c r="X20" s="1">
        <v>5</v>
      </c>
      <c r="Y20" s="1">
        <v>5</v>
      </c>
      <c r="Z20" s="1">
        <v>5</v>
      </c>
      <c r="AA20" s="1">
        <f>IF(COUNTBLANK(Requête1[[#This Row],[Question 9]:[Question 12]]),"",SUM(Requête1[[#This Row],[Question 9]:[Question 12]]))</f>
        <v>20</v>
      </c>
      <c r="AB20" s="1">
        <v>5</v>
      </c>
      <c r="AC20" s="1">
        <v>5</v>
      </c>
      <c r="AD20" s="1">
        <v>5</v>
      </c>
      <c r="AE20" s="1">
        <v>5</v>
      </c>
      <c r="AF20" s="1">
        <f>IF(COUNTBLANK(Requête1[[#This Row],[Question 13]:[Question 16]]),"",SUM(Requête1[[#This Row],[Question 13]:[Question 16]]))</f>
        <v>20</v>
      </c>
      <c r="AG20" s="1">
        <v>5</v>
      </c>
      <c r="AH20" s="1">
        <v>5</v>
      </c>
      <c r="AI20" s="1">
        <v>0</v>
      </c>
      <c r="AJ20" s="1">
        <v>5</v>
      </c>
      <c r="AK20" s="1">
        <f>IF(COUNTBLANK(Requête1[[#This Row],[Question 17]:[Question 20]]),"",SUM(Requête1[[#This Row],[Question 17]:[Question 20]]))</f>
        <v>15</v>
      </c>
      <c r="AL20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0.85</v>
      </c>
      <c r="AM20" s="1" t="s">
        <v>87</v>
      </c>
    </row>
    <row r="21" spans="1:39" x14ac:dyDescent="0.25">
      <c r="A21">
        <v>74</v>
      </c>
      <c r="B21" s="2">
        <v>44154.598055555558</v>
      </c>
      <c r="C21" s="2">
        <v>44154.599791666667</v>
      </c>
      <c r="D21" s="1" t="s">
        <v>32</v>
      </c>
      <c r="E21" s="1" t="s">
        <v>33</v>
      </c>
      <c r="F21" s="1" t="s">
        <v>35</v>
      </c>
      <c r="G21" s="3">
        <v>44154</v>
      </c>
      <c r="H21" s="1">
        <f>_xlfn.ISOWEEKNUM(Requête1[[#This Row],[Date du jour :]])</f>
        <v>47</v>
      </c>
      <c r="I21" s="1" t="s">
        <v>85</v>
      </c>
      <c r="J21" s="1" t="s">
        <v>89</v>
      </c>
      <c r="K21" s="1" t="s">
        <v>34</v>
      </c>
      <c r="L21" s="1" t="s">
        <v>91</v>
      </c>
      <c r="M21" s="1">
        <v>0</v>
      </c>
      <c r="N21" s="1">
        <v>5</v>
      </c>
      <c r="O21" s="1">
        <v>5</v>
      </c>
      <c r="P21" s="1">
        <v>5</v>
      </c>
      <c r="Q21" s="1">
        <f>IF(COUNTBLANK(Requête1[[#This Row],[Question 1]:[Question 4]]),"",SUM(Requête1[[#This Row],[Question 1]:[Question 4]]))</f>
        <v>15</v>
      </c>
      <c r="R21" s="1">
        <v>0</v>
      </c>
      <c r="S21" s="1">
        <v>5</v>
      </c>
      <c r="T21" s="1">
        <v>5</v>
      </c>
      <c r="U21" s="1">
        <v>5</v>
      </c>
      <c r="V21" s="1">
        <f>IF(COUNTBLANK(Requête1[[#This Row],[Question 5]:[Question 8]]),"",SUM(Requête1[[#This Row],[Question 5]:[Question 8]]))</f>
        <v>15</v>
      </c>
      <c r="W21" s="1">
        <v>5</v>
      </c>
      <c r="X21" s="1">
        <v>5</v>
      </c>
      <c r="Y21" s="1">
        <v>5</v>
      </c>
      <c r="Z21" s="1">
        <v>5</v>
      </c>
      <c r="AA21" s="1">
        <f>IF(COUNTBLANK(Requête1[[#This Row],[Question 9]:[Question 12]]),"",SUM(Requête1[[#This Row],[Question 9]:[Question 12]]))</f>
        <v>20</v>
      </c>
      <c r="AB21" s="1">
        <v>5</v>
      </c>
      <c r="AC21" s="1">
        <v>5</v>
      </c>
      <c r="AD21" s="1">
        <v>5</v>
      </c>
      <c r="AE21" s="1">
        <v>5</v>
      </c>
      <c r="AF21" s="1">
        <f>IF(COUNTBLANK(Requête1[[#This Row],[Question 13]:[Question 16]]),"",SUM(Requête1[[#This Row],[Question 13]:[Question 16]]))</f>
        <v>20</v>
      </c>
      <c r="AG21" s="1">
        <v>5</v>
      </c>
      <c r="AH21" s="1">
        <v>5</v>
      </c>
      <c r="AI21" s="1">
        <v>5</v>
      </c>
      <c r="AJ21" s="1">
        <v>5</v>
      </c>
      <c r="AK21" s="1">
        <f>IF(COUNTBLANK(Requête1[[#This Row],[Question 17]:[Question 20]]),"",SUM(Requête1[[#This Row],[Question 17]:[Question 20]]))</f>
        <v>20</v>
      </c>
      <c r="AL21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0.9</v>
      </c>
      <c r="AM21" s="1"/>
    </row>
    <row r="22" spans="1:39" x14ac:dyDescent="0.25">
      <c r="A22">
        <v>75</v>
      </c>
      <c r="B22" s="2">
        <v>44154.599814814814</v>
      </c>
      <c r="C22" s="2">
        <v>44154.600694444445</v>
      </c>
      <c r="D22" s="1" t="s">
        <v>32</v>
      </c>
      <c r="E22" s="1" t="s">
        <v>33</v>
      </c>
      <c r="F22" s="1" t="s">
        <v>35</v>
      </c>
      <c r="G22" s="3">
        <v>44154</v>
      </c>
      <c r="H22" s="1">
        <f>_xlfn.ISOWEEKNUM(Requête1[[#This Row],[Date du jour :]])</f>
        <v>47</v>
      </c>
      <c r="I22" s="1" t="s">
        <v>85</v>
      </c>
      <c r="J22" s="1" t="s">
        <v>90</v>
      </c>
      <c r="K22" s="1" t="s">
        <v>34</v>
      </c>
      <c r="L22" s="1" t="s">
        <v>92</v>
      </c>
      <c r="M22" s="1">
        <v>0</v>
      </c>
      <c r="N22" s="1">
        <v>5</v>
      </c>
      <c r="O22" s="1">
        <v>5</v>
      </c>
      <c r="P22" s="1">
        <v>5</v>
      </c>
      <c r="Q22" s="1">
        <f>IF(COUNTBLANK(Requête1[[#This Row],[Question 1]:[Question 4]]),"",SUM(Requête1[[#This Row],[Question 1]:[Question 4]]))</f>
        <v>15</v>
      </c>
      <c r="R22" s="1">
        <v>0</v>
      </c>
      <c r="S22" s="1">
        <v>5</v>
      </c>
      <c r="T22" s="1">
        <v>5</v>
      </c>
      <c r="U22" s="1">
        <v>5</v>
      </c>
      <c r="V22" s="1">
        <f>IF(COUNTBLANK(Requête1[[#This Row],[Question 5]:[Question 8]]),"",SUM(Requête1[[#This Row],[Question 5]:[Question 8]]))</f>
        <v>15</v>
      </c>
      <c r="W22" s="1">
        <v>5</v>
      </c>
      <c r="X22" s="1">
        <v>5</v>
      </c>
      <c r="Y22" s="1">
        <v>5</v>
      </c>
      <c r="Z22" s="1">
        <v>5</v>
      </c>
      <c r="AA22" s="1">
        <f>IF(COUNTBLANK(Requête1[[#This Row],[Question 9]:[Question 12]]),"",SUM(Requête1[[#This Row],[Question 9]:[Question 12]]))</f>
        <v>20</v>
      </c>
      <c r="AB22" s="1">
        <v>5</v>
      </c>
      <c r="AC22" s="1">
        <v>5</v>
      </c>
      <c r="AD22" s="1">
        <v>5</v>
      </c>
      <c r="AE22" s="1">
        <v>5</v>
      </c>
      <c r="AF22" s="1">
        <f>IF(COUNTBLANK(Requête1[[#This Row],[Question 13]:[Question 16]]),"",SUM(Requête1[[#This Row],[Question 13]:[Question 16]]))</f>
        <v>20</v>
      </c>
      <c r="AG22" s="1">
        <v>5</v>
      </c>
      <c r="AH22" s="1">
        <v>5</v>
      </c>
      <c r="AI22" s="1">
        <v>0</v>
      </c>
      <c r="AJ22" s="1">
        <v>5</v>
      </c>
      <c r="AK22" s="1">
        <f>IF(COUNTBLANK(Requête1[[#This Row],[Question 17]:[Question 20]]),"",SUM(Requête1[[#This Row],[Question 17]:[Question 20]]))</f>
        <v>15</v>
      </c>
      <c r="AL22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0.85</v>
      </c>
      <c r="AM22" s="1"/>
    </row>
    <row r="23" spans="1:39" x14ac:dyDescent="0.25">
      <c r="A23">
        <v>76</v>
      </c>
      <c r="B23" s="2">
        <v>44154.621215277781</v>
      </c>
      <c r="C23" s="2">
        <v>44154.622303240743</v>
      </c>
      <c r="D23" s="1" t="s">
        <v>32</v>
      </c>
      <c r="E23" s="1" t="s">
        <v>33</v>
      </c>
      <c r="F23" s="1" t="s">
        <v>35</v>
      </c>
      <c r="G23" s="3">
        <v>44154</v>
      </c>
      <c r="H23" s="1">
        <f>_xlfn.ISOWEEKNUM(Requête1[[#This Row],[Date du jour :]])</f>
        <v>47</v>
      </c>
      <c r="I23" s="1" t="s">
        <v>85</v>
      </c>
      <c r="J23" s="1" t="s">
        <v>93</v>
      </c>
      <c r="K23" s="1" t="s">
        <v>34</v>
      </c>
      <c r="L23" s="1" t="s">
        <v>94</v>
      </c>
      <c r="M23" s="1">
        <v>0</v>
      </c>
      <c r="N23" s="1">
        <v>5</v>
      </c>
      <c r="O23" s="1">
        <v>5</v>
      </c>
      <c r="P23" s="1">
        <v>5</v>
      </c>
      <c r="Q23" s="1">
        <f>IF(COUNTBLANK(Requête1[[#This Row],[Question 1]:[Question 4]]),"",SUM(Requête1[[#This Row],[Question 1]:[Question 4]]))</f>
        <v>15</v>
      </c>
      <c r="R23" s="1">
        <v>0</v>
      </c>
      <c r="S23" s="1">
        <v>5</v>
      </c>
      <c r="T23" s="1">
        <v>0</v>
      </c>
      <c r="U23" s="1">
        <v>5</v>
      </c>
      <c r="V23" s="1">
        <f>IF(COUNTBLANK(Requête1[[#This Row],[Question 5]:[Question 8]]),"",SUM(Requête1[[#This Row],[Question 5]:[Question 8]]))</f>
        <v>10</v>
      </c>
      <c r="W23" s="1">
        <v>5</v>
      </c>
      <c r="X23" s="1">
        <v>5</v>
      </c>
      <c r="Y23" s="1">
        <v>0</v>
      </c>
      <c r="Z23" s="1">
        <v>5</v>
      </c>
      <c r="AA23" s="1">
        <f>IF(COUNTBLANK(Requête1[[#This Row],[Question 9]:[Question 12]]),"",SUM(Requête1[[#This Row],[Question 9]:[Question 12]]))</f>
        <v>15</v>
      </c>
      <c r="AB23" s="1">
        <v>5</v>
      </c>
      <c r="AC23" s="1">
        <v>5</v>
      </c>
      <c r="AD23" s="1">
        <v>5</v>
      </c>
      <c r="AE23" s="1">
        <v>5</v>
      </c>
      <c r="AF23" s="1">
        <f>IF(COUNTBLANK(Requête1[[#This Row],[Question 13]:[Question 16]]),"",SUM(Requête1[[#This Row],[Question 13]:[Question 16]]))</f>
        <v>20</v>
      </c>
      <c r="AG23" s="1">
        <v>5</v>
      </c>
      <c r="AH23" s="1">
        <v>5</v>
      </c>
      <c r="AI23" s="1">
        <v>5</v>
      </c>
      <c r="AJ23" s="1">
        <v>5</v>
      </c>
      <c r="AK23" s="1">
        <f>IF(COUNTBLANK(Requête1[[#This Row],[Question 17]:[Question 20]]),"",SUM(Requête1[[#This Row],[Question 17]:[Question 20]]))</f>
        <v>20</v>
      </c>
      <c r="AL23" s="4">
        <f>IF(SUM(Requête1[[#This Row],[SUPPRIMER]],Requête1[[#This Row],[SITUER]],Requête1[[#This Row],[SCINTILLER]],Requête1[[#This Row],[STANDARDISER]],Requête1[[#This Row],[SUIVRE]])="","",SUM(Requête1[[#This Row],[SUPPRIMER]],Requête1[[#This Row],[SITUER]],Requête1[[#This Row],[SCINTILLER]],Requête1[[#This Row],[STANDARDISER]],Requête1[[#This Row],[SUIVRE]])/100)</f>
        <v>0.8</v>
      </c>
      <c r="AM23" s="1"/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83A087-DC87-475E-9624-CA837339E686}">
  <sheetPr codeName="Feuil2"/>
  <dimension ref="B1:H22"/>
  <sheetViews>
    <sheetView workbookViewId="0">
      <selection activeCell="C20" sqref="C20"/>
    </sheetView>
  </sheetViews>
  <sheetFormatPr baseColWidth="10" defaultRowHeight="15" x14ac:dyDescent="0.25"/>
  <cols>
    <col min="2" max="2" width="21" bestFit="1" customWidth="1"/>
    <col min="3" max="3" width="15.85546875" bestFit="1" customWidth="1"/>
    <col min="4" max="4" width="11.5703125" bestFit="1" customWidth="1"/>
    <col min="5" max="5" width="15" bestFit="1" customWidth="1"/>
    <col min="6" max="6" width="19" bestFit="1" customWidth="1"/>
    <col min="7" max="7" width="11.85546875" bestFit="1" customWidth="1"/>
    <col min="8" max="8" width="11" style="7" bestFit="1" customWidth="1"/>
    <col min="9" max="37" width="26.5703125" bestFit="1" customWidth="1"/>
    <col min="38" max="38" width="28.42578125" bestFit="1" customWidth="1"/>
    <col min="39" max="39" width="24" bestFit="1" customWidth="1"/>
    <col min="40" max="40" width="27.5703125" bestFit="1" customWidth="1"/>
    <col min="41" max="41" width="31.5703125" bestFit="1" customWidth="1"/>
    <col min="42" max="42" width="24.28515625" bestFit="1" customWidth="1"/>
    <col min="43" max="43" width="23.42578125" bestFit="1" customWidth="1"/>
  </cols>
  <sheetData>
    <row r="1" spans="2:8" ht="24.75" customHeight="1" x14ac:dyDescent="0.25"/>
    <row r="2" spans="2:8" ht="24.75" customHeight="1" x14ac:dyDescent="0.25"/>
    <row r="3" spans="2:8" ht="24.75" customHeight="1" x14ac:dyDescent="0.25"/>
    <row r="4" spans="2:8" x14ac:dyDescent="0.25">
      <c r="B4" s="5" t="s">
        <v>76</v>
      </c>
      <c r="C4" t="s">
        <v>57</v>
      </c>
      <c r="D4" t="s">
        <v>58</v>
      </c>
      <c r="E4" t="s">
        <v>59</v>
      </c>
      <c r="F4" t="s">
        <v>60</v>
      </c>
      <c r="G4" t="s">
        <v>61</v>
      </c>
      <c r="H4" s="18" t="s">
        <v>62</v>
      </c>
    </row>
    <row r="5" spans="2:8" x14ac:dyDescent="0.25">
      <c r="B5" s="6" t="s">
        <v>85</v>
      </c>
      <c r="C5" s="8">
        <v>16.25</v>
      </c>
      <c r="D5" s="8">
        <v>12.5</v>
      </c>
      <c r="E5" s="8">
        <v>18.75</v>
      </c>
      <c r="F5" s="8">
        <v>20</v>
      </c>
      <c r="G5" s="8">
        <v>17.5</v>
      </c>
      <c r="H5" s="9">
        <v>0.85000000000000009</v>
      </c>
    </row>
    <row r="6" spans="2:8" x14ac:dyDescent="0.25">
      <c r="B6" s="6" t="s">
        <v>39</v>
      </c>
      <c r="C6" s="8">
        <v>20</v>
      </c>
      <c r="D6" s="8">
        <v>20</v>
      </c>
      <c r="E6" s="8">
        <v>10</v>
      </c>
      <c r="F6" s="8">
        <v>20</v>
      </c>
      <c r="G6" s="8">
        <v>20</v>
      </c>
      <c r="H6" s="9">
        <v>0.9</v>
      </c>
    </row>
    <row r="7" spans="2:8" x14ac:dyDescent="0.25">
      <c r="B7" s="6" t="s">
        <v>37</v>
      </c>
      <c r="C7" s="8">
        <v>20</v>
      </c>
      <c r="D7" s="8">
        <v>20</v>
      </c>
      <c r="E7" s="8">
        <v>10</v>
      </c>
      <c r="F7" s="8">
        <v>20</v>
      </c>
      <c r="G7" s="8">
        <v>20</v>
      </c>
      <c r="H7" s="9">
        <v>0.9</v>
      </c>
    </row>
    <row r="8" spans="2:8" x14ac:dyDescent="0.25">
      <c r="B8" s="6" t="s">
        <v>40</v>
      </c>
      <c r="C8" s="8">
        <v>20</v>
      </c>
      <c r="D8" s="8">
        <v>20</v>
      </c>
      <c r="E8" s="8">
        <v>15</v>
      </c>
      <c r="F8" s="8">
        <v>20</v>
      </c>
      <c r="G8" s="8">
        <v>20</v>
      </c>
      <c r="H8" s="9">
        <v>0.94999999999999984</v>
      </c>
    </row>
    <row r="9" spans="2:8" x14ac:dyDescent="0.25">
      <c r="B9" s="6" t="s">
        <v>49</v>
      </c>
      <c r="C9" s="8">
        <v>20</v>
      </c>
      <c r="D9" s="8">
        <v>20</v>
      </c>
      <c r="E9" s="8">
        <v>15</v>
      </c>
      <c r="F9" s="8">
        <v>20</v>
      </c>
      <c r="G9" s="8">
        <v>15</v>
      </c>
      <c r="H9" s="9">
        <v>0.9</v>
      </c>
    </row>
    <row r="10" spans="2:8" x14ac:dyDescent="0.25">
      <c r="B10" s="6" t="s">
        <v>52</v>
      </c>
      <c r="C10" s="8">
        <v>20</v>
      </c>
      <c r="D10" s="8">
        <v>15</v>
      </c>
      <c r="E10" s="8">
        <v>15</v>
      </c>
      <c r="F10" s="8">
        <v>20</v>
      </c>
      <c r="G10" s="8">
        <v>15</v>
      </c>
      <c r="H10" s="9">
        <v>0.85</v>
      </c>
    </row>
    <row r="11" spans="2:8" x14ac:dyDescent="0.25">
      <c r="B11" s="6" t="s">
        <v>65</v>
      </c>
      <c r="C11" s="8">
        <v>20</v>
      </c>
      <c r="D11" s="8">
        <v>10</v>
      </c>
      <c r="E11" s="8">
        <v>12.5</v>
      </c>
      <c r="F11" s="8">
        <v>20</v>
      </c>
      <c r="G11" s="8">
        <v>15</v>
      </c>
      <c r="H11" s="9">
        <v>0.77500000000000002</v>
      </c>
    </row>
    <row r="12" spans="2:8" x14ac:dyDescent="0.25">
      <c r="B12" s="6" t="s">
        <v>66</v>
      </c>
      <c r="C12" s="8">
        <v>20</v>
      </c>
      <c r="D12" s="8">
        <v>17.5</v>
      </c>
      <c r="E12" s="8">
        <v>15</v>
      </c>
      <c r="F12" s="8">
        <v>20</v>
      </c>
      <c r="G12" s="8">
        <v>15</v>
      </c>
      <c r="H12" s="9">
        <v>0.875</v>
      </c>
    </row>
    <row r="13" spans="2:8" x14ac:dyDescent="0.25">
      <c r="B13" s="6" t="s">
        <v>72</v>
      </c>
      <c r="C13" s="8">
        <v>20</v>
      </c>
      <c r="D13" s="8">
        <v>15</v>
      </c>
      <c r="E13" s="8">
        <v>15</v>
      </c>
      <c r="F13" s="8">
        <v>20</v>
      </c>
      <c r="G13" s="8">
        <v>20</v>
      </c>
      <c r="H13" s="9">
        <v>0.9</v>
      </c>
    </row>
    <row r="14" spans="2:8" x14ac:dyDescent="0.25">
      <c r="B14" s="6" t="s">
        <v>73</v>
      </c>
      <c r="C14" s="8">
        <v>20</v>
      </c>
      <c r="D14" s="8">
        <v>20</v>
      </c>
      <c r="E14" s="8">
        <v>10</v>
      </c>
      <c r="F14" s="8">
        <v>20</v>
      </c>
      <c r="G14" s="8">
        <v>20</v>
      </c>
      <c r="H14" s="9">
        <v>0.9</v>
      </c>
    </row>
    <row r="15" spans="2:8" x14ac:dyDescent="0.25">
      <c r="B15" s="6" t="s">
        <v>74</v>
      </c>
      <c r="C15" s="8">
        <v>15</v>
      </c>
      <c r="D15" s="8">
        <v>20</v>
      </c>
      <c r="E15" s="8">
        <v>5</v>
      </c>
      <c r="F15" s="8">
        <v>20</v>
      </c>
      <c r="G15" s="8">
        <v>20</v>
      </c>
      <c r="H15" s="9">
        <v>0.8</v>
      </c>
    </row>
    <row r="16" spans="2:8" x14ac:dyDescent="0.25">
      <c r="B16" s="6" t="s">
        <v>48</v>
      </c>
      <c r="C16" s="8">
        <v>19.09090909090909</v>
      </c>
      <c r="D16" s="8">
        <v>16.59090909090909</v>
      </c>
      <c r="E16" s="8">
        <v>14.090909090909092</v>
      </c>
      <c r="F16" s="8">
        <v>20</v>
      </c>
      <c r="G16" s="8">
        <v>17.727272727272727</v>
      </c>
      <c r="H16" s="9">
        <v>0.875</v>
      </c>
    </row>
    <row r="17" spans="8:8" x14ac:dyDescent="0.25">
      <c r="H17"/>
    </row>
    <row r="18" spans="8:8" x14ac:dyDescent="0.25">
      <c r="H18"/>
    </row>
    <row r="19" spans="8:8" x14ac:dyDescent="0.25">
      <c r="H19"/>
    </row>
    <row r="20" spans="8:8" x14ac:dyDescent="0.25">
      <c r="H20"/>
    </row>
    <row r="21" spans="8:8" x14ac:dyDescent="0.25">
      <c r="H21"/>
    </row>
    <row r="22" spans="8:8" x14ac:dyDescent="0.25">
      <c r="H22"/>
    </row>
  </sheetData>
  <conditionalFormatting pivot="1" sqref="H5:H16">
    <cfRule type="iconSet" priority="1">
      <iconSet iconSet="3Symbols">
        <cfvo type="percent" val="0"/>
        <cfvo type="num" val="0.6"/>
        <cfvo type="num" val="0.8"/>
      </iconSet>
    </cfRule>
  </conditionalFormatting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C6FF6-5655-49B3-AB6C-F78E30F3FBE6}">
  <sheetPr codeName="Feuil3"/>
  <dimension ref="A1:H6"/>
  <sheetViews>
    <sheetView tabSelected="1" zoomScaleNormal="100" workbookViewId="0">
      <selection activeCell="H2" sqref="H2"/>
    </sheetView>
  </sheetViews>
  <sheetFormatPr baseColWidth="10" defaultRowHeight="15" x14ac:dyDescent="0.25"/>
  <cols>
    <col min="1" max="1" width="11.42578125" style="19"/>
    <col min="2" max="2" width="17.5703125" style="7" bestFit="1" customWidth="1"/>
    <col min="3" max="3" width="12.7109375" style="7" bestFit="1" customWidth="1"/>
    <col min="4" max="4" width="16.7109375" style="7" bestFit="1" customWidth="1"/>
    <col min="5" max="5" width="21.28515625" style="7" bestFit="1" customWidth="1"/>
    <col min="6" max="6" width="12.85546875" style="7" bestFit="1" customWidth="1"/>
    <col min="7" max="7" width="12.28515625" style="7" bestFit="1" customWidth="1"/>
    <col min="8" max="8" width="28.140625" style="7" bestFit="1" customWidth="1"/>
    <col min="9" max="10" width="14.7109375" style="7" customWidth="1"/>
    <col min="11" max="37" width="26.5703125" style="7" bestFit="1" customWidth="1"/>
    <col min="38" max="38" width="28.42578125" style="7" bestFit="1" customWidth="1"/>
    <col min="39" max="39" width="24" style="7" bestFit="1" customWidth="1"/>
    <col min="40" max="40" width="27.5703125" style="7" bestFit="1" customWidth="1"/>
    <col min="41" max="41" width="31.5703125" style="7" bestFit="1" customWidth="1"/>
    <col min="42" max="42" width="24.28515625" style="7" bestFit="1" customWidth="1"/>
    <col min="43" max="43" width="23.42578125" style="7" bestFit="1" customWidth="1"/>
    <col min="44" max="16384" width="11.42578125" style="7"/>
  </cols>
  <sheetData>
    <row r="1" spans="2:8" ht="39" customHeight="1" thickBot="1" x14ac:dyDescent="0.3">
      <c r="B1" s="29" t="s">
        <v>75</v>
      </c>
      <c r="C1" s="30"/>
      <c r="D1" s="30"/>
      <c r="E1" s="30"/>
      <c r="F1" s="30"/>
      <c r="G1" s="31"/>
      <c r="H1" s="10"/>
    </row>
    <row r="2" spans="2:8" ht="82.5" customHeight="1" x14ac:dyDescent="0.25">
      <c r="B2" s="20"/>
      <c r="C2" s="21"/>
      <c r="D2" s="21"/>
      <c r="E2" s="21"/>
      <c r="F2" s="21"/>
      <c r="G2" s="22"/>
    </row>
    <row r="3" spans="2:8" ht="82.5" customHeight="1" x14ac:dyDescent="0.25">
      <c r="B3" s="23"/>
      <c r="C3" s="24"/>
      <c r="D3" s="24"/>
      <c r="E3" s="24"/>
      <c r="F3" s="24"/>
      <c r="G3" s="25"/>
      <c r="H3" s="11"/>
    </row>
    <row r="4" spans="2:8" ht="82.5" customHeight="1" thickBot="1" x14ac:dyDescent="0.3">
      <c r="B4" s="26"/>
      <c r="C4" s="27"/>
      <c r="D4" s="27"/>
      <c r="E4" s="27"/>
      <c r="F4" s="27"/>
      <c r="G4" s="28"/>
      <c r="H4" s="11"/>
    </row>
    <row r="5" spans="2:8" ht="16.5" thickBot="1" x14ac:dyDescent="0.3">
      <c r="B5" s="13" t="s">
        <v>57</v>
      </c>
      <c r="C5" s="12" t="s">
        <v>58</v>
      </c>
      <c r="D5" s="13" t="s">
        <v>59</v>
      </c>
      <c r="E5" s="12" t="s">
        <v>60</v>
      </c>
      <c r="F5" s="13" t="s">
        <v>61</v>
      </c>
      <c r="G5" s="13" t="s">
        <v>62</v>
      </c>
      <c r="H5"/>
    </row>
    <row r="6" spans="2:8" ht="16.5" thickBot="1" x14ac:dyDescent="0.3">
      <c r="B6" s="15">
        <v>19.09090909090909</v>
      </c>
      <c r="C6" s="16">
        <v>16.59090909090909</v>
      </c>
      <c r="D6" s="16">
        <v>14.090909090909092</v>
      </c>
      <c r="E6" s="16">
        <v>20</v>
      </c>
      <c r="F6" s="17">
        <v>17.727272727272727</v>
      </c>
      <c r="G6" s="14">
        <v>0.87500000000000011</v>
      </c>
      <c r="H6"/>
    </row>
  </sheetData>
  <mergeCells count="3">
    <mergeCell ref="A1:A1048576"/>
    <mergeCell ref="B2:G4"/>
    <mergeCell ref="B1:G1"/>
  </mergeCells>
  <conditionalFormatting pivot="1" sqref="G6">
    <cfRule type="iconSet" priority="1">
      <iconSet iconSet="3Symbols">
        <cfvo type="percent" val="0"/>
        <cfvo type="num" val="0.6"/>
        <cfvo type="num" val="0.8"/>
      </iconSet>
    </cfRule>
  </conditionalFormatting>
  <pageMargins left="0.7" right="0.7" top="0.75" bottom="0.75" header="0.3" footer="0.3"/>
  <pageSetup paperSize="9" fitToWidth="0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2049" r:id="rId5" name="CommandButton1">
          <controlPr defaultSize="0" autoLine="0" r:id="rId6">
            <anchor moveWithCells="1">
              <from>
                <xdr:col>7</xdr:col>
                <xdr:colOff>381000</xdr:colOff>
                <xdr:row>1</xdr:row>
                <xdr:rowOff>190500</xdr:rowOff>
              </from>
              <to>
                <xdr:col>7</xdr:col>
                <xdr:colOff>1371600</xdr:colOff>
                <xdr:row>1</xdr:row>
                <xdr:rowOff>733425</xdr:rowOff>
              </to>
            </anchor>
          </controlPr>
        </control>
      </mc:Choice>
      <mc:Fallback>
        <control shapeId="2049" r:id="rId5" name="CommandButton1"/>
      </mc:Fallback>
    </mc:AlternateContent>
  </controls>
  <extLst>
    <ext xmlns:x14="http://schemas.microsoft.com/office/spreadsheetml/2009/9/main" uri="{A8765BA9-456A-4dab-B4F3-ACF838C121DE}">
      <x14:slicerList>
        <x14:slicer r:id="rId7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854431-543B-4376-9048-A6BBE18C8C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Résultats usine</vt:lpstr>
      <vt:lpstr>Résultats 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Mahe</dc:creator>
  <cp:lastModifiedBy>Florian Mahe</cp:lastModifiedBy>
  <dcterms:created xsi:type="dcterms:W3CDTF">2020-11-16T10:35:34Z</dcterms:created>
  <dcterms:modified xsi:type="dcterms:W3CDTF">2020-11-20T07:37:05Z</dcterms:modified>
</cp:coreProperties>
</file>