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15105" yWindow="465" windowWidth="13695" windowHeight="9255" activeTab="1"/>
  </bookViews>
  <sheets>
    <sheet name="ISP_Lipase" sheetId="1" r:id="rId1"/>
    <sheet name="ISP_Cholestérol" sheetId="2" r:id="rId2"/>
  </sheets>
  <externalReferences>
    <externalReference r:id="rId3"/>
  </externalReferences>
  <calcPr calcId="152511"/>
</workbook>
</file>

<file path=xl/calcChain.xml><?xml version="1.0" encoding="utf-8"?>
<calcChain xmlns="http://schemas.openxmlformats.org/spreadsheetml/2006/main">
  <c r="K8" i="2" l="1"/>
  <c r="I8" i="2"/>
  <c r="K7" i="2"/>
  <c r="I7" i="2"/>
  <c r="K6" i="2"/>
  <c r="I6" i="2"/>
  <c r="K5" i="2"/>
  <c r="I5" i="2"/>
  <c r="K9" i="2" l="1"/>
  <c r="I9" i="2"/>
  <c r="G9" i="1" l="1"/>
  <c r="I9" i="1"/>
  <c r="K9" i="1"/>
  <c r="G5" i="1" l="1"/>
  <c r="G6" i="1"/>
  <c r="G7" i="1"/>
  <c r="G8" i="1"/>
  <c r="K6" i="1" l="1"/>
  <c r="K7" i="1"/>
  <c r="K8" i="1"/>
  <c r="K5" i="1"/>
  <c r="I5" i="1" l="1"/>
  <c r="I6" i="1"/>
  <c r="I7" i="1"/>
  <c r="I8" i="1"/>
</calcChain>
</file>

<file path=xl/sharedStrings.xml><?xml version="1.0" encoding="utf-8"?>
<sst xmlns="http://schemas.openxmlformats.org/spreadsheetml/2006/main" count="58" uniqueCount="29">
  <si>
    <t>Date</t>
  </si>
  <si>
    <t>Enquête</t>
  </si>
  <si>
    <t>N° échantillon</t>
  </si>
  <si>
    <t>Analyte</t>
  </si>
  <si>
    <t>Analyseur</t>
  </si>
  <si>
    <t>Unités</t>
  </si>
  <si>
    <t>Z-score</t>
  </si>
  <si>
    <t>Performance</t>
  </si>
  <si>
    <t>2017/1</t>
  </si>
  <si>
    <t>d (%)</t>
  </si>
  <si>
    <t>U-Score</t>
  </si>
  <si>
    <t>Performance U</t>
  </si>
  <si>
    <t>C/13858</t>
  </si>
  <si>
    <t>Lipase</t>
  </si>
  <si>
    <t>ROCHE</t>
  </si>
  <si>
    <t>COBAS C701/C702</t>
  </si>
  <si>
    <t>U/L</t>
  </si>
  <si>
    <t>2017/2</t>
  </si>
  <si>
    <t>C/15044</t>
  </si>
  <si>
    <t>2017/4</t>
  </si>
  <si>
    <t>C/13699</t>
  </si>
  <si>
    <t>C/14153</t>
  </si>
  <si>
    <t>Méthode</t>
  </si>
  <si>
    <t>Valeur Labo</t>
  </si>
  <si>
    <t>Valeur Cible 
(Méthode)</t>
  </si>
  <si>
    <t>Écart</t>
  </si>
  <si>
    <t>2017/3</t>
  </si>
  <si>
    <t>C/16789</t>
  </si>
  <si>
    <t>Cholestérol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</si>
</sst>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rebuchet MS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>
      <alignment textRotation="45"/>
    </xf>
    <xf numFmtId="0" fontId="0" fillId="0" borderId="1" xfId="0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textRotation="90"/>
    </xf>
    <xf numFmtId="0" fontId="0" fillId="3" borderId="2" xfId="0" applyFill="1" applyBorder="1" applyAlignment="1">
      <alignment horizontal="center" textRotation="90"/>
    </xf>
    <xf numFmtId="0" fontId="0" fillId="4" borderId="2" xfId="0" applyFill="1" applyBorder="1" applyAlignment="1">
      <alignment horizontal="center" textRotation="90"/>
    </xf>
    <xf numFmtId="0" fontId="0" fillId="0" borderId="0" xfId="0" applyBorder="1" applyAlignment="1">
      <alignment textRotation="90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2" xfId="0" applyBorder="1" applyAlignment="1">
      <alignment horizontal="center" textRotation="90" wrapText="1"/>
    </xf>
    <xf numFmtId="2" fontId="0" fillId="2" borderId="1" xfId="0" applyNumberFormat="1" applyFont="1" applyFill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/>
    <xf numFmtId="0" fontId="4" fillId="0" borderId="0" xfId="0" applyFont="1" applyBorder="1" applyAlignment="1">
      <alignment vertical="center" wrapText="1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2" xfId="0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5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47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164" formatCode="d/mm/yy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>
        <bottom style="thin">
          <color rgb="FF002060"/>
        </bottom>
      </border>
    </dxf>
    <dxf>
      <alignment horizontal="center" vertical="bottom" textRotation="90" wrapText="0" indent="0" justifyLastLine="0" shrinkToFit="0" readingOrder="0"/>
      <border diagonalUp="0" diagonalDown="0" outline="0"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numFmt numFmtId="164" formatCode="d/mm/yy"/>
      <alignment horizontal="center" vertical="bottom" textRotation="0" wrapText="0" indent="0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thin">
          <color rgb="FF002060"/>
        </top>
        <bottom style="thin">
          <color rgb="FF002060"/>
        </bottom>
        <vertical style="thin">
          <color rgb="FF002060"/>
        </vertical>
        <horizontal style="thin">
          <color rgb="FF002060"/>
        </horizontal>
      </border>
    </dxf>
    <dxf>
      <border>
        <bottom style="thin">
          <color rgb="FF002060"/>
        </bottom>
      </border>
    </dxf>
    <dxf>
      <alignment horizontal="center" vertical="bottom" textRotation="90" wrapText="0" indent="0" justifyLastLine="0" shrinkToFit="0" readingOrder="0"/>
      <border diagonalUp="0" diagonalDown="0" outline="0">
        <left/>
        <right/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133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EQ_IM_IQ/CHIMIE/ESP_SUIVI_EEQ_CHIM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P_Lipase"/>
      <sheetName val="IM_Lipase"/>
      <sheetName val="Calcul IQ"/>
      <sheetName val="ISP_Cholestérol"/>
      <sheetName val="IM_Cholestérol"/>
      <sheetName val="ESP_SUIVI_EEQ_CHIMIE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4:K9" totalsRowShown="0" headerRowDxfId="39" headerRowBorderDxfId="38">
  <autoFilter ref="A4:K9"/>
  <tableColumns count="11">
    <tableColumn id="1" name="Date" dataDxfId="37"/>
    <tableColumn id="2" name="Enquête" dataDxfId="36"/>
    <tableColumn id="3" name="N° échantillon" dataDxfId="35"/>
    <tableColumn id="8" name="d (%)" dataDxfId="34"/>
    <tableColumn id="9" name="Valeur Labo" dataDxfId="33"/>
    <tableColumn id="10" name="Valeur Cible _x000a_(Méthode)" dataDxfId="32"/>
    <tableColumn id="4" name="Écart" dataDxfId="31">
      <calculatedColumnFormula>ABS(Tableau1[[#This Row],[Valeur Labo]]-Tableau1[[#This Row],[Valeur Cible 
(Méthode)]])</calculatedColumnFormula>
    </tableColumn>
    <tableColumn id="11" name="Z-score" dataDxfId="30"/>
    <tableColumn id="12" name="Performance" dataDxfId="29">
      <calculatedColumnFormula>IF(OR(ISBLANK(E5),(E5="NR")),"NUL",IF(AND(ABS(H5)&lt;1,0&lt;=ABS(H5)),"A",IF(AND(ABS(H5)&lt;2,ABS(H5)&gt;=1),"B",IF(AND(2&lt;=ABS(H5),ABS(H5)&lt;3),"C","D"))))</calculatedColumnFormula>
    </tableColumn>
    <tableColumn id="19" name="U-Score" dataDxfId="28"/>
    <tableColumn id="20" name="Performance U" dataDxfId="27">
      <calculatedColumnFormula>IF(ABS(J5)&gt;D5,"KO",IF(ABS(J5)&lt;D5,"OK"))</calculatedColumnFormula>
    </tableColumn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4:K9" totalsRowShown="0" headerRowDxfId="12" headerRowBorderDxfId="11">
  <autoFilter ref="A4:K9"/>
  <tableColumns count="11">
    <tableColumn id="1" name="Date" dataDxfId="10"/>
    <tableColumn id="2" name="Enquête" dataDxfId="9"/>
    <tableColumn id="3" name="N° échantillon" dataDxfId="8"/>
    <tableColumn id="8" name="d (%)" dataDxfId="7"/>
    <tableColumn id="9" name="Valeur Labo" dataDxfId="6"/>
    <tableColumn id="10" name="Valeur Cible _x000a_(Méthode)" dataDxfId="5"/>
    <tableColumn id="4" name="Écart" dataDxfId="4">
      <calculatedColumnFormula>ABS([1]!Tableau2[[#This Row],[Valeur Labo]]-[1]!Tableau2[[#This Row],[Valeur Cible 
(Méthode)]])</calculatedColumnFormula>
    </tableColumn>
    <tableColumn id="11" name="Z-score" dataDxfId="3"/>
    <tableColumn id="12" name="Performance" dataDxfId="2">
      <calculatedColumnFormula>IF(OR(ISBLANK(E5),(E5="NR")),"NUL",IF(AND(ABS(H5)&lt;1,0&lt;=ABS(H5)),"A",IF(AND(ABS(H5)&lt;2,ABS(H5)&gt;=1),"B",IF(AND(2&lt;=ABS(H5),ABS(H5)&lt;3),"C","D"))))</calculatedColumnFormula>
    </tableColumn>
    <tableColumn id="19" name="U-Score" dataDxfId="1"/>
    <tableColumn id="20" name="Performance U" dataDxfId="0">
      <calculatedColumnFormula>IF(ABS(J5)&gt;D5,"KO",IF(ABS(J5)&lt;D5,"OK"))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5"/>
    <pageSetUpPr fitToPage="1"/>
  </sheetPr>
  <dimension ref="A1:L19"/>
  <sheetViews>
    <sheetView workbookViewId="0">
      <selection activeCell="Q19" sqref="Q18:Q19"/>
    </sheetView>
  </sheetViews>
  <sheetFormatPr baseColWidth="10" defaultRowHeight="15" x14ac:dyDescent="0.25"/>
  <cols>
    <col min="1" max="1" width="11.42578125" customWidth="1"/>
    <col min="2" max="2" width="8.7109375" customWidth="1"/>
    <col min="3" max="3" width="10.28515625" customWidth="1"/>
    <col min="4" max="5" width="8" customWidth="1"/>
    <col min="6" max="7" width="9.140625" customWidth="1"/>
    <col min="8" max="11" width="8" customWidth="1"/>
    <col min="12" max="12" width="11.42578125" style="9"/>
  </cols>
  <sheetData>
    <row r="1" spans="1:12" ht="14.45" customHeight="1" x14ac:dyDescent="0.25">
      <c r="D1" s="7"/>
      <c r="E1" s="7"/>
      <c r="F1" s="7"/>
      <c r="G1" s="7"/>
      <c r="H1" s="8"/>
      <c r="I1" s="8"/>
      <c r="J1" s="7"/>
      <c r="K1" s="7"/>
      <c r="L1" s="6"/>
    </row>
    <row r="2" spans="1:12" ht="14.45" customHeight="1" x14ac:dyDescent="0.25">
      <c r="A2" s="15" t="s">
        <v>3</v>
      </c>
      <c r="B2" s="20" t="s">
        <v>13</v>
      </c>
      <c r="C2" s="33" t="s">
        <v>4</v>
      </c>
      <c r="D2" s="33"/>
      <c r="E2" s="19" t="s">
        <v>14</v>
      </c>
      <c r="G2" s="14" t="s">
        <v>22</v>
      </c>
      <c r="H2" s="19" t="s">
        <v>15</v>
      </c>
      <c r="I2" s="19"/>
      <c r="J2" s="16" t="s">
        <v>5</v>
      </c>
      <c r="K2" s="21" t="s">
        <v>16</v>
      </c>
      <c r="L2" s="21"/>
    </row>
    <row r="3" spans="1:12" ht="14.45" customHeight="1" x14ac:dyDescent="0.25">
      <c r="D3" s="7"/>
      <c r="E3" s="7"/>
      <c r="F3" s="7"/>
      <c r="G3" s="7"/>
      <c r="H3" s="8"/>
      <c r="I3" s="8"/>
      <c r="J3" s="7"/>
      <c r="K3" s="7"/>
      <c r="L3" s="6"/>
    </row>
    <row r="4" spans="1:12" s="1" customFormat="1" ht="79.349999999999994" customHeight="1" x14ac:dyDescent="0.25">
      <c r="A4" s="10" t="s">
        <v>0</v>
      </c>
      <c r="B4" s="10" t="s">
        <v>1</v>
      </c>
      <c r="C4" s="10" t="s">
        <v>2</v>
      </c>
      <c r="D4" s="10" t="s">
        <v>9</v>
      </c>
      <c r="E4" s="10" t="s">
        <v>23</v>
      </c>
      <c r="F4" s="17" t="s">
        <v>24</v>
      </c>
      <c r="G4" s="17" t="s">
        <v>25</v>
      </c>
      <c r="H4" s="11" t="s">
        <v>6</v>
      </c>
      <c r="I4" s="12" t="s">
        <v>7</v>
      </c>
      <c r="J4" s="11" t="s">
        <v>10</v>
      </c>
      <c r="K4" s="12" t="s">
        <v>11</v>
      </c>
      <c r="L4" s="13"/>
    </row>
    <row r="5" spans="1:12" x14ac:dyDescent="0.25">
      <c r="A5" s="4">
        <v>42736</v>
      </c>
      <c r="B5" s="2" t="s">
        <v>8</v>
      </c>
      <c r="C5" s="2" t="s">
        <v>12</v>
      </c>
      <c r="D5" s="2">
        <v>14.3</v>
      </c>
      <c r="E5" s="2">
        <v>34</v>
      </c>
      <c r="F5" s="3">
        <v>33</v>
      </c>
      <c r="G5" s="18">
        <f>ABS(Tableau1[[#This Row],[Valeur Labo]]-Tableau1[[#This Row],[Valeur Cible 
(Méthode)]])</f>
        <v>1</v>
      </c>
      <c r="H5" s="3">
        <v>1.35</v>
      </c>
      <c r="I5" s="5" t="str">
        <f t="shared" ref="I5:I8" si="0">IF(OR(ISBLANK(E5),(E5="NR")),"NUL",IF(AND(ABS(H5)&lt;1,0&lt;=ABS(H5)),"A",IF(AND(ABS(H5)&lt;2,ABS(H5)&gt;=1),"B",IF(AND(2&lt;=ABS(H5),ABS(H5)&lt;3),"C","D"))))</f>
        <v>B</v>
      </c>
      <c r="J5" s="3">
        <v>3.03</v>
      </c>
      <c r="K5" s="5" t="str">
        <f t="shared" ref="K5:K8" si="1">IF(ABS(J5)&gt;D5,"KO",IF(ABS(J5)&lt;D5,"OK"))</f>
        <v>OK</v>
      </c>
    </row>
    <row r="6" spans="1:12" x14ac:dyDescent="0.25">
      <c r="A6" s="4">
        <v>42795</v>
      </c>
      <c r="B6" s="2" t="s">
        <v>17</v>
      </c>
      <c r="C6" s="2" t="s">
        <v>18</v>
      </c>
      <c r="D6" s="2">
        <v>14.3</v>
      </c>
      <c r="E6" s="2">
        <v>19</v>
      </c>
      <c r="F6" s="3">
        <v>19</v>
      </c>
      <c r="G6" s="18">
        <f>ABS(Tableau1[[#This Row],[Valeur Labo]]-Tableau1[[#This Row],[Valeur Cible 
(Méthode)]])</f>
        <v>0</v>
      </c>
      <c r="H6" s="3">
        <v>0</v>
      </c>
      <c r="I6" s="5" t="str">
        <f t="shared" si="0"/>
        <v>A</v>
      </c>
      <c r="J6" s="3">
        <v>0</v>
      </c>
      <c r="K6" s="5" t="str">
        <f t="shared" si="1"/>
        <v>OK</v>
      </c>
    </row>
    <row r="7" spans="1:12" x14ac:dyDescent="0.25">
      <c r="A7" s="4">
        <v>43070</v>
      </c>
      <c r="B7" s="2" t="s">
        <v>19</v>
      </c>
      <c r="C7" s="2" t="s">
        <v>20</v>
      </c>
      <c r="D7" s="2">
        <v>14.3</v>
      </c>
      <c r="E7" s="2">
        <v>56</v>
      </c>
      <c r="F7" s="3">
        <v>56</v>
      </c>
      <c r="G7" s="18">
        <f>ABS(Tableau1[[#This Row],[Valeur Labo]]-Tableau1[[#This Row],[Valeur Cible 
(Méthode)]])</f>
        <v>0</v>
      </c>
      <c r="H7" s="3">
        <v>0</v>
      </c>
      <c r="I7" s="5" t="str">
        <f t="shared" si="0"/>
        <v>A</v>
      </c>
      <c r="J7" s="3">
        <v>0</v>
      </c>
      <c r="K7" s="5" t="str">
        <f t="shared" si="1"/>
        <v>OK</v>
      </c>
    </row>
    <row r="8" spans="1:12" x14ac:dyDescent="0.25">
      <c r="A8" s="4">
        <v>43070</v>
      </c>
      <c r="B8" s="2" t="s">
        <v>19</v>
      </c>
      <c r="C8" s="2" t="s">
        <v>21</v>
      </c>
      <c r="D8" s="2">
        <v>14.3</v>
      </c>
      <c r="E8" s="2">
        <v>35</v>
      </c>
      <c r="F8" s="3">
        <v>34</v>
      </c>
      <c r="G8" s="18">
        <f>ABS(Tableau1[[#This Row],[Valeur Labo]]-Tableau1[[#This Row],[Valeur Cible 
(Méthode)]])</f>
        <v>1</v>
      </c>
      <c r="H8" s="3">
        <v>1.35</v>
      </c>
      <c r="I8" s="5" t="str">
        <f t="shared" si="0"/>
        <v>B</v>
      </c>
      <c r="J8" s="3">
        <v>2.94</v>
      </c>
      <c r="K8" s="5" t="str">
        <f t="shared" si="1"/>
        <v>OK</v>
      </c>
    </row>
    <row r="9" spans="1:12" x14ac:dyDescent="0.25">
      <c r="A9" s="22">
        <v>43070</v>
      </c>
      <c r="B9" s="23" t="s">
        <v>26</v>
      </c>
      <c r="C9" s="23" t="s">
        <v>27</v>
      </c>
      <c r="D9" s="23">
        <v>14.3</v>
      </c>
      <c r="E9" s="23">
        <v>46</v>
      </c>
      <c r="F9" s="24">
        <v>45</v>
      </c>
      <c r="G9" s="25">
        <f>ABS(Tableau1[[#This Row],[Valeur Labo]]-Tableau1[[#This Row],[Valeur Cible 
(Méthode)]])</f>
        <v>1</v>
      </c>
      <c r="H9" s="24">
        <v>2.09</v>
      </c>
      <c r="I9" s="26" t="str">
        <f>IF(OR(ISBLANK(E9),(E9="NR")),"NUL",IF(AND(ABS(H9)&lt;1,0&lt;=ABS(H9)),"A",IF(AND(ABS(H9)&lt;2,ABS(H9)&gt;=1),"B",IF(AND(2&lt;=ABS(H9),ABS(H9)&lt;3),"C","D"))))</f>
        <v>C</v>
      </c>
      <c r="J9" s="24">
        <v>3.76</v>
      </c>
      <c r="K9" s="26" t="str">
        <f>IF(ABS(J9)&gt;D9,"KO",IF(ABS(J9)&lt;D9,"OK"))</f>
        <v>OK</v>
      </c>
    </row>
    <row r="19" spans="4:5" x14ac:dyDescent="0.25">
      <c r="D19" s="19"/>
      <c r="E19" s="19"/>
    </row>
  </sheetData>
  <mergeCells count="1">
    <mergeCell ref="C2:D2"/>
  </mergeCells>
  <conditionalFormatting sqref="I5:I9">
    <cfRule type="cellIs" dxfId="46" priority="5" operator="equal">
      <formula>"D"</formula>
    </cfRule>
    <cfRule type="cellIs" dxfId="45" priority="7" operator="equal">
      <formula>"C"</formula>
    </cfRule>
    <cfRule type="cellIs" dxfId="44" priority="8" operator="between">
      <formula>"A"</formula>
      <formula>"B"</formula>
    </cfRule>
  </conditionalFormatting>
  <conditionalFormatting sqref="K5:K9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H5:H9">
    <cfRule type="cellIs" dxfId="41" priority="2" operator="greaterThan">
      <formula>3</formula>
    </cfRule>
  </conditionalFormatting>
  <conditionalFormatting sqref="J5:J9">
    <cfRule type="cellIs" dxfId="40" priority="1" operator="greaterThan">
      <formula>$D$5</formula>
    </cfRule>
  </conditionalFormatting>
  <pageMargins left="0.7" right="0.7" top="0.75" bottom="0.75" header="0.3" footer="0.3"/>
  <pageSetup paperSize="9" scale="82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L19"/>
  <sheetViews>
    <sheetView tabSelected="1" workbookViewId="0">
      <selection activeCell="L16" sqref="L16"/>
    </sheetView>
  </sheetViews>
  <sheetFormatPr baseColWidth="10" defaultRowHeight="15" x14ac:dyDescent="0.25"/>
  <cols>
    <col min="1" max="2" width="11.42578125" customWidth="1"/>
    <col min="3" max="3" width="10.28515625" customWidth="1"/>
    <col min="4" max="5" width="8" customWidth="1"/>
    <col min="6" max="6" width="9.140625" customWidth="1"/>
    <col min="7" max="7" width="10.7109375" customWidth="1"/>
    <col min="8" max="11" width="8" customWidth="1"/>
    <col min="12" max="12" width="11.42578125" style="9"/>
  </cols>
  <sheetData>
    <row r="1" spans="1:12" ht="14.45" customHeight="1" x14ac:dyDescent="0.25">
      <c r="D1" s="7"/>
      <c r="E1" s="7"/>
      <c r="F1" s="7"/>
      <c r="G1" s="7"/>
      <c r="H1" s="8"/>
      <c r="I1" s="8"/>
      <c r="J1" s="7"/>
      <c r="K1" s="7"/>
      <c r="L1" s="6"/>
    </row>
    <row r="2" spans="1:12" ht="14.45" customHeight="1" x14ac:dyDescent="0.25">
      <c r="A2" s="15" t="s">
        <v>3</v>
      </c>
      <c r="B2" s="20" t="s">
        <v>28</v>
      </c>
      <c r="C2" s="33" t="s">
        <v>4</v>
      </c>
      <c r="D2" s="33"/>
      <c r="E2" s="19" t="s">
        <v>14</v>
      </c>
      <c r="G2" s="14" t="s">
        <v>22</v>
      </c>
      <c r="H2" s="19" t="s">
        <v>15</v>
      </c>
      <c r="I2" s="19"/>
      <c r="J2" s="16" t="s">
        <v>5</v>
      </c>
      <c r="K2" s="21" t="s">
        <v>16</v>
      </c>
      <c r="L2" s="21"/>
    </row>
    <row r="3" spans="1:12" ht="14.45" customHeight="1" x14ac:dyDescent="0.25">
      <c r="D3" s="7"/>
      <c r="E3" s="7"/>
      <c r="F3" s="7"/>
      <c r="G3" s="7"/>
      <c r="H3" s="8"/>
      <c r="I3" s="8"/>
      <c r="J3" s="7"/>
      <c r="K3" s="7"/>
      <c r="L3" s="6"/>
    </row>
    <row r="4" spans="1:12" s="1" customFormat="1" ht="79.349999999999994" customHeight="1" x14ac:dyDescent="0.25">
      <c r="A4" s="10" t="s">
        <v>0</v>
      </c>
      <c r="B4" s="10" t="s">
        <v>1</v>
      </c>
      <c r="C4" s="10" t="s">
        <v>2</v>
      </c>
      <c r="D4" s="10" t="s">
        <v>9</v>
      </c>
      <c r="E4" s="10" t="s">
        <v>23</v>
      </c>
      <c r="F4" s="17" t="s">
        <v>24</v>
      </c>
      <c r="G4" s="17" t="s">
        <v>25</v>
      </c>
      <c r="H4" s="11" t="s">
        <v>6</v>
      </c>
      <c r="I4" s="12" t="s">
        <v>7</v>
      </c>
      <c r="J4" s="11" t="s">
        <v>10</v>
      </c>
      <c r="K4" s="12" t="s">
        <v>11</v>
      </c>
      <c r="L4" s="13"/>
    </row>
    <row r="5" spans="1:12" x14ac:dyDescent="0.25">
      <c r="A5" s="4">
        <v>42736</v>
      </c>
      <c r="B5" s="2" t="s">
        <v>8</v>
      </c>
      <c r="C5" s="2" t="s">
        <v>12</v>
      </c>
      <c r="D5" s="2">
        <v>6.5</v>
      </c>
      <c r="E5" s="2">
        <v>185.2</v>
      </c>
      <c r="F5" s="3">
        <v>185.3</v>
      </c>
      <c r="G5" s="18">
        <v>0.1</v>
      </c>
      <c r="H5" s="3">
        <v>-0.01</v>
      </c>
      <c r="I5" s="5" t="str">
        <f>IF(OR(ISBLANK(E5),(E5="NR")),"NUL",IF(AND(ABS(H5)&lt;1,0&lt;=ABS(H5)),"A",IF(AND(ABS(H5)&lt;2,ABS(H5)&gt;=1),"B",IF(AND(2&lt;=ABS(H5),ABS(H5)&lt;3),"C","D"))))</f>
        <v>A</v>
      </c>
      <c r="J5" s="3">
        <v>-0.05</v>
      </c>
      <c r="K5" s="5" t="str">
        <f>IF(ABS(J5)&gt;D5,"KO",IF(ABS(J5)&lt;D5,"OK"))</f>
        <v>OK</v>
      </c>
    </row>
    <row r="6" spans="1:12" x14ac:dyDescent="0.25">
      <c r="A6" s="4">
        <v>43070</v>
      </c>
      <c r="B6" s="2" t="s">
        <v>17</v>
      </c>
      <c r="C6" s="2" t="s">
        <v>18</v>
      </c>
      <c r="D6" s="2">
        <v>6.5</v>
      </c>
      <c r="E6" s="2">
        <v>84.3</v>
      </c>
      <c r="F6" s="3">
        <v>84.15</v>
      </c>
      <c r="G6" s="18">
        <v>0.15</v>
      </c>
      <c r="H6" s="3">
        <v>0.05</v>
      </c>
      <c r="I6" s="5" t="str">
        <f>IF(OR(ISBLANK(E6),(E6="NR")),"NUL",IF(AND(ABS(H6)&lt;1,0&lt;=ABS(H6)),"A",IF(AND(ABS(H6)&lt;2,ABS(H6)&gt;=1),"B",IF(AND(2&lt;=ABS(H6),ABS(H6)&lt;3),"C","D"))))</f>
        <v>A</v>
      </c>
      <c r="J6" s="3">
        <v>0.18</v>
      </c>
      <c r="K6" s="5" t="str">
        <f>IF(ABS(J6)&gt;D6,"KO",IF(ABS(J6)&lt;D6,"OK"))</f>
        <v>OK</v>
      </c>
    </row>
    <row r="7" spans="1:12" x14ac:dyDescent="0.25">
      <c r="A7" s="22">
        <v>43070</v>
      </c>
      <c r="B7" s="27" t="s">
        <v>19</v>
      </c>
      <c r="C7" s="27" t="s">
        <v>20</v>
      </c>
      <c r="D7" s="27">
        <v>6.5</v>
      </c>
      <c r="E7" s="27">
        <v>94.9</v>
      </c>
      <c r="F7" s="28">
        <v>94</v>
      </c>
      <c r="G7" s="18">
        <v>0.9</v>
      </c>
      <c r="H7" s="3">
        <v>-0.71</v>
      </c>
      <c r="I7" s="23" t="str">
        <f>IF(OR(ISBLANK(E7),(E7="NR")),"NUL",IF(AND(ABS(H7)&lt;1,0&lt;=ABS(H7)),"A",IF(AND(ABS(H7)&lt;2,ABS(H7)&gt;=1),"B",IF(AND(2&lt;=ABS(H7),ABS(H7)&lt;3),"C","D"))))</f>
        <v>A</v>
      </c>
      <c r="J7" s="3">
        <v>-2.16</v>
      </c>
      <c r="K7" s="23" t="str">
        <f>IF(ABS(J7)&gt;D7,"KO",IF(ABS(J7)&lt;D7,"OK"))</f>
        <v>OK</v>
      </c>
    </row>
    <row r="8" spans="1:12" x14ac:dyDescent="0.25">
      <c r="A8" s="29">
        <v>43070</v>
      </c>
      <c r="B8" s="30" t="s">
        <v>19</v>
      </c>
      <c r="C8" s="30" t="s">
        <v>21</v>
      </c>
      <c r="D8" s="30">
        <v>6.5</v>
      </c>
      <c r="E8" s="30">
        <v>156</v>
      </c>
      <c r="F8" s="31">
        <v>156</v>
      </c>
      <c r="G8" s="18">
        <v>0</v>
      </c>
      <c r="H8" s="24">
        <v>0</v>
      </c>
      <c r="I8" s="32" t="str">
        <f>IF(OR(ISBLANK(E8),(E8="NR")),"NUL",IF(AND(ABS(H8)&lt;1,0&lt;=ABS(H8)),"A",IF(AND(ABS(H8)&lt;2,ABS(H8)&gt;=1),"B",IF(AND(2&lt;=ABS(H8),ABS(H8)&lt;3),"C","D"))))</f>
        <v>A</v>
      </c>
      <c r="J8" s="24">
        <v>0</v>
      </c>
      <c r="K8" s="30" t="str">
        <f>IF(ABS(J8)&gt;D8,"KO",IF(ABS(J8)&lt;D8,"OK"))</f>
        <v>OK</v>
      </c>
    </row>
    <row r="9" spans="1:12" x14ac:dyDescent="0.25">
      <c r="A9" s="22">
        <v>43070</v>
      </c>
      <c r="B9" s="23" t="s">
        <v>26</v>
      </c>
      <c r="C9" s="23" t="s">
        <v>27</v>
      </c>
      <c r="D9" s="23">
        <v>14.3</v>
      </c>
      <c r="E9" s="23">
        <v>46</v>
      </c>
      <c r="F9" s="24">
        <v>45</v>
      </c>
      <c r="G9" s="25">
        <v>1</v>
      </c>
      <c r="H9" s="24">
        <v>2.09</v>
      </c>
      <c r="I9" s="26" t="str">
        <f>IF(OR(ISBLANK(E9),(E9="NR")),"NUL",IF(AND(ABS(H9)&lt;1,0&lt;=ABS(H9)),"A",IF(AND(ABS(H9)&lt;2,ABS(H9)&gt;=1),"B",IF(AND(2&lt;=ABS(H9),ABS(H9)&lt;3),"C","D"))))</f>
        <v>C</v>
      </c>
      <c r="J9" s="24">
        <v>3.76</v>
      </c>
      <c r="K9" s="26" t="str">
        <f>IF(ABS(J9)&gt;D9,"KO",IF(ABS(J9)&lt;D9,"OK"))</f>
        <v>OK</v>
      </c>
    </row>
    <row r="19" spans="4:5" x14ac:dyDescent="0.25">
      <c r="D19" s="19"/>
      <c r="E19" s="19"/>
    </row>
  </sheetData>
  <mergeCells count="1">
    <mergeCell ref="C2:D2"/>
  </mergeCells>
  <conditionalFormatting sqref="I9">
    <cfRule type="cellIs" dxfId="26" priority="12" operator="equal">
      <formula>"D"</formula>
    </cfRule>
    <cfRule type="cellIs" dxfId="25" priority="13" operator="equal">
      <formula>"C"</formula>
    </cfRule>
    <cfRule type="cellIs" dxfId="24" priority="14" operator="between">
      <formula>"A"</formula>
      <formula>"B"</formula>
    </cfRule>
  </conditionalFormatting>
  <conditionalFormatting sqref="K9">
    <cfRule type="cellIs" dxfId="23" priority="10" operator="equal">
      <formula>"KO"</formula>
    </cfRule>
    <cfRule type="cellIs" dxfId="22" priority="11" operator="equal">
      <formula>"OK"</formula>
    </cfRule>
  </conditionalFormatting>
  <conditionalFormatting sqref="H9">
    <cfRule type="cellIs" dxfId="21" priority="9" operator="greaterThan">
      <formula>3</formula>
    </cfRule>
  </conditionalFormatting>
  <conditionalFormatting sqref="J9">
    <cfRule type="cellIs" dxfId="20" priority="8" operator="greaterThan">
      <formula>$D$5</formula>
    </cfRule>
  </conditionalFormatting>
  <conditionalFormatting sqref="I5:I8">
    <cfRule type="cellIs" dxfId="19" priority="5" operator="equal">
      <formula>"D"</formula>
    </cfRule>
    <cfRule type="cellIs" dxfId="18" priority="6" operator="equal">
      <formula>"C"</formula>
    </cfRule>
    <cfRule type="cellIs" dxfId="17" priority="7" operator="between">
      <formula>"A"</formula>
      <formula>"B"</formula>
    </cfRule>
  </conditionalFormatting>
  <conditionalFormatting sqref="K5:K8">
    <cfRule type="cellIs" dxfId="16" priority="3" operator="equal">
      <formula>"KO"</formula>
    </cfRule>
    <cfRule type="cellIs" dxfId="15" priority="4" operator="equal">
      <formula>"OK"</formula>
    </cfRule>
  </conditionalFormatting>
  <conditionalFormatting sqref="H5:H8">
    <cfRule type="cellIs" dxfId="14" priority="2" operator="greaterThan">
      <formula>3</formula>
    </cfRule>
  </conditionalFormatting>
  <conditionalFormatting sqref="J5:J8">
    <cfRule type="cellIs" dxfId="13" priority="1" operator="greaterThan">
      <formula>$D$8</formula>
    </cfRule>
  </conditionalFormatting>
  <pageMargins left="0.7" right="0.7" top="0.75" bottom="0.75" header="0.3" footer="0.3"/>
  <pageSetup paperSize="9" scale="82" orientation="landscape" r:id="rId1"/>
  <ignoredErrors>
    <ignoredError sqref="G5:G7" calculatedColum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ISP_Lipase</vt:lpstr>
      <vt:lpstr>ISP_Cholestérol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Devivier</dc:creator>
  <cp:lastModifiedBy>DEVIVIER, Sandrine</cp:lastModifiedBy>
  <cp:lastPrinted>2018-11-22T15:21:15Z</cp:lastPrinted>
  <dcterms:created xsi:type="dcterms:W3CDTF">2018-10-25T10:15:19Z</dcterms:created>
  <dcterms:modified xsi:type="dcterms:W3CDTF">2018-12-20T07:54:19Z</dcterms:modified>
</cp:coreProperties>
</file>