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aveExternalLinkValues="0" codeName="ThisWorkbook" defaultThemeVersion="124226"/>
  <bookViews>
    <workbookView xWindow="-60" yWindow="5130" windowWidth="20730" windowHeight="8280" tabRatio="404"/>
  </bookViews>
  <sheets>
    <sheet name="Suivi" sheetId="1" r:id="rId1"/>
    <sheet name="ext" sheetId="6" r:id="rId2"/>
  </sheets>
  <definedNames>
    <definedName name="_xlnm._FilterDatabase" localSheetId="0" hidden="1">Suivi!$A$2:$AY$758</definedName>
    <definedName name="Sociétés">#REF!</definedName>
    <definedName name="Suivi.TOP">Suivi!$E$3</definedName>
    <definedName name="Z_01EBC0DB_F248_46D5_B048_2FFBF5D6F207_.wvu.FilterData" localSheetId="0" hidden="1">Suivi!$A$2:$AN$612</definedName>
    <definedName name="Z_055DFE70_FC63_4137_90D9_D954CFB67A9F_.wvu.FilterData" localSheetId="0" hidden="1">Suivi!$A$2:$AN$660</definedName>
    <definedName name="Z_06F249FA_443D_40A9_A19B_5FFAAFDDE2E2_.wvu.FilterData" localSheetId="0" hidden="1">Suivi!$A$2:$AN$612</definedName>
    <definedName name="Z_08CDD517_E5FA_46AF_AC61_C225FB7C8E70_.wvu.FilterData" localSheetId="0" hidden="1">Suivi!$A$2:$AN$655</definedName>
    <definedName name="Z_0DC58024_4171_4E0F_B735_04CA903BE57E_.wvu.FilterData" localSheetId="0" hidden="1">Suivi!$A$2:$AN$657</definedName>
    <definedName name="Z_0E26881D_5A99_4F11_81E9_AF3E147A967D_.wvu.FilterData" localSheetId="0" hidden="1">Suivi!$A$2:$AN$653</definedName>
    <definedName name="Z_120D3FC2_7A0D_4CCA_A274_6B423E06C78C_.wvu.FilterData" localSheetId="0" hidden="1">Suivi!$A$2:$AN$612</definedName>
    <definedName name="Z_13C29027_E746_4A5D_8DDF_823547C4A4AE_.wvu.FilterData" localSheetId="0" hidden="1">Suivi!$A$2:$AN$699</definedName>
    <definedName name="Z_209E9F7D_2666_4A09_A505_B9EE5D040DBC_.wvu.FilterData" localSheetId="0" hidden="1">Suivi!$A$2:$AN$655</definedName>
    <definedName name="Z_258492FF_935D_4FCC_928A_7BC922890329_.wvu.FilterData" localSheetId="0" hidden="1">Suivi!$A$2:$AN$612</definedName>
    <definedName name="Z_2A565BC6_3ABB_4324_8CD8_11C46192DB48_.wvu.FilterData" localSheetId="0" hidden="1">Suivi!$A$2:$AN$612</definedName>
    <definedName name="Z_2E37BEC0_75F4_4D2A_9F2F_23EE440387FE_.wvu.FilterData" localSheetId="0" hidden="1">Suivi!$A$2:$AN$612</definedName>
    <definedName name="Z_2F440822_B9D0_477E_A2F6_F15CAA10ADDF_.wvu.FilterData" localSheetId="0" hidden="1">Suivi!$A$2:$AN$682</definedName>
    <definedName name="Z_2F89CB7B_933C_40CB_A590_60041B9A8DE1_.wvu.FilterData" localSheetId="0" hidden="1">Suivi!$A$2:$AN$655</definedName>
    <definedName name="Z_359584C6_9E7C_481B_81B3_82879FED17C9_.wvu.FilterData" localSheetId="0" hidden="1">Suivi!$A$2:$AN$701</definedName>
    <definedName name="Z_392AA193_74D6_469F_886B_91BBF2BDCFBE_.wvu.FilterData" localSheetId="0" hidden="1">Suivi!$A$2:$AN$664</definedName>
    <definedName name="Z_4299B3E3_AD5C_46DA_988F_B37B5FB0EEC1_.wvu.FilterData" localSheetId="0" hidden="1">Suivi!$A$2:$AN$616</definedName>
    <definedName name="Z_4470F1B8_0E0A_4D2E_92B2_D1808344CD98_.wvu.FilterData" localSheetId="0" hidden="1">Suivi!$A$1:$AY$734</definedName>
    <definedName name="Z_44BA2E83_EB17_49BB_A4EB_F1B814A4626A_.wvu.FilterData" localSheetId="0" hidden="1">Suivi!$A$2:$AN$656</definedName>
    <definedName name="Z_45347771_D867_45FD_869D_CA0FBA50D434_.wvu.FilterData" localSheetId="0" hidden="1">Suivi!$A$2:$AN$612</definedName>
    <definedName name="Z_48AB95D1_2CEF_4B33_8961_582C48DF655A_.wvu.FilterData" localSheetId="0" hidden="1">Suivi!$A$2:$AN$612</definedName>
    <definedName name="Z_4AB2B733_6821_4403_8AF6_F9D0B7DDCB2C_.wvu.FilterData" localSheetId="0" hidden="1">Suivi!$A$2:$AN$655</definedName>
    <definedName name="Z_4B14F591_5CCA_47D5_937F_F601B7A8BEB4_.wvu.FilterData" localSheetId="0" hidden="1">Suivi!$A$2:$AN$612</definedName>
    <definedName name="Z_4B27388F_644A_4B3B_A38E_59292C60D572_.wvu.FilterData" localSheetId="0" hidden="1">Suivi!$A$2:$AN$612</definedName>
    <definedName name="Z_4C40A68E_450C_421C_9792_E86A3617418A_.wvu.FilterData" localSheetId="0" hidden="1">Suivi!$A$2:$AY$758</definedName>
    <definedName name="Z_4C40A68E_450C_421C_9792_E86A3617418A_.wvu.PrintArea" localSheetId="0" hidden="1">Suivi!$A$701:$AN$729</definedName>
    <definedName name="Z_4E5B2087_512E_4D8D_AD29_881788D764F2_.wvu.FilterData" localSheetId="0" hidden="1">Suivi!$A$1:$AY$734</definedName>
    <definedName name="Z_4FC50710_06F9_4E7E_99E4_2E5EC0D7557F_.wvu.FilterData" localSheetId="0" hidden="1">Suivi!$A$2:$AN$612</definedName>
    <definedName name="Z_53AA5762_09CA_440A_BC70_040B068B11D1_.wvu.FilterData" localSheetId="0" hidden="1">Suivi!$A$2:$AN$655</definedName>
    <definedName name="Z_544216F7_98F8_4E15_B7AE_604E8A8284DE_.wvu.FilterData" localSheetId="0" hidden="1">Suivi!$A$2:$AN$701</definedName>
    <definedName name="Z_58474805_7E4A_4B6B_B6AA_38365E46F0CD_.wvu.FilterData" localSheetId="0" hidden="1">Suivi!$A$2:$AN$612</definedName>
    <definedName name="Z_589E437E_FAFE_4DEE_A50E_A8B70049A85D_.wvu.FilterData" localSheetId="0" hidden="1">Suivi!$A$2:$AN$667</definedName>
    <definedName name="Z_5BD2F06D_34F8_4048_9FDC_902527F9C03A_.wvu.FilterData" localSheetId="0" hidden="1">Suivi!$A$2:$AN$612</definedName>
    <definedName name="Z_5C17ADFA_6C35_4CAE_8C41_6EDAE0F6ED7A_.wvu.FilterData" localSheetId="0" hidden="1">Suivi!$A$2:$AN$612</definedName>
    <definedName name="Z_5FC0F37C_8462_4FF9_A00A_880C2F81B950_.wvu.FilterData" localSheetId="0" hidden="1">Suivi!$A$2:$AN$657</definedName>
    <definedName name="Z_60B4B58D_E31C_438C_BF1C_DE05EFC56535_.wvu.FilterData" localSheetId="0" hidden="1">Suivi!$A$2:$AN$612</definedName>
    <definedName name="Z_61D918BF_E8C1_4E66_9804_A5421ADB11F1_.wvu.FilterData" localSheetId="0" hidden="1">Suivi!$A$2:$AN$612</definedName>
    <definedName name="Z_61DFE4E0_F13C_425B_A67A_07483B14A1CF_.wvu.FilterData" localSheetId="0" hidden="1">Suivi!$A$2:$AN$656</definedName>
    <definedName name="Z_66753383_1F2D_44B0_A4BF_4DCEF91C8D64_.wvu.FilterData" localSheetId="0" hidden="1">Suivi!$A$2:$AN$612</definedName>
    <definedName name="Z_686F6717_B2EA_4285_ADC5_66DB59594CEB_.wvu.FilterData" localSheetId="0" hidden="1">Suivi!$A$1:$AY$734</definedName>
    <definedName name="Z_6CD9ADA8_DFED_408D_AD11_91EEF72367AC_.wvu.FilterData" localSheetId="0" hidden="1">Suivi!$A$2:$AN$653</definedName>
    <definedName name="Z_70C29586_C84E_48F8_8C09_B02C489CC802_.wvu.FilterData" localSheetId="0" hidden="1">Suivi!$A$2:$AN$619</definedName>
    <definedName name="Z_722A5463_0774_4E03_9DF4_318E92B8179E_.wvu.FilterData" localSheetId="0" hidden="1">Suivi!$A$2:$AN$656</definedName>
    <definedName name="Z_74E20E51_701E_49B4_9ABA_FA19E37FE6B0_.wvu.FilterData" localSheetId="0" hidden="1">Suivi!$A$2:$AN$701</definedName>
    <definedName name="Z_75A37A67_625B_47B3_9476_EAE3D373AA50_.wvu.FilterData" localSheetId="0" hidden="1">Suivi!$A$2:$AN$612</definedName>
    <definedName name="Z_78E84A46_0A33_4B93_A9D4_74CCF9E1C11F_.wvu.FilterData" localSheetId="0" hidden="1">Suivi!$A$2:$AN$682</definedName>
    <definedName name="Z_7A01B556_E792_49C7_A287_295C660ACE0C_.wvu.FilterData" localSheetId="0" hidden="1">Suivi!$A$2:$AN$612</definedName>
    <definedName name="Z_7A6EC18A_52A1_434D_A088_1CF3A70BAA9E_.wvu.FilterData" localSheetId="0" hidden="1">Suivi!$A$2:$AN$657</definedName>
    <definedName name="Z_7AE2C52D_C1BC_4493_BE18_4C4C4935E684_.wvu.FilterData" localSheetId="0" hidden="1">Suivi!$A$2:$AN$657</definedName>
    <definedName name="Z_7D3BF995_DDE2_4958_A30B_962929B0A30E_.wvu.FilterData" localSheetId="0" hidden="1">Suivi!$A$2:$AN$612</definedName>
    <definedName name="Z_83C5B49C_4407_40F4_98CB_7E44C3571B53_.wvu.FilterData" localSheetId="0" hidden="1">Suivi!$A$2:$AN$619</definedName>
    <definedName name="Z_83DEF97F_ACC2_4C50_BB12_B1A33CE2C03E_.wvu.FilterData" localSheetId="0" hidden="1">Suivi!$A$2:$AY$734</definedName>
    <definedName name="Z_873F154A_054E_4B7D_8EC0_9975573D2BB8_.wvu.FilterData" localSheetId="0" hidden="1">Suivi!$A$2:$AN$612</definedName>
    <definedName name="Z_88F20045_47F4_422D_A898_32355ADDA01B_.wvu.FilterData" localSheetId="0" hidden="1">Suivi!$A$2:$AN$612</definedName>
    <definedName name="Z_8AAB717D_6D50_4C8A_BD73_99953EA5E18E_.wvu.FilterData" localSheetId="0" hidden="1">Suivi!$A$1:$AY$734</definedName>
    <definedName name="Z_8B30380C_3030_42B6_BF5B_B2217FF765A6_.wvu.FilterData" localSheetId="0" hidden="1">Suivi!$A$2:$AN$612</definedName>
    <definedName name="Z_8B9AE2CC_6E49_4E96_9FAC_4EC48BCA39DD_.wvu.FilterData" localSheetId="0" hidden="1">Suivi!$A$2:$AN$724</definedName>
    <definedName name="Z_8C5B51A2_4E03_4311_B101_9A2585BA6467_.wvu.FilterData" localSheetId="0" hidden="1">Suivi!$A$2:$AN$612</definedName>
    <definedName name="Z_950291B0_6CEB_4FE9_A4FC_F608658D4C26_.wvu.FilterData" localSheetId="0" hidden="1">Suivi!$A$2:$AN$702</definedName>
    <definedName name="Z_97A15A03_1618_4C81_A28E_350F4CA3E5DA_.wvu.FilterData" localSheetId="0" hidden="1">Suivi!$A$2:$AN$612</definedName>
    <definedName name="Z_98BA7F08_0E8D_4830_892C_42A3C1B673E5_.wvu.FilterData" localSheetId="0" hidden="1">Suivi!$A$2:$AN$616</definedName>
    <definedName name="Z_9DF5A8CD_943D_41AE_8F20_61AA4C1E033D_.wvu.FilterData" localSheetId="0" hidden="1">Suivi!$A$2:$AN$699</definedName>
    <definedName name="Z_9DF91014_9A39_4A70_A743_84C860CE83B5_.wvu.FilterData" localSheetId="0" hidden="1">Suivi!$A$2:$AN$612</definedName>
    <definedName name="Z_9FC3F0D3_36B9_4DD1_8DE2_97311E4C7913_.wvu.FilterData" localSheetId="0" hidden="1">Suivi!$A$2:$AN$655</definedName>
    <definedName name="Z_A174BCA8_D2AE_4422_BF0A_F9A4D3D72118_.wvu.FilterData" localSheetId="0" hidden="1">Suivi!$A$1:$AY$734</definedName>
    <definedName name="Z_A3E593D4_4DCF_4076_B2DD_6151D7EA8C12_.wvu.FilterData" localSheetId="0" hidden="1">Suivi!$A$2:$AN$612</definedName>
    <definedName name="Z_A4E42F21_0358_443D_A518_3C5AB4A94B21_.wvu.FilterData" localSheetId="0" hidden="1">Suivi!$A$2:$AN$612</definedName>
    <definedName name="Z_A5222A84_9693_4A50_8455_C7687F1BC567_.wvu.FilterData" localSheetId="0" hidden="1">Suivi!$A$2:$AN$612</definedName>
    <definedName name="Z_A61E46B3_DB9C_4644_B684_6AF1C866973C_.wvu.FilterData" localSheetId="0" hidden="1">Suivi!$A$2:$AN$653</definedName>
    <definedName name="Z_A918045A_075D_41FF_B47E_E1A8BE43F55C_.wvu.FilterData" localSheetId="0" hidden="1">Suivi!$A$2:$AY$758</definedName>
    <definedName name="Z_A918045A_075D_41FF_B47E_E1A8BE43F55C_.wvu.PrintArea" localSheetId="0" hidden="1">Suivi!$A$701:$AN$729</definedName>
    <definedName name="Z_A9B64193_0DCD_4406_9F3F_9E05D30E9C28_.wvu.FilterData" localSheetId="0" hidden="1">Suivi!$A$2:$AN$616</definedName>
    <definedName name="Z_AC757D16_3DC9_4B3A_AC5E_B5F2C16733A5_.wvu.FilterData" localSheetId="0" hidden="1">Suivi!$A$2:$AN$612</definedName>
    <definedName name="Z_AEAEE277_CFAC_4E64_B5BB_91983033344C_.wvu.FilterData" localSheetId="0" hidden="1">Suivi!$A$2:$AN$612</definedName>
    <definedName name="Z_AFACF821_FEEA_4ABE_B01B_E53E3824066F_.wvu.FilterData" localSheetId="0" hidden="1">Suivi!$A$2:$AY$758</definedName>
    <definedName name="Z_AFACF821_FEEA_4ABE_B01B_E53E3824066F_.wvu.PrintArea" localSheetId="0" hidden="1">Suivi!$A$701:$AN$729</definedName>
    <definedName name="Z_B231952B_73BB_4BD7_8380_E0BCB2051556_.wvu.FilterData" localSheetId="0" hidden="1">Suivi!$A$2:$AN$612</definedName>
    <definedName name="Z_B3DE041F_576A_4C8F_B17F_EE9E9F125D01_.wvu.FilterData" localSheetId="0" hidden="1">Suivi!$A$2:$AN$657</definedName>
    <definedName name="Z_B756749F_1801_494D_B301_DEF5EAA822D3_.wvu.FilterData" localSheetId="0" hidden="1">Suivi!$A$2:$AY$734</definedName>
    <definedName name="Z_BA2CE5F9_6C12_4FC3_9269_DE9FA03D5406_.wvu.FilterData" localSheetId="0" hidden="1">Suivi!$A$1:$AY$734</definedName>
    <definedName name="Z_BD1843B9_D9A3_4E41_98F6_B6498334E9AF_.wvu.FilterData" localSheetId="0" hidden="1">Suivi!$A$2:$AN$653</definedName>
    <definedName name="Z_BF851700_DA37_43CC_AC97_796B25EA83CD_.wvu.FilterData" localSheetId="0" hidden="1">Suivi!$A$2:$AN$612</definedName>
    <definedName name="Z_C1ACFF7B_3806_415C_97E5_79783BFBD400_.wvu.FilterData" localSheetId="0" hidden="1">Suivi!$A$2:$AN$612</definedName>
    <definedName name="Z_C38AF411_8752_4B55_B53B_E0AF35899077_.wvu.FilterData" localSheetId="0" hidden="1">Suivi!$A$2:$AN$612</definedName>
    <definedName name="Z_C403D74C_FE6D_4E95_9DA5_022FF1C2FECD_.wvu.FilterData" localSheetId="0" hidden="1">Suivi!$A$2:$AN$612</definedName>
    <definedName name="Z_C5471B36_99E3_400C_8839_A3FCCD08A737_.wvu.FilterData" localSheetId="0" hidden="1">Suivi!$A$2:$AN$657</definedName>
    <definedName name="Z_C84F4027_E12F_4112_A816_0349574F5D78_.wvu.FilterData" localSheetId="0" hidden="1">Suivi!$A$2:$AN$612</definedName>
    <definedName name="Z_CAA321C7_F9B5_4D35_99C5_FD6DD3F437B6_.wvu.FilterData" localSheetId="0" hidden="1">Suivi!$A$2:$AN$702</definedName>
    <definedName name="Z_CC731F83_6BBB_4B2A_A0D8_8BF1C6FB0E21_.wvu.FilterData" localSheetId="0" hidden="1">Suivi!$A$2:$AN$612</definedName>
    <definedName name="Z_D0E0A43E_CF99_4519_A99B_95F8D9329224_.wvu.FilterData" localSheetId="0" hidden="1">Suivi!$A$2:$AN$612</definedName>
    <definedName name="Z_D122737E_F155_45D4_9F56_BDB6F4576BDF_.wvu.FilterData" localSheetId="0" hidden="1">Suivi!$A$2:$AN$619</definedName>
    <definedName name="Z_D2B7F925_88A8_4E80_92F1_97C1144BC988_.wvu.FilterData" localSheetId="0" hidden="1">Suivi!$A$2:$AN$616</definedName>
    <definedName name="Z_D3D31C28_9049_4C39_9D9D_9B0F10006368_.wvu.FilterData" localSheetId="0" hidden="1">Suivi!$A$2:$AN$612</definedName>
    <definedName name="Z_D45EC4AA_4254_4EC6_BF34_1C15C2EA8A99_.wvu.FilterData" localSheetId="0" hidden="1">Suivi!$A$2:$AN$619</definedName>
    <definedName name="Z_D7557860_851B_4D79_B821_FEE704E95587_.wvu.FilterData" localSheetId="0" hidden="1">Suivi!$A$2:$AN$612</definedName>
    <definedName name="Z_D7A900DB_937D_42F0_B53B_D04AE8B315D8_.wvu.FilterData" localSheetId="0" hidden="1">Suivi!$A$2:$AN$659</definedName>
    <definedName name="Z_D993941B_F0E2_48BD_A751_769F2317897C_.wvu.FilterData" localSheetId="0" hidden="1">Suivi!$A$2:$AN$612</definedName>
    <definedName name="Z_D9E4A7B8_E666_4B1A_8662_4CF5C0BB8AFB_.wvu.FilterData" localSheetId="0" hidden="1">Suivi!$A$2:$AN$682</definedName>
    <definedName name="Z_DCE219E7_DCA0_40C4_BEF6_00C25BD39ECF_.wvu.FilterData" localSheetId="0" hidden="1">Suivi!$A$2:$AN$655</definedName>
    <definedName name="Z_DEDB18EE_6A68_4996_B276_E09E5F8A92CE_.wvu.FilterData" localSheetId="0" hidden="1">Suivi!$A$2:$AN$612</definedName>
    <definedName name="Z_E0D2F3D1_6D62_493B_924A_4CF3FB88F5D0_.wvu.FilterData" localSheetId="0" hidden="1">Suivi!$A$2:$AN$702</definedName>
    <definedName name="Z_E1C66F8F_925F_4DE9_8AEF_96EE68A0339B_.wvu.FilterData" localSheetId="0" hidden="1">Suivi!$A$2:$AN$612</definedName>
    <definedName name="Z_ED102F1B_EA68_4BDF_8BE6_9FEE508B84FB_.wvu.FilterData" localSheetId="0" hidden="1">Suivi!$A$2:$AN$612</definedName>
    <definedName name="Z_EF9E0222_4193_4097_83D4_A2A542AB2E55_.wvu.FilterData" localSheetId="0" hidden="1">Suivi!$A$2:$AN$655</definedName>
    <definedName name="Z_F0F84280_5B61_4960_86DE_406676EA5541_.wvu.FilterData" localSheetId="0" hidden="1">Suivi!$A$2:$AN$612</definedName>
    <definedName name="Z_F31BC1AF_8877_47B1_B94C_C684CBCC4556_.wvu.FilterData" localSheetId="0" hidden="1">Suivi!$A$2:$AN$619</definedName>
    <definedName name="Z_F6030F6B_AC38_4A8A_B33F_1C831698D6F7_.wvu.FilterData" localSheetId="0" hidden="1">Suivi!$A$2:$AN$612</definedName>
    <definedName name="Z_F6438A46_082D_4A7B_B281_8A6AD72BC0DC_.wvu.FilterData" localSheetId="0" hidden="1">Suivi!$A$2:$AN$612</definedName>
    <definedName name="Z_F87E6540_C807_4E85_914D_A28EF63E04C0_.wvu.FilterData" localSheetId="0" hidden="1">Suivi!$A$2:$AN$612</definedName>
    <definedName name="Z_F9034F3F_B61E_45CB_92AA_95F13EE3452B_.wvu.FilterData" localSheetId="0" hidden="1">Suivi!$D$1:$D$705</definedName>
    <definedName name="Z_F972C92B_A65F_4F6C_B14D_83E68784352D_.wvu.FilterData" localSheetId="0" hidden="1">Suivi!$A$2:$AN$612</definedName>
    <definedName name="Z_F9CA3D4B_B377_4B15_9704_CC3E6EBE4CCD_.wvu.FilterData" localSheetId="0" hidden="1">Suivi!$A$2:$AN$612</definedName>
    <definedName name="Z_FA2EB876_D03A_4629_9E64_40B646669B66_.wvu.FilterData" localSheetId="0" hidden="1">Suivi!$A$2:$AN$657</definedName>
    <definedName name="Z_FE864F50_6148_46B9_8592_FCE0119F1D85_.wvu.FilterData" localSheetId="0" hidden="1">Suivi!$A$2:$AN$612</definedName>
    <definedName name="Z_FEC8BDDC_0B4E_4055_9B59_34C957208DD5_.wvu.FilterData" localSheetId="0" hidden="1">Suivi!$A$2:$AN$664</definedName>
    <definedName name="Z_FF39A8C7_F02B_4C61_89CD_42C646DB15E6_.wvu.FilterData" localSheetId="0" hidden="1">Suivi!$A$2:$AN$656</definedName>
    <definedName name="_xlnm.Print_Area" localSheetId="0">Suivi!$A$701:$AN$729</definedName>
  </definedNames>
  <calcPr calcId="144525"/>
  <customWorkbookViews>
    <customWorkbookView name="A20287 - Affichage personnalisé" guid="{4C40A68E-450C-421C-9792-E86A3617418A}" mergeInterval="0" personalView="1" maximized="1" yWindow="-4" windowWidth="1920" windowHeight="898" tabRatio="252" activeSheetId="1"/>
    <customWorkbookView name="a67990 - Affichage personnalisé" guid="{8B9AE2CC-6E49-4E96-9FAC-4EC48BCA39DD}" mergeInterval="0" personalView="1" maximized="1" windowWidth="1916" windowHeight="953" activeSheetId="1"/>
    <customWorkbookView name="b37356 - Affichage personnalisé" guid="{D993941B-F0E2-48BD-A751-769F2317897C}" mergeInterval="0" personalView="1" maximized="1" windowWidth="1366" windowHeight="502" activeSheetId="1"/>
    <customWorkbookView name="981470 - Affichage personnalisé" guid="{01EBC0DB-F248-46D5-B048-2FFBF5D6F207}" mergeInterval="0" personalView="1" maximized="1" windowWidth="1920" windowHeight="845" activeSheetId="1"/>
    <customWorkbookView name="864590 - Affichage personnalisé" guid="{98BA7F08-0E8D-4830-892C-42A3C1B673E5}" mergeInterval="0" personalView="1" maximized="1" windowWidth="1920" windowHeight="795" tabRatio="252" activeSheetId="1"/>
    <customWorkbookView name="b01759 - Affichage personnalisé" guid="{2F440822-B9D0-477E-A2F6-F15CAA10ADDF}" mergeInterval="0" personalView="1" maximized="1" windowWidth="1920" windowHeight="795" tabRatio="252" activeSheetId="1"/>
    <customWorkbookView name="145134 - Affichage personnalisé" guid="{A918045A-075D-41FF-B47E-E1A8BE43F55C}" mergeInterval="0" personalView="1" maximized="1" windowWidth="1916" windowHeight="855" tabRatio="206" activeSheetId="1"/>
    <customWorkbookView name="Afriat - Affichage personnalisé" guid="{AFACF821-FEEA-4ABE-B01B-E53E3824066F}" mergeInterval="0" personalView="1" maximized="1" windowWidth="1362" windowHeight="542" tabRatio="404" activeSheetId="6"/>
  </customWorkbookViews>
</workbook>
</file>

<file path=xl/calcChain.xml><?xml version="1.0" encoding="utf-8"?>
<calcChain xmlns="http://schemas.openxmlformats.org/spreadsheetml/2006/main">
  <c r="AR1" i="1" l="1"/>
  <c r="AS1" i="1"/>
  <c r="AP3" i="1"/>
  <c r="AQ3" i="1"/>
  <c r="AR3" i="1"/>
  <c r="AS3" i="1"/>
  <c r="AT3" i="1"/>
  <c r="AP4" i="1"/>
  <c r="AQ4" i="1"/>
  <c r="AR4" i="1"/>
  <c r="AS4" i="1"/>
  <c r="AT4" i="1"/>
  <c r="AP5" i="1"/>
  <c r="AQ5" i="1"/>
  <c r="AQ6" i="1" s="1"/>
  <c r="AR5" i="1"/>
  <c r="AS5" i="1"/>
  <c r="AT5" i="1"/>
  <c r="AP6" i="1"/>
  <c r="AR6" i="1"/>
  <c r="AS6" i="1"/>
  <c r="AT6" i="1"/>
  <c r="AP7" i="1"/>
  <c r="AP8" i="1" s="1"/>
  <c r="AP9" i="1" s="1"/>
  <c r="AQ7" i="1"/>
  <c r="AR7" i="1"/>
  <c r="AS7" i="1"/>
  <c r="AT7" i="1"/>
  <c r="AQ8" i="1"/>
  <c r="AR8" i="1"/>
  <c r="AS8" i="1"/>
  <c r="AT8" i="1"/>
  <c r="AQ9" i="1"/>
  <c r="AR9" i="1"/>
  <c r="AS9" i="1"/>
  <c r="AT9" i="1"/>
  <c r="AP10" i="1"/>
  <c r="AQ10" i="1"/>
  <c r="AR10" i="1"/>
  <c r="AS10" i="1"/>
  <c r="AT10" i="1"/>
  <c r="AP11" i="1"/>
  <c r="AQ11" i="1"/>
  <c r="AR11" i="1"/>
  <c r="AS11" i="1"/>
  <c r="AT11" i="1"/>
  <c r="AP12" i="1"/>
  <c r="AQ12" i="1"/>
  <c r="AR12" i="1"/>
  <c r="AS12" i="1"/>
  <c r="AT12" i="1"/>
  <c r="AP13" i="1"/>
  <c r="AQ13" i="1"/>
  <c r="AQ14" i="1" s="1"/>
  <c r="AQ15" i="1" s="1"/>
  <c r="AR13" i="1"/>
  <c r="AS13" i="1"/>
  <c r="AT13" i="1"/>
  <c r="AP14" i="1"/>
  <c r="AP15" i="1" s="1"/>
  <c r="AR14" i="1"/>
  <c r="AS14" i="1"/>
  <c r="AT14" i="1"/>
  <c r="AR15" i="1"/>
  <c r="AS15" i="1"/>
  <c r="AT15" i="1"/>
  <c r="AP16" i="1"/>
  <c r="AQ16" i="1"/>
  <c r="AR16" i="1"/>
  <c r="AS16" i="1"/>
  <c r="AT16" i="1"/>
  <c r="AP17" i="1"/>
  <c r="AQ17" i="1"/>
  <c r="AQ18" i="1" s="1"/>
  <c r="AQ19" i="1" s="1"/>
  <c r="AQ20" i="1" s="1"/>
  <c r="AQ21" i="1" s="1"/>
  <c r="AR17" i="1"/>
  <c r="AS17" i="1"/>
  <c r="AT17" i="1"/>
  <c r="AP18" i="1"/>
  <c r="AP19" i="1" s="1"/>
  <c r="AP20" i="1" s="1"/>
  <c r="AP21" i="1" s="1"/>
  <c r="AR18" i="1"/>
  <c r="AS18" i="1"/>
  <c r="AT18" i="1"/>
  <c r="AR19" i="1"/>
  <c r="AS19" i="1"/>
  <c r="AT19" i="1"/>
  <c r="AR20" i="1"/>
  <c r="AS20" i="1"/>
  <c r="AT20" i="1"/>
  <c r="AR21" i="1"/>
  <c r="AS21" i="1"/>
  <c r="AT21" i="1"/>
  <c r="AP22" i="1"/>
  <c r="AQ22" i="1"/>
  <c r="AR22" i="1"/>
  <c r="AS22" i="1"/>
  <c r="AT22" i="1"/>
  <c r="AP23" i="1"/>
  <c r="AQ23" i="1"/>
  <c r="AR23" i="1"/>
  <c r="AS23" i="1"/>
  <c r="AT23" i="1"/>
  <c r="AP24" i="1"/>
  <c r="AQ24" i="1"/>
  <c r="AR24" i="1"/>
  <c r="AS24" i="1"/>
  <c r="AT24" i="1"/>
  <c r="AP25" i="1"/>
  <c r="AQ25" i="1"/>
  <c r="AR25" i="1"/>
  <c r="AS25" i="1"/>
  <c r="AT25" i="1"/>
  <c r="AP26" i="1"/>
  <c r="AQ26" i="1"/>
  <c r="AR26" i="1"/>
  <c r="AS26" i="1"/>
  <c r="AT26" i="1"/>
  <c r="AP27" i="1"/>
  <c r="AQ27" i="1"/>
  <c r="AR27" i="1"/>
  <c r="AS27" i="1"/>
  <c r="AT27" i="1"/>
  <c r="AP28" i="1"/>
  <c r="AQ28" i="1"/>
  <c r="AR28" i="1"/>
  <c r="AS28" i="1"/>
  <c r="AT28" i="1"/>
  <c r="AP29" i="1"/>
  <c r="AQ29" i="1"/>
  <c r="AR29" i="1"/>
  <c r="AS29" i="1"/>
  <c r="AT29" i="1"/>
  <c r="AP30" i="1"/>
  <c r="AQ30" i="1"/>
  <c r="AR30" i="1"/>
  <c r="AS30" i="1"/>
  <c r="AT30" i="1"/>
  <c r="AP31" i="1"/>
  <c r="AQ31" i="1"/>
  <c r="AR31" i="1"/>
  <c r="AS31" i="1"/>
  <c r="AT31" i="1"/>
  <c r="AP32" i="1"/>
  <c r="AQ32" i="1"/>
  <c r="AR32" i="1"/>
  <c r="AS32" i="1"/>
  <c r="AT32" i="1"/>
  <c r="AP33" i="1"/>
  <c r="AQ33" i="1"/>
  <c r="AR33" i="1"/>
  <c r="AS33" i="1"/>
  <c r="AT33" i="1"/>
  <c r="AP34" i="1"/>
  <c r="AQ34" i="1"/>
  <c r="AR34" i="1"/>
  <c r="AS34" i="1"/>
  <c r="AT34" i="1"/>
  <c r="AP35" i="1"/>
  <c r="AQ35" i="1"/>
  <c r="AR35" i="1"/>
  <c r="AS35" i="1"/>
  <c r="AT35" i="1"/>
  <c r="AP36" i="1"/>
  <c r="AQ36" i="1"/>
  <c r="AR36" i="1"/>
  <c r="AS36" i="1"/>
  <c r="AT36" i="1"/>
  <c r="AP37" i="1"/>
  <c r="AQ37" i="1"/>
  <c r="AR37" i="1"/>
  <c r="AS37" i="1"/>
  <c r="AT37" i="1"/>
  <c r="AP38" i="1"/>
  <c r="AQ38" i="1"/>
  <c r="AR38" i="1"/>
  <c r="AS38" i="1"/>
  <c r="AT38" i="1"/>
  <c r="AP39" i="1"/>
  <c r="AQ39" i="1"/>
  <c r="AR39" i="1"/>
  <c r="AS39" i="1"/>
  <c r="AT39" i="1"/>
  <c r="AP40" i="1"/>
  <c r="AQ40" i="1"/>
  <c r="AR40" i="1"/>
  <c r="AS40" i="1"/>
  <c r="AT40" i="1"/>
  <c r="AP41" i="1"/>
  <c r="AQ41" i="1"/>
  <c r="AR41" i="1"/>
  <c r="AS41" i="1"/>
  <c r="AT41" i="1"/>
  <c r="AP42" i="1"/>
  <c r="AQ42" i="1"/>
  <c r="AR42" i="1"/>
  <c r="AS42" i="1"/>
  <c r="AT42" i="1"/>
  <c r="AP43" i="1"/>
  <c r="AQ43" i="1"/>
  <c r="AR43" i="1"/>
  <c r="AS43" i="1"/>
  <c r="AT43" i="1"/>
  <c r="AP44" i="1"/>
  <c r="AQ44" i="1"/>
  <c r="AR44" i="1"/>
  <c r="AS44" i="1"/>
  <c r="AT44" i="1"/>
  <c r="AP45" i="1"/>
  <c r="AQ45" i="1"/>
  <c r="AQ46" i="1" s="1"/>
  <c r="AR45" i="1"/>
  <c r="AS45" i="1"/>
  <c r="AT45" i="1"/>
  <c r="AP46" i="1"/>
  <c r="AR46" i="1"/>
  <c r="AS46" i="1"/>
  <c r="AT46" i="1"/>
  <c r="AP47" i="1"/>
  <c r="AQ47" i="1"/>
  <c r="AR47" i="1"/>
  <c r="AS47" i="1"/>
  <c r="AT47" i="1"/>
  <c r="AP48" i="1"/>
  <c r="AQ48" i="1"/>
  <c r="AR48" i="1"/>
  <c r="AS48" i="1"/>
  <c r="AT48" i="1"/>
  <c r="AP49" i="1"/>
  <c r="AQ49" i="1"/>
  <c r="AR49" i="1"/>
  <c r="AS49" i="1"/>
  <c r="AT49" i="1"/>
  <c r="AP50" i="1"/>
  <c r="AQ50" i="1"/>
  <c r="AR50" i="1"/>
  <c r="AS50" i="1"/>
  <c r="AT50" i="1"/>
  <c r="AP51" i="1"/>
  <c r="AQ51" i="1"/>
  <c r="AR51" i="1"/>
  <c r="AS51" i="1"/>
  <c r="AT51" i="1"/>
  <c r="AP52" i="1"/>
  <c r="AQ52" i="1"/>
  <c r="AR52" i="1"/>
  <c r="AS52" i="1"/>
  <c r="AT52" i="1"/>
  <c r="AP53" i="1"/>
  <c r="AQ53" i="1"/>
  <c r="AR53" i="1"/>
  <c r="AS53" i="1"/>
  <c r="AT53" i="1"/>
  <c r="AP54" i="1"/>
  <c r="AQ54" i="1"/>
  <c r="AR54" i="1"/>
  <c r="AS54" i="1"/>
  <c r="AT54" i="1"/>
  <c r="AP55" i="1"/>
  <c r="AQ55" i="1"/>
  <c r="AR55" i="1"/>
  <c r="AS55" i="1"/>
  <c r="AT55" i="1"/>
  <c r="AP56" i="1"/>
  <c r="AQ56" i="1"/>
  <c r="AR56" i="1"/>
  <c r="AS56" i="1"/>
  <c r="AT56" i="1"/>
  <c r="AP57" i="1"/>
  <c r="AQ57" i="1"/>
  <c r="AR57" i="1"/>
  <c r="AS57" i="1"/>
  <c r="AT57" i="1"/>
  <c r="AP58" i="1"/>
  <c r="AQ58" i="1"/>
  <c r="AR58" i="1"/>
  <c r="AS58" i="1"/>
  <c r="AT58" i="1"/>
  <c r="AP59" i="1"/>
  <c r="AQ59" i="1"/>
  <c r="AR59" i="1"/>
  <c r="AS59" i="1"/>
  <c r="AT59" i="1"/>
  <c r="AP60" i="1"/>
  <c r="AQ60" i="1"/>
  <c r="AR60" i="1"/>
  <c r="AS60" i="1"/>
  <c r="AT60" i="1"/>
  <c r="AP61" i="1"/>
  <c r="AQ61" i="1"/>
  <c r="AQ62" i="1" s="1"/>
  <c r="AR61" i="1"/>
  <c r="AS61" i="1"/>
  <c r="AT61" i="1"/>
  <c r="AP62" i="1"/>
  <c r="AR62" i="1"/>
  <c r="AS62" i="1"/>
  <c r="AT62" i="1"/>
  <c r="AP63" i="1"/>
  <c r="AQ63" i="1"/>
  <c r="AR63" i="1"/>
  <c r="AS63" i="1"/>
  <c r="AT63" i="1"/>
  <c r="AP64" i="1"/>
  <c r="AQ64" i="1"/>
  <c r="AR64" i="1"/>
  <c r="AS64" i="1"/>
  <c r="AT64" i="1"/>
  <c r="AP65" i="1"/>
  <c r="AQ65" i="1"/>
  <c r="AR65" i="1"/>
  <c r="AS65" i="1"/>
  <c r="AT65" i="1"/>
  <c r="AP66" i="1"/>
  <c r="AQ66" i="1"/>
  <c r="AR66" i="1"/>
  <c r="AS66" i="1"/>
  <c r="AT66" i="1"/>
  <c r="AP67" i="1"/>
  <c r="AQ67" i="1"/>
  <c r="AR67" i="1"/>
  <c r="AS67" i="1"/>
  <c r="AT67" i="1"/>
  <c r="AP68" i="1"/>
  <c r="AQ68" i="1"/>
  <c r="AR68" i="1"/>
  <c r="AS68" i="1"/>
  <c r="AT68" i="1"/>
  <c r="AP69" i="1"/>
  <c r="AQ69" i="1"/>
  <c r="AR69" i="1"/>
  <c r="AS69" i="1"/>
  <c r="AT69" i="1"/>
  <c r="AP70" i="1"/>
  <c r="AQ70" i="1"/>
  <c r="AR70" i="1"/>
  <c r="AS70" i="1"/>
  <c r="AT70" i="1"/>
  <c r="AP71" i="1"/>
  <c r="AQ71" i="1"/>
  <c r="AR71" i="1"/>
  <c r="AS71" i="1"/>
  <c r="AT71" i="1"/>
  <c r="AP72" i="1"/>
  <c r="AQ72" i="1"/>
  <c r="AR72" i="1"/>
  <c r="AS72" i="1"/>
  <c r="AT72" i="1"/>
  <c r="AP73" i="1"/>
  <c r="AQ73" i="1"/>
  <c r="AR73" i="1"/>
  <c r="AS73" i="1"/>
  <c r="AT73" i="1"/>
  <c r="AP74" i="1"/>
  <c r="AQ74" i="1"/>
  <c r="AR74" i="1"/>
  <c r="AS74" i="1"/>
  <c r="AT74" i="1"/>
  <c r="AP75" i="1"/>
  <c r="AQ75" i="1"/>
  <c r="AR75" i="1"/>
  <c r="AS75" i="1"/>
  <c r="AT75" i="1"/>
  <c r="AP76" i="1"/>
  <c r="AQ76" i="1"/>
  <c r="AR76" i="1"/>
  <c r="AS76" i="1"/>
  <c r="AT76" i="1"/>
  <c r="AP77" i="1"/>
  <c r="AQ77" i="1"/>
  <c r="AR77" i="1"/>
  <c r="AS77" i="1"/>
  <c r="AT77" i="1"/>
  <c r="AP78" i="1"/>
  <c r="AQ78" i="1"/>
  <c r="AR78" i="1"/>
  <c r="AS78" i="1"/>
  <c r="AT78" i="1"/>
  <c r="AP79" i="1"/>
  <c r="AQ79" i="1"/>
  <c r="AR79" i="1"/>
  <c r="AS79" i="1"/>
  <c r="AT79" i="1"/>
  <c r="AP80" i="1"/>
  <c r="AQ80" i="1"/>
  <c r="AR80" i="1"/>
  <c r="AS80" i="1"/>
  <c r="AT80" i="1"/>
  <c r="AP81" i="1"/>
  <c r="AQ81" i="1"/>
  <c r="AR81" i="1"/>
  <c r="AS81" i="1"/>
  <c r="AT81" i="1"/>
  <c r="AP82" i="1"/>
  <c r="AQ82" i="1"/>
  <c r="AR82" i="1"/>
  <c r="AS82" i="1"/>
  <c r="AT82" i="1"/>
  <c r="AP83" i="1"/>
  <c r="AQ83" i="1"/>
  <c r="AR83" i="1"/>
  <c r="AS83" i="1"/>
  <c r="AT83" i="1"/>
  <c r="AP84" i="1"/>
  <c r="AQ84" i="1"/>
  <c r="AR84" i="1"/>
  <c r="AS84" i="1"/>
  <c r="AT84" i="1"/>
  <c r="AP85" i="1"/>
  <c r="AQ85" i="1"/>
  <c r="AR85" i="1"/>
  <c r="AS85" i="1"/>
  <c r="AT85" i="1"/>
  <c r="AP86" i="1"/>
  <c r="AQ86" i="1"/>
  <c r="AR86" i="1"/>
  <c r="AS86" i="1"/>
  <c r="AT86" i="1"/>
  <c r="AP87" i="1"/>
  <c r="AQ87" i="1"/>
  <c r="AR87" i="1"/>
  <c r="AS87" i="1"/>
  <c r="AT87" i="1"/>
  <c r="AP88" i="1"/>
  <c r="AQ88" i="1"/>
  <c r="AR88" i="1"/>
  <c r="AS88" i="1"/>
  <c r="AT88" i="1"/>
  <c r="AP89" i="1"/>
  <c r="AQ89" i="1"/>
  <c r="AR89" i="1"/>
  <c r="AS89" i="1"/>
  <c r="AT89" i="1"/>
  <c r="AP90" i="1"/>
  <c r="AQ90" i="1"/>
  <c r="AR90" i="1"/>
  <c r="AS90" i="1"/>
  <c r="AT90" i="1"/>
  <c r="AP91" i="1"/>
  <c r="AQ91" i="1"/>
  <c r="AR91" i="1"/>
  <c r="AS91" i="1"/>
  <c r="AT91" i="1"/>
  <c r="AP92" i="1"/>
  <c r="AQ92" i="1"/>
  <c r="AR92" i="1"/>
  <c r="AS92" i="1"/>
  <c r="AT92" i="1"/>
  <c r="AP93" i="1"/>
  <c r="AQ93" i="1"/>
  <c r="AR93" i="1"/>
  <c r="AS93" i="1"/>
  <c r="AT93" i="1"/>
  <c r="AP94" i="1"/>
  <c r="AQ94" i="1"/>
  <c r="AR94" i="1"/>
  <c r="AS94" i="1"/>
  <c r="AT94" i="1"/>
  <c r="AP95" i="1"/>
  <c r="AQ95" i="1"/>
  <c r="AR95" i="1"/>
  <c r="AS95" i="1"/>
  <c r="AT95" i="1"/>
  <c r="AP96" i="1"/>
  <c r="AQ96" i="1"/>
  <c r="AR96" i="1"/>
  <c r="AS96" i="1"/>
  <c r="AT96" i="1"/>
  <c r="AP97" i="1"/>
  <c r="AQ97" i="1"/>
  <c r="AR97" i="1"/>
  <c r="AS97" i="1"/>
  <c r="AT97" i="1"/>
  <c r="AP98" i="1"/>
  <c r="AQ98" i="1"/>
  <c r="AR98" i="1"/>
  <c r="AS98" i="1"/>
  <c r="AT98" i="1"/>
  <c r="AP99" i="1"/>
  <c r="AQ99" i="1"/>
  <c r="AR99" i="1"/>
  <c r="AS99" i="1"/>
  <c r="AT99" i="1"/>
  <c r="AP100" i="1"/>
  <c r="AQ100" i="1"/>
  <c r="AR100" i="1"/>
  <c r="AS100" i="1"/>
  <c r="AT100" i="1"/>
  <c r="AP101" i="1"/>
  <c r="AQ101" i="1"/>
  <c r="AR101" i="1"/>
  <c r="AS101" i="1"/>
  <c r="AT101" i="1"/>
  <c r="AP102" i="1"/>
  <c r="AQ102" i="1"/>
  <c r="AR102" i="1"/>
  <c r="AS102" i="1"/>
  <c r="AT102" i="1"/>
  <c r="AP103" i="1"/>
  <c r="AQ103" i="1"/>
  <c r="AR103" i="1"/>
  <c r="AS103" i="1"/>
  <c r="AT103" i="1"/>
  <c r="AP104" i="1"/>
  <c r="AQ104" i="1"/>
  <c r="AR104" i="1"/>
  <c r="AS104" i="1"/>
  <c r="AT104" i="1"/>
  <c r="AP105" i="1"/>
  <c r="AQ105" i="1"/>
  <c r="AR105" i="1"/>
  <c r="AS105" i="1"/>
  <c r="AT105" i="1"/>
  <c r="AP106" i="1"/>
  <c r="AQ106" i="1"/>
  <c r="AR106" i="1"/>
  <c r="AS106" i="1"/>
  <c r="AT106" i="1"/>
  <c r="AP107" i="1"/>
  <c r="AQ107" i="1"/>
  <c r="AR107" i="1"/>
  <c r="AS107" i="1"/>
  <c r="AT107" i="1"/>
  <c r="AP108" i="1"/>
  <c r="AQ108" i="1"/>
  <c r="AR108" i="1"/>
  <c r="AS108" i="1"/>
  <c r="AT108" i="1"/>
  <c r="AP109" i="1"/>
  <c r="AQ109" i="1"/>
  <c r="AR109" i="1"/>
  <c r="AS109" i="1"/>
  <c r="AT109" i="1"/>
  <c r="AP110" i="1"/>
  <c r="AP111" i="1" s="1"/>
  <c r="AQ110" i="1"/>
  <c r="AR110" i="1"/>
  <c r="AS110" i="1"/>
  <c r="AT110" i="1"/>
  <c r="AQ111" i="1"/>
  <c r="AR111" i="1"/>
  <c r="AS111" i="1"/>
  <c r="AT111" i="1"/>
  <c r="AP112" i="1"/>
  <c r="AQ112" i="1"/>
  <c r="AR112" i="1"/>
  <c r="AS112" i="1"/>
  <c r="AT112" i="1"/>
  <c r="AP113" i="1"/>
  <c r="AQ113" i="1"/>
  <c r="AR113" i="1"/>
  <c r="AS113" i="1"/>
  <c r="AT113" i="1"/>
  <c r="AP114" i="1"/>
  <c r="AQ114" i="1"/>
  <c r="AR114" i="1"/>
  <c r="AS114" i="1"/>
  <c r="AT114" i="1"/>
  <c r="AP115" i="1"/>
  <c r="AQ115" i="1"/>
  <c r="AR115" i="1"/>
  <c r="AS115" i="1"/>
  <c r="AT115" i="1"/>
  <c r="AP116" i="1"/>
  <c r="AQ116" i="1"/>
  <c r="AR116" i="1"/>
  <c r="AS116" i="1"/>
  <c r="AT116" i="1"/>
  <c r="AP117" i="1"/>
  <c r="AQ117" i="1"/>
  <c r="AR117" i="1"/>
  <c r="AS117" i="1"/>
  <c r="AT117" i="1"/>
  <c r="AP118" i="1"/>
  <c r="AQ118" i="1"/>
  <c r="AR118" i="1"/>
  <c r="AS118" i="1"/>
  <c r="AT118" i="1"/>
  <c r="AP119" i="1"/>
  <c r="AQ119" i="1"/>
  <c r="AR119" i="1"/>
  <c r="AS119" i="1"/>
  <c r="AT119" i="1"/>
  <c r="AP120" i="1"/>
  <c r="AQ120" i="1"/>
  <c r="AR120" i="1"/>
  <c r="AS120" i="1"/>
  <c r="AT120" i="1"/>
  <c r="AP121" i="1"/>
  <c r="AQ121" i="1"/>
  <c r="AR121" i="1"/>
  <c r="AS121" i="1"/>
  <c r="AT121" i="1"/>
  <c r="AP122" i="1"/>
  <c r="AQ122" i="1"/>
  <c r="AR122" i="1"/>
  <c r="AS122" i="1"/>
  <c r="AT122" i="1"/>
  <c r="AP123" i="1"/>
  <c r="AQ123" i="1"/>
  <c r="AR123" i="1"/>
  <c r="AS123" i="1"/>
  <c r="AT123" i="1"/>
  <c r="AP124" i="1"/>
  <c r="AQ124" i="1"/>
  <c r="AR124" i="1"/>
  <c r="AS124" i="1"/>
  <c r="AT124" i="1"/>
  <c r="AP125" i="1"/>
  <c r="AQ125" i="1"/>
  <c r="AR125" i="1"/>
  <c r="AS125" i="1"/>
  <c r="AT125" i="1"/>
  <c r="AP126" i="1"/>
  <c r="AQ126" i="1"/>
  <c r="AR126" i="1"/>
  <c r="AS126" i="1"/>
  <c r="AT126" i="1"/>
  <c r="AP127" i="1"/>
  <c r="AQ127" i="1"/>
  <c r="AR127" i="1"/>
  <c r="AS127" i="1"/>
  <c r="AT127" i="1"/>
  <c r="AP128" i="1"/>
  <c r="AQ128" i="1"/>
  <c r="AR128" i="1"/>
  <c r="AS128" i="1"/>
  <c r="AT128" i="1"/>
  <c r="AP129" i="1"/>
  <c r="AQ129" i="1"/>
  <c r="AR129" i="1"/>
  <c r="AS129" i="1"/>
  <c r="AT129" i="1"/>
  <c r="AP130" i="1"/>
  <c r="AQ130" i="1"/>
  <c r="AR130" i="1"/>
  <c r="AS130" i="1"/>
  <c r="AT130" i="1"/>
  <c r="AP131" i="1"/>
  <c r="AQ131" i="1"/>
  <c r="AR131" i="1"/>
  <c r="AS131" i="1"/>
  <c r="AT131" i="1"/>
  <c r="AP132" i="1"/>
  <c r="AQ132" i="1"/>
  <c r="AR132" i="1"/>
  <c r="AS132" i="1"/>
  <c r="AT132" i="1"/>
  <c r="AP133" i="1"/>
  <c r="AQ133" i="1"/>
  <c r="AR133" i="1"/>
  <c r="AS133" i="1"/>
  <c r="AT133" i="1"/>
  <c r="AP134" i="1"/>
  <c r="AP135" i="1" s="1"/>
  <c r="AQ134" i="1"/>
  <c r="AR134" i="1"/>
  <c r="AS134" i="1"/>
  <c r="AT134" i="1"/>
  <c r="AQ135" i="1"/>
  <c r="AR135" i="1"/>
  <c r="AS135" i="1"/>
  <c r="AT135" i="1"/>
  <c r="AQ136" i="1"/>
  <c r="AQ138" i="1" s="1"/>
  <c r="AQ139" i="1" s="1"/>
  <c r="AQ140" i="1" s="1"/>
  <c r="AQ141" i="1" s="1"/>
  <c r="AQ142" i="1" s="1"/>
  <c r="AR136" i="1"/>
  <c r="AS136" i="1"/>
  <c r="AT136" i="1"/>
  <c r="AQ137" i="1"/>
  <c r="AR137" i="1"/>
  <c r="AS137" i="1"/>
  <c r="AT137" i="1"/>
  <c r="AR138" i="1"/>
  <c r="AS138" i="1"/>
  <c r="AT138" i="1"/>
  <c r="AR139" i="1"/>
  <c r="AS139" i="1"/>
  <c r="AT139" i="1"/>
  <c r="AR140" i="1"/>
  <c r="AS140" i="1"/>
  <c r="AT140" i="1"/>
  <c r="AR141" i="1"/>
  <c r="AS141" i="1"/>
  <c r="AT141" i="1"/>
  <c r="AR142" i="1"/>
  <c r="AS142" i="1"/>
  <c r="AT142" i="1"/>
  <c r="AP143" i="1"/>
  <c r="AQ143" i="1"/>
  <c r="AR143" i="1"/>
  <c r="AS143" i="1"/>
  <c r="AT143" i="1"/>
  <c r="AP144" i="1"/>
  <c r="AQ144" i="1"/>
  <c r="AR144" i="1"/>
  <c r="AS144" i="1"/>
  <c r="AT144" i="1"/>
  <c r="AP145" i="1"/>
  <c r="AQ145" i="1"/>
  <c r="AR145" i="1"/>
  <c r="AS145" i="1"/>
  <c r="AT145" i="1"/>
  <c r="AP146" i="1"/>
  <c r="AQ146" i="1"/>
  <c r="AR146" i="1"/>
  <c r="AS146" i="1"/>
  <c r="AT146" i="1"/>
  <c r="AP147" i="1"/>
  <c r="AQ147" i="1"/>
  <c r="AR147" i="1"/>
  <c r="AS147" i="1"/>
  <c r="AT147" i="1"/>
  <c r="AP148" i="1"/>
  <c r="AQ148" i="1"/>
  <c r="AR148" i="1"/>
  <c r="AS148" i="1"/>
  <c r="AT148" i="1"/>
  <c r="AP149" i="1"/>
  <c r="AQ149" i="1"/>
  <c r="AR149" i="1"/>
  <c r="AS149" i="1"/>
  <c r="AT149" i="1"/>
  <c r="AP150" i="1"/>
  <c r="AQ150" i="1"/>
  <c r="AR150" i="1"/>
  <c r="AS150" i="1"/>
  <c r="AT150" i="1"/>
  <c r="AP151" i="1"/>
  <c r="AQ151" i="1"/>
  <c r="AR151" i="1"/>
  <c r="AS151" i="1"/>
  <c r="AT151" i="1"/>
  <c r="AP152" i="1"/>
  <c r="AQ152" i="1"/>
  <c r="AR152" i="1"/>
  <c r="AS152" i="1"/>
  <c r="AT152" i="1"/>
  <c r="AP153" i="1"/>
  <c r="AQ153" i="1"/>
  <c r="AR153" i="1"/>
  <c r="AS153" i="1"/>
  <c r="AT153" i="1"/>
  <c r="AP154" i="1"/>
  <c r="AQ154" i="1"/>
  <c r="AR154" i="1"/>
  <c r="AS154" i="1"/>
  <c r="AT154" i="1"/>
  <c r="AP155" i="1"/>
  <c r="AQ155" i="1"/>
  <c r="AR155" i="1"/>
  <c r="AS155" i="1"/>
  <c r="AT155" i="1"/>
  <c r="AP156" i="1"/>
  <c r="AQ156" i="1"/>
  <c r="AR156" i="1"/>
  <c r="AS156" i="1"/>
  <c r="AT156" i="1"/>
  <c r="AP157" i="1"/>
  <c r="AQ157" i="1"/>
  <c r="AQ158" i="1" s="1"/>
  <c r="AR157" i="1"/>
  <c r="AS157" i="1"/>
  <c r="AT157" i="1"/>
  <c r="AP158" i="1"/>
  <c r="AR158" i="1"/>
  <c r="AS158" i="1"/>
  <c r="AT158" i="1"/>
  <c r="AP159" i="1"/>
  <c r="AQ159" i="1"/>
  <c r="AR159" i="1"/>
  <c r="AS159" i="1"/>
  <c r="AT159" i="1"/>
  <c r="AP160" i="1"/>
  <c r="AQ160" i="1"/>
  <c r="AR160" i="1"/>
  <c r="AS160" i="1"/>
  <c r="AT160" i="1"/>
  <c r="AP161" i="1"/>
  <c r="AQ161" i="1"/>
  <c r="AR161" i="1"/>
  <c r="AS161" i="1"/>
  <c r="AT161" i="1"/>
  <c r="AP162" i="1"/>
  <c r="AQ162" i="1"/>
  <c r="AR162" i="1"/>
  <c r="AS162" i="1"/>
  <c r="AT162" i="1"/>
  <c r="AP163" i="1"/>
  <c r="AQ163" i="1"/>
  <c r="AR163" i="1"/>
  <c r="AS163" i="1"/>
  <c r="AT163" i="1"/>
  <c r="AP164" i="1"/>
  <c r="AQ164" i="1"/>
  <c r="AR164" i="1"/>
  <c r="AS164" i="1"/>
  <c r="AT164" i="1"/>
  <c r="AP165" i="1"/>
  <c r="AQ165" i="1"/>
  <c r="AR165" i="1"/>
  <c r="AS165" i="1"/>
  <c r="AT165" i="1"/>
  <c r="AP166" i="1"/>
  <c r="AQ166" i="1"/>
  <c r="AR166" i="1"/>
  <c r="AS166" i="1"/>
  <c r="AT166" i="1"/>
  <c r="AP167" i="1"/>
  <c r="AQ167" i="1"/>
  <c r="AR167" i="1"/>
  <c r="AS167" i="1"/>
  <c r="AT167" i="1"/>
  <c r="AP168" i="1"/>
  <c r="AQ168" i="1"/>
  <c r="AR168" i="1"/>
  <c r="AS168" i="1"/>
  <c r="AT168" i="1"/>
  <c r="AP169" i="1"/>
  <c r="AQ169" i="1"/>
  <c r="AR169" i="1"/>
  <c r="AS169" i="1"/>
  <c r="AT169" i="1"/>
  <c r="AU3" i="1"/>
  <c r="AV3" i="1"/>
  <c r="AW3" i="1"/>
  <c r="AY3" i="1" s="1"/>
  <c r="AU4" i="1"/>
  <c r="AV4" i="1"/>
  <c r="AW4" i="1"/>
  <c r="AX4" i="1" s="1"/>
  <c r="AU5" i="1"/>
  <c r="AV5" i="1"/>
  <c r="AW5" i="1"/>
  <c r="AX5" i="1" s="1"/>
  <c r="AY5" i="1"/>
  <c r="AU6" i="1"/>
  <c r="AV6" i="1"/>
  <c r="AW6" i="1"/>
  <c r="AX6" i="1"/>
  <c r="AY6" i="1"/>
  <c r="AU7" i="1"/>
  <c r="AV7" i="1"/>
  <c r="AW7" i="1"/>
  <c r="AY7" i="1" s="1"/>
  <c r="AU8" i="1"/>
  <c r="AV8" i="1"/>
  <c r="AW8" i="1"/>
  <c r="AX8" i="1" s="1"/>
  <c r="AU9" i="1"/>
  <c r="AV9" i="1"/>
  <c r="AW9" i="1"/>
  <c r="AX9" i="1" s="1"/>
  <c r="AY9" i="1"/>
  <c r="AU10" i="1"/>
  <c r="AV10" i="1"/>
  <c r="AW10" i="1"/>
  <c r="AX10" i="1"/>
  <c r="AY10" i="1"/>
  <c r="AU11" i="1"/>
  <c r="AV11" i="1"/>
  <c r="AW11" i="1"/>
  <c r="AY11" i="1" s="1"/>
  <c r="AU12" i="1"/>
  <c r="AV12" i="1"/>
  <c r="AW12" i="1"/>
  <c r="AX12" i="1" s="1"/>
  <c r="AU13" i="1"/>
  <c r="AV13" i="1"/>
  <c r="AW13" i="1"/>
  <c r="AX13" i="1" s="1"/>
  <c r="AY13" i="1"/>
  <c r="AU14" i="1"/>
  <c r="AV14" i="1"/>
  <c r="AW14" i="1"/>
  <c r="AX14" i="1"/>
  <c r="AY14" i="1"/>
  <c r="AU15" i="1"/>
  <c r="AV15" i="1"/>
  <c r="AW15" i="1"/>
  <c r="AY15" i="1" s="1"/>
  <c r="AU16" i="1"/>
  <c r="AV16" i="1"/>
  <c r="AW16" i="1"/>
  <c r="AX16" i="1" s="1"/>
  <c r="AY16" i="1"/>
  <c r="AU17" i="1"/>
  <c r="AV17" i="1"/>
  <c r="AW17" i="1"/>
  <c r="AX17" i="1"/>
  <c r="AY17" i="1"/>
  <c r="AU18" i="1"/>
  <c r="AV18" i="1"/>
  <c r="AW18" i="1"/>
  <c r="AY18" i="1" s="1"/>
  <c r="AX18" i="1"/>
  <c r="AU19" i="1"/>
  <c r="AV19" i="1"/>
  <c r="AW19" i="1"/>
  <c r="AY19" i="1" s="1"/>
  <c r="AU20" i="1"/>
  <c r="AV20" i="1"/>
  <c r="AW20" i="1"/>
  <c r="AX20" i="1" s="1"/>
  <c r="AY20" i="1"/>
  <c r="AU21" i="1"/>
  <c r="AV21" i="1"/>
  <c r="AW21" i="1"/>
  <c r="AX21" i="1"/>
  <c r="AY21" i="1"/>
  <c r="AU22" i="1"/>
  <c r="AV22" i="1"/>
  <c r="AW22" i="1"/>
  <c r="AX22" i="1"/>
  <c r="AY22" i="1"/>
  <c r="AU23" i="1"/>
  <c r="AV23" i="1"/>
  <c r="AW23" i="1"/>
  <c r="AY23" i="1" s="1"/>
  <c r="AU24" i="1"/>
  <c r="AV24" i="1"/>
  <c r="AW24" i="1"/>
  <c r="AX24" i="1" s="1"/>
  <c r="AY24" i="1"/>
  <c r="AU25" i="1"/>
  <c r="AV25" i="1"/>
  <c r="AW25" i="1"/>
  <c r="AX25" i="1"/>
  <c r="AY25" i="1"/>
  <c r="AU26" i="1"/>
  <c r="AV26" i="1"/>
  <c r="AW26" i="1"/>
  <c r="AY26" i="1" s="1"/>
  <c r="AX26" i="1"/>
  <c r="AU27" i="1"/>
  <c r="AV27" i="1"/>
  <c r="AW27" i="1"/>
  <c r="AY27" i="1" s="1"/>
  <c r="AU28" i="1"/>
  <c r="AV28" i="1"/>
  <c r="AW28" i="1"/>
  <c r="AX28" i="1" s="1"/>
  <c r="AY28" i="1"/>
  <c r="AU29" i="1"/>
  <c r="AV29" i="1"/>
  <c r="AW29" i="1"/>
  <c r="AX29" i="1"/>
  <c r="AY29" i="1"/>
  <c r="AU30" i="1"/>
  <c r="AV30" i="1"/>
  <c r="AW30" i="1"/>
  <c r="AY30" i="1" s="1"/>
  <c r="AX30" i="1"/>
  <c r="AU31" i="1"/>
  <c r="AV31" i="1"/>
  <c r="AW31" i="1"/>
  <c r="AY31" i="1" s="1"/>
  <c r="AU32" i="1"/>
  <c r="AV32" i="1"/>
  <c r="AW32" i="1"/>
  <c r="AX32" i="1" s="1"/>
  <c r="AY32" i="1"/>
  <c r="AU33" i="1"/>
  <c r="AV33" i="1"/>
  <c r="AW33" i="1"/>
  <c r="AX33" i="1"/>
  <c r="AY33" i="1"/>
  <c r="AU34" i="1"/>
  <c r="AV34" i="1"/>
  <c r="AW34" i="1"/>
  <c r="AY34" i="1" s="1"/>
  <c r="AX34" i="1"/>
  <c r="AU35" i="1"/>
  <c r="AV35" i="1"/>
  <c r="AW35" i="1"/>
  <c r="AY35" i="1" s="1"/>
  <c r="AU36" i="1"/>
  <c r="AV36" i="1"/>
  <c r="AW36" i="1"/>
  <c r="AX36" i="1" s="1"/>
  <c r="AY36" i="1"/>
  <c r="AU37" i="1"/>
  <c r="AV37" i="1"/>
  <c r="AW37" i="1"/>
  <c r="AX37" i="1"/>
  <c r="AY37" i="1"/>
  <c r="AU38" i="1"/>
  <c r="AV38" i="1"/>
  <c r="AW38" i="1"/>
  <c r="AY38" i="1" s="1"/>
  <c r="AX38" i="1"/>
  <c r="AU39" i="1"/>
  <c r="AV39" i="1"/>
  <c r="AW39" i="1"/>
  <c r="AY39" i="1" s="1"/>
  <c r="AU40" i="1"/>
  <c r="AV40" i="1"/>
  <c r="AW40" i="1"/>
  <c r="AX40" i="1" s="1"/>
  <c r="AY40" i="1"/>
  <c r="AU41" i="1"/>
  <c r="AV41" i="1"/>
  <c r="AW41" i="1"/>
  <c r="AX41" i="1"/>
  <c r="AY41" i="1"/>
  <c r="AU42" i="1"/>
  <c r="AV42" i="1"/>
  <c r="AW42" i="1"/>
  <c r="AY42" i="1" s="1"/>
  <c r="AX42" i="1"/>
  <c r="AU43" i="1"/>
  <c r="AV43" i="1"/>
  <c r="AW43" i="1"/>
  <c r="AY43" i="1" s="1"/>
  <c r="AU44" i="1"/>
  <c r="AV44" i="1"/>
  <c r="AW44" i="1"/>
  <c r="AX44" i="1" s="1"/>
  <c r="AY44" i="1"/>
  <c r="AU45" i="1"/>
  <c r="AV45" i="1"/>
  <c r="AW45" i="1"/>
  <c r="AX45" i="1"/>
  <c r="AY45" i="1"/>
  <c r="AU46" i="1"/>
  <c r="AV46" i="1"/>
  <c r="AW46" i="1"/>
  <c r="AY46" i="1" s="1"/>
  <c r="AX46" i="1"/>
  <c r="AU47" i="1"/>
  <c r="AV47" i="1"/>
  <c r="AW47" i="1"/>
  <c r="AY47" i="1" s="1"/>
  <c r="AU48" i="1"/>
  <c r="AV48" i="1"/>
  <c r="AW48" i="1"/>
  <c r="AX48" i="1"/>
  <c r="AY48" i="1"/>
  <c r="AU49" i="1"/>
  <c r="AV49" i="1"/>
  <c r="AW49" i="1"/>
  <c r="AX49" i="1"/>
  <c r="AY49" i="1"/>
  <c r="AU50" i="1"/>
  <c r="AV50" i="1"/>
  <c r="AW50" i="1"/>
  <c r="AY50" i="1" s="1"/>
  <c r="AX50" i="1"/>
  <c r="AU51" i="1"/>
  <c r="AV51" i="1"/>
  <c r="AW51" i="1"/>
  <c r="AY51" i="1" s="1"/>
  <c r="AU52" i="1"/>
  <c r="AV52" i="1"/>
  <c r="AW52" i="1"/>
  <c r="AX52" i="1"/>
  <c r="AY52" i="1"/>
  <c r="AU53" i="1"/>
  <c r="AV53" i="1"/>
  <c r="AW53" i="1"/>
  <c r="AX53" i="1"/>
  <c r="AY53" i="1"/>
  <c r="AU54" i="1"/>
  <c r="AV54" i="1"/>
  <c r="AW54" i="1"/>
  <c r="AY54" i="1" s="1"/>
  <c r="AX54" i="1"/>
  <c r="AU55" i="1"/>
  <c r="AV55" i="1"/>
  <c r="AW55" i="1"/>
  <c r="AY55" i="1" s="1"/>
  <c r="AU56" i="1"/>
  <c r="AV56" i="1"/>
  <c r="AW56" i="1"/>
  <c r="AX56" i="1"/>
  <c r="AY56" i="1"/>
  <c r="AU57" i="1"/>
  <c r="AV57" i="1"/>
  <c r="AW57" i="1"/>
  <c r="AX57" i="1"/>
  <c r="AY57" i="1"/>
  <c r="AU58" i="1"/>
  <c r="AV58" i="1"/>
  <c r="AW58" i="1"/>
  <c r="AY58" i="1" s="1"/>
  <c r="AX58" i="1"/>
  <c r="AU59" i="1"/>
  <c r="AV59" i="1"/>
  <c r="AW59" i="1"/>
  <c r="AY59" i="1" s="1"/>
  <c r="AU60" i="1"/>
  <c r="AV60" i="1"/>
  <c r="AW60" i="1"/>
  <c r="AX60" i="1"/>
  <c r="AY60" i="1"/>
  <c r="AU61" i="1"/>
  <c r="AV61" i="1"/>
  <c r="AW61" i="1"/>
  <c r="AX61" i="1"/>
  <c r="AY61" i="1"/>
  <c r="AU62" i="1"/>
  <c r="AV62" i="1"/>
  <c r="AW62" i="1"/>
  <c r="AY62" i="1" s="1"/>
  <c r="AX62" i="1"/>
  <c r="AU63" i="1"/>
  <c r="AV63" i="1"/>
  <c r="AW63" i="1"/>
  <c r="AY63" i="1" s="1"/>
  <c r="AU64" i="1"/>
  <c r="AV64" i="1"/>
  <c r="AW64" i="1"/>
  <c r="AX64" i="1"/>
  <c r="AY64" i="1"/>
  <c r="AU65" i="1"/>
  <c r="AV65" i="1"/>
  <c r="AW65" i="1"/>
  <c r="AX65" i="1"/>
  <c r="AY65" i="1"/>
  <c r="AU66" i="1"/>
  <c r="AV66" i="1"/>
  <c r="AW66" i="1"/>
  <c r="AY66" i="1" s="1"/>
  <c r="AX66" i="1"/>
  <c r="AU67" i="1"/>
  <c r="AV67" i="1"/>
  <c r="AW67" i="1"/>
  <c r="AY67" i="1" s="1"/>
  <c r="AU68" i="1"/>
  <c r="AV68" i="1"/>
  <c r="AW68" i="1"/>
  <c r="AX68" i="1"/>
  <c r="AY68" i="1"/>
  <c r="AU69" i="1"/>
  <c r="AV69" i="1"/>
  <c r="AW69" i="1"/>
  <c r="AX69" i="1"/>
  <c r="AY69" i="1"/>
  <c r="AU70" i="1"/>
  <c r="AV70" i="1"/>
  <c r="AW70" i="1"/>
  <c r="AY70" i="1" s="1"/>
  <c r="AX70" i="1"/>
  <c r="AU71" i="1"/>
  <c r="AV71" i="1"/>
  <c r="AW71" i="1"/>
  <c r="AY71" i="1" s="1"/>
  <c r="AU72" i="1"/>
  <c r="AV72" i="1"/>
  <c r="AW72" i="1"/>
  <c r="AX72" i="1"/>
  <c r="AY72" i="1"/>
  <c r="AU73" i="1"/>
  <c r="AV73" i="1"/>
  <c r="AW73" i="1"/>
  <c r="AX73" i="1"/>
  <c r="AY73" i="1"/>
  <c r="AU74" i="1"/>
  <c r="AV74" i="1"/>
  <c r="AW74" i="1"/>
  <c r="AY74" i="1" s="1"/>
  <c r="AX74" i="1"/>
  <c r="AU75" i="1"/>
  <c r="AV75" i="1"/>
  <c r="AW75" i="1"/>
  <c r="AY75" i="1" s="1"/>
  <c r="AU76" i="1"/>
  <c r="AV76" i="1"/>
  <c r="AW76" i="1"/>
  <c r="AX76" i="1"/>
  <c r="AY76" i="1"/>
  <c r="AU77" i="1"/>
  <c r="AV77" i="1"/>
  <c r="AW77" i="1"/>
  <c r="AX77" i="1"/>
  <c r="AY77" i="1"/>
  <c r="AU78" i="1"/>
  <c r="AV78" i="1"/>
  <c r="AW78" i="1"/>
  <c r="AY78" i="1" s="1"/>
  <c r="AX78" i="1"/>
  <c r="AU79" i="1"/>
  <c r="AV79" i="1"/>
  <c r="AW79" i="1"/>
  <c r="AY79" i="1" s="1"/>
  <c r="AU80" i="1"/>
  <c r="AV80" i="1"/>
  <c r="AW80" i="1"/>
  <c r="AX80" i="1"/>
  <c r="AY80" i="1"/>
  <c r="AU81" i="1"/>
  <c r="AV81" i="1"/>
  <c r="AW81" i="1"/>
  <c r="AX81" i="1"/>
  <c r="AY81" i="1"/>
  <c r="AU82" i="1"/>
  <c r="AV82" i="1"/>
  <c r="AW82" i="1"/>
  <c r="AY82" i="1" s="1"/>
  <c r="AX82" i="1"/>
  <c r="AU83" i="1"/>
  <c r="AV83" i="1"/>
  <c r="AW83" i="1"/>
  <c r="AY83" i="1" s="1"/>
  <c r="AU84" i="1"/>
  <c r="AV84" i="1"/>
  <c r="AW84" i="1"/>
  <c r="AX84" i="1"/>
  <c r="AY84" i="1"/>
  <c r="AU85" i="1"/>
  <c r="AV85" i="1"/>
  <c r="AW85" i="1"/>
  <c r="AX85" i="1"/>
  <c r="AY85" i="1"/>
  <c r="AU86" i="1"/>
  <c r="AV86" i="1"/>
  <c r="AW86" i="1"/>
  <c r="AY86" i="1" s="1"/>
  <c r="AX86" i="1"/>
  <c r="AU87" i="1"/>
  <c r="AV87" i="1"/>
  <c r="AW87" i="1"/>
  <c r="AY87" i="1" s="1"/>
  <c r="AU88" i="1"/>
  <c r="AV88" i="1"/>
  <c r="AW88" i="1"/>
  <c r="AX88" i="1"/>
  <c r="AY88" i="1"/>
  <c r="AU89" i="1"/>
  <c r="AV89" i="1"/>
  <c r="AW89" i="1"/>
  <c r="AX89" i="1"/>
  <c r="AY89" i="1"/>
  <c r="AU90" i="1"/>
  <c r="AV90" i="1"/>
  <c r="AW90" i="1"/>
  <c r="AY90" i="1" s="1"/>
  <c r="AX90" i="1"/>
  <c r="AU91" i="1"/>
  <c r="AV91" i="1"/>
  <c r="AW91" i="1"/>
  <c r="AY91" i="1" s="1"/>
  <c r="AU92" i="1"/>
  <c r="AV92" i="1"/>
  <c r="AW92" i="1"/>
  <c r="AX92" i="1"/>
  <c r="AY92" i="1"/>
  <c r="AU93" i="1"/>
  <c r="AV93" i="1"/>
  <c r="AW93" i="1"/>
  <c r="AX93" i="1"/>
  <c r="AY93" i="1"/>
  <c r="AU94" i="1"/>
  <c r="AV94" i="1"/>
  <c r="AW94" i="1"/>
  <c r="AY94" i="1" s="1"/>
  <c r="AX94" i="1"/>
  <c r="AU95" i="1"/>
  <c r="AV95" i="1"/>
  <c r="AW95" i="1"/>
  <c r="AY95" i="1" s="1"/>
  <c r="AU96" i="1"/>
  <c r="AV96" i="1"/>
  <c r="AW96" i="1"/>
  <c r="AX96" i="1"/>
  <c r="AY96" i="1"/>
  <c r="AU97" i="1"/>
  <c r="AV97" i="1"/>
  <c r="AW97" i="1"/>
  <c r="AX97" i="1"/>
  <c r="AY97" i="1"/>
  <c r="AU98" i="1"/>
  <c r="AV98" i="1"/>
  <c r="AW98" i="1"/>
  <c r="AY98" i="1" s="1"/>
  <c r="AX98" i="1"/>
  <c r="AU99" i="1"/>
  <c r="AV99" i="1"/>
  <c r="AW99" i="1"/>
  <c r="AY99" i="1" s="1"/>
  <c r="AU100" i="1"/>
  <c r="AV100" i="1"/>
  <c r="AW100" i="1"/>
  <c r="AX100" i="1"/>
  <c r="AY100" i="1"/>
  <c r="AU101" i="1"/>
  <c r="AV101" i="1"/>
  <c r="AW101" i="1"/>
  <c r="AX101" i="1"/>
  <c r="AY101" i="1"/>
  <c r="AU102" i="1"/>
  <c r="AV102" i="1"/>
  <c r="AW102" i="1"/>
  <c r="AY102" i="1" s="1"/>
  <c r="AX102" i="1"/>
  <c r="AU103" i="1"/>
  <c r="AV103" i="1"/>
  <c r="AW103" i="1"/>
  <c r="AY103" i="1" s="1"/>
  <c r="AU104" i="1"/>
  <c r="AV104" i="1"/>
  <c r="AW104" i="1"/>
  <c r="AX104" i="1"/>
  <c r="AY104" i="1"/>
  <c r="AU105" i="1"/>
  <c r="AV105" i="1"/>
  <c r="AW105" i="1"/>
  <c r="AX105" i="1"/>
  <c r="AY105" i="1"/>
  <c r="AU106" i="1"/>
  <c r="AV106" i="1"/>
  <c r="AW106" i="1"/>
  <c r="AY106" i="1" s="1"/>
  <c r="AX106" i="1"/>
  <c r="AU107" i="1"/>
  <c r="AV107" i="1"/>
  <c r="AW107" i="1"/>
  <c r="AY107" i="1" s="1"/>
  <c r="AU108" i="1"/>
  <c r="AV108" i="1"/>
  <c r="AW108" i="1"/>
  <c r="AX108" i="1"/>
  <c r="AY108" i="1"/>
  <c r="AU109" i="1"/>
  <c r="AV109" i="1"/>
  <c r="AW109" i="1"/>
  <c r="AX109" i="1"/>
  <c r="AY109" i="1"/>
  <c r="AU110" i="1"/>
  <c r="AV110" i="1"/>
  <c r="AW110" i="1"/>
  <c r="AY110" i="1" s="1"/>
  <c r="AX110" i="1"/>
  <c r="AU111" i="1"/>
  <c r="AV111" i="1"/>
  <c r="AW111" i="1"/>
  <c r="AY111" i="1" s="1"/>
  <c r="AU112" i="1"/>
  <c r="AV112" i="1"/>
  <c r="AW112" i="1"/>
  <c r="AX112" i="1"/>
  <c r="AY112" i="1"/>
  <c r="AU113" i="1"/>
  <c r="AV113" i="1"/>
  <c r="AW113" i="1"/>
  <c r="AX113" i="1"/>
  <c r="AY113" i="1"/>
  <c r="AU114" i="1"/>
  <c r="AV114" i="1"/>
  <c r="AW114" i="1"/>
  <c r="AY114" i="1" s="1"/>
  <c r="AX114" i="1"/>
  <c r="AU115" i="1"/>
  <c r="AV115" i="1"/>
  <c r="AW115" i="1"/>
  <c r="AY115" i="1" s="1"/>
  <c r="AU116" i="1"/>
  <c r="AV116" i="1"/>
  <c r="AW116" i="1"/>
  <c r="AX116" i="1"/>
  <c r="AY116" i="1"/>
  <c r="AU117" i="1"/>
  <c r="AV117" i="1"/>
  <c r="AW117" i="1"/>
  <c r="AX117" i="1"/>
  <c r="AY117" i="1"/>
  <c r="AU118" i="1"/>
  <c r="AV118" i="1"/>
  <c r="AW118" i="1"/>
  <c r="AY118" i="1" s="1"/>
  <c r="AX118" i="1"/>
  <c r="AU119" i="1"/>
  <c r="AV119" i="1"/>
  <c r="AW119" i="1"/>
  <c r="AY119" i="1" s="1"/>
  <c r="AU120" i="1"/>
  <c r="AV120" i="1"/>
  <c r="AW120" i="1"/>
  <c r="AX120" i="1"/>
  <c r="AY120" i="1"/>
  <c r="AU121" i="1"/>
  <c r="AV121" i="1"/>
  <c r="AW121" i="1"/>
  <c r="AX121" i="1"/>
  <c r="AY121" i="1"/>
  <c r="AU122" i="1"/>
  <c r="AV122" i="1"/>
  <c r="AW122" i="1"/>
  <c r="AY122" i="1" s="1"/>
  <c r="AX122" i="1"/>
  <c r="AU123" i="1"/>
  <c r="AV123" i="1"/>
  <c r="AW123" i="1"/>
  <c r="AY123" i="1" s="1"/>
  <c r="AU124" i="1"/>
  <c r="AV124" i="1"/>
  <c r="AW124" i="1"/>
  <c r="AX124" i="1"/>
  <c r="AY124" i="1"/>
  <c r="AU125" i="1"/>
  <c r="AV125" i="1"/>
  <c r="AW125" i="1"/>
  <c r="AX125" i="1"/>
  <c r="AY125" i="1"/>
  <c r="AU126" i="1"/>
  <c r="AV126" i="1"/>
  <c r="AW126" i="1"/>
  <c r="AY126" i="1" s="1"/>
  <c r="AX126" i="1"/>
  <c r="AU127" i="1"/>
  <c r="AV127" i="1"/>
  <c r="AW127" i="1"/>
  <c r="AY127" i="1" s="1"/>
  <c r="AU128" i="1"/>
  <c r="AV128" i="1"/>
  <c r="AW128" i="1"/>
  <c r="AX128" i="1"/>
  <c r="AY128" i="1"/>
  <c r="AU129" i="1"/>
  <c r="AV129" i="1"/>
  <c r="AW129" i="1"/>
  <c r="AX129" i="1"/>
  <c r="AY129" i="1"/>
  <c r="AU130" i="1"/>
  <c r="AV130" i="1"/>
  <c r="AW130" i="1"/>
  <c r="AY130" i="1" s="1"/>
  <c r="AX130" i="1"/>
  <c r="AU131" i="1"/>
  <c r="AV131" i="1"/>
  <c r="AW131" i="1"/>
  <c r="AY131" i="1" s="1"/>
  <c r="AU132" i="1"/>
  <c r="AV132" i="1"/>
  <c r="AW132" i="1"/>
  <c r="AX132" i="1"/>
  <c r="AY132" i="1"/>
  <c r="AU133" i="1"/>
  <c r="AV133" i="1"/>
  <c r="AW133" i="1"/>
  <c r="AX133" i="1"/>
  <c r="AY133" i="1"/>
  <c r="AU134" i="1"/>
  <c r="AV134" i="1"/>
  <c r="AW134" i="1"/>
  <c r="AY134" i="1" s="1"/>
  <c r="AX134" i="1"/>
  <c r="AU135" i="1"/>
  <c r="AV135" i="1"/>
  <c r="AW135" i="1"/>
  <c r="AY135" i="1" s="1"/>
  <c r="AU136" i="1"/>
  <c r="AV136" i="1"/>
  <c r="AW136" i="1"/>
  <c r="AX136" i="1"/>
  <c r="AY136" i="1"/>
  <c r="AU137" i="1"/>
  <c r="AV137" i="1"/>
  <c r="AW137" i="1"/>
  <c r="AX137" i="1"/>
  <c r="AY137" i="1"/>
  <c r="AU138" i="1"/>
  <c r="AV138" i="1"/>
  <c r="AW138" i="1"/>
  <c r="AY138" i="1" s="1"/>
  <c r="AX138" i="1"/>
  <c r="AU139" i="1"/>
  <c r="AV139" i="1"/>
  <c r="AW139" i="1"/>
  <c r="AY139" i="1" s="1"/>
  <c r="AU140" i="1"/>
  <c r="AV140" i="1"/>
  <c r="AW140" i="1"/>
  <c r="AX140" i="1"/>
  <c r="AY140" i="1"/>
  <c r="AU141" i="1"/>
  <c r="AV141" i="1"/>
  <c r="AW141" i="1"/>
  <c r="AX141" i="1"/>
  <c r="AY141" i="1"/>
  <c r="AU142" i="1"/>
  <c r="AV142" i="1"/>
  <c r="AW142" i="1"/>
  <c r="AY142" i="1" s="1"/>
  <c r="AX142" i="1"/>
  <c r="AU143" i="1"/>
  <c r="AV143" i="1"/>
  <c r="AW143" i="1"/>
  <c r="AY143" i="1" s="1"/>
  <c r="AU144" i="1"/>
  <c r="AV144" i="1"/>
  <c r="AW144" i="1"/>
  <c r="AX144" i="1"/>
  <c r="AY144" i="1"/>
  <c r="AU145" i="1"/>
  <c r="AV145" i="1"/>
  <c r="AW145" i="1"/>
  <c r="AX145" i="1"/>
  <c r="AY145" i="1"/>
  <c r="AU146" i="1"/>
  <c r="AV146" i="1"/>
  <c r="AW146" i="1"/>
  <c r="AY146" i="1" s="1"/>
  <c r="AX146" i="1"/>
  <c r="AU147" i="1"/>
  <c r="AV147" i="1"/>
  <c r="AW147" i="1"/>
  <c r="AY147" i="1" s="1"/>
  <c r="AU148" i="1"/>
  <c r="AV148" i="1"/>
  <c r="AW148" i="1"/>
  <c r="AX148" i="1"/>
  <c r="AY148" i="1"/>
  <c r="AU149" i="1"/>
  <c r="AV149" i="1"/>
  <c r="AW149" i="1"/>
  <c r="AX149" i="1"/>
  <c r="AY149" i="1"/>
  <c r="AU150" i="1"/>
  <c r="AV150" i="1"/>
  <c r="AW150" i="1"/>
  <c r="AY150" i="1" s="1"/>
  <c r="AX150" i="1"/>
  <c r="AU151" i="1"/>
  <c r="AV151" i="1"/>
  <c r="AW151" i="1"/>
  <c r="AY151" i="1" s="1"/>
  <c r="AU152" i="1"/>
  <c r="AV152" i="1"/>
  <c r="AW152" i="1"/>
  <c r="AX152" i="1"/>
  <c r="AY152" i="1"/>
  <c r="AU153" i="1"/>
  <c r="AV153" i="1"/>
  <c r="AW153" i="1"/>
  <c r="AX153" i="1"/>
  <c r="AY153" i="1"/>
  <c r="AU154" i="1"/>
  <c r="AV154" i="1"/>
  <c r="AW154" i="1"/>
  <c r="AY154" i="1" s="1"/>
  <c r="AX154" i="1"/>
  <c r="AU155" i="1"/>
  <c r="AV155" i="1"/>
  <c r="AW155" i="1"/>
  <c r="AY155" i="1" s="1"/>
  <c r="AU156" i="1"/>
  <c r="AV156" i="1"/>
  <c r="AW156" i="1"/>
  <c r="AX156" i="1"/>
  <c r="AY156" i="1"/>
  <c r="AU157" i="1"/>
  <c r="AV157" i="1"/>
  <c r="AW157" i="1"/>
  <c r="AX157" i="1"/>
  <c r="AY157" i="1"/>
  <c r="AU158" i="1"/>
  <c r="AV158" i="1"/>
  <c r="AW158" i="1"/>
  <c r="AY158" i="1" s="1"/>
  <c r="AX158" i="1"/>
  <c r="AU159" i="1"/>
  <c r="AV159" i="1"/>
  <c r="AW159" i="1"/>
  <c r="AY159" i="1" s="1"/>
  <c r="AU160" i="1"/>
  <c r="AV160" i="1"/>
  <c r="AW160" i="1"/>
  <c r="AX160" i="1"/>
  <c r="AY160" i="1"/>
  <c r="AU161" i="1"/>
  <c r="AV161" i="1"/>
  <c r="AW161" i="1"/>
  <c r="AX161" i="1"/>
  <c r="AY161" i="1"/>
  <c r="AU162" i="1"/>
  <c r="AV162" i="1"/>
  <c r="AW162" i="1"/>
  <c r="AY162" i="1" s="1"/>
  <c r="AX162" i="1"/>
  <c r="AU163" i="1"/>
  <c r="AV163" i="1"/>
  <c r="AW163" i="1"/>
  <c r="AY163" i="1" s="1"/>
  <c r="AU164" i="1"/>
  <c r="AV164" i="1"/>
  <c r="AW164" i="1"/>
  <c r="AX164" i="1"/>
  <c r="AY164" i="1"/>
  <c r="AU165" i="1"/>
  <c r="AV165" i="1"/>
  <c r="AW165" i="1"/>
  <c r="AX165" i="1"/>
  <c r="AY165" i="1"/>
  <c r="AU166" i="1"/>
  <c r="AV166" i="1"/>
  <c r="AW166" i="1"/>
  <c r="AY166" i="1" s="1"/>
  <c r="AX166" i="1"/>
  <c r="AU167" i="1"/>
  <c r="AV167" i="1"/>
  <c r="AW167" i="1"/>
  <c r="AX167" i="1" s="1"/>
  <c r="AU168" i="1"/>
  <c r="AV168" i="1"/>
  <c r="AW168" i="1"/>
  <c r="AX168" i="1"/>
  <c r="AY168" i="1"/>
  <c r="AU169" i="1"/>
  <c r="AV169" i="1"/>
  <c r="AW169" i="1"/>
  <c r="AX169" i="1"/>
  <c r="AY169" i="1"/>
  <c r="AP136" i="1" l="1"/>
  <c r="AP138" i="1" s="1"/>
  <c r="AP139" i="1" s="1"/>
  <c r="AP140" i="1" s="1"/>
  <c r="AP141" i="1" s="1"/>
  <c r="AP142" i="1" s="1"/>
  <c r="AP137" i="1"/>
  <c r="AY167" i="1"/>
  <c r="AX163" i="1"/>
  <c r="AX159" i="1"/>
  <c r="AX155" i="1"/>
  <c r="AX151" i="1"/>
  <c r="AX147" i="1"/>
  <c r="AX143" i="1"/>
  <c r="AX139" i="1"/>
  <c r="AX135" i="1"/>
  <c r="AX131" i="1"/>
  <c r="AX127" i="1"/>
  <c r="AX123" i="1"/>
  <c r="AX119" i="1"/>
  <c r="AX115" i="1"/>
  <c r="AX111" i="1"/>
  <c r="AX107" i="1"/>
  <c r="AX103" i="1"/>
  <c r="AX99" i="1"/>
  <c r="AX95" i="1"/>
  <c r="AX91" i="1"/>
  <c r="AX87" i="1"/>
  <c r="AX83" i="1"/>
  <c r="AX79" i="1"/>
  <c r="AX75" i="1"/>
  <c r="AX71" i="1"/>
  <c r="AX67" i="1"/>
  <c r="AX63" i="1"/>
  <c r="AX59" i="1"/>
  <c r="AX55" i="1"/>
  <c r="AX51" i="1"/>
  <c r="AX47" i="1"/>
  <c r="AX43" i="1"/>
  <c r="AX39" i="1"/>
  <c r="AX35" i="1"/>
  <c r="AX31" i="1"/>
  <c r="AX27" i="1"/>
  <c r="AX23" i="1"/>
  <c r="AX19" i="1"/>
  <c r="AX15" i="1"/>
  <c r="AX11" i="1"/>
  <c r="AX7" i="1"/>
  <c r="AX3" i="1"/>
  <c r="AY12" i="1"/>
  <c r="AY8" i="1"/>
  <c r="AY4" i="1"/>
  <c r="AN169" i="1"/>
  <c r="AN168" i="1"/>
  <c r="AN167" i="1"/>
  <c r="AN166" i="1"/>
  <c r="AN165" i="1"/>
  <c r="AN164" i="1"/>
  <c r="AN163" i="1"/>
  <c r="AN162" i="1"/>
  <c r="AN161" i="1"/>
  <c r="AN160" i="1"/>
  <c r="AN159" i="1"/>
  <c r="AN158" i="1"/>
  <c r="AN157" i="1"/>
  <c r="AN156" i="1"/>
  <c r="AN155" i="1"/>
  <c r="AN154" i="1"/>
  <c r="AN153" i="1"/>
  <c r="AN152" i="1"/>
  <c r="AN151" i="1"/>
  <c r="AN150" i="1"/>
  <c r="AN149" i="1"/>
  <c r="AN148" i="1"/>
  <c r="AN147" i="1"/>
  <c r="AN146" i="1"/>
  <c r="AN145" i="1"/>
  <c r="AN144" i="1"/>
  <c r="AN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2" i="1"/>
  <c r="AN121" i="1"/>
  <c r="AN120" i="1"/>
  <c r="AN119" i="1"/>
  <c r="AN118" i="1"/>
  <c r="AN117" i="1"/>
  <c r="AN116" i="1"/>
  <c r="AN115" i="1"/>
  <c r="AN114" i="1"/>
  <c r="AN113" i="1"/>
  <c r="AN112" i="1"/>
  <c r="AN111" i="1"/>
  <c r="AN110" i="1"/>
  <c r="AN109" i="1"/>
  <c r="AN108" i="1"/>
  <c r="AN107" i="1"/>
  <c r="AN106" i="1"/>
  <c r="AN105" i="1"/>
  <c r="AN104" i="1"/>
  <c r="AN103" i="1"/>
  <c r="AN102" i="1"/>
  <c r="AN101" i="1"/>
  <c r="AN100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7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1" i="1"/>
  <c r="AN70" i="1"/>
  <c r="AN69" i="1"/>
  <c r="AN68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6" i="1"/>
  <c r="AN5" i="1"/>
  <c r="AN4" i="1"/>
  <c r="AN3" i="1"/>
  <c r="AG1" i="1"/>
  <c r="AH168" i="1"/>
  <c r="AH147" i="1"/>
  <c r="AH146" i="1"/>
  <c r="AH145" i="1"/>
  <c r="AH144" i="1"/>
  <c r="AH112" i="1"/>
  <c r="AH111" i="1"/>
  <c r="AH103" i="1"/>
  <c r="AH46" i="1"/>
  <c r="AH45" i="1"/>
  <c r="AH44" i="1"/>
  <c r="AH27" i="1"/>
  <c r="AH24" i="1"/>
  <c r="AH23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62" i="1"/>
  <c r="AH91" i="1"/>
  <c r="AH70" i="1"/>
  <c r="AH89" i="1"/>
  <c r="AH102" i="1"/>
  <c r="AH136" i="1"/>
  <c r="AH68" i="1"/>
  <c r="AH138" i="1"/>
  <c r="AH154" i="1"/>
  <c r="AH94" i="1"/>
  <c r="AH74" i="1"/>
  <c r="AH100" i="1"/>
  <c r="AH65" i="1"/>
  <c r="AH84" i="1"/>
  <c r="AH80" i="1"/>
  <c r="AH128" i="1"/>
  <c r="AH110" i="1"/>
  <c r="AH129" i="1"/>
  <c r="AH42" i="1"/>
  <c r="AH71" i="1"/>
  <c r="AH157" i="1"/>
  <c r="AH161" i="1"/>
  <c r="AH26" i="1"/>
  <c r="AH99" i="1"/>
  <c r="AH4" i="1"/>
  <c r="AH64" i="1"/>
  <c r="AH117" i="1"/>
  <c r="AH152" i="1"/>
  <c r="AH141" i="1"/>
  <c r="AH57" i="1"/>
  <c r="AH107" i="1"/>
  <c r="AH85" i="1"/>
  <c r="AH34" i="1"/>
  <c r="AH3" i="1"/>
  <c r="AH78" i="1"/>
  <c r="AH164" i="1"/>
  <c r="AH82" i="1"/>
  <c r="AH169" i="1"/>
  <c r="AH76" i="1"/>
  <c r="AH124" i="1"/>
  <c r="AH118" i="1"/>
  <c r="AH114" i="1"/>
  <c r="AH139" i="1"/>
  <c r="AH119" i="1"/>
  <c r="AH130" i="1"/>
  <c r="AH38" i="1"/>
  <c r="AH93" i="1"/>
  <c r="AH39" i="1"/>
  <c r="AH131" i="1"/>
  <c r="AH92" i="1"/>
  <c r="AH132" i="1"/>
  <c r="AH151" i="1"/>
  <c r="AH162" i="1"/>
  <c r="AH25" i="1"/>
  <c r="AH160" i="1"/>
  <c r="AH150" i="1"/>
  <c r="AH63" i="1"/>
  <c r="AH49" i="1"/>
  <c r="AH98" i="1"/>
  <c r="AH106" i="1"/>
  <c r="AH66" i="1"/>
  <c r="AH88" i="1"/>
  <c r="AH133" i="1"/>
  <c r="AH149" i="1"/>
  <c r="AH159" i="1"/>
  <c r="AH47" i="1"/>
  <c r="AH43" i="1"/>
  <c r="AH73" i="1"/>
  <c r="AH134" i="1"/>
  <c r="AH54" i="1"/>
  <c r="AH28" i="1"/>
  <c r="AH72" i="1"/>
  <c r="AH158" i="1"/>
  <c r="AH69" i="1"/>
  <c r="AH75" i="1"/>
  <c r="AH125" i="1"/>
  <c r="AH33" i="1"/>
  <c r="AH148" i="1"/>
  <c r="AH115" i="1"/>
  <c r="AH59" i="1"/>
  <c r="AH167" i="1"/>
  <c r="AH155" i="1"/>
  <c r="AH30" i="1"/>
  <c r="AH55" i="1"/>
  <c r="AH127" i="1"/>
  <c r="AH163" i="1"/>
  <c r="AH52" i="1"/>
  <c r="AH36" i="1"/>
  <c r="AH35" i="1"/>
  <c r="AH165" i="1"/>
  <c r="AH79" i="1"/>
  <c r="AH53" i="1"/>
  <c r="AH97" i="1"/>
  <c r="AH104" i="1"/>
  <c r="AH96" i="1"/>
  <c r="AH29" i="1"/>
  <c r="AH116" i="1"/>
  <c r="AH77" i="1"/>
  <c r="AH58" i="1"/>
  <c r="AH56" i="1"/>
  <c r="AH153" i="1"/>
  <c r="AH81" i="1"/>
  <c r="AH108" i="1"/>
  <c r="AH95" i="1"/>
  <c r="AH31" i="1"/>
  <c r="AH140" i="1"/>
  <c r="AH137" i="1"/>
  <c r="AH50" i="1"/>
  <c r="AH126" i="1"/>
  <c r="AH122" i="1"/>
  <c r="AH83" i="1"/>
  <c r="AH123" i="1"/>
  <c r="AH87" i="1"/>
  <c r="AH60" i="1"/>
  <c r="AH166" i="1"/>
  <c r="AH51" i="1"/>
  <c r="AH120" i="1"/>
  <c r="AH48" i="1"/>
  <c r="AH32" i="1"/>
  <c r="AH37" i="1"/>
  <c r="AH105" i="1"/>
  <c r="AH41" i="1"/>
  <c r="AH121" i="1"/>
  <c r="AH156" i="1"/>
  <c r="AH142" i="1"/>
  <c r="AH22" i="1"/>
  <c r="AH40" i="1"/>
  <c r="AH109" i="1"/>
  <c r="AH113" i="1"/>
  <c r="AH61" i="1"/>
  <c r="AH143" i="1"/>
  <c r="AH67" i="1"/>
  <c r="AH135" i="1"/>
  <c r="AH86" i="1"/>
  <c r="AH90" i="1"/>
  <c r="AH101" i="1"/>
</calcChain>
</file>

<file path=xl/sharedStrings.xml><?xml version="1.0" encoding="utf-8"?>
<sst xmlns="http://schemas.openxmlformats.org/spreadsheetml/2006/main" count="1696" uniqueCount="518">
  <si>
    <t>Status</t>
  </si>
  <si>
    <t>Société</t>
  </si>
  <si>
    <t>Code imposition</t>
  </si>
  <si>
    <t>Info imposition</t>
  </si>
  <si>
    <t>Suivi (dates)</t>
  </si>
  <si>
    <t>BAT OK (closed)</t>
  </si>
  <si>
    <t>Pliage</t>
  </si>
  <si>
    <t>10N1-A3</t>
  </si>
  <si>
    <t>12N1-A3</t>
  </si>
  <si>
    <t>12N2-A3</t>
  </si>
  <si>
    <t>12N2-Y4</t>
  </si>
  <si>
    <t>12N4-Y4</t>
  </si>
  <si>
    <t>12N6-Y4</t>
  </si>
  <si>
    <t>14N2-Y4</t>
  </si>
  <si>
    <t>16N2-Y4</t>
  </si>
  <si>
    <t>18N2-Y4</t>
  </si>
  <si>
    <t>Recto/Verso</t>
  </si>
  <si>
    <t>1/2</t>
  </si>
  <si>
    <t>1/3</t>
  </si>
  <si>
    <t>CETELEM</t>
  </si>
  <si>
    <t>CONFORAMA</t>
  </si>
  <si>
    <t>BUT</t>
  </si>
  <si>
    <t>NORRSKEN</t>
  </si>
  <si>
    <t>BNP</t>
  </si>
  <si>
    <t>CORA</t>
  </si>
  <si>
    <t>DIAMANT</t>
  </si>
  <si>
    <t>DOMOFINANCE</t>
  </si>
  <si>
    <t>R002723</t>
  </si>
  <si>
    <t>TYPEFAC14</t>
  </si>
  <si>
    <t>Closed</t>
  </si>
  <si>
    <t>10067924N</t>
  </si>
  <si>
    <t>Recto</t>
  </si>
  <si>
    <t>URE3</t>
  </si>
  <si>
    <t>R002724</t>
  </si>
  <si>
    <t>TYPEFAC03</t>
  </si>
  <si>
    <t>PAE2</t>
  </si>
  <si>
    <t>PAE3</t>
  </si>
  <si>
    <t>R002238</t>
  </si>
  <si>
    <t>10067724N</t>
  </si>
  <si>
    <t>10067726N</t>
  </si>
  <si>
    <t>Type EDDY</t>
  </si>
  <si>
    <t>Création</t>
  </si>
  <si>
    <t>PPO1</t>
  </si>
  <si>
    <t>PPO2</t>
  </si>
  <si>
    <t>PPO3</t>
  </si>
  <si>
    <t>R002239</t>
  </si>
  <si>
    <t>10067725N</t>
  </si>
  <si>
    <t>10067720N</t>
  </si>
  <si>
    <t>10067722N</t>
  </si>
  <si>
    <t>AXB1</t>
  </si>
  <si>
    <t>R002714</t>
  </si>
  <si>
    <t>10067793N</t>
  </si>
  <si>
    <t>Modification support</t>
  </si>
  <si>
    <t>Ajout de code</t>
  </si>
  <si>
    <t>APT3</t>
  </si>
  <si>
    <t>R002713</t>
  </si>
  <si>
    <t>10067794N</t>
  </si>
  <si>
    <t>PAV1</t>
  </si>
  <si>
    <t>PAV2</t>
  </si>
  <si>
    <t>PAV3</t>
  </si>
  <si>
    <t>PAV6</t>
  </si>
  <si>
    <t>R002604</t>
  </si>
  <si>
    <t>10067712N</t>
  </si>
  <si>
    <t>10067718N</t>
  </si>
  <si>
    <t>10067714N</t>
  </si>
  <si>
    <t>10067719N</t>
  </si>
  <si>
    <t>PSV1</t>
  </si>
  <si>
    <t>PSV2</t>
  </si>
  <si>
    <t>PSV3</t>
  </si>
  <si>
    <t>PSV4</t>
  </si>
  <si>
    <t>PSV6</t>
  </si>
  <si>
    <t>PSV7</t>
  </si>
  <si>
    <t>R002605</t>
  </si>
  <si>
    <t>10067717N</t>
  </si>
  <si>
    <t>10067729N</t>
  </si>
  <si>
    <t>10067716N</t>
  </si>
  <si>
    <t>10067713N</t>
  </si>
  <si>
    <t>10067711N</t>
  </si>
  <si>
    <t>10067715N</t>
  </si>
  <si>
    <t>DMJ3-4</t>
  </si>
  <si>
    <t>R002725</t>
  </si>
  <si>
    <t>10067792N</t>
  </si>
  <si>
    <t>TYPEFAC18</t>
  </si>
  <si>
    <t>ATR0</t>
  </si>
  <si>
    <t>R002598</t>
  </si>
  <si>
    <t>10067553N</t>
  </si>
  <si>
    <t>UTR1-2-3</t>
  </si>
  <si>
    <t>R002685</t>
  </si>
  <si>
    <t>10067617N</t>
  </si>
  <si>
    <t>IPN1</t>
  </si>
  <si>
    <t>R002726</t>
  </si>
  <si>
    <t>16867888N</t>
  </si>
  <si>
    <t>Date demande</t>
  </si>
  <si>
    <t>ACP1-2-3</t>
  </si>
  <si>
    <t>R002727</t>
  </si>
  <si>
    <t>10067892N</t>
  </si>
  <si>
    <t>TYPEFAC09</t>
  </si>
  <si>
    <t>EDP1-2-3-4-5</t>
  </si>
  <si>
    <t>R002451</t>
  </si>
  <si>
    <t>18567180N</t>
  </si>
  <si>
    <t>Search</t>
  </si>
  <si>
    <t>UMI1-3-4-5-6-7-8-9 + UAI1</t>
  </si>
  <si>
    <t>10067750N</t>
  </si>
  <si>
    <t>R002728</t>
  </si>
  <si>
    <t>RON3</t>
  </si>
  <si>
    <t>10067868N</t>
  </si>
  <si>
    <t>TYPEFAC20</t>
  </si>
  <si>
    <t>ROD1-2</t>
  </si>
  <si>
    <t>R002729</t>
  </si>
  <si>
    <t>10067918N</t>
  </si>
  <si>
    <t>+Soc</t>
  </si>
  <si>
    <t>CI</t>
  </si>
  <si>
    <t>IAZ1-2</t>
  </si>
  <si>
    <t>R002730</t>
  </si>
  <si>
    <t>16867890N</t>
  </si>
  <si>
    <t>FQI1</t>
  </si>
  <si>
    <t>R002733</t>
  </si>
  <si>
    <t>10067940N</t>
  </si>
  <si>
    <t>FYJ6</t>
  </si>
  <si>
    <t>R002668</t>
  </si>
  <si>
    <t>10067441N</t>
  </si>
  <si>
    <t>TYPEFAC06</t>
  </si>
  <si>
    <t>FZA1-2-3</t>
  </si>
  <si>
    <t>R002735</t>
  </si>
  <si>
    <t>-</t>
  </si>
  <si>
    <t>10067942N</t>
  </si>
  <si>
    <t>ADR5-6</t>
  </si>
  <si>
    <t>R002736</t>
  </si>
  <si>
    <t>10067950N</t>
  </si>
  <si>
    <t>TYPEFAC24</t>
  </si>
  <si>
    <t>RAM1</t>
  </si>
  <si>
    <t>R002737</t>
  </si>
  <si>
    <t>10067957N</t>
  </si>
  <si>
    <t>TYPEFAC15</t>
  </si>
  <si>
    <t>BTX5-6-7-8</t>
  </si>
  <si>
    <t>R002738</t>
  </si>
  <si>
    <t>13568005N</t>
  </si>
  <si>
    <t>BNU7-8-9</t>
  </si>
  <si>
    <t>R002739</t>
  </si>
  <si>
    <t>13567787N</t>
  </si>
  <si>
    <t>AON8-9</t>
  </si>
  <si>
    <t>R002740</t>
  </si>
  <si>
    <t>10067944N</t>
  </si>
  <si>
    <t>FPB1</t>
  </si>
  <si>
    <t>R002734</t>
  </si>
  <si>
    <t>10067961N</t>
  </si>
  <si>
    <t>BON8</t>
  </si>
  <si>
    <t>R002731</t>
  </si>
  <si>
    <t>13567947N</t>
  </si>
  <si>
    <t>R002732</t>
  </si>
  <si>
    <t>FON6</t>
  </si>
  <si>
    <t>10067948N</t>
  </si>
  <si>
    <t>Modification texte</t>
  </si>
  <si>
    <t>RCR2-3</t>
  </si>
  <si>
    <t>R002741</t>
  </si>
  <si>
    <t>10067949N</t>
  </si>
  <si>
    <t>R002742</t>
  </si>
  <si>
    <t>PAA1-2-3</t>
  </si>
  <si>
    <t>PRA1-2</t>
  </si>
  <si>
    <t>PPA1-2-3</t>
  </si>
  <si>
    <t>PCA1-2-3</t>
  </si>
  <si>
    <t>10067884N</t>
  </si>
  <si>
    <t>10067885N</t>
  </si>
  <si>
    <t>10067886N</t>
  </si>
  <si>
    <t>10067887N</t>
  </si>
  <si>
    <t>TYPEFAC13</t>
  </si>
  <si>
    <t>R002743</t>
  </si>
  <si>
    <t>IPN2</t>
  </si>
  <si>
    <t>16868023N</t>
  </si>
  <si>
    <t>UFM0</t>
  </si>
  <si>
    <t>R002744</t>
  </si>
  <si>
    <t>10068011N</t>
  </si>
  <si>
    <t>DIM0-1-2-3</t>
  </si>
  <si>
    <t>R002745</t>
  </si>
  <si>
    <t>10067963N</t>
  </si>
  <si>
    <t>ADR7-8-9</t>
  </si>
  <si>
    <t>BCA5-6</t>
  </si>
  <si>
    <t>R002746</t>
  </si>
  <si>
    <t>13568066N</t>
  </si>
  <si>
    <t>X</t>
  </si>
  <si>
    <t>BAX1-2-3</t>
  </si>
  <si>
    <t>BNU0</t>
  </si>
  <si>
    <t>FYJ7-8-9</t>
  </si>
  <si>
    <t>FCP4</t>
  </si>
  <si>
    <t>FLO3</t>
  </si>
  <si>
    <t>FPX2</t>
  </si>
  <si>
    <t>UFM1-2-3-5-7-8-9</t>
  </si>
  <si>
    <t>R002747</t>
  </si>
  <si>
    <t>R002748</t>
  </si>
  <si>
    <t>R002718</t>
  </si>
  <si>
    <t>R002721</t>
  </si>
  <si>
    <t>R002749</t>
  </si>
  <si>
    <t>R002750</t>
  </si>
  <si>
    <t>R002751</t>
  </si>
  <si>
    <t>10067866N</t>
  </si>
  <si>
    <t>UGM1-3</t>
  </si>
  <si>
    <t>R002753</t>
  </si>
  <si>
    <t>R002754</t>
  </si>
  <si>
    <t>UFM4</t>
  </si>
  <si>
    <t>UFM6</t>
  </si>
  <si>
    <t>10068040N</t>
  </si>
  <si>
    <t>10068039N</t>
  </si>
  <si>
    <t>10067756N</t>
  </si>
  <si>
    <t>10067693N</t>
  </si>
  <si>
    <t>R002752</t>
  </si>
  <si>
    <t>ROX1-2</t>
  </si>
  <si>
    <t>REC2</t>
  </si>
  <si>
    <t>RCR4</t>
  </si>
  <si>
    <t>RSD1</t>
  </si>
  <si>
    <t>10068090N</t>
  </si>
  <si>
    <t>10068085N</t>
  </si>
  <si>
    <t>10067752N</t>
  </si>
  <si>
    <t>R002756</t>
  </si>
  <si>
    <t>R002757</t>
  </si>
  <si>
    <t>13567732N</t>
  </si>
  <si>
    <t>AAR1-2-3</t>
  </si>
  <si>
    <t>APT4</t>
  </si>
  <si>
    <t>R002705</t>
  </si>
  <si>
    <t>10067678N</t>
  </si>
  <si>
    <t>R002758</t>
  </si>
  <si>
    <t>10068067N</t>
  </si>
  <si>
    <t>10068058N</t>
  </si>
  <si>
    <t>10068068N</t>
  </si>
  <si>
    <t>IAZ3</t>
  </si>
  <si>
    <t>R002760</t>
  </si>
  <si>
    <t>16868060N</t>
  </si>
  <si>
    <t>REC1</t>
  </si>
  <si>
    <t>R002759</t>
  </si>
  <si>
    <t>10068079N</t>
  </si>
  <si>
    <t>IAD5-6</t>
  </si>
  <si>
    <t>R002761</t>
  </si>
  <si>
    <t>EN STOCK</t>
  </si>
  <si>
    <t>16868026N</t>
  </si>
  <si>
    <t>16868012N</t>
  </si>
  <si>
    <t>R002762</t>
  </si>
  <si>
    <t>IAG1</t>
  </si>
  <si>
    <t>BTY1</t>
  </si>
  <si>
    <t>R002508</t>
  </si>
  <si>
    <t>FQW1</t>
  </si>
  <si>
    <t>R002507</t>
  </si>
  <si>
    <t>10068031N</t>
  </si>
  <si>
    <t>13568030N</t>
  </si>
  <si>
    <t>PRC1-2-3</t>
  </si>
  <si>
    <t>PAP3-PEP3-PIP3</t>
  </si>
  <si>
    <t>R002763</t>
  </si>
  <si>
    <t>R002764</t>
  </si>
  <si>
    <t>10068077N</t>
  </si>
  <si>
    <t>10068076N</t>
  </si>
  <si>
    <t>10068037N</t>
  </si>
  <si>
    <t>AEV0</t>
  </si>
  <si>
    <t>R002765</t>
  </si>
  <si>
    <t>10068099N</t>
  </si>
  <si>
    <t>UHM9</t>
  </si>
  <si>
    <t>R002766</t>
  </si>
  <si>
    <t>10068162N</t>
  </si>
  <si>
    <t>IPN3</t>
  </si>
  <si>
    <t xml:space="preserve"> </t>
  </si>
  <si>
    <t>R002767</t>
  </si>
  <si>
    <t>R002768</t>
  </si>
  <si>
    <t>AQF0</t>
  </si>
  <si>
    <t>10068092N</t>
  </si>
  <si>
    <t>APT5</t>
  </si>
  <si>
    <t>10068042N</t>
  </si>
  <si>
    <t>UHM0-2-3-4-5-7</t>
  </si>
  <si>
    <t>UHM1-6-8</t>
  </si>
  <si>
    <t>R002769</t>
  </si>
  <si>
    <t>10068103N</t>
  </si>
  <si>
    <t>10068105N</t>
  </si>
  <si>
    <t>RUJ1-2</t>
  </si>
  <si>
    <t>R002770</t>
  </si>
  <si>
    <t>10068095N</t>
  </si>
  <si>
    <t>BBU1</t>
  </si>
  <si>
    <t>AWA1-2-3</t>
  </si>
  <si>
    <t>R002771</t>
  </si>
  <si>
    <t>10068047N</t>
  </si>
  <si>
    <t>BPO3-4-5</t>
  </si>
  <si>
    <t>R002772</t>
  </si>
  <si>
    <t>13568131N</t>
  </si>
  <si>
    <t>TYPEFAC12</t>
  </si>
  <si>
    <t>FEG1 - FKG1-2-3</t>
  </si>
  <si>
    <t>R002773</t>
  </si>
  <si>
    <t>10068147N</t>
  </si>
  <si>
    <t>FTA2-3</t>
  </si>
  <si>
    <t>R002774</t>
  </si>
  <si>
    <t>10068146N</t>
  </si>
  <si>
    <t>ATR9</t>
  </si>
  <si>
    <t>R002775</t>
  </si>
  <si>
    <t>10068108N</t>
  </si>
  <si>
    <t>R002776</t>
  </si>
  <si>
    <t>R002777</t>
  </si>
  <si>
    <t>AQF1</t>
  </si>
  <si>
    <t>10068093N</t>
  </si>
  <si>
    <t>10068094N</t>
  </si>
  <si>
    <t>PSC1-2-3</t>
  </si>
  <si>
    <t>PAS1-2-3</t>
  </si>
  <si>
    <t>R002778</t>
  </si>
  <si>
    <t>R002779</t>
  </si>
  <si>
    <t>10068155N</t>
  </si>
  <si>
    <t>10068154N</t>
  </si>
  <si>
    <t>R002780</t>
  </si>
  <si>
    <t>13568130N</t>
  </si>
  <si>
    <t>FEX0-1</t>
  </si>
  <si>
    <t>BTM1-2</t>
  </si>
  <si>
    <t>R002781</t>
  </si>
  <si>
    <t>10068133N</t>
  </si>
  <si>
    <t>ATD0</t>
  </si>
  <si>
    <t>IAD7-8</t>
  </si>
  <si>
    <t>R002782</t>
  </si>
  <si>
    <t>16868166N</t>
  </si>
  <si>
    <t>BBT1</t>
  </si>
  <si>
    <t>R002783</t>
  </si>
  <si>
    <t>13568129N</t>
  </si>
  <si>
    <t>ITS0</t>
  </si>
  <si>
    <t>RPX1-2</t>
  </si>
  <si>
    <t>R002784</t>
  </si>
  <si>
    <t>UJM9</t>
  </si>
  <si>
    <t>FLO4</t>
  </si>
  <si>
    <t>R002785</t>
  </si>
  <si>
    <t>FSZ1-2-3-4-5</t>
  </si>
  <si>
    <t>R002786</t>
  </si>
  <si>
    <t>FEG2</t>
  </si>
  <si>
    <t>R002787</t>
  </si>
  <si>
    <t>ANC0</t>
  </si>
  <si>
    <t>R002788</t>
  </si>
  <si>
    <t>10068253N</t>
  </si>
  <si>
    <t>10068242N</t>
  </si>
  <si>
    <t>10068207N</t>
  </si>
  <si>
    <t>10068241N</t>
  </si>
  <si>
    <t>10068184N</t>
  </si>
  <si>
    <t>AJO4-5</t>
  </si>
  <si>
    <t>R002789</t>
  </si>
  <si>
    <t>10068179N</t>
  </si>
  <si>
    <t>AAX0-1-2</t>
  </si>
  <si>
    <t>R002790</t>
  </si>
  <si>
    <t>10068180N</t>
  </si>
  <si>
    <t>R002791</t>
  </si>
  <si>
    <t>UJM0-1-2-3-5</t>
  </si>
  <si>
    <t>10068224N</t>
  </si>
  <si>
    <t>10068226N</t>
  </si>
  <si>
    <t>UJM4-6</t>
  </si>
  <si>
    <t>BZE7-8-9</t>
  </si>
  <si>
    <t>R002792</t>
  </si>
  <si>
    <t>13568204N</t>
  </si>
  <si>
    <t>BMT3</t>
  </si>
  <si>
    <t>R002793</t>
  </si>
  <si>
    <t>13568243N</t>
  </si>
  <si>
    <t>ADS1</t>
  </si>
  <si>
    <t>R002794</t>
  </si>
  <si>
    <t>10068252N</t>
  </si>
  <si>
    <t>FEX2</t>
  </si>
  <si>
    <t>R002795</t>
  </si>
  <si>
    <t>10068250N</t>
  </si>
  <si>
    <t>BBT2</t>
  </si>
  <si>
    <t>R002796</t>
  </si>
  <si>
    <t>13568236N</t>
  </si>
  <si>
    <t>PAS4-5-6</t>
  </si>
  <si>
    <t>R002797</t>
  </si>
  <si>
    <t>10068264N</t>
  </si>
  <si>
    <t>PSC4-5-6</t>
  </si>
  <si>
    <t>R002798</t>
  </si>
  <si>
    <t>10068170N</t>
  </si>
  <si>
    <t>ADS2</t>
  </si>
  <si>
    <t>R002799</t>
  </si>
  <si>
    <t>FTR9</t>
  </si>
  <si>
    <t>BTR9</t>
  </si>
  <si>
    <t>R002800</t>
  </si>
  <si>
    <t>R002801</t>
  </si>
  <si>
    <t>10068214N</t>
  </si>
  <si>
    <t>13568215N</t>
  </si>
  <si>
    <t>BBU2</t>
  </si>
  <si>
    <t>BAX4</t>
  </si>
  <si>
    <t>R002802</t>
  </si>
  <si>
    <t>10068480N</t>
  </si>
  <si>
    <t>R002803</t>
  </si>
  <si>
    <t>13568262N</t>
  </si>
  <si>
    <t>R002804</t>
  </si>
  <si>
    <t>13568221N</t>
  </si>
  <si>
    <t>RED1</t>
  </si>
  <si>
    <t>R002805</t>
  </si>
  <si>
    <t>10068276N</t>
  </si>
  <si>
    <t>BTS7</t>
  </si>
  <si>
    <t>R002806</t>
  </si>
  <si>
    <t>13568202N</t>
  </si>
  <si>
    <t>ACI1</t>
  </si>
  <si>
    <t>R002807</t>
  </si>
  <si>
    <t>10068247N</t>
  </si>
  <si>
    <t>UMA3</t>
  </si>
  <si>
    <t>R002808</t>
  </si>
  <si>
    <t>10068149N</t>
  </si>
  <si>
    <t>R002809</t>
  </si>
  <si>
    <t>10068216N</t>
  </si>
  <si>
    <t>IPN4-5-6</t>
  </si>
  <si>
    <t>R002810</t>
  </si>
  <si>
    <t>16868260N</t>
  </si>
  <si>
    <t>IMT1</t>
  </si>
  <si>
    <t>R002811</t>
  </si>
  <si>
    <t>16868258N</t>
  </si>
  <si>
    <t>IAJ1-2-3-4-5</t>
  </si>
  <si>
    <t>R002812</t>
  </si>
  <si>
    <t>16868263N</t>
  </si>
  <si>
    <t>R002449</t>
  </si>
  <si>
    <t>R002452</t>
  </si>
  <si>
    <t>R002450</t>
  </si>
  <si>
    <t>R002401</t>
  </si>
  <si>
    <t>EDF2</t>
  </si>
  <si>
    <t>EDF3</t>
  </si>
  <si>
    <t>EFD4</t>
  </si>
  <si>
    <t>EDF4-5</t>
  </si>
  <si>
    <t>18568145N</t>
  </si>
  <si>
    <t>EFD2</t>
  </si>
  <si>
    <t>EDF6</t>
  </si>
  <si>
    <t>EFD3</t>
  </si>
  <si>
    <t>18568144N</t>
  </si>
  <si>
    <t>18568140N</t>
  </si>
  <si>
    <t>18568141N</t>
  </si>
  <si>
    <t>18568139N</t>
  </si>
  <si>
    <t>18568142N</t>
  </si>
  <si>
    <t>18568143N</t>
  </si>
  <si>
    <t>18568135N</t>
  </si>
  <si>
    <t>R002813</t>
  </si>
  <si>
    <t>EDS1-2-3-4-5-6</t>
  </si>
  <si>
    <t>18568136N</t>
  </si>
  <si>
    <t>ANNULE</t>
  </si>
  <si>
    <t>R002814</t>
  </si>
  <si>
    <t>10068436N</t>
  </si>
  <si>
    <t>10068435N</t>
  </si>
  <si>
    <t>AWH5-6-8-9</t>
  </si>
  <si>
    <t>AWH0-1-2-4</t>
  </si>
  <si>
    <t>EFD1</t>
  </si>
  <si>
    <t>EDF9</t>
  </si>
  <si>
    <t>18568138N</t>
  </si>
  <si>
    <t>ACT7</t>
  </si>
  <si>
    <t>R002815</t>
  </si>
  <si>
    <t>AJR0-1-2</t>
  </si>
  <si>
    <t>R002816</t>
  </si>
  <si>
    <t>10068431N</t>
  </si>
  <si>
    <t>R002817</t>
  </si>
  <si>
    <t>10068433N</t>
  </si>
  <si>
    <t>AUT1</t>
  </si>
  <si>
    <t>R002818</t>
  </si>
  <si>
    <t>10068233N</t>
  </si>
  <si>
    <t>PRA3-5</t>
  </si>
  <si>
    <t>R002820</t>
  </si>
  <si>
    <t>10068475N</t>
  </si>
  <si>
    <t>PAA4</t>
  </si>
  <si>
    <t>R002821</t>
  </si>
  <si>
    <t>10068474N</t>
  </si>
  <si>
    <t>ULM0-1-2-8</t>
  </si>
  <si>
    <t>ULM3-5-9</t>
  </si>
  <si>
    <t>ULM4-6</t>
  </si>
  <si>
    <t>R002819</t>
  </si>
  <si>
    <t>10068482N</t>
  </si>
  <si>
    <t>10068484N</t>
  </si>
  <si>
    <t>10068486N</t>
  </si>
  <si>
    <t>PCD1 ; PSD1</t>
  </si>
  <si>
    <t>R002822</t>
  </si>
  <si>
    <t>10068169N</t>
  </si>
  <si>
    <t>PAS7</t>
  </si>
  <si>
    <t>R002823</t>
  </si>
  <si>
    <t>PSC7</t>
  </si>
  <si>
    <t>R002824</t>
  </si>
  <si>
    <t>10068550N</t>
  </si>
  <si>
    <t>13568549N</t>
  </si>
  <si>
    <t>RAM2</t>
  </si>
  <si>
    <t>BNI1-4-5-6-7</t>
  </si>
  <si>
    <t>R002826</t>
  </si>
  <si>
    <t>13568518N</t>
  </si>
  <si>
    <t>R002825</t>
  </si>
  <si>
    <t>IAZ4</t>
  </si>
  <si>
    <t>R002828</t>
  </si>
  <si>
    <t>16868522N</t>
  </si>
  <si>
    <t>R002827</t>
  </si>
  <si>
    <t>10067791N</t>
  </si>
  <si>
    <t>ROG1</t>
  </si>
  <si>
    <t>R002829</t>
  </si>
  <si>
    <t>10068497N</t>
  </si>
  <si>
    <t>Version</t>
  </si>
  <si>
    <t>0816</t>
  </si>
  <si>
    <t>0716</t>
  </si>
  <si>
    <t>Full Quadri</t>
  </si>
  <si>
    <t>One Shot</t>
  </si>
  <si>
    <t>HED</t>
  </si>
  <si>
    <t>Réalisateur</t>
  </si>
  <si>
    <t>T.U.</t>
  </si>
  <si>
    <t>Nb. Retours</t>
  </si>
  <si>
    <t>(MEP)</t>
  </si>
  <si>
    <t>Commentaire</t>
  </si>
  <si>
    <t>Qualité EDDY</t>
  </si>
  <si>
    <t>Raisons</t>
  </si>
  <si>
    <t>MOE</t>
  </si>
  <si>
    <t>Coordi</t>
  </si>
  <si>
    <t>Market</t>
  </si>
  <si>
    <t>Date</t>
  </si>
  <si>
    <t>Livraison</t>
  </si>
  <si>
    <t>en RE7</t>
  </si>
  <si>
    <t>Relance</t>
  </si>
  <si>
    <t>Personnalisée</t>
  </si>
  <si>
    <t>BUT (WREL)</t>
  </si>
  <si>
    <t>Mailing</t>
  </si>
  <si>
    <t>EDDY</t>
  </si>
  <si>
    <t>Code</t>
  </si>
  <si>
    <t>Code relance</t>
  </si>
  <si>
    <t>Editique</t>
  </si>
  <si>
    <t>Code Relance</t>
  </si>
  <si>
    <t>Dév MOE</t>
  </si>
  <si>
    <t>papier</t>
  </si>
  <si>
    <t>façonnage</t>
  </si>
  <si>
    <t>Fichier</t>
  </si>
  <si>
    <t>Papier</t>
  </si>
  <si>
    <t>livraison</t>
  </si>
  <si>
    <t>Image</t>
  </si>
  <si>
    <t>Réf</t>
  </si>
  <si>
    <t>Fond de</t>
  </si>
  <si>
    <t>page HD</t>
  </si>
  <si>
    <t>affranch</t>
  </si>
  <si>
    <t xml:space="preserve">Complexité </t>
  </si>
  <si>
    <t>de la maquette</t>
  </si>
  <si>
    <t>previ MOE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</si>
</sst>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8"/>
      <color rgb="FF4C4C4C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/>
      <diagonal/>
    </border>
  </borders>
  <cellStyleXfs count="50">
    <xf numFmtId="0" fontId="0" fillId="0" borderId="0"/>
    <xf numFmtId="0" fontId="4" fillId="0" borderId="0"/>
    <xf numFmtId="0" fontId="4" fillId="0" borderId="0"/>
    <xf numFmtId="0" fontId="4" fillId="0" borderId="0"/>
    <xf numFmtId="0" fontId="8" fillId="5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7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/>
    </xf>
    <xf numFmtId="0" fontId="1" fillId="3" borderId="0" xfId="0" applyFont="1" applyFill="1" applyAlignment="1">
      <alignment vertical="top"/>
    </xf>
    <xf numFmtId="0" fontId="1" fillId="3" borderId="2" xfId="0" applyFont="1" applyFill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1" fillId="3" borderId="0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1" fillId="3" borderId="0" xfId="0" applyFont="1" applyFill="1" applyAlignment="1">
      <alignment horizontal="center"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3" borderId="0" xfId="0" applyFont="1" applyFill="1" applyAlignment="1">
      <alignment vertical="top"/>
    </xf>
    <xf numFmtId="0" fontId="2" fillId="3" borderId="8" xfId="0" applyFont="1" applyFill="1" applyBorder="1" applyAlignment="1">
      <alignment vertical="top"/>
    </xf>
    <xf numFmtId="0" fontId="2" fillId="3" borderId="4" xfId="0" applyFont="1" applyFill="1" applyBorder="1" applyAlignment="1">
      <alignment horizontal="center" vertical="top"/>
    </xf>
    <xf numFmtId="49" fontId="2" fillId="3" borderId="5" xfId="0" applyNumberFormat="1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center" vertical="top"/>
    </xf>
    <xf numFmtId="0" fontId="2" fillId="3" borderId="7" xfId="0" quotePrefix="1" applyFont="1" applyFill="1" applyBorder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14" fontId="1" fillId="0" borderId="5" xfId="0" applyNumberFormat="1" applyFont="1" applyBorder="1" applyAlignment="1">
      <alignment vertical="top"/>
    </xf>
    <xf numFmtId="14" fontId="1" fillId="0" borderId="0" xfId="0" applyNumberFormat="1" applyFont="1" applyBorder="1" applyAlignment="1">
      <alignment vertical="top"/>
    </xf>
    <xf numFmtId="14" fontId="1" fillId="0" borderId="2" xfId="0" applyNumberFormat="1" applyFont="1" applyBorder="1" applyAlignment="1">
      <alignment vertical="top"/>
    </xf>
    <xf numFmtId="0" fontId="1" fillId="0" borderId="6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3" fillId="2" borderId="0" xfId="0" applyFont="1" applyFill="1" applyAlignment="1">
      <alignment vertical="top"/>
    </xf>
    <xf numFmtId="14" fontId="1" fillId="0" borderId="0" xfId="0" applyNumberFormat="1" applyFont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/>
    </xf>
    <xf numFmtId="14" fontId="1" fillId="0" borderId="0" xfId="0" applyNumberFormat="1" applyFont="1" applyBorder="1" applyAlignment="1">
      <alignment horizontal="center" vertical="top"/>
    </xf>
    <xf numFmtId="14" fontId="1" fillId="0" borderId="2" xfId="0" applyNumberFormat="1" applyFont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/>
    </xf>
    <xf numFmtId="14" fontId="1" fillId="0" borderId="2" xfId="0" applyNumberFormat="1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5" fillId="0" borderId="0" xfId="0" applyFont="1"/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15" fontId="1" fillId="0" borderId="3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14" fontId="1" fillId="0" borderId="0" xfId="0" applyNumberFormat="1" applyFont="1" applyBorder="1" applyAlignment="1">
      <alignment horizontal="right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NumberFormat="1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0" xfId="0" applyFont="1" applyFill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left" vertical="top"/>
    </xf>
    <xf numFmtId="49" fontId="1" fillId="0" borderId="5" xfId="0" applyNumberFormat="1" applyFont="1" applyBorder="1" applyAlignment="1" applyProtection="1">
      <alignment horizontal="left" vertical="top"/>
      <protection locked="0"/>
    </xf>
    <xf numFmtId="49" fontId="1" fillId="0" borderId="5" xfId="0" applyNumberFormat="1" applyFont="1" applyBorder="1" applyAlignment="1">
      <alignment horizontal="left" vertical="top"/>
    </xf>
    <xf numFmtId="20" fontId="1" fillId="0" borderId="5" xfId="0" applyNumberFormat="1" applyFont="1" applyBorder="1" applyAlignment="1">
      <alignment horizontal="left" vertical="top"/>
    </xf>
    <xf numFmtId="0" fontId="2" fillId="3" borderId="3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14" fontId="1" fillId="0" borderId="0" xfId="0" applyNumberFormat="1" applyFont="1" applyFill="1" applyAlignment="1">
      <alignment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6" borderId="0" xfId="0" applyFont="1" applyFill="1" applyAlignment="1">
      <alignment vertical="top"/>
    </xf>
    <xf numFmtId="0" fontId="1" fillId="6" borderId="2" xfId="0" applyFont="1" applyFill="1" applyBorder="1" applyAlignment="1">
      <alignment vertical="top"/>
    </xf>
    <xf numFmtId="0" fontId="1" fillId="6" borderId="2" xfId="0" applyFont="1" applyFill="1" applyBorder="1" applyAlignment="1">
      <alignment horizontal="center" vertical="top"/>
    </xf>
    <xf numFmtId="0" fontId="1" fillId="6" borderId="3" xfId="0" applyFont="1" applyFill="1" applyBorder="1" applyAlignment="1">
      <alignment horizontal="center" vertical="top"/>
    </xf>
    <xf numFmtId="0" fontId="1" fillId="6" borderId="0" xfId="0" applyFont="1" applyFill="1" applyAlignment="1">
      <alignment horizontal="center" vertical="top"/>
    </xf>
    <xf numFmtId="0" fontId="1" fillId="6" borderId="8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vertical="top"/>
    </xf>
    <xf numFmtId="49" fontId="1" fillId="6" borderId="5" xfId="0" applyNumberFormat="1" applyFont="1" applyFill="1" applyBorder="1" applyAlignment="1">
      <alignment horizontal="left" vertical="top"/>
    </xf>
    <xf numFmtId="14" fontId="1" fillId="6" borderId="5" xfId="0" applyNumberFormat="1" applyFont="1" applyFill="1" applyBorder="1" applyAlignment="1">
      <alignment vertical="top"/>
    </xf>
    <xf numFmtId="14" fontId="1" fillId="6" borderId="0" xfId="0" applyNumberFormat="1" applyFont="1" applyFill="1" applyBorder="1" applyAlignment="1">
      <alignment vertical="top"/>
    </xf>
    <xf numFmtId="0" fontId="1" fillId="6" borderId="0" xfId="0" applyFont="1" applyFill="1" applyBorder="1" applyAlignment="1">
      <alignment vertical="top"/>
    </xf>
    <xf numFmtId="0" fontId="1" fillId="6" borderId="1" xfId="0" applyFont="1" applyFill="1" applyBorder="1" applyAlignment="1">
      <alignment horizontal="center" vertical="top"/>
    </xf>
    <xf numFmtId="0" fontId="1" fillId="6" borderId="0" xfId="0" applyFont="1" applyFill="1" applyBorder="1" applyAlignment="1">
      <alignment horizontal="center" vertical="top"/>
    </xf>
    <xf numFmtId="0" fontId="1" fillId="6" borderId="2" xfId="0" applyFont="1" applyFill="1" applyBorder="1" applyAlignment="1">
      <alignment horizontal="left" vertical="top"/>
    </xf>
    <xf numFmtId="0" fontId="1" fillId="6" borderId="6" xfId="0" applyFont="1" applyFill="1" applyBorder="1" applyAlignment="1">
      <alignment horizontal="center" vertical="top"/>
    </xf>
    <xf numFmtId="0" fontId="1" fillId="6" borderId="5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top"/>
    </xf>
    <xf numFmtId="0" fontId="3" fillId="6" borderId="0" xfId="0" applyFont="1" applyFill="1" applyAlignment="1">
      <alignment vertical="top"/>
    </xf>
    <xf numFmtId="14" fontId="1" fillId="6" borderId="0" xfId="0" applyNumberFormat="1" applyFont="1" applyFill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/>
    </xf>
    <xf numFmtId="49" fontId="1" fillId="0" borderId="5" xfId="0" applyNumberFormat="1" applyFont="1" applyFill="1" applyBorder="1" applyAlignment="1">
      <alignment horizontal="left" vertical="top"/>
    </xf>
    <xf numFmtId="14" fontId="1" fillId="0" borderId="5" xfId="0" applyNumberFormat="1" applyFont="1" applyFill="1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10" fillId="0" borderId="0" xfId="49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2" fillId="4" borderId="0" xfId="0" applyFont="1" applyFill="1" applyAlignment="1">
      <alignment horizontal="center" vertical="top"/>
    </xf>
    <xf numFmtId="0" fontId="1" fillId="0" borderId="0" xfId="0" applyFont="1" applyAlignment="1">
      <alignment horizontal="right" vertical="top"/>
    </xf>
    <xf numFmtId="14" fontId="1" fillId="0" borderId="0" xfId="0" applyNumberFormat="1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top"/>
    </xf>
    <xf numFmtId="14" fontId="1" fillId="0" borderId="0" xfId="0" applyNumberFormat="1" applyFont="1" applyFill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0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</cellXfs>
  <cellStyles count="50">
    <cellStyle name="Insatisfaisant 2" xfId="4"/>
    <cellStyle name="Lien hypertexte" xfId="49" builtinId="8"/>
    <cellStyle name="Milliers 2" xfId="5"/>
    <cellStyle name="Milliers 2 10" xfId="6"/>
    <cellStyle name="Milliers 2 10 2" xfId="7"/>
    <cellStyle name="Milliers 2 11" xfId="8"/>
    <cellStyle name="Milliers 2 11 2" xfId="9"/>
    <cellStyle name="Milliers 2 12" xfId="10"/>
    <cellStyle name="Milliers 2 12 2" xfId="11"/>
    <cellStyle name="Milliers 2 13" xfId="12"/>
    <cellStyle name="Milliers 2 14" xfId="13"/>
    <cellStyle name="Milliers 2 15" xfId="14"/>
    <cellStyle name="Milliers 2 16" xfId="15"/>
    <cellStyle name="Milliers 2 17" xfId="16"/>
    <cellStyle name="Milliers 2 18" xfId="17"/>
    <cellStyle name="Milliers 2 19" xfId="18"/>
    <cellStyle name="Milliers 2 2" xfId="19"/>
    <cellStyle name="Milliers 2 2 2" xfId="20"/>
    <cellStyle name="Milliers 2 20" xfId="21"/>
    <cellStyle name="Milliers 2 21" xfId="22"/>
    <cellStyle name="Milliers 2 22" xfId="23"/>
    <cellStyle name="Milliers 2 23" xfId="24"/>
    <cellStyle name="Milliers 2 24" xfId="25"/>
    <cellStyle name="Milliers 2 25" xfId="26"/>
    <cellStyle name="Milliers 2 26" xfId="27"/>
    <cellStyle name="Milliers 2 27" xfId="28"/>
    <cellStyle name="Milliers 2 28" xfId="29"/>
    <cellStyle name="Milliers 2 29" xfId="30"/>
    <cellStyle name="Milliers 2 3" xfId="31"/>
    <cellStyle name="Milliers 2 3 2" xfId="32"/>
    <cellStyle name="Milliers 2 30" xfId="33"/>
    <cellStyle name="Milliers 2 4" xfId="34"/>
    <cellStyle name="Milliers 2 4 2" xfId="35"/>
    <cellStyle name="Milliers 2 5" xfId="36"/>
    <cellStyle name="Milliers 2 5 2" xfId="37"/>
    <cellStyle name="Milliers 2 6" xfId="38"/>
    <cellStyle name="Milliers 2 6 2" xfId="39"/>
    <cellStyle name="Milliers 2 7" xfId="40"/>
    <cellStyle name="Milliers 2 7 2" xfId="41"/>
    <cellStyle name="Milliers 2 8" xfId="42"/>
    <cellStyle name="Milliers 2 8 2" xfId="43"/>
    <cellStyle name="Milliers 2 9" xfId="44"/>
    <cellStyle name="Milliers 2 9 2" xfId="45"/>
    <cellStyle name="Normal" xfId="0" builtinId="0"/>
    <cellStyle name="Normal 2" xfId="3"/>
    <cellStyle name="Normal 2 2" xfId="46"/>
    <cellStyle name="Normal 2 2 2" xfId="1"/>
    <cellStyle name="Normal 3" xfId="47"/>
    <cellStyle name="Normal 3 2" xfId="48"/>
    <cellStyle name="Normal 4" xfId="2"/>
  </cellStyles>
  <dxfs count="17">
    <dxf>
      <fill>
        <patternFill>
          <bgColor rgb="FFF9AD6F"/>
        </patternFill>
      </fill>
      <border>
        <top style="dashed">
          <color auto="1"/>
        </top>
        <vertical/>
        <horizontal/>
      </border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3300"/>
        </patternFill>
      </fill>
    </dxf>
    <dxf>
      <font>
        <b val="0"/>
        <i val="0"/>
        <color auto="1"/>
      </font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theme="0"/>
      </font>
      <fill>
        <patternFill>
          <bgColor rgb="FFEB6FCB"/>
        </patternFill>
      </fill>
    </dxf>
    <dxf>
      <font>
        <b val="0"/>
        <i/>
        <color theme="0" tint="-0.24994659260841701"/>
      </font>
      <fill>
        <patternFill>
          <bgColor rgb="FFFFFFCC"/>
        </patternFill>
      </fill>
    </dxf>
    <dxf>
      <font>
        <b val="0"/>
        <i/>
        <color theme="0" tint="-0.499984740745262"/>
      </font>
      <fill>
        <patternFill>
          <bgColor rgb="FFEAEAEA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Medium9"/>
  <colors>
    <mruColors>
      <color rgb="FFE232B4"/>
      <color rgb="FFF9AD6F"/>
      <color rgb="FFDFA8A5"/>
      <color rgb="FFEAEAEA"/>
      <color rgb="FFDDDDDD"/>
      <color rgb="FFFFFFCC"/>
      <color rgb="FFFF3300"/>
      <color rgb="FFEB6FCB"/>
      <color rgb="FFFAD4F0"/>
      <color rgb="FFE7FC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E232B4"/>
    <pageSetUpPr fitToPage="1"/>
  </sheetPr>
  <dimension ref="A1:AY758"/>
  <sheetViews>
    <sheetView tabSelected="1" zoomScaleNormal="100" workbookViewId="0">
      <pane ySplit="2" topLeftCell="A3" activePane="bottomLeft" state="frozen"/>
      <selection pane="bottomLeft" activeCell="AR30" sqref="AR30"/>
    </sheetView>
  </sheetViews>
  <sheetFormatPr baseColWidth="10" defaultColWidth="9.125" defaultRowHeight="11.25" x14ac:dyDescent="0.25"/>
  <cols>
    <col min="1" max="1" width="8.375" style="10" bestFit="1" customWidth="1"/>
    <col min="2" max="2" width="15.125" style="10" bestFit="1" customWidth="1"/>
    <col min="3" max="3" width="28.75" style="10" customWidth="1"/>
    <col min="4" max="4" width="11.625" style="10" customWidth="1"/>
    <col min="5" max="5" width="15" style="22" customWidth="1"/>
    <col min="6" max="6" width="10.625" style="22" customWidth="1"/>
    <col min="7" max="7" width="9.25" style="22" customWidth="1"/>
    <col min="8" max="8" width="11.125" style="22" customWidth="1"/>
    <col min="9" max="9" width="8.25" style="22" bestFit="1" customWidth="1"/>
    <col min="10" max="10" width="12.125" style="23" customWidth="1"/>
    <col min="11" max="11" width="42.25" style="2" customWidth="1"/>
    <col min="12" max="12" width="10.875" style="163" customWidth="1"/>
    <col min="13" max="13" width="13.625" style="24" bestFit="1" customWidth="1"/>
    <col min="14" max="14" width="6.25" style="103" customWidth="1"/>
    <col min="15" max="15" width="10.75" style="103" bestFit="1" customWidth="1"/>
    <col min="16" max="16" width="10" style="32" customWidth="1"/>
    <col min="17" max="20" width="10" style="33" customWidth="1"/>
    <col min="21" max="21" width="83" style="33" customWidth="1"/>
    <col min="22" max="22" width="6.625" style="34" customWidth="1"/>
    <col min="23" max="23" width="7.875" style="46" customWidth="1"/>
    <col min="24" max="24" width="8.25" style="47" customWidth="1"/>
    <col min="25" max="25" width="77.75" style="41" customWidth="1"/>
    <col min="26" max="26" width="11.25" style="20" customWidth="1"/>
    <col min="27" max="27" width="12" style="28" customWidth="1"/>
    <col min="28" max="28" width="5" style="29" customWidth="1"/>
    <col min="29" max="29" width="4" style="1" customWidth="1"/>
    <col min="30" max="30" width="11.125" style="10" customWidth="1"/>
    <col min="31" max="31" width="9.625" style="22" bestFit="1" customWidth="1"/>
    <col min="32" max="32" width="9.375" style="22" customWidth="1"/>
    <col min="33" max="33" width="11.875" style="22" customWidth="1"/>
    <col min="34" max="34" width="19.375" style="10" customWidth="1"/>
    <col min="35" max="35" width="11.375" style="22" customWidth="1"/>
    <col min="36" max="36" width="8" style="22" customWidth="1"/>
    <col min="37" max="37" width="10" style="10" customWidth="1"/>
    <col min="38" max="38" width="10" style="22" customWidth="1"/>
    <col min="39" max="39" width="10" style="10" customWidth="1"/>
    <col min="40" max="40" width="9.25" style="152" bestFit="1" customWidth="1"/>
    <col min="41" max="41" width="11.125" style="10" bestFit="1" customWidth="1"/>
    <col min="42" max="42" width="13.75" style="10" bestFit="1" customWidth="1"/>
    <col min="43" max="43" width="9.25" style="10" bestFit="1" customWidth="1"/>
    <col min="44" max="44" width="22.25" style="10" bestFit="1" customWidth="1"/>
    <col min="45" max="45" width="15.875" style="10" bestFit="1" customWidth="1"/>
    <col min="46" max="46" width="5" style="10" customWidth="1"/>
    <col min="47" max="47" width="25.25" style="10" bestFit="1" customWidth="1"/>
    <col min="48" max="48" width="9.125" style="10"/>
    <col min="49" max="49" width="5.875" style="10" bestFit="1" customWidth="1"/>
    <col min="50" max="50" width="9.875" style="10" bestFit="1" customWidth="1"/>
    <col min="51" max="51" width="12.25" style="10" bestFit="1" customWidth="1"/>
    <col min="52" max="16384" width="9.125" style="10"/>
  </cols>
  <sheetData>
    <row r="1" spans="1:51" ht="12" customHeight="1" x14ac:dyDescent="0.25">
      <c r="A1" s="18" t="s">
        <v>500</v>
      </c>
      <c r="B1" s="3"/>
      <c r="C1" s="12" t="s">
        <v>503</v>
      </c>
      <c r="D1" s="39" t="s">
        <v>501</v>
      </c>
      <c r="E1" s="105" t="s">
        <v>495</v>
      </c>
      <c r="F1" s="105" t="s">
        <v>495</v>
      </c>
      <c r="G1" s="4"/>
      <c r="H1" s="105" t="s">
        <v>498</v>
      </c>
      <c r="I1" s="3"/>
      <c r="J1" s="173" t="s">
        <v>487</v>
      </c>
      <c r="K1" s="174"/>
      <c r="L1" s="160" t="s">
        <v>515</v>
      </c>
      <c r="M1" s="5"/>
      <c r="N1" s="101"/>
      <c r="O1" s="101"/>
      <c r="P1" s="6" t="s">
        <v>4</v>
      </c>
      <c r="Q1" s="98" t="s">
        <v>492</v>
      </c>
      <c r="R1" s="100" t="s">
        <v>492</v>
      </c>
      <c r="S1" s="98" t="s">
        <v>493</v>
      </c>
      <c r="T1" s="156" t="s">
        <v>492</v>
      </c>
      <c r="U1" s="7"/>
      <c r="V1" s="175" t="s">
        <v>484</v>
      </c>
      <c r="W1" s="176"/>
      <c r="X1" s="176"/>
      <c r="Y1" s="177"/>
      <c r="Z1" s="8" t="s">
        <v>5</v>
      </c>
      <c r="AA1" s="16" t="s">
        <v>512</v>
      </c>
      <c r="AB1" s="169" t="s">
        <v>100</v>
      </c>
      <c r="AC1" s="170"/>
      <c r="AD1" s="3"/>
      <c r="AE1" s="18" t="s">
        <v>500</v>
      </c>
      <c r="AF1" s="9"/>
      <c r="AG1" s="9" t="str">
        <f ca="1">IF(SUMIF(AB3:AB500,"x",AT3:AT500)&gt;0,INDIRECT("P"&amp;SUMIF(AB3:AB500,"x",AT3:AT500)),"")</f>
        <v/>
      </c>
      <c r="AH1" s="3"/>
      <c r="AI1" s="18" t="s">
        <v>500</v>
      </c>
      <c r="AJ1" s="9"/>
      <c r="AK1" s="18" t="s">
        <v>492</v>
      </c>
      <c r="AL1" s="18" t="s">
        <v>492</v>
      </c>
      <c r="AM1" s="151" t="s">
        <v>492</v>
      </c>
      <c r="AN1" s="151" t="s">
        <v>511</v>
      </c>
      <c r="AR1" s="11" t="str">
        <f ca="1">IF(SUMIF(AC3:AC4963,"x",AT3:AT4963)&gt;0,INDIRECT("AO"&amp;SUMIF(AC3:AC4963,"x",AT3:AT4963)),"")</f>
        <v/>
      </c>
      <c r="AS1" s="11" t="str">
        <f ca="1">IF(SUMIF(AB3:AB4963,"x",AT3:AT4963)&gt;0,INDIRECT("AP"&amp;SUMIF(AB3:AB4963,"x",AT3:AT4963)),"")</f>
        <v/>
      </c>
    </row>
    <row r="2" spans="1:51" s="19" customFormat="1" x14ac:dyDescent="0.25">
      <c r="A2" s="18" t="s">
        <v>499</v>
      </c>
      <c r="B2" s="12" t="s">
        <v>40</v>
      </c>
      <c r="C2" s="12" t="s">
        <v>490</v>
      </c>
      <c r="D2" s="39" t="s">
        <v>502</v>
      </c>
      <c r="E2" s="105" t="s">
        <v>496</v>
      </c>
      <c r="F2" s="105" t="s">
        <v>479</v>
      </c>
      <c r="G2" s="99" t="s">
        <v>480</v>
      </c>
      <c r="H2" s="105" t="s">
        <v>497</v>
      </c>
      <c r="I2" s="18" t="s">
        <v>481</v>
      </c>
      <c r="J2" s="13" t="s">
        <v>0</v>
      </c>
      <c r="K2" s="35" t="s">
        <v>486</v>
      </c>
      <c r="L2" s="162" t="s">
        <v>516</v>
      </c>
      <c r="M2" s="14" t="s">
        <v>0</v>
      </c>
      <c r="N2" s="15" t="s">
        <v>476</v>
      </c>
      <c r="O2" s="15" t="s">
        <v>482</v>
      </c>
      <c r="P2" s="6" t="s">
        <v>92</v>
      </c>
      <c r="Q2" s="98" t="s">
        <v>504</v>
      </c>
      <c r="R2" s="100" t="s">
        <v>517</v>
      </c>
      <c r="S2" s="98" t="s">
        <v>494</v>
      </c>
      <c r="T2" s="156" t="s">
        <v>514</v>
      </c>
      <c r="U2" s="97" t="s">
        <v>483</v>
      </c>
      <c r="V2" s="43" t="s">
        <v>489</v>
      </c>
      <c r="W2" s="44" t="s">
        <v>490</v>
      </c>
      <c r="X2" s="39" t="s">
        <v>491</v>
      </c>
      <c r="Y2" s="39" t="s">
        <v>488</v>
      </c>
      <c r="Z2" s="48" t="s">
        <v>485</v>
      </c>
      <c r="AA2" s="16" t="s">
        <v>513</v>
      </c>
      <c r="AB2" s="45" t="s">
        <v>111</v>
      </c>
      <c r="AC2" s="17" t="s">
        <v>110</v>
      </c>
      <c r="AD2" s="12" t="s">
        <v>1</v>
      </c>
      <c r="AE2" s="18" t="s">
        <v>505</v>
      </c>
      <c r="AF2" s="18" t="s">
        <v>16</v>
      </c>
      <c r="AG2" s="18" t="s">
        <v>2</v>
      </c>
      <c r="AH2" s="12" t="s">
        <v>3</v>
      </c>
      <c r="AI2" s="18" t="s">
        <v>506</v>
      </c>
      <c r="AJ2" s="18" t="s">
        <v>6</v>
      </c>
      <c r="AK2" s="18" t="s">
        <v>507</v>
      </c>
      <c r="AL2" s="18" t="s">
        <v>508</v>
      </c>
      <c r="AM2" s="151" t="s">
        <v>509</v>
      </c>
      <c r="AN2" s="151" t="s">
        <v>510</v>
      </c>
    </row>
    <row r="3" spans="1:51" x14ac:dyDescent="0.25">
      <c r="A3" s="10">
        <v>3686</v>
      </c>
      <c r="B3" s="10" t="s">
        <v>41</v>
      </c>
      <c r="C3" s="10" t="s">
        <v>101</v>
      </c>
      <c r="D3" s="20" t="s">
        <v>27</v>
      </c>
      <c r="E3" s="56"/>
      <c r="F3" s="21"/>
      <c r="G3" s="47"/>
      <c r="H3" s="21"/>
      <c r="M3" s="24" t="s">
        <v>29</v>
      </c>
      <c r="N3" s="102"/>
      <c r="O3" s="102"/>
      <c r="P3" s="25">
        <v>42460</v>
      </c>
      <c r="Q3" s="37">
        <v>42467</v>
      </c>
      <c r="R3" s="26"/>
      <c r="S3" s="26">
        <v>42475</v>
      </c>
      <c r="T3" s="26"/>
      <c r="U3" s="26"/>
      <c r="V3" s="36"/>
      <c r="W3" s="37"/>
      <c r="X3" s="38"/>
      <c r="Y3" s="40"/>
      <c r="Z3" s="27">
        <v>42485</v>
      </c>
      <c r="AD3" s="10" t="s">
        <v>19</v>
      </c>
      <c r="AE3" s="22" t="s">
        <v>30</v>
      </c>
      <c r="AF3" s="22" t="s">
        <v>31</v>
      </c>
      <c r="AG3" s="22" t="s">
        <v>14</v>
      </c>
      <c r="AH3" s="30" t="e">
        <f ca="1">IF(LEN(AG3)&gt;0,INDIRECT("list!B"&amp;SUMIF(#REF!,AG3,#REF!)),"")</f>
        <v>#REF!</v>
      </c>
      <c r="AI3" s="22" t="s">
        <v>28</v>
      </c>
      <c r="AJ3" s="22" t="s">
        <v>17</v>
      </c>
      <c r="AK3" s="31">
        <v>42471</v>
      </c>
      <c r="AL3" s="167">
        <v>42471</v>
      </c>
      <c r="AM3" s="31">
        <v>42472</v>
      </c>
      <c r="AN3" s="152" t="str">
        <f t="shared" ref="AN3:AN66" si="0">IF(F3="X",IF(VALUE(RIGHT(D3,4))&gt;2999,(VALUE(RIGHT(D3,4))-2900)&amp;"xx","0"&amp;(VALUE(RIGHT(D3,4))-2900)&amp;"xx"),"")</f>
        <v/>
      </c>
      <c r="AP3" s="10" t="str">
        <f t="shared" ref="AP3:AP34" si="1">IF(LEN(A3)&gt;0,M3,IF(LEN(AE3)&gt;0,AP2,""))</f>
        <v>Closed</v>
      </c>
      <c r="AQ3" s="31">
        <f t="shared" ref="AQ3:AQ34" si="2">IF(LEN(A3)&gt;0,AM3,IF(LEN(AE3)&gt;0,AQ2,""))</f>
        <v>42472</v>
      </c>
      <c r="AR3" s="10" t="str">
        <f>AD3&amp;"_"&amp;AG3&amp;"_"&amp;AF3</f>
        <v>CETELEM_16N2-Y4_Recto</v>
      </c>
      <c r="AS3" s="10" t="str">
        <f>AG3&amp;"_"&amp;AF3</f>
        <v>16N2-Y4_Recto</v>
      </c>
      <c r="AT3" s="10">
        <f>ROW(AR3)</f>
        <v>3</v>
      </c>
      <c r="AU3" s="10" t="str">
        <f t="shared" ref="AU3:AU66" si="3">IF(B3 = "", "",B3 &amp; "_" &amp; IF(E3 &lt;&gt; "","Perso","") &amp; "_" &amp; IF(F3 &lt;&gt; "","Quadri","") &amp; "_" &amp; IF(G3 &lt;&gt; "","OneShot","") &amp; "_" &amp; IF(H3 &lt;&gt; "","MailingBUT","") &amp; "_" &amp; IF(I3 &lt;&gt; "","HED","") &amp; "_" &amp; N3)</f>
        <v>Création______</v>
      </c>
      <c r="AV3" s="10" t="str">
        <f t="shared" ref="AV3:AV66" si="4">N3&amp;"_"&amp;IF(MONTH(P3)&lt;10,"0"&amp;MONTH(P3),MONTH(P3))&amp;"_"&amp;DAY(P3)</f>
        <v>_03_31</v>
      </c>
      <c r="AW3" s="10">
        <f>NETWORKDAYS.INTL(P3,AM3)</f>
        <v>9</v>
      </c>
      <c r="AX3" s="10" t="str">
        <f t="shared" ref="AX3:AX66" si="5">N3&amp;"_"&amp;AW3</f>
        <v>_9</v>
      </c>
      <c r="AY3" s="10" t="str">
        <f t="shared" ref="AY3:AY66" si="6">N3&amp;"_"&amp;DAY(P3)&amp;"_"&amp;AW3</f>
        <v>_31_9</v>
      </c>
    </row>
    <row r="4" spans="1:51" x14ac:dyDescent="0.25">
      <c r="A4" s="10">
        <v>3687</v>
      </c>
      <c r="B4" s="10" t="s">
        <v>41</v>
      </c>
      <c r="C4" s="10" t="s">
        <v>32</v>
      </c>
      <c r="D4" s="20" t="s">
        <v>33</v>
      </c>
      <c r="E4" s="21"/>
      <c r="F4" s="21"/>
      <c r="G4" s="47"/>
      <c r="H4" s="21"/>
      <c r="M4" s="24" t="s">
        <v>29</v>
      </c>
      <c r="N4" s="102"/>
      <c r="O4" s="102"/>
      <c r="P4" s="25">
        <v>42460</v>
      </c>
      <c r="Q4" s="26">
        <v>42468</v>
      </c>
      <c r="R4" s="26"/>
      <c r="S4" s="26">
        <v>42472</v>
      </c>
      <c r="T4" s="26"/>
      <c r="U4" s="26"/>
      <c r="V4" s="36"/>
      <c r="W4" s="37"/>
      <c r="X4" s="38"/>
      <c r="Y4" s="40"/>
      <c r="Z4" s="27">
        <v>42485</v>
      </c>
      <c r="AD4" s="10" t="s">
        <v>19</v>
      </c>
      <c r="AE4" s="22" t="s">
        <v>102</v>
      </c>
      <c r="AF4" s="22" t="s">
        <v>31</v>
      </c>
      <c r="AG4" s="22" t="s">
        <v>10</v>
      </c>
      <c r="AH4" s="30" t="e">
        <f ca="1">IF(LEN(AG4)&gt;0,INDIRECT("list!B"&amp;SUMIF(#REF!,AG4,#REF!)),"")</f>
        <v>#REF!</v>
      </c>
      <c r="AI4" s="22" t="s">
        <v>34</v>
      </c>
      <c r="AJ4" s="22" t="s">
        <v>17</v>
      </c>
      <c r="AK4" s="31">
        <v>42464</v>
      </c>
      <c r="AL4" s="167">
        <v>42471</v>
      </c>
      <c r="AM4" s="31">
        <v>42471</v>
      </c>
      <c r="AN4" s="152" t="str">
        <f t="shared" si="0"/>
        <v/>
      </c>
      <c r="AP4" s="10" t="str">
        <f t="shared" si="1"/>
        <v>Closed</v>
      </c>
      <c r="AQ4" s="31">
        <f t="shared" si="2"/>
        <v>42471</v>
      </c>
      <c r="AR4" s="10" t="str">
        <f t="shared" ref="AR4:AR42" si="7">AD4&amp;"_"&amp;AG4&amp;"_"&amp;AF4</f>
        <v>CETELEM_12N2-Y4_Recto</v>
      </c>
      <c r="AS4" s="10" t="str">
        <f t="shared" ref="AS4:AS42" si="8">AG4&amp;"_"&amp;AF4</f>
        <v>12N2-Y4_Recto</v>
      </c>
      <c r="AT4" s="10">
        <f t="shared" ref="AT4:AT27" si="9">ROW(AR4)</f>
        <v>4</v>
      </c>
      <c r="AU4" s="10" t="str">
        <f t="shared" si="3"/>
        <v>Création______</v>
      </c>
      <c r="AV4" s="10" t="str">
        <f t="shared" si="4"/>
        <v>_03_31</v>
      </c>
      <c r="AW4" s="10">
        <f t="shared" ref="AW4:AW67" si="10">NETWORKDAYS.INTL(P4,AM4)</f>
        <v>8</v>
      </c>
      <c r="AX4" s="10" t="str">
        <f t="shared" si="5"/>
        <v>_8</v>
      </c>
      <c r="AY4" s="10" t="str">
        <f t="shared" si="6"/>
        <v>_31_8</v>
      </c>
    </row>
    <row r="5" spans="1:51" x14ac:dyDescent="0.25">
      <c r="A5" s="10">
        <v>3688</v>
      </c>
      <c r="B5" s="10" t="s">
        <v>52</v>
      </c>
      <c r="C5" s="10" t="s">
        <v>35</v>
      </c>
      <c r="D5" s="20" t="s">
        <v>37</v>
      </c>
      <c r="E5" s="21"/>
      <c r="F5" s="21"/>
      <c r="G5" s="47"/>
      <c r="H5" s="21"/>
      <c r="M5" s="24" t="s">
        <v>29</v>
      </c>
      <c r="N5" s="102"/>
      <c r="O5" s="102"/>
      <c r="P5" s="25">
        <v>42460</v>
      </c>
      <c r="Q5" s="26">
        <v>42464</v>
      </c>
      <c r="R5" s="26"/>
      <c r="S5" s="26">
        <v>42465</v>
      </c>
      <c r="T5" s="26"/>
      <c r="U5" s="26"/>
      <c r="V5" s="36"/>
      <c r="W5" s="37"/>
      <c r="X5" s="38"/>
      <c r="Y5" s="40"/>
      <c r="Z5" s="27">
        <v>42485</v>
      </c>
      <c r="AE5" s="22" t="s">
        <v>38</v>
      </c>
      <c r="AH5" s="30" t="str">
        <f ca="1">IF(LEN(AG5)&gt;0,INDIRECT("list!B"&amp;SUMIF(#REF!,AG5,#REF!)),"")</f>
        <v/>
      </c>
      <c r="AM5" s="31">
        <v>42461</v>
      </c>
      <c r="AN5" s="152" t="str">
        <f t="shared" si="0"/>
        <v/>
      </c>
      <c r="AP5" s="10" t="str">
        <f t="shared" si="1"/>
        <v>Closed</v>
      </c>
      <c r="AQ5" s="31">
        <f t="shared" si="2"/>
        <v>42461</v>
      </c>
      <c r="AR5" s="10" t="str">
        <f t="shared" si="7"/>
        <v>__</v>
      </c>
      <c r="AS5" s="10" t="str">
        <f t="shared" si="8"/>
        <v>_</v>
      </c>
      <c r="AT5" s="10">
        <f t="shared" si="9"/>
        <v>5</v>
      </c>
      <c r="AU5" s="10" t="str">
        <f t="shared" si="3"/>
        <v>Modification support______</v>
      </c>
      <c r="AV5" s="10" t="str">
        <f t="shared" si="4"/>
        <v>_03_31</v>
      </c>
      <c r="AW5" s="10">
        <f t="shared" si="10"/>
        <v>2</v>
      </c>
      <c r="AX5" s="10" t="str">
        <f t="shared" si="5"/>
        <v>_2</v>
      </c>
      <c r="AY5" s="10" t="str">
        <f t="shared" si="6"/>
        <v>_31_2</v>
      </c>
    </row>
    <row r="6" spans="1:51" x14ac:dyDescent="0.25">
      <c r="C6" s="10" t="s">
        <v>36</v>
      </c>
      <c r="D6" s="20" t="s">
        <v>37</v>
      </c>
      <c r="E6" s="21"/>
      <c r="F6" s="21"/>
      <c r="G6" s="47"/>
      <c r="H6" s="21"/>
      <c r="N6" s="102"/>
      <c r="O6" s="102"/>
      <c r="AE6" s="22" t="s">
        <v>39</v>
      </c>
      <c r="AH6" s="30" t="str">
        <f ca="1">IF(LEN(AG6)&gt;0,INDIRECT("list!B"&amp;SUMIF(#REF!,AG6,#REF!)),"")</f>
        <v/>
      </c>
      <c r="AN6" s="152" t="str">
        <f t="shared" si="0"/>
        <v/>
      </c>
      <c r="AP6" s="10" t="str">
        <f t="shared" si="1"/>
        <v>Closed</v>
      </c>
      <c r="AQ6" s="31">
        <f t="shared" si="2"/>
        <v>42461</v>
      </c>
      <c r="AR6" s="10" t="str">
        <f t="shared" si="7"/>
        <v>__</v>
      </c>
      <c r="AS6" s="10" t="str">
        <f t="shared" si="8"/>
        <v>_</v>
      </c>
      <c r="AT6" s="10">
        <f t="shared" si="9"/>
        <v>6</v>
      </c>
      <c r="AU6" s="10" t="str">
        <f t="shared" si="3"/>
        <v/>
      </c>
      <c r="AV6" s="10" t="str">
        <f t="shared" si="4"/>
        <v>_01_0</v>
      </c>
      <c r="AW6" s="10">
        <f t="shared" si="10"/>
        <v>0</v>
      </c>
      <c r="AX6" s="10" t="str">
        <f t="shared" si="5"/>
        <v>_0</v>
      </c>
      <c r="AY6" s="10" t="str">
        <f t="shared" si="6"/>
        <v>_0_0</v>
      </c>
    </row>
    <row r="7" spans="1:51" x14ac:dyDescent="0.25">
      <c r="A7" s="10">
        <v>3689</v>
      </c>
      <c r="B7" s="10" t="s">
        <v>52</v>
      </c>
      <c r="C7" s="10" t="s">
        <v>42</v>
      </c>
      <c r="D7" s="20" t="s">
        <v>45</v>
      </c>
      <c r="E7" s="21"/>
      <c r="F7" s="21"/>
      <c r="G7" s="47"/>
      <c r="H7" s="21"/>
      <c r="M7" s="24" t="s">
        <v>29</v>
      </c>
      <c r="P7" s="25">
        <v>42460</v>
      </c>
      <c r="Q7" s="26">
        <v>42464</v>
      </c>
      <c r="R7" s="26"/>
      <c r="S7" s="26">
        <v>42465</v>
      </c>
      <c r="T7" s="26"/>
      <c r="U7" s="26"/>
      <c r="V7" s="36"/>
      <c r="W7" s="37"/>
      <c r="X7" s="38"/>
      <c r="Y7" s="40"/>
      <c r="Z7" s="27">
        <v>42485</v>
      </c>
      <c r="AE7" s="22" t="s">
        <v>46</v>
      </c>
      <c r="AH7" s="30" t="str">
        <f ca="1">IF(LEN(AG7)&gt;0,INDIRECT("list!B"&amp;SUMIF(#REF!,AG7,#REF!)),"")</f>
        <v/>
      </c>
      <c r="AM7" s="31">
        <v>42461</v>
      </c>
      <c r="AN7" s="152" t="str">
        <f t="shared" si="0"/>
        <v/>
      </c>
      <c r="AP7" s="10" t="str">
        <f t="shared" si="1"/>
        <v>Closed</v>
      </c>
      <c r="AQ7" s="31">
        <f t="shared" si="2"/>
        <v>42461</v>
      </c>
      <c r="AR7" s="10" t="str">
        <f t="shared" si="7"/>
        <v>__</v>
      </c>
      <c r="AS7" s="10" t="str">
        <f t="shared" si="8"/>
        <v>_</v>
      </c>
      <c r="AT7" s="10">
        <f t="shared" si="9"/>
        <v>7</v>
      </c>
      <c r="AU7" s="10" t="str">
        <f t="shared" si="3"/>
        <v>Modification support______</v>
      </c>
      <c r="AV7" s="10" t="str">
        <f t="shared" si="4"/>
        <v>_03_31</v>
      </c>
      <c r="AW7" s="10">
        <f t="shared" si="10"/>
        <v>2</v>
      </c>
      <c r="AX7" s="10" t="str">
        <f t="shared" si="5"/>
        <v>_2</v>
      </c>
      <c r="AY7" s="10" t="str">
        <f t="shared" si="6"/>
        <v>_31_2</v>
      </c>
    </row>
    <row r="8" spans="1:51" x14ac:dyDescent="0.25">
      <c r="C8" s="10" t="s">
        <v>43</v>
      </c>
      <c r="D8" s="20" t="s">
        <v>45</v>
      </c>
      <c r="E8" s="21"/>
      <c r="F8" s="21"/>
      <c r="G8" s="47"/>
      <c r="H8" s="21"/>
      <c r="AE8" s="22" t="s">
        <v>47</v>
      </c>
      <c r="AH8" s="30" t="str">
        <f ca="1">IF(LEN(AG8)&gt;0,INDIRECT("list!B"&amp;SUMIF(#REF!,AG8,#REF!)),"")</f>
        <v/>
      </c>
      <c r="AN8" s="152" t="str">
        <f t="shared" si="0"/>
        <v/>
      </c>
      <c r="AP8" s="10" t="str">
        <f t="shared" si="1"/>
        <v>Closed</v>
      </c>
      <c r="AQ8" s="31">
        <f t="shared" si="2"/>
        <v>42461</v>
      </c>
      <c r="AR8" s="10" t="str">
        <f t="shared" si="7"/>
        <v>__</v>
      </c>
      <c r="AS8" s="10" t="str">
        <f t="shared" si="8"/>
        <v>_</v>
      </c>
      <c r="AT8" s="10">
        <f t="shared" si="9"/>
        <v>8</v>
      </c>
      <c r="AU8" s="10" t="str">
        <f t="shared" si="3"/>
        <v/>
      </c>
      <c r="AV8" s="10" t="str">
        <f t="shared" si="4"/>
        <v>_01_0</v>
      </c>
      <c r="AW8" s="10">
        <f t="shared" si="10"/>
        <v>0</v>
      </c>
      <c r="AX8" s="10" t="str">
        <f t="shared" si="5"/>
        <v>_0</v>
      </c>
      <c r="AY8" s="10" t="str">
        <f t="shared" si="6"/>
        <v>_0_0</v>
      </c>
    </row>
    <row r="9" spans="1:51" x14ac:dyDescent="0.25">
      <c r="C9" s="10" t="s">
        <v>44</v>
      </c>
      <c r="D9" s="20" t="s">
        <v>45</v>
      </c>
      <c r="E9" s="21"/>
      <c r="F9" s="21"/>
      <c r="G9" s="47"/>
      <c r="H9" s="21"/>
      <c r="AE9" s="22" t="s">
        <v>48</v>
      </c>
      <c r="AH9" s="30" t="str">
        <f ca="1">IF(LEN(AG9)&gt;0,INDIRECT("list!B"&amp;SUMIF(#REF!,AG9,#REF!)),"")</f>
        <v/>
      </c>
      <c r="AN9" s="152" t="str">
        <f t="shared" si="0"/>
        <v/>
      </c>
      <c r="AP9" s="10" t="str">
        <f t="shared" si="1"/>
        <v>Closed</v>
      </c>
      <c r="AQ9" s="31">
        <f t="shared" si="2"/>
        <v>42461</v>
      </c>
      <c r="AR9" s="10" t="str">
        <f t="shared" si="7"/>
        <v>__</v>
      </c>
      <c r="AS9" s="10" t="str">
        <f t="shared" si="8"/>
        <v>_</v>
      </c>
      <c r="AT9" s="10">
        <f t="shared" si="9"/>
        <v>9</v>
      </c>
      <c r="AU9" s="10" t="str">
        <f t="shared" si="3"/>
        <v/>
      </c>
      <c r="AV9" s="10" t="str">
        <f t="shared" si="4"/>
        <v>_01_0</v>
      </c>
      <c r="AW9" s="10">
        <f t="shared" si="10"/>
        <v>0</v>
      </c>
      <c r="AX9" s="10" t="str">
        <f t="shared" si="5"/>
        <v>_0</v>
      </c>
      <c r="AY9" s="10" t="str">
        <f t="shared" si="6"/>
        <v>_0_0</v>
      </c>
    </row>
    <row r="10" spans="1:51" x14ac:dyDescent="0.25">
      <c r="A10" s="10">
        <v>3690</v>
      </c>
      <c r="B10" s="10" t="s">
        <v>152</v>
      </c>
      <c r="C10" s="10" t="s">
        <v>49</v>
      </c>
      <c r="D10" s="20" t="s">
        <v>50</v>
      </c>
      <c r="E10" s="21"/>
      <c r="F10" s="21"/>
      <c r="G10" s="47"/>
      <c r="H10" s="21"/>
      <c r="M10" s="24" t="s">
        <v>29</v>
      </c>
      <c r="P10" s="25">
        <v>42461</v>
      </c>
      <c r="Q10" s="26">
        <v>42467</v>
      </c>
      <c r="R10" s="26"/>
      <c r="S10" s="26">
        <v>42468</v>
      </c>
      <c r="T10" s="26"/>
      <c r="U10" s="26"/>
      <c r="V10" s="36"/>
      <c r="W10" s="37"/>
      <c r="X10" s="38"/>
      <c r="Y10" s="40"/>
      <c r="Z10" s="27">
        <v>42485</v>
      </c>
      <c r="AE10" s="22" t="s">
        <v>51</v>
      </c>
      <c r="AH10" s="30" t="str">
        <f ca="1">IF(LEN(AG10)&gt;0,INDIRECT("list!B"&amp;SUMIF(#REF!,AG10,#REF!)),"")</f>
        <v/>
      </c>
      <c r="AM10" s="31">
        <v>42468</v>
      </c>
      <c r="AN10" s="152" t="str">
        <f t="shared" si="0"/>
        <v/>
      </c>
      <c r="AP10" s="10" t="str">
        <f t="shared" si="1"/>
        <v>Closed</v>
      </c>
      <c r="AQ10" s="31">
        <f t="shared" si="2"/>
        <v>42468</v>
      </c>
      <c r="AR10" s="10" t="str">
        <f t="shared" si="7"/>
        <v>__</v>
      </c>
      <c r="AS10" s="10" t="str">
        <f t="shared" si="8"/>
        <v>_</v>
      </c>
      <c r="AT10" s="10">
        <f t="shared" si="9"/>
        <v>10</v>
      </c>
      <c r="AU10" s="10" t="str">
        <f t="shared" si="3"/>
        <v>Modification texte______</v>
      </c>
      <c r="AV10" s="10" t="str">
        <f t="shared" si="4"/>
        <v>_04_1</v>
      </c>
      <c r="AW10" s="10">
        <f t="shared" si="10"/>
        <v>6</v>
      </c>
      <c r="AX10" s="10" t="str">
        <f t="shared" si="5"/>
        <v>_6</v>
      </c>
      <c r="AY10" s="10" t="str">
        <f t="shared" si="6"/>
        <v>_1_6</v>
      </c>
    </row>
    <row r="11" spans="1:51" x14ac:dyDescent="0.25">
      <c r="A11" s="10">
        <v>3691</v>
      </c>
      <c r="B11" s="10" t="s">
        <v>53</v>
      </c>
      <c r="C11" s="10" t="s">
        <v>54</v>
      </c>
      <c r="D11" s="20" t="s">
        <v>55</v>
      </c>
      <c r="E11" s="21"/>
      <c r="F11" s="21"/>
      <c r="G11" s="47"/>
      <c r="H11" s="21"/>
      <c r="M11" s="24" t="s">
        <v>29</v>
      </c>
      <c r="P11" s="25">
        <v>42461</v>
      </c>
      <c r="Q11" s="26">
        <v>42464</v>
      </c>
      <c r="R11" s="26"/>
      <c r="S11" s="26">
        <v>42465</v>
      </c>
      <c r="T11" s="26"/>
      <c r="U11" s="26"/>
      <c r="V11" s="36"/>
      <c r="W11" s="37"/>
      <c r="X11" s="38"/>
      <c r="Y11" s="40"/>
      <c r="Z11" s="27">
        <v>42485</v>
      </c>
      <c r="AE11" s="22" t="s">
        <v>56</v>
      </c>
      <c r="AH11" s="30" t="str">
        <f ca="1">IF(LEN(AG11)&gt;0,INDIRECT("list!B"&amp;SUMIF(#REF!,AG11,#REF!)),"")</f>
        <v/>
      </c>
      <c r="AM11" s="31">
        <v>42461</v>
      </c>
      <c r="AN11" s="152" t="str">
        <f t="shared" si="0"/>
        <v/>
      </c>
      <c r="AP11" s="10" t="str">
        <f t="shared" si="1"/>
        <v>Closed</v>
      </c>
      <c r="AQ11" s="31">
        <f t="shared" si="2"/>
        <v>42461</v>
      </c>
      <c r="AR11" s="10" t="str">
        <f t="shared" si="7"/>
        <v>__</v>
      </c>
      <c r="AS11" s="10" t="str">
        <f t="shared" si="8"/>
        <v>_</v>
      </c>
      <c r="AT11" s="10">
        <f t="shared" si="9"/>
        <v>11</v>
      </c>
      <c r="AU11" s="10" t="str">
        <f t="shared" si="3"/>
        <v>Ajout de code______</v>
      </c>
      <c r="AV11" s="10" t="str">
        <f t="shared" si="4"/>
        <v>_04_1</v>
      </c>
      <c r="AW11" s="10">
        <f t="shared" si="10"/>
        <v>1</v>
      </c>
      <c r="AX11" s="10" t="str">
        <f t="shared" si="5"/>
        <v>_1</v>
      </c>
      <c r="AY11" s="10" t="str">
        <f t="shared" si="6"/>
        <v>_1_1</v>
      </c>
    </row>
    <row r="12" spans="1:51" x14ac:dyDescent="0.25">
      <c r="A12" s="10">
        <v>3692</v>
      </c>
      <c r="B12" s="10" t="s">
        <v>152</v>
      </c>
      <c r="C12" s="10" t="s">
        <v>57</v>
      </c>
      <c r="D12" s="20" t="s">
        <v>61</v>
      </c>
      <c r="E12" s="21"/>
      <c r="F12" s="21"/>
      <c r="G12" s="47"/>
      <c r="H12" s="21"/>
      <c r="M12" s="24" t="s">
        <v>29</v>
      </c>
      <c r="P12" s="25">
        <v>42461</v>
      </c>
      <c r="Q12" s="26">
        <v>42465</v>
      </c>
      <c r="R12" s="26"/>
      <c r="S12" s="26">
        <v>42465</v>
      </c>
      <c r="T12" s="26"/>
      <c r="U12" s="26"/>
      <c r="V12" s="36"/>
      <c r="W12" s="37"/>
      <c r="X12" s="38"/>
      <c r="Y12" s="40"/>
      <c r="Z12" s="27">
        <v>42485</v>
      </c>
      <c r="AE12" s="22" t="s">
        <v>62</v>
      </c>
      <c r="AH12" s="30" t="str">
        <f ca="1">IF(LEN(AG12)&gt;0,INDIRECT("list!B"&amp;SUMIF(#REF!,AG12,#REF!)),"")</f>
        <v/>
      </c>
      <c r="AM12" s="31">
        <v>42464</v>
      </c>
      <c r="AN12" s="152" t="str">
        <f t="shared" si="0"/>
        <v/>
      </c>
      <c r="AP12" s="10" t="str">
        <f t="shared" si="1"/>
        <v>Closed</v>
      </c>
      <c r="AQ12" s="31">
        <f t="shared" si="2"/>
        <v>42464</v>
      </c>
      <c r="AR12" s="10" t="str">
        <f t="shared" si="7"/>
        <v>__</v>
      </c>
      <c r="AS12" s="10" t="str">
        <f t="shared" si="8"/>
        <v>_</v>
      </c>
      <c r="AT12" s="10">
        <f t="shared" si="9"/>
        <v>12</v>
      </c>
      <c r="AU12" s="10" t="str">
        <f t="shared" si="3"/>
        <v>Modification texte______</v>
      </c>
      <c r="AV12" s="10" t="str">
        <f t="shared" si="4"/>
        <v>_04_1</v>
      </c>
      <c r="AW12" s="10">
        <f t="shared" si="10"/>
        <v>2</v>
      </c>
      <c r="AX12" s="10" t="str">
        <f t="shared" si="5"/>
        <v>_2</v>
      </c>
      <c r="AY12" s="10" t="str">
        <f t="shared" si="6"/>
        <v>_1_2</v>
      </c>
    </row>
    <row r="13" spans="1:51" x14ac:dyDescent="0.25">
      <c r="B13" s="10" t="s">
        <v>52</v>
      </c>
      <c r="C13" s="10" t="s">
        <v>58</v>
      </c>
      <c r="D13" s="20" t="s">
        <v>61</v>
      </c>
      <c r="E13" s="21"/>
      <c r="F13" s="21"/>
      <c r="G13" s="47"/>
      <c r="H13" s="21"/>
      <c r="AE13" s="22" t="s">
        <v>63</v>
      </c>
      <c r="AH13" s="30" t="str">
        <f ca="1">IF(LEN(AG13)&gt;0,INDIRECT("list!B"&amp;SUMIF(#REF!,AG13,#REF!)),"")</f>
        <v/>
      </c>
      <c r="AN13" s="152" t="str">
        <f t="shared" si="0"/>
        <v/>
      </c>
      <c r="AP13" s="10" t="str">
        <f t="shared" si="1"/>
        <v>Closed</v>
      </c>
      <c r="AQ13" s="31">
        <f t="shared" si="2"/>
        <v>42464</v>
      </c>
      <c r="AR13" s="10" t="str">
        <f t="shared" si="7"/>
        <v>__</v>
      </c>
      <c r="AS13" s="10" t="str">
        <f t="shared" si="8"/>
        <v>_</v>
      </c>
      <c r="AT13" s="10">
        <f t="shared" si="9"/>
        <v>13</v>
      </c>
      <c r="AU13" s="10" t="str">
        <f t="shared" si="3"/>
        <v>Modification support______</v>
      </c>
      <c r="AV13" s="10" t="str">
        <f t="shared" si="4"/>
        <v>_01_0</v>
      </c>
      <c r="AW13" s="10">
        <f t="shared" si="10"/>
        <v>0</v>
      </c>
      <c r="AX13" s="10" t="str">
        <f t="shared" si="5"/>
        <v>_0</v>
      </c>
      <c r="AY13" s="10" t="str">
        <f t="shared" si="6"/>
        <v>_0_0</v>
      </c>
    </row>
    <row r="14" spans="1:51" x14ac:dyDescent="0.25">
      <c r="C14" s="10" t="s">
        <v>59</v>
      </c>
      <c r="D14" s="20" t="s">
        <v>61</v>
      </c>
      <c r="E14" s="21"/>
      <c r="F14" s="21"/>
      <c r="G14" s="47"/>
      <c r="H14" s="21"/>
      <c r="AE14" s="22" t="s">
        <v>64</v>
      </c>
      <c r="AH14" s="30" t="str">
        <f ca="1">IF(LEN(AG14)&gt;0,INDIRECT("list!B"&amp;SUMIF(#REF!,AG14,#REF!)),"")</f>
        <v/>
      </c>
      <c r="AN14" s="152" t="str">
        <f t="shared" si="0"/>
        <v/>
      </c>
      <c r="AP14" s="10" t="str">
        <f t="shared" si="1"/>
        <v>Closed</v>
      </c>
      <c r="AQ14" s="31">
        <f t="shared" si="2"/>
        <v>42464</v>
      </c>
      <c r="AR14" s="10" t="str">
        <f t="shared" si="7"/>
        <v>__</v>
      </c>
      <c r="AS14" s="10" t="str">
        <f t="shared" si="8"/>
        <v>_</v>
      </c>
      <c r="AT14" s="10">
        <f t="shared" si="9"/>
        <v>14</v>
      </c>
      <c r="AU14" s="10" t="str">
        <f t="shared" si="3"/>
        <v/>
      </c>
      <c r="AV14" s="10" t="str">
        <f t="shared" si="4"/>
        <v>_01_0</v>
      </c>
      <c r="AW14" s="10">
        <f t="shared" si="10"/>
        <v>0</v>
      </c>
      <c r="AX14" s="10" t="str">
        <f t="shared" si="5"/>
        <v>_0</v>
      </c>
      <c r="AY14" s="10" t="str">
        <f t="shared" si="6"/>
        <v>_0_0</v>
      </c>
    </row>
    <row r="15" spans="1:51" x14ac:dyDescent="0.25">
      <c r="C15" s="10" t="s">
        <v>60</v>
      </c>
      <c r="D15" s="20" t="s">
        <v>61</v>
      </c>
      <c r="E15" s="21"/>
      <c r="F15" s="21"/>
      <c r="G15" s="47"/>
      <c r="H15" s="21"/>
      <c r="AE15" s="22" t="s">
        <v>65</v>
      </c>
      <c r="AH15" s="30" t="str">
        <f ca="1">IF(LEN(AG15)&gt;0,INDIRECT("list!B"&amp;SUMIF(#REF!,AG15,#REF!)),"")</f>
        <v/>
      </c>
      <c r="AN15" s="152" t="str">
        <f t="shared" si="0"/>
        <v/>
      </c>
      <c r="AP15" s="10" t="str">
        <f t="shared" si="1"/>
        <v>Closed</v>
      </c>
      <c r="AQ15" s="31">
        <f t="shared" si="2"/>
        <v>42464</v>
      </c>
      <c r="AR15" s="10" t="str">
        <f t="shared" si="7"/>
        <v>__</v>
      </c>
      <c r="AS15" s="10" t="str">
        <f t="shared" si="8"/>
        <v>_</v>
      </c>
      <c r="AT15" s="10">
        <f t="shared" si="9"/>
        <v>15</v>
      </c>
      <c r="AU15" s="10" t="str">
        <f t="shared" si="3"/>
        <v/>
      </c>
      <c r="AV15" s="10" t="str">
        <f t="shared" si="4"/>
        <v>_01_0</v>
      </c>
      <c r="AW15" s="10">
        <f t="shared" si="10"/>
        <v>0</v>
      </c>
      <c r="AX15" s="10" t="str">
        <f t="shared" si="5"/>
        <v>_0</v>
      </c>
      <c r="AY15" s="10" t="str">
        <f t="shared" si="6"/>
        <v>_0_0</v>
      </c>
    </row>
    <row r="16" spans="1:51" x14ac:dyDescent="0.25">
      <c r="A16" s="10">
        <v>3693</v>
      </c>
      <c r="B16" s="10" t="s">
        <v>152</v>
      </c>
      <c r="C16" s="10" t="s">
        <v>66</v>
      </c>
      <c r="D16" s="20" t="s">
        <v>72</v>
      </c>
      <c r="E16" s="21"/>
      <c r="F16" s="21"/>
      <c r="G16" s="47"/>
      <c r="H16" s="21"/>
      <c r="M16" s="24" t="s">
        <v>29</v>
      </c>
      <c r="P16" s="25">
        <v>42461</v>
      </c>
      <c r="Q16" s="26">
        <v>42465</v>
      </c>
      <c r="R16" s="26"/>
      <c r="S16" s="26">
        <v>42465</v>
      </c>
      <c r="T16" s="26"/>
      <c r="U16" s="26"/>
      <c r="V16" s="36"/>
      <c r="W16" s="37"/>
      <c r="X16" s="38"/>
      <c r="Y16" s="40"/>
      <c r="Z16" s="27">
        <v>42485</v>
      </c>
      <c r="AE16" s="22" t="s">
        <v>73</v>
      </c>
      <c r="AH16" s="30" t="str">
        <f ca="1">IF(LEN(AG16)&gt;0,INDIRECT("list!B"&amp;SUMIF(#REF!,AG16,#REF!)),"")</f>
        <v/>
      </c>
      <c r="AM16" s="31">
        <v>42464</v>
      </c>
      <c r="AN16" s="152" t="str">
        <f t="shared" si="0"/>
        <v/>
      </c>
      <c r="AP16" s="10" t="str">
        <f t="shared" si="1"/>
        <v>Closed</v>
      </c>
      <c r="AQ16" s="31">
        <f t="shared" si="2"/>
        <v>42464</v>
      </c>
      <c r="AR16" s="10" t="str">
        <f t="shared" si="7"/>
        <v>__</v>
      </c>
      <c r="AS16" s="10" t="str">
        <f t="shared" si="8"/>
        <v>_</v>
      </c>
      <c r="AT16" s="10">
        <f t="shared" si="9"/>
        <v>16</v>
      </c>
      <c r="AU16" s="10" t="str">
        <f t="shared" si="3"/>
        <v>Modification texte______</v>
      </c>
      <c r="AV16" s="10" t="str">
        <f t="shared" si="4"/>
        <v>_04_1</v>
      </c>
      <c r="AW16" s="10">
        <f t="shared" si="10"/>
        <v>2</v>
      </c>
      <c r="AX16" s="10" t="str">
        <f t="shared" si="5"/>
        <v>_2</v>
      </c>
      <c r="AY16" s="10" t="str">
        <f t="shared" si="6"/>
        <v>_1_2</v>
      </c>
    </row>
    <row r="17" spans="1:51" x14ac:dyDescent="0.25">
      <c r="B17" s="10" t="s">
        <v>52</v>
      </c>
      <c r="C17" s="10" t="s">
        <v>67</v>
      </c>
      <c r="D17" s="20" t="s">
        <v>72</v>
      </c>
      <c r="E17" s="21"/>
      <c r="F17" s="21"/>
      <c r="G17" s="47"/>
      <c r="H17" s="21"/>
      <c r="AE17" s="22" t="s">
        <v>74</v>
      </c>
      <c r="AH17" s="30" t="str">
        <f ca="1">IF(LEN(AG17)&gt;0,INDIRECT("list!B"&amp;SUMIF(#REF!,AG17,#REF!)),"")</f>
        <v/>
      </c>
      <c r="AN17" s="152" t="str">
        <f t="shared" si="0"/>
        <v/>
      </c>
      <c r="AP17" s="10" t="str">
        <f t="shared" si="1"/>
        <v>Closed</v>
      </c>
      <c r="AQ17" s="31">
        <f t="shared" si="2"/>
        <v>42464</v>
      </c>
      <c r="AR17" s="10" t="str">
        <f t="shared" si="7"/>
        <v>__</v>
      </c>
      <c r="AS17" s="10" t="str">
        <f t="shared" si="8"/>
        <v>_</v>
      </c>
      <c r="AT17" s="10">
        <f t="shared" si="9"/>
        <v>17</v>
      </c>
      <c r="AU17" s="10" t="str">
        <f t="shared" si="3"/>
        <v>Modification support______</v>
      </c>
      <c r="AV17" s="10" t="str">
        <f t="shared" si="4"/>
        <v>_01_0</v>
      </c>
      <c r="AW17" s="10">
        <f t="shared" si="10"/>
        <v>0</v>
      </c>
      <c r="AX17" s="10" t="str">
        <f t="shared" si="5"/>
        <v>_0</v>
      </c>
      <c r="AY17" s="10" t="str">
        <f t="shared" si="6"/>
        <v>_0_0</v>
      </c>
    </row>
    <row r="18" spans="1:51" x14ac:dyDescent="0.25">
      <c r="C18" s="10" t="s">
        <v>68</v>
      </c>
      <c r="D18" s="20" t="s">
        <v>72</v>
      </c>
      <c r="E18" s="21"/>
      <c r="F18" s="21"/>
      <c r="G18" s="47"/>
      <c r="H18" s="21"/>
      <c r="AE18" s="22" t="s">
        <v>75</v>
      </c>
      <c r="AH18" s="30" t="str">
        <f ca="1">IF(LEN(AG18)&gt;0,INDIRECT("list!B"&amp;SUMIF(#REF!,AG18,#REF!)),"")</f>
        <v/>
      </c>
      <c r="AN18" s="152" t="str">
        <f t="shared" si="0"/>
        <v/>
      </c>
      <c r="AP18" s="10" t="str">
        <f t="shared" si="1"/>
        <v>Closed</v>
      </c>
      <c r="AQ18" s="31">
        <f t="shared" si="2"/>
        <v>42464</v>
      </c>
      <c r="AR18" s="10" t="str">
        <f t="shared" si="7"/>
        <v>__</v>
      </c>
      <c r="AS18" s="10" t="str">
        <f t="shared" si="8"/>
        <v>_</v>
      </c>
      <c r="AT18" s="10">
        <f t="shared" si="9"/>
        <v>18</v>
      </c>
      <c r="AU18" s="10" t="str">
        <f t="shared" si="3"/>
        <v/>
      </c>
      <c r="AV18" s="10" t="str">
        <f t="shared" si="4"/>
        <v>_01_0</v>
      </c>
      <c r="AW18" s="10">
        <f t="shared" si="10"/>
        <v>0</v>
      </c>
      <c r="AX18" s="10" t="str">
        <f t="shared" si="5"/>
        <v>_0</v>
      </c>
      <c r="AY18" s="10" t="str">
        <f t="shared" si="6"/>
        <v>_0_0</v>
      </c>
    </row>
    <row r="19" spans="1:51" x14ac:dyDescent="0.25">
      <c r="C19" s="10" t="s">
        <v>69</v>
      </c>
      <c r="D19" s="20" t="s">
        <v>72</v>
      </c>
      <c r="E19" s="21"/>
      <c r="F19" s="21"/>
      <c r="G19" s="47"/>
      <c r="H19" s="21"/>
      <c r="AE19" s="22" t="s">
        <v>76</v>
      </c>
      <c r="AH19" s="30" t="str">
        <f ca="1">IF(LEN(AG19)&gt;0,INDIRECT("list!B"&amp;SUMIF(#REF!,AG19,#REF!)),"")</f>
        <v/>
      </c>
      <c r="AN19" s="152" t="str">
        <f t="shared" si="0"/>
        <v/>
      </c>
      <c r="AP19" s="10" t="str">
        <f t="shared" si="1"/>
        <v>Closed</v>
      </c>
      <c r="AQ19" s="31">
        <f t="shared" si="2"/>
        <v>42464</v>
      </c>
      <c r="AR19" s="10" t="str">
        <f t="shared" si="7"/>
        <v>__</v>
      </c>
      <c r="AS19" s="10" t="str">
        <f t="shared" si="8"/>
        <v>_</v>
      </c>
      <c r="AT19" s="10">
        <f t="shared" si="9"/>
        <v>19</v>
      </c>
      <c r="AU19" s="10" t="str">
        <f t="shared" si="3"/>
        <v/>
      </c>
      <c r="AV19" s="10" t="str">
        <f t="shared" si="4"/>
        <v>_01_0</v>
      </c>
      <c r="AW19" s="10">
        <f t="shared" si="10"/>
        <v>0</v>
      </c>
      <c r="AX19" s="10" t="str">
        <f t="shared" si="5"/>
        <v>_0</v>
      </c>
      <c r="AY19" s="10" t="str">
        <f t="shared" si="6"/>
        <v>_0_0</v>
      </c>
    </row>
    <row r="20" spans="1:51" x14ac:dyDescent="0.25">
      <c r="C20" s="10" t="s">
        <v>70</v>
      </c>
      <c r="D20" s="20" t="s">
        <v>72</v>
      </c>
      <c r="E20" s="21"/>
      <c r="F20" s="21"/>
      <c r="G20" s="47"/>
      <c r="H20" s="21"/>
      <c r="AE20" s="22" t="s">
        <v>77</v>
      </c>
      <c r="AH20" s="30" t="str">
        <f ca="1">IF(LEN(AG20)&gt;0,INDIRECT("list!B"&amp;SUMIF(#REF!,AG20,#REF!)),"")</f>
        <v/>
      </c>
      <c r="AN20" s="152" t="str">
        <f t="shared" si="0"/>
        <v/>
      </c>
      <c r="AP20" s="10" t="str">
        <f t="shared" si="1"/>
        <v>Closed</v>
      </c>
      <c r="AQ20" s="31">
        <f t="shared" si="2"/>
        <v>42464</v>
      </c>
      <c r="AR20" s="10" t="str">
        <f t="shared" si="7"/>
        <v>__</v>
      </c>
      <c r="AS20" s="10" t="str">
        <f t="shared" si="8"/>
        <v>_</v>
      </c>
      <c r="AT20" s="10">
        <f t="shared" si="9"/>
        <v>20</v>
      </c>
      <c r="AU20" s="10" t="str">
        <f t="shared" si="3"/>
        <v/>
      </c>
      <c r="AV20" s="10" t="str">
        <f t="shared" si="4"/>
        <v>_01_0</v>
      </c>
      <c r="AW20" s="10">
        <f t="shared" si="10"/>
        <v>0</v>
      </c>
      <c r="AX20" s="10" t="str">
        <f t="shared" si="5"/>
        <v>_0</v>
      </c>
      <c r="AY20" s="10" t="str">
        <f t="shared" si="6"/>
        <v>_0_0</v>
      </c>
    </row>
    <row r="21" spans="1:51" x14ac:dyDescent="0.25">
      <c r="C21" s="10" t="s">
        <v>71</v>
      </c>
      <c r="D21" s="20" t="s">
        <v>72</v>
      </c>
      <c r="E21" s="21"/>
      <c r="F21" s="21"/>
      <c r="G21" s="47"/>
      <c r="H21" s="21"/>
      <c r="AE21" s="22" t="s">
        <v>78</v>
      </c>
      <c r="AH21" s="30" t="str">
        <f ca="1">IF(LEN(AG21)&gt;0,INDIRECT("list!B"&amp;SUMIF(#REF!,AG21,#REF!)),"")</f>
        <v/>
      </c>
      <c r="AN21" s="152" t="str">
        <f t="shared" si="0"/>
        <v/>
      </c>
      <c r="AP21" s="10" t="str">
        <f t="shared" si="1"/>
        <v>Closed</v>
      </c>
      <c r="AQ21" s="31">
        <f t="shared" si="2"/>
        <v>42464</v>
      </c>
      <c r="AR21" s="10" t="str">
        <f t="shared" si="7"/>
        <v>__</v>
      </c>
      <c r="AS21" s="10" t="str">
        <f t="shared" si="8"/>
        <v>_</v>
      </c>
      <c r="AT21" s="10">
        <f t="shared" si="9"/>
        <v>21</v>
      </c>
      <c r="AU21" s="10" t="str">
        <f t="shared" si="3"/>
        <v/>
      </c>
      <c r="AV21" s="10" t="str">
        <f t="shared" si="4"/>
        <v>_01_0</v>
      </c>
      <c r="AW21" s="10">
        <f t="shared" si="10"/>
        <v>0</v>
      </c>
      <c r="AX21" s="10" t="str">
        <f t="shared" si="5"/>
        <v>_0</v>
      </c>
      <c r="AY21" s="10" t="str">
        <f t="shared" si="6"/>
        <v>_0_0</v>
      </c>
    </row>
    <row r="22" spans="1:51" x14ac:dyDescent="0.25">
      <c r="A22" s="10">
        <v>3694</v>
      </c>
      <c r="B22" s="10" t="s">
        <v>41</v>
      </c>
      <c r="C22" s="10" t="s">
        <v>79</v>
      </c>
      <c r="D22" s="20" t="s">
        <v>80</v>
      </c>
      <c r="E22" s="21"/>
      <c r="F22" s="21"/>
      <c r="G22" s="47"/>
      <c r="H22" s="21"/>
      <c r="M22" s="24" t="s">
        <v>29</v>
      </c>
      <c r="P22" s="25">
        <v>42461</v>
      </c>
      <c r="Q22" s="26">
        <v>42467</v>
      </c>
      <c r="R22" s="26"/>
      <c r="S22" s="26">
        <v>42475</v>
      </c>
      <c r="T22" s="26"/>
      <c r="U22" s="26"/>
      <c r="V22" s="36"/>
      <c r="W22" s="37"/>
      <c r="X22" s="38"/>
      <c r="Y22" s="40"/>
      <c r="Z22" s="27">
        <v>42485</v>
      </c>
      <c r="AD22" s="10" t="s">
        <v>25</v>
      </c>
      <c r="AE22" s="22" t="s">
        <v>81</v>
      </c>
      <c r="AG22" s="22" t="s">
        <v>8</v>
      </c>
      <c r="AH22" s="30" t="e">
        <f ca="1">IF(LEN(AG22)&gt;0,INDIRECT("list!B"&amp;SUMIF(#REF!,AG22,#REF!)),"")</f>
        <v>#REF!</v>
      </c>
      <c r="AI22" s="22" t="s">
        <v>82</v>
      </c>
      <c r="AJ22" s="22" t="s">
        <v>17</v>
      </c>
      <c r="AM22" s="31">
        <v>42468</v>
      </c>
      <c r="AN22" s="152" t="str">
        <f t="shared" si="0"/>
        <v/>
      </c>
      <c r="AP22" s="10" t="str">
        <f t="shared" si="1"/>
        <v>Closed</v>
      </c>
      <c r="AQ22" s="31">
        <f t="shared" si="2"/>
        <v>42468</v>
      </c>
      <c r="AR22" s="10" t="str">
        <f t="shared" si="7"/>
        <v>DIAMANT_12N1-A3_</v>
      </c>
      <c r="AS22" s="10" t="str">
        <f t="shared" si="8"/>
        <v>12N1-A3_</v>
      </c>
      <c r="AT22" s="10">
        <f t="shared" si="9"/>
        <v>22</v>
      </c>
      <c r="AU22" s="10" t="str">
        <f t="shared" si="3"/>
        <v>Création______</v>
      </c>
      <c r="AV22" s="10" t="str">
        <f t="shared" si="4"/>
        <v>_04_1</v>
      </c>
      <c r="AW22" s="10">
        <f t="shared" si="10"/>
        <v>6</v>
      </c>
      <c r="AX22" s="10" t="str">
        <f t="shared" si="5"/>
        <v>_6</v>
      </c>
      <c r="AY22" s="10" t="str">
        <f t="shared" si="6"/>
        <v>_1_6</v>
      </c>
    </row>
    <row r="23" spans="1:51" x14ac:dyDescent="0.25">
      <c r="A23" s="10">
        <v>3695</v>
      </c>
      <c r="B23" s="10" t="s">
        <v>152</v>
      </c>
      <c r="C23" s="10" t="s">
        <v>83</v>
      </c>
      <c r="D23" s="20" t="s">
        <v>84</v>
      </c>
      <c r="E23" s="21"/>
      <c r="F23" s="21"/>
      <c r="G23" s="47"/>
      <c r="H23" s="21"/>
      <c r="M23" s="24" t="s">
        <v>29</v>
      </c>
      <c r="P23" s="25">
        <v>42461</v>
      </c>
      <c r="Q23" s="26">
        <v>42464</v>
      </c>
      <c r="R23" s="26"/>
      <c r="S23" s="26">
        <v>42493</v>
      </c>
      <c r="T23" s="26"/>
      <c r="U23" s="26"/>
      <c r="V23" s="36"/>
      <c r="W23" s="37"/>
      <c r="X23" s="38"/>
      <c r="Y23" s="40"/>
      <c r="Z23" s="27"/>
      <c r="AD23" s="10" t="s">
        <v>19</v>
      </c>
      <c r="AE23" s="22" t="s">
        <v>85</v>
      </c>
      <c r="AH23" s="30" t="str">
        <f ca="1">IF(LEN(AG23)&gt;0,INDIRECT("list!B"&amp;SUMIF(#REF!,AG23,#REF!)),"")</f>
        <v/>
      </c>
      <c r="AM23" s="31">
        <v>42464</v>
      </c>
      <c r="AN23" s="152" t="str">
        <f t="shared" si="0"/>
        <v/>
      </c>
      <c r="AP23" s="10" t="str">
        <f t="shared" si="1"/>
        <v>Closed</v>
      </c>
      <c r="AQ23" s="31">
        <f t="shared" si="2"/>
        <v>42464</v>
      </c>
      <c r="AR23" s="10" t="str">
        <f t="shared" si="7"/>
        <v>CETELEM__</v>
      </c>
      <c r="AS23" s="10" t="str">
        <f t="shared" si="8"/>
        <v>_</v>
      </c>
      <c r="AT23" s="10">
        <f t="shared" si="9"/>
        <v>23</v>
      </c>
      <c r="AU23" s="10" t="str">
        <f t="shared" si="3"/>
        <v>Modification texte______</v>
      </c>
      <c r="AV23" s="10" t="str">
        <f t="shared" si="4"/>
        <v>_04_1</v>
      </c>
      <c r="AW23" s="10">
        <f t="shared" si="10"/>
        <v>2</v>
      </c>
      <c r="AX23" s="10" t="str">
        <f t="shared" si="5"/>
        <v>_2</v>
      </c>
      <c r="AY23" s="10" t="str">
        <f t="shared" si="6"/>
        <v>_1_2</v>
      </c>
    </row>
    <row r="24" spans="1:51" x14ac:dyDescent="0.25">
      <c r="A24" s="10">
        <v>3696</v>
      </c>
      <c r="B24" s="10" t="s">
        <v>152</v>
      </c>
      <c r="C24" s="10" t="s">
        <v>86</v>
      </c>
      <c r="D24" s="20" t="s">
        <v>87</v>
      </c>
      <c r="E24" s="21"/>
      <c r="F24" s="21"/>
      <c r="G24" s="47"/>
      <c r="H24" s="21"/>
      <c r="M24" s="24" t="s">
        <v>29</v>
      </c>
      <c r="P24" s="25">
        <v>42461</v>
      </c>
      <c r="Q24" s="26">
        <v>42467</v>
      </c>
      <c r="R24" s="26"/>
      <c r="S24" s="26">
        <v>42468</v>
      </c>
      <c r="T24" s="26"/>
      <c r="U24" s="26"/>
      <c r="V24" s="36"/>
      <c r="W24" s="37"/>
      <c r="X24" s="38"/>
      <c r="Y24" s="40"/>
      <c r="Z24" s="27">
        <v>42485</v>
      </c>
      <c r="AE24" s="22" t="s">
        <v>88</v>
      </c>
      <c r="AH24" s="30" t="str">
        <f ca="1">IF(LEN(AG24)&gt;0,INDIRECT("list!B"&amp;SUMIF(#REF!,AG24,#REF!)),"")</f>
        <v/>
      </c>
      <c r="AM24" s="31">
        <v>42468</v>
      </c>
      <c r="AN24" s="152" t="str">
        <f t="shared" si="0"/>
        <v/>
      </c>
      <c r="AP24" s="10" t="str">
        <f t="shared" si="1"/>
        <v>Closed</v>
      </c>
      <c r="AQ24" s="31">
        <f t="shared" si="2"/>
        <v>42468</v>
      </c>
      <c r="AR24" s="10" t="str">
        <f t="shared" si="7"/>
        <v>__</v>
      </c>
      <c r="AS24" s="10" t="str">
        <f t="shared" si="8"/>
        <v>_</v>
      </c>
      <c r="AT24" s="10">
        <f t="shared" si="9"/>
        <v>24</v>
      </c>
      <c r="AU24" s="10" t="str">
        <f t="shared" si="3"/>
        <v>Modification texte______</v>
      </c>
      <c r="AV24" s="10" t="str">
        <f t="shared" si="4"/>
        <v>_04_1</v>
      </c>
      <c r="AW24" s="10">
        <f t="shared" si="10"/>
        <v>6</v>
      </c>
      <c r="AX24" s="10" t="str">
        <f t="shared" si="5"/>
        <v>_6</v>
      </c>
      <c r="AY24" s="10" t="str">
        <f t="shared" si="6"/>
        <v>_1_6</v>
      </c>
    </row>
    <row r="25" spans="1:51" x14ac:dyDescent="0.25">
      <c r="A25" s="10">
        <v>3697</v>
      </c>
      <c r="B25" s="10" t="s">
        <v>41</v>
      </c>
      <c r="C25" s="10" t="s">
        <v>89</v>
      </c>
      <c r="D25" s="20" t="s">
        <v>90</v>
      </c>
      <c r="E25" s="21"/>
      <c r="F25" s="21"/>
      <c r="G25" s="47"/>
      <c r="H25" s="21"/>
      <c r="M25" s="24" t="s">
        <v>29</v>
      </c>
      <c r="P25" s="25">
        <v>42461</v>
      </c>
      <c r="Q25" s="26">
        <v>42464</v>
      </c>
      <c r="R25" s="26"/>
      <c r="S25" s="26">
        <v>42465</v>
      </c>
      <c r="T25" s="26"/>
      <c r="U25" s="26"/>
      <c r="V25" s="36"/>
      <c r="W25" s="37"/>
      <c r="X25" s="38"/>
      <c r="Y25" s="40"/>
      <c r="Z25" s="27">
        <v>42471</v>
      </c>
      <c r="AD25" s="10" t="s">
        <v>22</v>
      </c>
      <c r="AE25" s="22" t="s">
        <v>91</v>
      </c>
      <c r="AG25" s="22" t="s">
        <v>10</v>
      </c>
      <c r="AH25" s="30" t="e">
        <f ca="1">IF(LEN(AG25)&gt;0,INDIRECT("list!B"&amp;SUMIF(#REF!,AG25,#REF!)),"")</f>
        <v>#REF!</v>
      </c>
      <c r="AI25" s="22" t="s">
        <v>34</v>
      </c>
      <c r="AM25" s="31">
        <v>42466</v>
      </c>
      <c r="AN25" s="152" t="str">
        <f t="shared" si="0"/>
        <v/>
      </c>
      <c r="AP25" s="10" t="str">
        <f t="shared" si="1"/>
        <v>Closed</v>
      </c>
      <c r="AQ25" s="31">
        <f t="shared" si="2"/>
        <v>42466</v>
      </c>
      <c r="AR25" s="10" t="str">
        <f t="shared" si="7"/>
        <v>NORRSKEN_12N2-Y4_</v>
      </c>
      <c r="AS25" s="10" t="str">
        <f t="shared" si="8"/>
        <v>12N2-Y4_</v>
      </c>
      <c r="AT25" s="10">
        <f t="shared" si="9"/>
        <v>25</v>
      </c>
      <c r="AU25" s="10" t="str">
        <f t="shared" si="3"/>
        <v>Création______</v>
      </c>
      <c r="AV25" s="10" t="str">
        <f t="shared" si="4"/>
        <v>_04_1</v>
      </c>
      <c r="AW25" s="10">
        <f t="shared" si="10"/>
        <v>4</v>
      </c>
      <c r="AX25" s="10" t="str">
        <f t="shared" si="5"/>
        <v>_4</v>
      </c>
      <c r="AY25" s="10" t="str">
        <f t="shared" si="6"/>
        <v>_1_4</v>
      </c>
    </row>
    <row r="26" spans="1:51" x14ac:dyDescent="0.25">
      <c r="A26" s="10">
        <v>3698</v>
      </c>
      <c r="B26" s="10" t="s">
        <v>41</v>
      </c>
      <c r="C26" s="10" t="s">
        <v>93</v>
      </c>
      <c r="D26" s="20" t="s">
        <v>94</v>
      </c>
      <c r="E26" s="21"/>
      <c r="F26" s="21"/>
      <c r="G26" s="47"/>
      <c r="H26" s="21"/>
      <c r="M26" s="24" t="s">
        <v>29</v>
      </c>
      <c r="P26" s="25">
        <v>42464</v>
      </c>
      <c r="Q26" s="26">
        <v>42468</v>
      </c>
      <c r="R26" s="26"/>
      <c r="S26" s="26">
        <v>42468</v>
      </c>
      <c r="T26" s="26"/>
      <c r="U26" s="26"/>
      <c r="V26" s="36"/>
      <c r="W26" s="37"/>
      <c r="X26" s="38"/>
      <c r="Y26" s="40"/>
      <c r="Z26" s="27">
        <v>42485</v>
      </c>
      <c r="AA26" s="28" t="s">
        <v>179</v>
      </c>
      <c r="AD26" s="10" t="s">
        <v>19</v>
      </c>
      <c r="AE26" s="22" t="s">
        <v>95</v>
      </c>
      <c r="AF26" s="22" t="s">
        <v>31</v>
      </c>
      <c r="AG26" s="22" t="s">
        <v>11</v>
      </c>
      <c r="AH26" s="30" t="e">
        <f ca="1">IF(LEN(AG26)&gt;0,INDIRECT("list!B"&amp;SUMIF(#REF!,AG26,#REF!)),"")</f>
        <v>#REF!</v>
      </c>
      <c r="AI26" s="22" t="s">
        <v>96</v>
      </c>
      <c r="AJ26" s="22" t="s">
        <v>17</v>
      </c>
      <c r="AK26" s="31">
        <v>42471</v>
      </c>
      <c r="AL26" s="167">
        <v>42467</v>
      </c>
      <c r="AM26" s="31">
        <v>42471</v>
      </c>
      <c r="AN26" s="152" t="str">
        <f t="shared" si="0"/>
        <v/>
      </c>
      <c r="AP26" s="10" t="str">
        <f t="shared" si="1"/>
        <v>Closed</v>
      </c>
      <c r="AQ26" s="31">
        <f t="shared" si="2"/>
        <v>42471</v>
      </c>
      <c r="AR26" s="10" t="str">
        <f t="shared" si="7"/>
        <v>CETELEM_12N4-Y4_Recto</v>
      </c>
      <c r="AS26" s="10" t="str">
        <f t="shared" si="8"/>
        <v>12N4-Y4_Recto</v>
      </c>
      <c r="AT26" s="10">
        <f t="shared" si="9"/>
        <v>26</v>
      </c>
      <c r="AU26" s="10" t="str">
        <f t="shared" si="3"/>
        <v>Création______</v>
      </c>
      <c r="AV26" s="10" t="str">
        <f t="shared" si="4"/>
        <v>_04_4</v>
      </c>
      <c r="AW26" s="10">
        <f t="shared" si="10"/>
        <v>6</v>
      </c>
      <c r="AX26" s="10" t="str">
        <f t="shared" si="5"/>
        <v>_6</v>
      </c>
      <c r="AY26" s="10" t="str">
        <f t="shared" si="6"/>
        <v>_4_6</v>
      </c>
    </row>
    <row r="27" spans="1:51" x14ac:dyDescent="0.25">
      <c r="A27" s="10">
        <v>3699</v>
      </c>
      <c r="B27" s="10" t="s">
        <v>53</v>
      </c>
      <c r="C27" s="10" t="s">
        <v>97</v>
      </c>
      <c r="D27" s="20" t="s">
        <v>98</v>
      </c>
      <c r="E27" s="21"/>
      <c r="F27" s="21"/>
      <c r="G27" s="47"/>
      <c r="H27" s="21"/>
      <c r="M27" s="24" t="s">
        <v>29</v>
      </c>
      <c r="P27" s="25">
        <v>42464</v>
      </c>
      <c r="Q27" s="26">
        <v>42465</v>
      </c>
      <c r="R27" s="26"/>
      <c r="S27" s="26">
        <v>42468</v>
      </c>
      <c r="T27" s="26"/>
      <c r="U27" s="26"/>
      <c r="V27" s="36"/>
      <c r="W27" s="37"/>
      <c r="X27" s="38"/>
      <c r="Y27" s="40"/>
      <c r="Z27" s="27">
        <v>42485</v>
      </c>
      <c r="AE27" s="22" t="s">
        <v>99</v>
      </c>
      <c r="AH27" s="30" t="str">
        <f ca="1">IF(LEN(AG27)&gt;0,INDIRECT("list!B"&amp;SUMIF(#REF!,AG27,#REF!)),"")</f>
        <v/>
      </c>
      <c r="AK27" s="31">
        <v>42465</v>
      </c>
      <c r="AM27" s="31">
        <v>42465</v>
      </c>
      <c r="AN27" s="152" t="str">
        <f t="shared" si="0"/>
        <v/>
      </c>
      <c r="AP27" s="10" t="str">
        <f t="shared" si="1"/>
        <v>Closed</v>
      </c>
      <c r="AQ27" s="31">
        <f t="shared" si="2"/>
        <v>42465</v>
      </c>
      <c r="AR27" s="10" t="str">
        <f t="shared" si="7"/>
        <v>__</v>
      </c>
      <c r="AS27" s="10" t="str">
        <f t="shared" si="8"/>
        <v>_</v>
      </c>
      <c r="AT27" s="10">
        <f t="shared" si="9"/>
        <v>27</v>
      </c>
      <c r="AU27" s="10" t="str">
        <f t="shared" si="3"/>
        <v>Ajout de code______</v>
      </c>
      <c r="AV27" s="10" t="str">
        <f t="shared" si="4"/>
        <v>_04_4</v>
      </c>
      <c r="AW27" s="10">
        <f t="shared" si="10"/>
        <v>2</v>
      </c>
      <c r="AX27" s="10" t="str">
        <f t="shared" si="5"/>
        <v>_2</v>
      </c>
      <c r="AY27" s="10" t="str">
        <f t="shared" si="6"/>
        <v>_4_2</v>
      </c>
    </row>
    <row r="28" spans="1:51" x14ac:dyDescent="0.25">
      <c r="A28" s="10">
        <v>3700</v>
      </c>
      <c r="B28" s="10" t="s">
        <v>41</v>
      </c>
      <c r="C28" s="10" t="s">
        <v>104</v>
      </c>
      <c r="D28" s="20" t="s">
        <v>103</v>
      </c>
      <c r="E28" s="21"/>
      <c r="F28" s="21"/>
      <c r="G28" s="47"/>
      <c r="H28" s="21"/>
      <c r="M28" s="24" t="s">
        <v>29</v>
      </c>
      <c r="P28" s="25">
        <v>42471</v>
      </c>
      <c r="Q28" s="26">
        <v>42471</v>
      </c>
      <c r="R28" s="26"/>
      <c r="S28" s="26">
        <v>42472</v>
      </c>
      <c r="T28" s="26"/>
      <c r="U28" s="26"/>
      <c r="V28" s="36"/>
      <c r="W28" s="37"/>
      <c r="X28" s="38"/>
      <c r="Y28" s="40"/>
      <c r="Z28" s="27">
        <v>42489</v>
      </c>
      <c r="AD28" s="10" t="s">
        <v>24</v>
      </c>
      <c r="AE28" s="22" t="s">
        <v>105</v>
      </c>
      <c r="AF28" s="22" t="s">
        <v>16</v>
      </c>
      <c r="AG28" s="22" t="s">
        <v>7</v>
      </c>
      <c r="AH28" s="30" t="e">
        <f ca="1">IF(LEN(AG28)&gt;0,INDIRECT("list!B"&amp;SUMIF(#REF!,AG28,#REF!)),"")</f>
        <v>#REF!</v>
      </c>
      <c r="AI28" s="22" t="s">
        <v>106</v>
      </c>
      <c r="AJ28" s="22" t="s">
        <v>17</v>
      </c>
      <c r="AK28" s="31">
        <v>42472</v>
      </c>
      <c r="AL28" s="167">
        <v>42471</v>
      </c>
      <c r="AM28" s="31">
        <v>42475</v>
      </c>
      <c r="AN28" s="152" t="str">
        <f t="shared" si="0"/>
        <v/>
      </c>
      <c r="AP28" s="10" t="str">
        <f t="shared" si="1"/>
        <v>Closed</v>
      </c>
      <c r="AQ28" s="31">
        <f t="shared" si="2"/>
        <v>42475</v>
      </c>
      <c r="AR28" s="10" t="str">
        <f t="shared" si="7"/>
        <v>CORA_10N1-A3_Recto/Verso</v>
      </c>
      <c r="AS28" s="10" t="str">
        <f t="shared" si="8"/>
        <v>10N1-A3_Recto/Verso</v>
      </c>
      <c r="AT28" s="10">
        <f t="shared" ref="AT28:AT42" si="11">ROW(AR28)</f>
        <v>28</v>
      </c>
      <c r="AU28" s="10" t="str">
        <f t="shared" si="3"/>
        <v>Création______</v>
      </c>
      <c r="AV28" s="10" t="str">
        <f t="shared" si="4"/>
        <v>_04_11</v>
      </c>
      <c r="AW28" s="10">
        <f t="shared" si="10"/>
        <v>5</v>
      </c>
      <c r="AX28" s="10" t="str">
        <f t="shared" si="5"/>
        <v>_5</v>
      </c>
      <c r="AY28" s="10" t="str">
        <f t="shared" si="6"/>
        <v>_11_5</v>
      </c>
    </row>
    <row r="29" spans="1:51" x14ac:dyDescent="0.25">
      <c r="A29" s="10">
        <v>3701</v>
      </c>
      <c r="B29" s="10" t="s">
        <v>41</v>
      </c>
      <c r="C29" s="10" t="s">
        <v>107</v>
      </c>
      <c r="D29" s="20" t="s">
        <v>108</v>
      </c>
      <c r="E29" s="21"/>
      <c r="F29" s="21"/>
      <c r="G29" s="47"/>
      <c r="H29" s="21"/>
      <c r="M29" s="24" t="s">
        <v>29</v>
      </c>
      <c r="P29" s="25">
        <v>42472</v>
      </c>
      <c r="Q29" s="26">
        <v>42474</v>
      </c>
      <c r="R29" s="26"/>
      <c r="S29" s="26">
        <v>42474</v>
      </c>
      <c r="T29" s="26"/>
      <c r="U29" s="26"/>
      <c r="V29" s="36"/>
      <c r="W29" s="37"/>
      <c r="X29" s="38"/>
      <c r="Y29" s="40"/>
      <c r="Z29" s="27">
        <v>42485</v>
      </c>
      <c r="AD29" s="10" t="s">
        <v>24</v>
      </c>
      <c r="AE29" s="22" t="s">
        <v>109</v>
      </c>
      <c r="AF29" s="22" t="s">
        <v>31</v>
      </c>
      <c r="AG29" s="22" t="s">
        <v>10</v>
      </c>
      <c r="AH29" s="30" t="e">
        <f ca="1">IF(LEN(AG29)&gt;0,INDIRECT("list!B"&amp;SUMIF(#REF!,AG29,#REF!)),"")</f>
        <v>#REF!</v>
      </c>
      <c r="AI29" s="22" t="s">
        <v>34</v>
      </c>
      <c r="AJ29" s="22" t="s">
        <v>17</v>
      </c>
      <c r="AK29" s="31">
        <v>42473</v>
      </c>
      <c r="AL29" s="167">
        <v>42478</v>
      </c>
      <c r="AM29" s="31">
        <v>42478</v>
      </c>
      <c r="AN29" s="152" t="str">
        <f t="shared" si="0"/>
        <v/>
      </c>
      <c r="AP29" s="10" t="str">
        <f t="shared" si="1"/>
        <v>Closed</v>
      </c>
      <c r="AQ29" s="31">
        <f t="shared" si="2"/>
        <v>42478</v>
      </c>
      <c r="AR29" s="10" t="str">
        <f t="shared" si="7"/>
        <v>CORA_12N2-Y4_Recto</v>
      </c>
      <c r="AS29" s="10" t="str">
        <f t="shared" si="8"/>
        <v>12N2-Y4_Recto</v>
      </c>
      <c r="AT29" s="10">
        <f t="shared" si="11"/>
        <v>29</v>
      </c>
      <c r="AU29" s="10" t="str">
        <f t="shared" si="3"/>
        <v>Création______</v>
      </c>
      <c r="AV29" s="10" t="str">
        <f t="shared" si="4"/>
        <v>_04_12</v>
      </c>
      <c r="AW29" s="10">
        <f t="shared" si="10"/>
        <v>5</v>
      </c>
      <c r="AX29" s="10" t="str">
        <f t="shared" si="5"/>
        <v>_5</v>
      </c>
      <c r="AY29" s="10" t="str">
        <f t="shared" si="6"/>
        <v>_12_5</v>
      </c>
    </row>
    <row r="30" spans="1:51" x14ac:dyDescent="0.25">
      <c r="A30" s="10">
        <v>3702</v>
      </c>
      <c r="B30" s="10" t="s">
        <v>41</v>
      </c>
      <c r="C30" s="10" t="s">
        <v>112</v>
      </c>
      <c r="D30" s="20" t="s">
        <v>113</v>
      </c>
      <c r="E30" s="21"/>
      <c r="F30" s="21"/>
      <c r="G30" s="47"/>
      <c r="H30" s="21"/>
      <c r="M30" s="24" t="s">
        <v>29</v>
      </c>
      <c r="P30" s="25">
        <v>42474</v>
      </c>
      <c r="Q30" s="26">
        <v>42475</v>
      </c>
      <c r="R30" s="26"/>
      <c r="S30" s="26">
        <v>42480</v>
      </c>
      <c r="T30" s="26"/>
      <c r="U30" s="26"/>
      <c r="V30" s="36"/>
      <c r="W30" s="37"/>
      <c r="X30" s="38"/>
      <c r="Y30" s="40"/>
      <c r="Z30" s="27">
        <v>42485</v>
      </c>
      <c r="AD30" s="10" t="s">
        <v>22</v>
      </c>
      <c r="AE30" s="22" t="s">
        <v>114</v>
      </c>
      <c r="AF30" s="22" t="s">
        <v>31</v>
      </c>
      <c r="AG30" s="22" t="s">
        <v>10</v>
      </c>
      <c r="AH30" s="30" t="e">
        <f ca="1">IF(LEN(AG30)&gt;0,INDIRECT("list!B"&amp;SUMIF(#REF!,AG30,#REF!)),"")</f>
        <v>#REF!</v>
      </c>
      <c r="AI30" s="22" t="s">
        <v>34</v>
      </c>
      <c r="AJ30" s="22" t="s">
        <v>17</v>
      </c>
      <c r="AK30" s="31">
        <v>42474</v>
      </c>
      <c r="AM30" s="31">
        <v>42475</v>
      </c>
      <c r="AN30" s="152" t="str">
        <f t="shared" si="0"/>
        <v/>
      </c>
      <c r="AP30" s="10" t="str">
        <f t="shared" si="1"/>
        <v>Closed</v>
      </c>
      <c r="AQ30" s="31">
        <f t="shared" si="2"/>
        <v>42475</v>
      </c>
      <c r="AR30" s="10" t="str">
        <f t="shared" si="7"/>
        <v>NORRSKEN_12N2-Y4_Recto</v>
      </c>
      <c r="AS30" s="10" t="str">
        <f t="shared" si="8"/>
        <v>12N2-Y4_Recto</v>
      </c>
      <c r="AT30" s="10">
        <f t="shared" si="11"/>
        <v>30</v>
      </c>
      <c r="AU30" s="10" t="str">
        <f t="shared" si="3"/>
        <v>Création______</v>
      </c>
      <c r="AV30" s="10" t="str">
        <f t="shared" si="4"/>
        <v>_04_14</v>
      </c>
      <c r="AW30" s="10">
        <f t="shared" si="10"/>
        <v>2</v>
      </c>
      <c r="AX30" s="10" t="str">
        <f t="shared" si="5"/>
        <v>_2</v>
      </c>
      <c r="AY30" s="10" t="str">
        <f t="shared" si="6"/>
        <v>_14_2</v>
      </c>
    </row>
    <row r="31" spans="1:51" x14ac:dyDescent="0.25">
      <c r="A31" s="10">
        <v>3703</v>
      </c>
      <c r="B31" s="10" t="s">
        <v>41</v>
      </c>
      <c r="C31" s="10" t="s">
        <v>115</v>
      </c>
      <c r="D31" s="20" t="s">
        <v>116</v>
      </c>
      <c r="E31" s="21"/>
      <c r="F31" s="21"/>
      <c r="G31" s="47"/>
      <c r="H31" s="21"/>
      <c r="M31" s="24" t="s">
        <v>29</v>
      </c>
      <c r="P31" s="25">
        <v>42475</v>
      </c>
      <c r="Q31" s="26">
        <v>42478</v>
      </c>
      <c r="R31" s="26"/>
      <c r="S31" s="26">
        <v>42481</v>
      </c>
      <c r="T31" s="26"/>
      <c r="U31" s="26"/>
      <c r="V31" s="36"/>
      <c r="W31" s="37"/>
      <c r="X31" s="38"/>
      <c r="Y31" s="40"/>
      <c r="Z31" s="27">
        <v>42485</v>
      </c>
      <c r="AD31" s="10" t="s">
        <v>19</v>
      </c>
      <c r="AE31" s="22" t="s">
        <v>117</v>
      </c>
      <c r="AF31" s="22" t="s">
        <v>31</v>
      </c>
      <c r="AG31" s="22" t="s">
        <v>10</v>
      </c>
      <c r="AH31" s="30" t="e">
        <f ca="1">IF(LEN(AG31)&gt;0,INDIRECT("list!B"&amp;SUMIF(#REF!,AG31,#REF!)),"")</f>
        <v>#REF!</v>
      </c>
      <c r="AI31" s="22" t="s">
        <v>34</v>
      </c>
      <c r="AJ31" s="22" t="s">
        <v>17</v>
      </c>
      <c r="AK31" s="31">
        <v>42478</v>
      </c>
      <c r="AM31" s="31">
        <v>42478</v>
      </c>
      <c r="AN31" s="152" t="str">
        <f t="shared" si="0"/>
        <v/>
      </c>
      <c r="AP31" s="10" t="str">
        <f t="shared" si="1"/>
        <v>Closed</v>
      </c>
      <c r="AQ31" s="31">
        <f t="shared" si="2"/>
        <v>42478</v>
      </c>
      <c r="AR31" s="10" t="str">
        <f t="shared" si="7"/>
        <v>CETELEM_12N2-Y4_Recto</v>
      </c>
      <c r="AS31" s="10" t="str">
        <f t="shared" si="8"/>
        <v>12N2-Y4_Recto</v>
      </c>
      <c r="AT31" s="10">
        <f t="shared" si="11"/>
        <v>31</v>
      </c>
      <c r="AU31" s="10" t="str">
        <f t="shared" si="3"/>
        <v>Création______</v>
      </c>
      <c r="AV31" s="10" t="str">
        <f t="shared" si="4"/>
        <v>_04_15</v>
      </c>
      <c r="AW31" s="10">
        <f t="shared" si="10"/>
        <v>2</v>
      </c>
      <c r="AX31" s="10" t="str">
        <f t="shared" si="5"/>
        <v>_2</v>
      </c>
      <c r="AY31" s="10" t="str">
        <f t="shared" si="6"/>
        <v>_15_2</v>
      </c>
    </row>
    <row r="32" spans="1:51" x14ac:dyDescent="0.25">
      <c r="A32" s="10">
        <v>3704</v>
      </c>
      <c r="B32" s="10" t="s">
        <v>53</v>
      </c>
      <c r="C32" s="10" t="s">
        <v>118</v>
      </c>
      <c r="D32" s="20" t="s">
        <v>119</v>
      </c>
      <c r="E32" s="21"/>
      <c r="F32" s="21"/>
      <c r="G32" s="47"/>
      <c r="H32" s="21"/>
      <c r="M32" s="24" t="s">
        <v>29</v>
      </c>
      <c r="P32" s="25">
        <v>42475</v>
      </c>
      <c r="Q32" s="46" t="s">
        <v>124</v>
      </c>
      <c r="R32" s="95"/>
      <c r="S32" s="46" t="s">
        <v>124</v>
      </c>
      <c r="T32" s="155"/>
      <c r="U32" s="96"/>
      <c r="AD32" s="10" t="s">
        <v>19</v>
      </c>
      <c r="AE32" s="22" t="s">
        <v>120</v>
      </c>
      <c r="AF32" s="22" t="s">
        <v>31</v>
      </c>
      <c r="AG32" s="22" t="s">
        <v>9</v>
      </c>
      <c r="AH32" s="30" t="e">
        <f ca="1">IF(LEN(AG32)&gt;0,INDIRECT("list!B"&amp;SUMIF(#REF!,AG32,#REF!)),"")</f>
        <v>#REF!</v>
      </c>
      <c r="AI32" s="22" t="s">
        <v>121</v>
      </c>
      <c r="AJ32" s="22" t="s">
        <v>17</v>
      </c>
      <c r="AK32" s="31">
        <v>42478</v>
      </c>
      <c r="AM32" s="31">
        <v>42475</v>
      </c>
      <c r="AN32" s="152" t="str">
        <f t="shared" si="0"/>
        <v/>
      </c>
      <c r="AP32" s="10" t="str">
        <f t="shared" si="1"/>
        <v>Closed</v>
      </c>
      <c r="AQ32" s="31">
        <f t="shared" si="2"/>
        <v>42475</v>
      </c>
      <c r="AR32" s="10" t="str">
        <f t="shared" si="7"/>
        <v>CETELEM_12N2-A3_Recto</v>
      </c>
      <c r="AS32" s="10" t="str">
        <f t="shared" si="8"/>
        <v>12N2-A3_Recto</v>
      </c>
      <c r="AT32" s="10">
        <f t="shared" si="11"/>
        <v>32</v>
      </c>
      <c r="AU32" s="10" t="str">
        <f t="shared" si="3"/>
        <v>Ajout de code______</v>
      </c>
      <c r="AV32" s="10" t="str">
        <f t="shared" si="4"/>
        <v>_04_15</v>
      </c>
      <c r="AW32" s="10">
        <f t="shared" si="10"/>
        <v>1</v>
      </c>
      <c r="AX32" s="10" t="str">
        <f t="shared" si="5"/>
        <v>_1</v>
      </c>
      <c r="AY32" s="10" t="str">
        <f t="shared" si="6"/>
        <v>_15_1</v>
      </c>
    </row>
    <row r="33" spans="1:51" x14ac:dyDescent="0.25">
      <c r="A33" s="10">
        <v>3705</v>
      </c>
      <c r="B33" s="10" t="s">
        <v>41</v>
      </c>
      <c r="C33" s="10" t="s">
        <v>122</v>
      </c>
      <c r="D33" s="20" t="s">
        <v>123</v>
      </c>
      <c r="E33" s="21"/>
      <c r="F33" s="21"/>
      <c r="G33" s="47"/>
      <c r="H33" s="21"/>
      <c r="M33" s="24" t="s">
        <v>29</v>
      </c>
      <c r="P33" s="25">
        <v>42475</v>
      </c>
      <c r="Q33" s="26">
        <v>42478</v>
      </c>
      <c r="R33" s="26"/>
      <c r="S33" s="26">
        <v>42480</v>
      </c>
      <c r="T33" s="26"/>
      <c r="U33" s="26"/>
      <c r="V33" s="36"/>
      <c r="W33" s="37"/>
      <c r="X33" s="38"/>
      <c r="Y33" s="40"/>
      <c r="AD33" s="10" t="s">
        <v>19</v>
      </c>
      <c r="AE33" s="22" t="s">
        <v>125</v>
      </c>
      <c r="AF33" s="22" t="s">
        <v>31</v>
      </c>
      <c r="AG33" s="22" t="s">
        <v>11</v>
      </c>
      <c r="AH33" s="30" t="e">
        <f ca="1">IF(LEN(AG33)&gt;0,INDIRECT("list!B"&amp;SUMIF(#REF!,AG33,#REF!)),"")</f>
        <v>#REF!</v>
      </c>
      <c r="AI33" s="22" t="s">
        <v>96</v>
      </c>
      <c r="AJ33" s="22" t="s">
        <v>17</v>
      </c>
      <c r="AK33" s="31">
        <v>42478</v>
      </c>
      <c r="AM33" s="31">
        <v>42478</v>
      </c>
      <c r="AN33" s="152" t="str">
        <f t="shared" si="0"/>
        <v/>
      </c>
      <c r="AP33" s="10" t="str">
        <f t="shared" si="1"/>
        <v>Closed</v>
      </c>
      <c r="AQ33" s="31">
        <f t="shared" si="2"/>
        <v>42478</v>
      </c>
      <c r="AR33" s="10" t="str">
        <f t="shared" si="7"/>
        <v>CETELEM_12N4-Y4_Recto</v>
      </c>
      <c r="AS33" s="10" t="str">
        <f t="shared" si="8"/>
        <v>12N4-Y4_Recto</v>
      </c>
      <c r="AT33" s="10">
        <f t="shared" si="11"/>
        <v>33</v>
      </c>
      <c r="AU33" s="10" t="str">
        <f t="shared" si="3"/>
        <v>Création______</v>
      </c>
      <c r="AV33" s="10" t="str">
        <f t="shared" si="4"/>
        <v>_04_15</v>
      </c>
      <c r="AW33" s="10">
        <f t="shared" si="10"/>
        <v>2</v>
      </c>
      <c r="AX33" s="10" t="str">
        <f t="shared" si="5"/>
        <v>_2</v>
      </c>
      <c r="AY33" s="10" t="str">
        <f t="shared" si="6"/>
        <v>_15_2</v>
      </c>
    </row>
    <row r="34" spans="1:51" x14ac:dyDescent="0.25">
      <c r="A34" s="10">
        <v>3706</v>
      </c>
      <c r="B34" s="10" t="s">
        <v>41</v>
      </c>
      <c r="C34" s="10" t="s">
        <v>126</v>
      </c>
      <c r="D34" s="20" t="s">
        <v>127</v>
      </c>
      <c r="E34" s="21"/>
      <c r="F34" s="21"/>
      <c r="G34" s="47"/>
      <c r="H34" s="21"/>
      <c r="M34" s="24" t="s">
        <v>29</v>
      </c>
      <c r="P34" s="25">
        <v>42475</v>
      </c>
      <c r="Q34" s="26">
        <v>42478</v>
      </c>
      <c r="R34" s="26"/>
      <c r="S34" s="26">
        <v>42478</v>
      </c>
      <c r="T34" s="26"/>
      <c r="U34" s="26"/>
      <c r="V34" s="36"/>
      <c r="W34" s="37"/>
      <c r="X34" s="38"/>
      <c r="Y34" s="40"/>
      <c r="Z34" s="27">
        <v>42485</v>
      </c>
      <c r="AA34" s="28" t="s">
        <v>179</v>
      </c>
      <c r="AD34" s="10" t="s">
        <v>19</v>
      </c>
      <c r="AE34" s="22" t="s">
        <v>128</v>
      </c>
      <c r="AF34" s="22" t="s">
        <v>16</v>
      </c>
      <c r="AG34" s="22" t="s">
        <v>15</v>
      </c>
      <c r="AH34" s="30" t="e">
        <f ca="1">IF(LEN(AG34)&gt;0,INDIRECT("list!B"&amp;SUMIF(#REF!,AG34,#REF!)),"")</f>
        <v>#REF!</v>
      </c>
      <c r="AI34" s="22" t="s">
        <v>129</v>
      </c>
      <c r="AJ34" s="22" t="s">
        <v>17</v>
      </c>
      <c r="AK34" s="31">
        <v>42478</v>
      </c>
      <c r="AM34" s="31">
        <v>42478</v>
      </c>
      <c r="AN34" s="152" t="str">
        <f t="shared" si="0"/>
        <v/>
      </c>
      <c r="AP34" s="10" t="str">
        <f t="shared" si="1"/>
        <v>Closed</v>
      </c>
      <c r="AQ34" s="31">
        <f t="shared" si="2"/>
        <v>42478</v>
      </c>
      <c r="AR34" s="10" t="str">
        <f t="shared" si="7"/>
        <v>CETELEM_18N2-Y4_Recto/Verso</v>
      </c>
      <c r="AS34" s="10" t="str">
        <f t="shared" si="8"/>
        <v>18N2-Y4_Recto/Verso</v>
      </c>
      <c r="AT34" s="10">
        <f t="shared" si="11"/>
        <v>34</v>
      </c>
      <c r="AU34" s="10" t="str">
        <f t="shared" si="3"/>
        <v>Création______</v>
      </c>
      <c r="AV34" s="10" t="str">
        <f t="shared" si="4"/>
        <v>_04_15</v>
      </c>
      <c r="AW34" s="10">
        <f t="shared" si="10"/>
        <v>2</v>
      </c>
      <c r="AX34" s="10" t="str">
        <f t="shared" si="5"/>
        <v>_2</v>
      </c>
      <c r="AY34" s="10" t="str">
        <f t="shared" si="6"/>
        <v>_15_2</v>
      </c>
    </row>
    <row r="35" spans="1:51" x14ac:dyDescent="0.25">
      <c r="A35" s="10">
        <v>3707</v>
      </c>
      <c r="B35" s="10" t="s">
        <v>41</v>
      </c>
      <c r="C35" s="10" t="s">
        <v>130</v>
      </c>
      <c r="D35" s="20" t="s">
        <v>131</v>
      </c>
      <c r="E35" s="21"/>
      <c r="F35" s="21"/>
      <c r="G35" s="47"/>
      <c r="H35" s="21"/>
      <c r="M35" s="24" t="s">
        <v>29</v>
      </c>
      <c r="P35" s="25">
        <v>42475</v>
      </c>
      <c r="Q35" s="26">
        <v>42478</v>
      </c>
      <c r="R35" s="26"/>
      <c r="S35" s="26">
        <v>42478</v>
      </c>
      <c r="T35" s="26"/>
      <c r="U35" s="26"/>
      <c r="V35" s="36"/>
      <c r="W35" s="37"/>
      <c r="X35" s="38"/>
      <c r="Y35" s="40"/>
      <c r="AA35" s="28" t="s">
        <v>179</v>
      </c>
      <c r="AD35" s="10" t="s">
        <v>24</v>
      </c>
      <c r="AE35" s="22" t="s">
        <v>132</v>
      </c>
      <c r="AF35" s="22" t="s">
        <v>16</v>
      </c>
      <c r="AG35" s="22" t="s">
        <v>14</v>
      </c>
      <c r="AH35" s="30" t="e">
        <f ca="1">IF(LEN(AG35)&gt;0,INDIRECT("list!B"&amp;SUMIF(#REF!,AG35,#REF!)),"")</f>
        <v>#REF!</v>
      </c>
      <c r="AI35" s="22" t="s">
        <v>133</v>
      </c>
      <c r="AJ35" s="22" t="s">
        <v>17</v>
      </c>
      <c r="AK35" s="31">
        <v>42478</v>
      </c>
      <c r="AL35" s="167">
        <v>42480</v>
      </c>
      <c r="AM35" s="31">
        <v>42480</v>
      </c>
      <c r="AN35" s="152" t="str">
        <f t="shared" si="0"/>
        <v/>
      </c>
      <c r="AP35" s="10" t="str">
        <f t="shared" ref="AP35:AP66" si="12">IF(LEN(A35)&gt;0,M35,IF(LEN(AE35)&gt;0,AP34,""))</f>
        <v>Closed</v>
      </c>
      <c r="AQ35" s="31">
        <f t="shared" ref="AQ35:AQ66" si="13">IF(LEN(A35)&gt;0,AM35,IF(LEN(AE35)&gt;0,AQ34,""))</f>
        <v>42480</v>
      </c>
      <c r="AR35" s="10" t="str">
        <f t="shared" si="7"/>
        <v>CORA_16N2-Y4_Recto/Verso</v>
      </c>
      <c r="AS35" s="10" t="str">
        <f t="shared" si="8"/>
        <v>16N2-Y4_Recto/Verso</v>
      </c>
      <c r="AT35" s="10">
        <f t="shared" si="11"/>
        <v>35</v>
      </c>
      <c r="AU35" s="10" t="str">
        <f t="shared" si="3"/>
        <v>Création______</v>
      </c>
      <c r="AV35" s="10" t="str">
        <f t="shared" si="4"/>
        <v>_04_15</v>
      </c>
      <c r="AW35" s="10">
        <f t="shared" si="10"/>
        <v>4</v>
      </c>
      <c r="AX35" s="10" t="str">
        <f t="shared" si="5"/>
        <v>_4</v>
      </c>
      <c r="AY35" s="10" t="str">
        <f t="shared" si="6"/>
        <v>_15_4</v>
      </c>
    </row>
    <row r="36" spans="1:51" x14ac:dyDescent="0.25">
      <c r="A36" s="10">
        <v>3708</v>
      </c>
      <c r="B36" s="10" t="s">
        <v>41</v>
      </c>
      <c r="C36" s="10" t="s">
        <v>134</v>
      </c>
      <c r="D36" s="20" t="s">
        <v>135</v>
      </c>
      <c r="E36" s="21"/>
      <c r="F36" s="21"/>
      <c r="G36" s="47"/>
      <c r="H36" s="21"/>
      <c r="M36" s="24" t="s">
        <v>29</v>
      </c>
      <c r="P36" s="25">
        <v>42475</v>
      </c>
      <c r="Q36" s="26">
        <v>42478</v>
      </c>
      <c r="R36" s="26"/>
      <c r="S36" s="26">
        <v>42479</v>
      </c>
      <c r="T36" s="26"/>
      <c r="U36" s="26"/>
      <c r="V36" s="36"/>
      <c r="W36" s="37"/>
      <c r="X36" s="38"/>
      <c r="Y36" s="40"/>
      <c r="Z36" s="27">
        <v>42485</v>
      </c>
      <c r="AD36" s="10" t="s">
        <v>21</v>
      </c>
      <c r="AE36" s="22" t="s">
        <v>136</v>
      </c>
      <c r="AF36" s="22" t="s">
        <v>16</v>
      </c>
      <c r="AG36" s="22" t="s">
        <v>15</v>
      </c>
      <c r="AH36" s="30" t="e">
        <f ca="1">IF(LEN(AG36)&gt;0,INDIRECT("list!B"&amp;SUMIF(#REF!,AG36,#REF!)),"")</f>
        <v>#REF!</v>
      </c>
      <c r="AI36" s="22" t="s">
        <v>129</v>
      </c>
      <c r="AJ36" s="22" t="s">
        <v>17</v>
      </c>
      <c r="AK36" s="31">
        <v>42478</v>
      </c>
      <c r="AL36" s="167">
        <v>42478</v>
      </c>
      <c r="AM36" s="31">
        <v>42480</v>
      </c>
      <c r="AN36" s="152" t="str">
        <f t="shared" si="0"/>
        <v/>
      </c>
      <c r="AP36" s="10" t="str">
        <f t="shared" si="12"/>
        <v>Closed</v>
      </c>
      <c r="AQ36" s="31">
        <f t="shared" si="13"/>
        <v>42480</v>
      </c>
      <c r="AR36" s="10" t="str">
        <f t="shared" si="7"/>
        <v>BUT_18N2-Y4_Recto/Verso</v>
      </c>
      <c r="AS36" s="10" t="str">
        <f t="shared" si="8"/>
        <v>18N2-Y4_Recto/Verso</v>
      </c>
      <c r="AT36" s="10">
        <f t="shared" si="11"/>
        <v>36</v>
      </c>
      <c r="AU36" s="10" t="str">
        <f t="shared" si="3"/>
        <v>Création______</v>
      </c>
      <c r="AV36" s="10" t="str">
        <f t="shared" si="4"/>
        <v>_04_15</v>
      </c>
      <c r="AW36" s="10">
        <f t="shared" si="10"/>
        <v>4</v>
      </c>
      <c r="AX36" s="10" t="str">
        <f t="shared" si="5"/>
        <v>_4</v>
      </c>
      <c r="AY36" s="10" t="str">
        <f t="shared" si="6"/>
        <v>_15_4</v>
      </c>
    </row>
    <row r="37" spans="1:51" x14ac:dyDescent="0.25">
      <c r="A37" s="10">
        <v>3709</v>
      </c>
      <c r="B37" s="10" t="s">
        <v>41</v>
      </c>
      <c r="C37" s="10" t="s">
        <v>137</v>
      </c>
      <c r="D37" s="20" t="s">
        <v>138</v>
      </c>
      <c r="E37" s="21"/>
      <c r="F37" s="21"/>
      <c r="G37" s="47"/>
      <c r="H37" s="21"/>
      <c r="M37" s="24" t="s">
        <v>29</v>
      </c>
      <c r="P37" s="25">
        <v>42475</v>
      </c>
      <c r="Q37" s="26">
        <v>42478</v>
      </c>
      <c r="R37" s="26"/>
      <c r="S37" s="26">
        <v>42493</v>
      </c>
      <c r="T37" s="26"/>
      <c r="U37" s="26"/>
      <c r="V37" s="36"/>
      <c r="W37" s="37"/>
      <c r="X37" s="38"/>
      <c r="Y37" s="40"/>
      <c r="Z37" s="27"/>
      <c r="AD37" s="10" t="s">
        <v>21</v>
      </c>
      <c r="AE37" s="22" t="s">
        <v>139</v>
      </c>
      <c r="AF37" s="22" t="s">
        <v>31</v>
      </c>
      <c r="AG37" s="22" t="s">
        <v>10</v>
      </c>
      <c r="AH37" s="30" t="e">
        <f ca="1">IF(LEN(AG37)&gt;0,INDIRECT("list!B"&amp;SUMIF(#REF!,AG37,#REF!)),"")</f>
        <v>#REF!</v>
      </c>
      <c r="AI37" s="22" t="s">
        <v>34</v>
      </c>
      <c r="AJ37" s="22" t="s">
        <v>17</v>
      </c>
      <c r="AK37" s="31">
        <v>42478</v>
      </c>
      <c r="AL37" s="167">
        <v>42478</v>
      </c>
      <c r="AM37" s="31">
        <v>42480</v>
      </c>
      <c r="AN37" s="152" t="str">
        <f t="shared" si="0"/>
        <v/>
      </c>
      <c r="AP37" s="10" t="str">
        <f t="shared" si="12"/>
        <v>Closed</v>
      </c>
      <c r="AQ37" s="31">
        <f t="shared" si="13"/>
        <v>42480</v>
      </c>
      <c r="AR37" s="10" t="str">
        <f t="shared" si="7"/>
        <v>BUT_12N2-Y4_Recto</v>
      </c>
      <c r="AS37" s="10" t="str">
        <f t="shared" si="8"/>
        <v>12N2-Y4_Recto</v>
      </c>
      <c r="AT37" s="10">
        <f t="shared" si="11"/>
        <v>37</v>
      </c>
      <c r="AU37" s="10" t="str">
        <f t="shared" si="3"/>
        <v>Création______</v>
      </c>
      <c r="AV37" s="10" t="str">
        <f t="shared" si="4"/>
        <v>_04_15</v>
      </c>
      <c r="AW37" s="10">
        <f t="shared" si="10"/>
        <v>4</v>
      </c>
      <c r="AX37" s="10" t="str">
        <f t="shared" si="5"/>
        <v>_4</v>
      </c>
      <c r="AY37" s="10" t="str">
        <f t="shared" si="6"/>
        <v>_15_4</v>
      </c>
    </row>
    <row r="38" spans="1:51" x14ac:dyDescent="0.25">
      <c r="A38" s="10">
        <v>3710</v>
      </c>
      <c r="B38" s="10" t="s">
        <v>41</v>
      </c>
      <c r="C38" s="10" t="s">
        <v>140</v>
      </c>
      <c r="D38" s="20" t="s">
        <v>141</v>
      </c>
      <c r="E38" s="21"/>
      <c r="F38" s="21"/>
      <c r="G38" s="47"/>
      <c r="H38" s="21"/>
      <c r="M38" s="24" t="s">
        <v>29</v>
      </c>
      <c r="P38" s="25">
        <v>42475</v>
      </c>
      <c r="Q38" s="26">
        <v>42478</v>
      </c>
      <c r="R38" s="26"/>
      <c r="S38" s="26">
        <v>42478</v>
      </c>
      <c r="T38" s="26"/>
      <c r="U38" s="26"/>
      <c r="V38" s="36"/>
      <c r="W38" s="37"/>
      <c r="X38" s="38"/>
      <c r="Y38" s="40"/>
      <c r="Z38" s="27">
        <v>42485</v>
      </c>
      <c r="AD38" s="10" t="s">
        <v>19</v>
      </c>
      <c r="AE38" s="22" t="s">
        <v>142</v>
      </c>
      <c r="AF38" s="22" t="s">
        <v>31</v>
      </c>
      <c r="AG38" s="22" t="s">
        <v>10</v>
      </c>
      <c r="AH38" s="30" t="e">
        <f ca="1">IF(LEN(AG38)&gt;0,INDIRECT("list!B"&amp;SUMIF(#REF!,AG38,#REF!)),"")</f>
        <v>#REF!</v>
      </c>
      <c r="AI38" s="22" t="s">
        <v>34</v>
      </c>
      <c r="AJ38" s="22" t="s">
        <v>17</v>
      </c>
      <c r="AK38" s="31">
        <v>42478</v>
      </c>
      <c r="AM38" s="31">
        <v>42479</v>
      </c>
      <c r="AN38" s="152" t="str">
        <f t="shared" si="0"/>
        <v/>
      </c>
      <c r="AP38" s="10" t="str">
        <f t="shared" si="12"/>
        <v>Closed</v>
      </c>
      <c r="AQ38" s="31">
        <f t="shared" si="13"/>
        <v>42479</v>
      </c>
      <c r="AR38" s="10" t="str">
        <f t="shared" si="7"/>
        <v>CETELEM_12N2-Y4_Recto</v>
      </c>
      <c r="AS38" s="10" t="str">
        <f t="shared" si="8"/>
        <v>12N2-Y4_Recto</v>
      </c>
      <c r="AT38" s="10">
        <f t="shared" si="11"/>
        <v>38</v>
      </c>
      <c r="AU38" s="10" t="str">
        <f t="shared" si="3"/>
        <v>Création______</v>
      </c>
      <c r="AV38" s="10" t="str">
        <f t="shared" si="4"/>
        <v>_04_15</v>
      </c>
      <c r="AW38" s="10">
        <f t="shared" si="10"/>
        <v>3</v>
      </c>
      <c r="AX38" s="10" t="str">
        <f t="shared" si="5"/>
        <v>_3</v>
      </c>
      <c r="AY38" s="10" t="str">
        <f t="shared" si="6"/>
        <v>_15_3</v>
      </c>
    </row>
    <row r="39" spans="1:51" x14ac:dyDescent="0.25">
      <c r="A39" s="10">
        <v>3711</v>
      </c>
      <c r="B39" s="10" t="s">
        <v>41</v>
      </c>
      <c r="C39" s="10" t="s">
        <v>143</v>
      </c>
      <c r="D39" s="20" t="s">
        <v>144</v>
      </c>
      <c r="E39" s="21"/>
      <c r="F39" s="21"/>
      <c r="G39" s="47"/>
      <c r="H39" s="21"/>
      <c r="M39" s="24" t="s">
        <v>29</v>
      </c>
      <c r="P39" s="25">
        <v>42475</v>
      </c>
      <c r="Q39" s="26">
        <v>42478</v>
      </c>
      <c r="R39" s="26"/>
      <c r="S39" s="26">
        <v>42481</v>
      </c>
      <c r="T39" s="26"/>
      <c r="U39" s="26"/>
      <c r="V39" s="36"/>
      <c r="W39" s="37"/>
      <c r="X39" s="38"/>
      <c r="Y39" s="40"/>
      <c r="Z39" s="27">
        <v>42485</v>
      </c>
      <c r="AD39" s="10" t="s">
        <v>20</v>
      </c>
      <c r="AE39" s="22" t="s">
        <v>145</v>
      </c>
      <c r="AF39" s="22" t="s">
        <v>31</v>
      </c>
      <c r="AG39" s="22" t="s">
        <v>11</v>
      </c>
      <c r="AH39" s="30" t="e">
        <f ca="1">IF(LEN(AG39)&gt;0,INDIRECT("list!B"&amp;SUMIF(#REF!,AG39,#REF!)),"")</f>
        <v>#REF!</v>
      </c>
      <c r="AI39" s="22" t="s">
        <v>96</v>
      </c>
      <c r="AJ39" s="22" t="s">
        <v>17</v>
      </c>
      <c r="AK39" s="31">
        <v>42478</v>
      </c>
      <c r="AM39" s="31">
        <v>42478</v>
      </c>
      <c r="AN39" s="152" t="str">
        <f t="shared" si="0"/>
        <v/>
      </c>
      <c r="AP39" s="10" t="str">
        <f t="shared" si="12"/>
        <v>Closed</v>
      </c>
      <c r="AQ39" s="31">
        <f t="shared" si="13"/>
        <v>42478</v>
      </c>
      <c r="AR39" s="10" t="str">
        <f t="shared" si="7"/>
        <v>CONFORAMA_12N4-Y4_Recto</v>
      </c>
      <c r="AS39" s="10" t="str">
        <f t="shared" si="8"/>
        <v>12N4-Y4_Recto</v>
      </c>
      <c r="AT39" s="10">
        <f t="shared" si="11"/>
        <v>39</v>
      </c>
      <c r="AU39" s="10" t="str">
        <f t="shared" si="3"/>
        <v>Création______</v>
      </c>
      <c r="AV39" s="10" t="str">
        <f t="shared" si="4"/>
        <v>_04_15</v>
      </c>
      <c r="AW39" s="10">
        <f t="shared" si="10"/>
        <v>2</v>
      </c>
      <c r="AX39" s="10" t="str">
        <f t="shared" si="5"/>
        <v>_2</v>
      </c>
      <c r="AY39" s="10" t="str">
        <f t="shared" si="6"/>
        <v>_15_2</v>
      </c>
    </row>
    <row r="40" spans="1:51" x14ac:dyDescent="0.25">
      <c r="A40" s="10">
        <v>3712</v>
      </c>
      <c r="B40" s="10" t="s">
        <v>41</v>
      </c>
      <c r="C40" s="10" t="s">
        <v>146</v>
      </c>
      <c r="D40" s="20" t="s">
        <v>147</v>
      </c>
      <c r="E40" s="21"/>
      <c r="F40" s="21"/>
      <c r="G40" s="47"/>
      <c r="H40" s="21"/>
      <c r="M40" s="24" t="s">
        <v>29</v>
      </c>
      <c r="P40" s="25">
        <v>42475</v>
      </c>
      <c r="Q40" s="26">
        <v>42478</v>
      </c>
      <c r="R40" s="26"/>
      <c r="S40" s="26">
        <v>42478</v>
      </c>
      <c r="T40" s="26"/>
      <c r="U40" s="26"/>
      <c r="V40" s="36"/>
      <c r="W40" s="37"/>
      <c r="X40" s="38"/>
      <c r="Y40" s="40"/>
      <c r="Z40" s="27">
        <v>42485</v>
      </c>
      <c r="AA40" s="28" t="s">
        <v>179</v>
      </c>
      <c r="AD40" s="10" t="s">
        <v>21</v>
      </c>
      <c r="AE40" s="22" t="s">
        <v>148</v>
      </c>
      <c r="AF40" s="22" t="s">
        <v>31</v>
      </c>
      <c r="AG40" s="22" t="s">
        <v>10</v>
      </c>
      <c r="AH40" s="30" t="e">
        <f ca="1">IF(LEN(AG40)&gt;0,INDIRECT("list!B"&amp;SUMIF(#REF!,AG40,#REF!)),"")</f>
        <v>#REF!</v>
      </c>
      <c r="AI40" s="22" t="s">
        <v>34</v>
      </c>
      <c r="AJ40" s="22" t="s">
        <v>17</v>
      </c>
      <c r="AK40" s="31">
        <v>42478</v>
      </c>
      <c r="AM40" s="31">
        <v>42479</v>
      </c>
      <c r="AN40" s="152" t="str">
        <f t="shared" si="0"/>
        <v/>
      </c>
      <c r="AP40" s="10" t="str">
        <f t="shared" si="12"/>
        <v>Closed</v>
      </c>
      <c r="AQ40" s="31">
        <f t="shared" si="13"/>
        <v>42479</v>
      </c>
      <c r="AR40" s="10" t="str">
        <f t="shared" si="7"/>
        <v>BUT_12N2-Y4_Recto</v>
      </c>
      <c r="AS40" s="10" t="str">
        <f t="shared" si="8"/>
        <v>12N2-Y4_Recto</v>
      </c>
      <c r="AT40" s="10">
        <f t="shared" si="11"/>
        <v>40</v>
      </c>
      <c r="AU40" s="10" t="str">
        <f t="shared" si="3"/>
        <v>Création______</v>
      </c>
      <c r="AV40" s="10" t="str">
        <f t="shared" si="4"/>
        <v>_04_15</v>
      </c>
      <c r="AW40" s="10">
        <f t="shared" si="10"/>
        <v>3</v>
      </c>
      <c r="AX40" s="10" t="str">
        <f t="shared" si="5"/>
        <v>_3</v>
      </c>
      <c r="AY40" s="10" t="str">
        <f t="shared" si="6"/>
        <v>_15_3</v>
      </c>
    </row>
    <row r="41" spans="1:51" x14ac:dyDescent="0.25">
      <c r="A41" s="10">
        <v>3713</v>
      </c>
      <c r="B41" s="10" t="s">
        <v>41</v>
      </c>
      <c r="C41" s="10" t="s">
        <v>150</v>
      </c>
      <c r="D41" s="20" t="s">
        <v>149</v>
      </c>
      <c r="E41" s="21"/>
      <c r="F41" s="21"/>
      <c r="G41" s="47"/>
      <c r="H41" s="21"/>
      <c r="M41" s="24" t="s">
        <v>29</v>
      </c>
      <c r="P41" s="25">
        <v>42475</v>
      </c>
      <c r="Q41" s="26">
        <v>42478</v>
      </c>
      <c r="R41" s="26"/>
      <c r="S41" s="26">
        <v>42478</v>
      </c>
      <c r="T41" s="26"/>
      <c r="U41" s="26"/>
      <c r="V41" s="36"/>
      <c r="W41" s="37"/>
      <c r="X41" s="38"/>
      <c r="Y41" s="40"/>
      <c r="Z41" s="27">
        <v>42485</v>
      </c>
      <c r="AA41" s="28" t="s">
        <v>179</v>
      </c>
      <c r="AD41" s="10" t="s">
        <v>20</v>
      </c>
      <c r="AE41" s="22" t="s">
        <v>151</v>
      </c>
      <c r="AF41" s="22" t="s">
        <v>31</v>
      </c>
      <c r="AG41" s="22" t="s">
        <v>10</v>
      </c>
      <c r="AH41" s="30" t="e">
        <f ca="1">IF(LEN(AG41)&gt;0,INDIRECT("list!B"&amp;SUMIF(#REF!,AG41,#REF!)),"")</f>
        <v>#REF!</v>
      </c>
      <c r="AI41" s="22" t="s">
        <v>34</v>
      </c>
      <c r="AJ41" s="22" t="s">
        <v>17</v>
      </c>
      <c r="AK41" s="31">
        <v>42478</v>
      </c>
      <c r="AM41" s="31">
        <v>42479</v>
      </c>
      <c r="AN41" s="152" t="str">
        <f t="shared" si="0"/>
        <v/>
      </c>
      <c r="AP41" s="10" t="str">
        <f t="shared" si="12"/>
        <v>Closed</v>
      </c>
      <c r="AQ41" s="31">
        <f t="shared" si="13"/>
        <v>42479</v>
      </c>
      <c r="AR41" s="10" t="str">
        <f t="shared" si="7"/>
        <v>CONFORAMA_12N2-Y4_Recto</v>
      </c>
      <c r="AS41" s="10" t="str">
        <f t="shared" si="8"/>
        <v>12N2-Y4_Recto</v>
      </c>
      <c r="AT41" s="10">
        <f t="shared" si="11"/>
        <v>41</v>
      </c>
      <c r="AU41" s="10" t="str">
        <f t="shared" si="3"/>
        <v>Création______</v>
      </c>
      <c r="AV41" s="10" t="str">
        <f t="shared" si="4"/>
        <v>_04_15</v>
      </c>
      <c r="AW41" s="10">
        <f t="shared" si="10"/>
        <v>3</v>
      </c>
      <c r="AX41" s="10" t="str">
        <f t="shared" si="5"/>
        <v>_3</v>
      </c>
      <c r="AY41" s="10" t="str">
        <f t="shared" si="6"/>
        <v>_15_3</v>
      </c>
    </row>
    <row r="42" spans="1:51" x14ac:dyDescent="0.25">
      <c r="A42" s="10">
        <v>3714</v>
      </c>
      <c r="B42" s="10" t="s">
        <v>41</v>
      </c>
      <c r="C42" s="10" t="s">
        <v>153</v>
      </c>
      <c r="D42" s="20" t="s">
        <v>154</v>
      </c>
      <c r="E42" s="21"/>
      <c r="F42" s="21"/>
      <c r="G42" s="47"/>
      <c r="H42" s="21"/>
      <c r="M42" s="24" t="s">
        <v>29</v>
      </c>
      <c r="P42" s="25">
        <v>42482</v>
      </c>
      <c r="Q42" s="26">
        <v>42482</v>
      </c>
      <c r="R42" s="26"/>
      <c r="S42" s="26">
        <v>42482</v>
      </c>
      <c r="T42" s="26"/>
      <c r="U42" s="26"/>
      <c r="V42" s="36"/>
      <c r="W42" s="37"/>
      <c r="X42" s="38"/>
      <c r="Y42" s="40"/>
      <c r="AD42" s="10" t="s">
        <v>24</v>
      </c>
      <c r="AE42" s="22" t="s">
        <v>155</v>
      </c>
      <c r="AF42" s="22" t="s">
        <v>16</v>
      </c>
      <c r="AG42" s="22" t="s">
        <v>15</v>
      </c>
      <c r="AH42" s="30" t="e">
        <f ca="1">IF(LEN(AG42)&gt;0,INDIRECT("list!B"&amp;SUMIF(#REF!,AG42,#REF!)),"")</f>
        <v>#REF!</v>
      </c>
      <c r="AI42" s="22" t="s">
        <v>129</v>
      </c>
      <c r="AJ42" s="22" t="s">
        <v>17</v>
      </c>
      <c r="AK42" s="31">
        <v>42485</v>
      </c>
      <c r="AL42" s="167">
        <v>42489</v>
      </c>
      <c r="AM42" s="31">
        <v>42486</v>
      </c>
      <c r="AN42" s="152" t="str">
        <f t="shared" si="0"/>
        <v/>
      </c>
      <c r="AP42" s="10" t="str">
        <f t="shared" si="12"/>
        <v>Closed</v>
      </c>
      <c r="AQ42" s="31">
        <f t="shared" si="13"/>
        <v>42486</v>
      </c>
      <c r="AR42" s="10" t="str">
        <f t="shared" si="7"/>
        <v>CORA_18N2-Y4_Recto/Verso</v>
      </c>
      <c r="AS42" s="10" t="str">
        <f t="shared" si="8"/>
        <v>18N2-Y4_Recto/Verso</v>
      </c>
      <c r="AT42" s="10">
        <f t="shared" si="11"/>
        <v>42</v>
      </c>
      <c r="AU42" s="10" t="str">
        <f t="shared" si="3"/>
        <v>Création______</v>
      </c>
      <c r="AV42" s="10" t="str">
        <f t="shared" si="4"/>
        <v>_04_22</v>
      </c>
      <c r="AW42" s="10">
        <f t="shared" si="10"/>
        <v>3</v>
      </c>
      <c r="AX42" s="10" t="str">
        <f t="shared" si="5"/>
        <v>_3</v>
      </c>
      <c r="AY42" s="10" t="str">
        <f t="shared" si="6"/>
        <v>_22_3</v>
      </c>
    </row>
    <row r="43" spans="1:51" x14ac:dyDescent="0.25">
      <c r="A43" s="10">
        <v>3715</v>
      </c>
      <c r="B43" s="10" t="s">
        <v>41</v>
      </c>
      <c r="C43" s="10" t="s">
        <v>157</v>
      </c>
      <c r="D43" s="20" t="s">
        <v>156</v>
      </c>
      <c r="E43" s="21"/>
      <c r="F43" s="21"/>
      <c r="G43" s="47"/>
      <c r="H43" s="21"/>
      <c r="M43" s="24" t="s">
        <v>29</v>
      </c>
      <c r="P43" s="25">
        <v>42485</v>
      </c>
      <c r="Q43" s="26">
        <v>42485</v>
      </c>
      <c r="R43" s="26"/>
      <c r="S43" s="26">
        <v>42485</v>
      </c>
      <c r="T43" s="26"/>
      <c r="U43" s="26"/>
      <c r="V43" s="36"/>
      <c r="W43" s="37"/>
      <c r="X43" s="38"/>
      <c r="Y43" s="40"/>
      <c r="AA43" s="28" t="s">
        <v>179</v>
      </c>
      <c r="AD43" s="10" t="s">
        <v>23</v>
      </c>
      <c r="AE43" s="22" t="s">
        <v>161</v>
      </c>
      <c r="AF43" s="22" t="s">
        <v>31</v>
      </c>
      <c r="AG43" s="22" t="s">
        <v>13</v>
      </c>
      <c r="AH43" s="30" t="e">
        <f ca="1">IF(LEN(AG43)&gt;0,INDIRECT("list!B"&amp;SUMIF(#REF!,AG43,#REF!)),"")</f>
        <v>#REF!</v>
      </c>
      <c r="AI43" s="22" t="s">
        <v>165</v>
      </c>
      <c r="AJ43" s="22" t="s">
        <v>17</v>
      </c>
      <c r="AK43" s="31">
        <v>42486</v>
      </c>
      <c r="AL43" s="167">
        <v>42492</v>
      </c>
      <c r="AM43" s="31">
        <v>42493</v>
      </c>
      <c r="AN43" s="152" t="str">
        <f t="shared" si="0"/>
        <v/>
      </c>
      <c r="AP43" s="10" t="str">
        <f t="shared" si="12"/>
        <v>Closed</v>
      </c>
      <c r="AQ43" s="31">
        <f t="shared" si="13"/>
        <v>42493</v>
      </c>
      <c r="AR43" s="10" t="str">
        <f t="shared" ref="AR43:AR106" si="14">AD43&amp;"_"&amp;AG43&amp;"_"&amp;AF43</f>
        <v>BNP_14N2-Y4_Recto</v>
      </c>
      <c r="AS43" s="10" t="str">
        <f t="shared" ref="AS43:AS106" si="15">AG43&amp;"_"&amp;AF43</f>
        <v>14N2-Y4_Recto</v>
      </c>
      <c r="AT43" s="10">
        <f t="shared" ref="AT43:AT106" si="16">ROW(AR43)</f>
        <v>43</v>
      </c>
      <c r="AU43" s="10" t="str">
        <f t="shared" si="3"/>
        <v>Création______</v>
      </c>
      <c r="AV43" s="10" t="str">
        <f t="shared" si="4"/>
        <v>_04_25</v>
      </c>
      <c r="AW43" s="10">
        <f t="shared" si="10"/>
        <v>7</v>
      </c>
      <c r="AX43" s="10" t="str">
        <f t="shared" si="5"/>
        <v>_7</v>
      </c>
      <c r="AY43" s="10" t="str">
        <f t="shared" si="6"/>
        <v>_25_7</v>
      </c>
    </row>
    <row r="44" spans="1:51" x14ac:dyDescent="0.25">
      <c r="C44" s="10" t="s">
        <v>158</v>
      </c>
      <c r="D44" s="20"/>
      <c r="E44" s="21"/>
      <c r="F44" s="21"/>
      <c r="G44" s="47"/>
      <c r="H44" s="21"/>
      <c r="AA44" s="28" t="s">
        <v>179</v>
      </c>
      <c r="AD44" s="10" t="s">
        <v>23</v>
      </c>
      <c r="AE44" s="22" t="s">
        <v>162</v>
      </c>
      <c r="AH44" s="30" t="str">
        <f ca="1">IF(LEN(AG44)&gt;0,INDIRECT("list!B"&amp;SUMIF(#REF!,AG44,#REF!)),"")</f>
        <v/>
      </c>
      <c r="AN44" s="152" t="str">
        <f t="shared" si="0"/>
        <v/>
      </c>
      <c r="AP44" s="10" t="str">
        <f t="shared" si="12"/>
        <v>Closed</v>
      </c>
      <c r="AQ44" s="31">
        <f t="shared" si="13"/>
        <v>42493</v>
      </c>
      <c r="AR44" s="10" t="str">
        <f t="shared" si="14"/>
        <v>BNP__</v>
      </c>
      <c r="AS44" s="10" t="str">
        <f t="shared" si="15"/>
        <v>_</v>
      </c>
      <c r="AT44" s="10">
        <f t="shared" si="16"/>
        <v>44</v>
      </c>
      <c r="AU44" s="10" t="str">
        <f t="shared" si="3"/>
        <v/>
      </c>
      <c r="AV44" s="10" t="str">
        <f t="shared" si="4"/>
        <v>_01_0</v>
      </c>
      <c r="AW44" s="10">
        <f t="shared" si="10"/>
        <v>0</v>
      </c>
      <c r="AX44" s="10" t="str">
        <f t="shared" si="5"/>
        <v>_0</v>
      </c>
      <c r="AY44" s="10" t="str">
        <f t="shared" si="6"/>
        <v>_0_0</v>
      </c>
    </row>
    <row r="45" spans="1:51" x14ac:dyDescent="0.25">
      <c r="C45" s="10" t="s">
        <v>159</v>
      </c>
      <c r="D45" s="20"/>
      <c r="E45" s="21"/>
      <c r="F45" s="21"/>
      <c r="G45" s="47"/>
      <c r="H45" s="21"/>
      <c r="AA45" s="28" t="s">
        <v>179</v>
      </c>
      <c r="AD45" s="10" t="s">
        <v>23</v>
      </c>
      <c r="AE45" s="22" t="s">
        <v>163</v>
      </c>
      <c r="AH45" s="30" t="str">
        <f ca="1">IF(LEN(AG45)&gt;0,INDIRECT("list!B"&amp;SUMIF(#REF!,AG45,#REF!)),"")</f>
        <v/>
      </c>
      <c r="AN45" s="152" t="str">
        <f t="shared" si="0"/>
        <v/>
      </c>
      <c r="AP45" s="10" t="str">
        <f t="shared" si="12"/>
        <v>Closed</v>
      </c>
      <c r="AQ45" s="31">
        <f t="shared" si="13"/>
        <v>42493</v>
      </c>
      <c r="AR45" s="10" t="str">
        <f t="shared" si="14"/>
        <v>BNP__</v>
      </c>
      <c r="AS45" s="10" t="str">
        <f t="shared" si="15"/>
        <v>_</v>
      </c>
      <c r="AT45" s="10">
        <f t="shared" si="16"/>
        <v>45</v>
      </c>
      <c r="AU45" s="10" t="str">
        <f t="shared" si="3"/>
        <v/>
      </c>
      <c r="AV45" s="10" t="str">
        <f t="shared" si="4"/>
        <v>_01_0</v>
      </c>
      <c r="AW45" s="10">
        <f t="shared" si="10"/>
        <v>0</v>
      </c>
      <c r="AX45" s="10" t="str">
        <f t="shared" si="5"/>
        <v>_0</v>
      </c>
      <c r="AY45" s="10" t="str">
        <f t="shared" si="6"/>
        <v>_0_0</v>
      </c>
    </row>
    <row r="46" spans="1:51" x14ac:dyDescent="0.25">
      <c r="C46" s="10" t="s">
        <v>160</v>
      </c>
      <c r="D46" s="20"/>
      <c r="E46" s="21"/>
      <c r="F46" s="21"/>
      <c r="G46" s="47"/>
      <c r="H46" s="21"/>
      <c r="AA46" s="28" t="s">
        <v>179</v>
      </c>
      <c r="AD46" s="10" t="s">
        <v>23</v>
      </c>
      <c r="AE46" s="22" t="s">
        <v>164</v>
      </c>
      <c r="AH46" s="30" t="str">
        <f ca="1">IF(LEN(AG46)&gt;0,INDIRECT("list!B"&amp;SUMIF(#REF!,AG46,#REF!)),"")</f>
        <v/>
      </c>
      <c r="AN46" s="152" t="str">
        <f t="shared" si="0"/>
        <v/>
      </c>
      <c r="AP46" s="10" t="str">
        <f t="shared" si="12"/>
        <v>Closed</v>
      </c>
      <c r="AQ46" s="31">
        <f t="shared" si="13"/>
        <v>42493</v>
      </c>
      <c r="AR46" s="10" t="str">
        <f t="shared" si="14"/>
        <v>BNP__</v>
      </c>
      <c r="AS46" s="10" t="str">
        <f t="shared" si="15"/>
        <v>_</v>
      </c>
      <c r="AT46" s="10">
        <f t="shared" si="16"/>
        <v>46</v>
      </c>
      <c r="AU46" s="10" t="str">
        <f t="shared" si="3"/>
        <v/>
      </c>
      <c r="AV46" s="10" t="str">
        <f t="shared" si="4"/>
        <v>_01_0</v>
      </c>
      <c r="AW46" s="10">
        <f t="shared" si="10"/>
        <v>0</v>
      </c>
      <c r="AX46" s="10" t="str">
        <f t="shared" si="5"/>
        <v>_0</v>
      </c>
      <c r="AY46" s="10" t="str">
        <f t="shared" si="6"/>
        <v>_0_0</v>
      </c>
    </row>
    <row r="47" spans="1:51" x14ac:dyDescent="0.25">
      <c r="A47" s="10">
        <v>3716</v>
      </c>
      <c r="B47" s="10" t="s">
        <v>41</v>
      </c>
      <c r="C47" s="10" t="s">
        <v>167</v>
      </c>
      <c r="D47" s="20" t="s">
        <v>166</v>
      </c>
      <c r="E47" s="21"/>
      <c r="F47" s="21"/>
      <c r="G47" s="47"/>
      <c r="H47" s="21"/>
      <c r="M47" s="24" t="s">
        <v>29</v>
      </c>
      <c r="P47" s="25">
        <v>42488</v>
      </c>
      <c r="Q47" s="26">
        <v>42494</v>
      </c>
      <c r="R47" s="26"/>
      <c r="S47" s="26">
        <v>42494</v>
      </c>
      <c r="T47" s="26"/>
      <c r="U47" s="26"/>
      <c r="V47" s="36"/>
      <c r="W47" s="37"/>
      <c r="X47" s="38"/>
      <c r="Y47" s="40"/>
      <c r="AA47" s="28" t="s">
        <v>179</v>
      </c>
      <c r="AD47" s="10" t="s">
        <v>22</v>
      </c>
      <c r="AE47" s="22" t="s">
        <v>168</v>
      </c>
      <c r="AF47" s="22" t="s">
        <v>31</v>
      </c>
      <c r="AG47" s="22" t="s">
        <v>10</v>
      </c>
      <c r="AH47" s="30" t="e">
        <f ca="1">IF(LEN(AG47)&gt;0,INDIRECT("list!B"&amp;SUMIF(#REF!,AG47,#REF!)),"")</f>
        <v>#REF!</v>
      </c>
      <c r="AI47" s="22" t="s">
        <v>34</v>
      </c>
      <c r="AJ47" s="22" t="s">
        <v>17</v>
      </c>
      <c r="AK47" s="31">
        <v>42489</v>
      </c>
      <c r="AL47" s="167">
        <v>42489</v>
      </c>
      <c r="AM47" s="31">
        <v>42489</v>
      </c>
      <c r="AN47" s="152" t="str">
        <f t="shared" si="0"/>
        <v/>
      </c>
      <c r="AP47" s="10" t="str">
        <f t="shared" si="12"/>
        <v>Closed</v>
      </c>
      <c r="AQ47" s="31">
        <f t="shared" si="13"/>
        <v>42489</v>
      </c>
      <c r="AR47" s="10" t="str">
        <f t="shared" si="14"/>
        <v>NORRSKEN_12N2-Y4_Recto</v>
      </c>
      <c r="AS47" s="10" t="str">
        <f t="shared" si="15"/>
        <v>12N2-Y4_Recto</v>
      </c>
      <c r="AT47" s="10">
        <f t="shared" si="16"/>
        <v>47</v>
      </c>
      <c r="AU47" s="10" t="str">
        <f t="shared" si="3"/>
        <v>Création______</v>
      </c>
      <c r="AV47" s="10" t="str">
        <f t="shared" si="4"/>
        <v>_04_28</v>
      </c>
      <c r="AW47" s="10">
        <f t="shared" si="10"/>
        <v>2</v>
      </c>
      <c r="AX47" s="10" t="str">
        <f t="shared" si="5"/>
        <v>_2</v>
      </c>
      <c r="AY47" s="10" t="str">
        <f t="shared" si="6"/>
        <v>_28_2</v>
      </c>
    </row>
    <row r="48" spans="1:51" x14ac:dyDescent="0.25">
      <c r="A48" s="10">
        <v>3717</v>
      </c>
      <c r="B48" s="10" t="s">
        <v>41</v>
      </c>
      <c r="C48" s="10" t="s">
        <v>169</v>
      </c>
      <c r="D48" s="20" t="s">
        <v>170</v>
      </c>
      <c r="E48" s="21"/>
      <c r="F48" s="21"/>
      <c r="G48" s="47"/>
      <c r="H48" s="21"/>
      <c r="M48" s="24" t="s">
        <v>29</v>
      </c>
      <c r="P48" s="25">
        <v>42494</v>
      </c>
      <c r="Q48" s="26">
        <v>42494</v>
      </c>
      <c r="R48" s="26"/>
      <c r="S48" s="26">
        <v>42494</v>
      </c>
      <c r="T48" s="26"/>
      <c r="U48" s="26"/>
      <c r="V48" s="36"/>
      <c r="W48" s="37"/>
      <c r="X48" s="38"/>
      <c r="Y48" s="40"/>
      <c r="AD48" s="10" t="s">
        <v>19</v>
      </c>
      <c r="AE48" s="22" t="s">
        <v>171</v>
      </c>
      <c r="AF48" s="22" t="s">
        <v>31</v>
      </c>
      <c r="AG48" s="22" t="s">
        <v>10</v>
      </c>
      <c r="AH48" s="30" t="e">
        <f ca="1">IF(LEN(AG48)&gt;0,INDIRECT("list!B"&amp;SUMIF(#REF!,AG48,#REF!)),"")</f>
        <v>#REF!</v>
      </c>
      <c r="AI48" s="22" t="s">
        <v>34</v>
      </c>
      <c r="AJ48" s="22" t="s">
        <v>17</v>
      </c>
      <c r="AK48" s="31">
        <v>42496</v>
      </c>
      <c r="AL48" s="167">
        <v>42507</v>
      </c>
      <c r="AM48" s="31">
        <v>42507</v>
      </c>
      <c r="AN48" s="152" t="str">
        <f t="shared" si="0"/>
        <v/>
      </c>
      <c r="AP48" s="10" t="str">
        <f t="shared" si="12"/>
        <v>Closed</v>
      </c>
      <c r="AQ48" s="31">
        <f t="shared" si="13"/>
        <v>42507</v>
      </c>
      <c r="AR48" s="10" t="str">
        <f t="shared" si="14"/>
        <v>CETELEM_12N2-Y4_Recto</v>
      </c>
      <c r="AS48" s="10" t="str">
        <f t="shared" si="15"/>
        <v>12N2-Y4_Recto</v>
      </c>
      <c r="AT48" s="10">
        <f t="shared" si="16"/>
        <v>48</v>
      </c>
      <c r="AU48" s="10" t="str">
        <f t="shared" si="3"/>
        <v>Création______</v>
      </c>
      <c r="AV48" s="10" t="str">
        <f t="shared" si="4"/>
        <v>_05_4</v>
      </c>
      <c r="AW48" s="10">
        <f t="shared" si="10"/>
        <v>10</v>
      </c>
      <c r="AX48" s="10" t="str">
        <f t="shared" si="5"/>
        <v>_10</v>
      </c>
      <c r="AY48" s="10" t="str">
        <f t="shared" si="6"/>
        <v>_4_10</v>
      </c>
    </row>
    <row r="49" spans="1:51" x14ac:dyDescent="0.25">
      <c r="A49" s="10">
        <v>3718</v>
      </c>
      <c r="B49" s="10" t="s">
        <v>41</v>
      </c>
      <c r="C49" s="10" t="s">
        <v>172</v>
      </c>
      <c r="D49" s="20" t="s">
        <v>173</v>
      </c>
      <c r="E49" s="21"/>
      <c r="F49" s="21"/>
      <c r="G49" s="47"/>
      <c r="H49" s="21"/>
      <c r="M49" s="24" t="s">
        <v>29</v>
      </c>
      <c r="P49" s="25">
        <v>42494</v>
      </c>
      <c r="Q49" s="26">
        <v>42494</v>
      </c>
      <c r="R49" s="26"/>
      <c r="S49" s="26">
        <v>42494</v>
      </c>
      <c r="T49" s="26"/>
      <c r="U49" s="26"/>
      <c r="V49" s="36"/>
      <c r="W49" s="37"/>
      <c r="X49" s="38"/>
      <c r="Y49" s="40"/>
      <c r="AA49" s="28" t="s">
        <v>179</v>
      </c>
      <c r="AD49" s="10" t="s">
        <v>25</v>
      </c>
      <c r="AE49" s="22" t="s">
        <v>174</v>
      </c>
      <c r="AF49" s="22" t="s">
        <v>31</v>
      </c>
      <c r="AG49" s="22" t="s">
        <v>14</v>
      </c>
      <c r="AH49" s="30" t="e">
        <f ca="1">IF(LEN(AG49)&gt;0,INDIRECT("list!B"&amp;SUMIF(#REF!,AG49,#REF!)),"")</f>
        <v>#REF!</v>
      </c>
      <c r="AI49" s="22" t="s">
        <v>28</v>
      </c>
      <c r="AJ49" s="22" t="s">
        <v>17</v>
      </c>
      <c r="AK49" s="31">
        <v>42501</v>
      </c>
      <c r="AL49" s="167">
        <v>42501</v>
      </c>
      <c r="AM49" s="31">
        <v>42501</v>
      </c>
      <c r="AN49" s="152" t="str">
        <f t="shared" si="0"/>
        <v/>
      </c>
      <c r="AP49" s="10" t="str">
        <f t="shared" si="12"/>
        <v>Closed</v>
      </c>
      <c r="AQ49" s="31">
        <f t="shared" si="13"/>
        <v>42501</v>
      </c>
      <c r="AR49" s="10" t="str">
        <f t="shared" si="14"/>
        <v>DIAMANT_16N2-Y4_Recto</v>
      </c>
      <c r="AS49" s="10" t="str">
        <f t="shared" si="15"/>
        <v>16N2-Y4_Recto</v>
      </c>
      <c r="AT49" s="10">
        <f t="shared" si="16"/>
        <v>49</v>
      </c>
      <c r="AU49" s="10" t="str">
        <f t="shared" si="3"/>
        <v>Création______</v>
      </c>
      <c r="AV49" s="10" t="str">
        <f t="shared" si="4"/>
        <v>_05_4</v>
      </c>
      <c r="AW49" s="10">
        <f t="shared" si="10"/>
        <v>6</v>
      </c>
      <c r="AX49" s="10" t="str">
        <f t="shared" si="5"/>
        <v>_6</v>
      </c>
      <c r="AY49" s="10" t="str">
        <f t="shared" si="6"/>
        <v>_4_6</v>
      </c>
    </row>
    <row r="50" spans="1:51" x14ac:dyDescent="0.25">
      <c r="A50" s="10">
        <v>3719</v>
      </c>
      <c r="B50" s="10" t="s">
        <v>53</v>
      </c>
      <c r="C50" s="10" t="s">
        <v>175</v>
      </c>
      <c r="D50" s="20" t="s">
        <v>127</v>
      </c>
      <c r="E50" s="21"/>
      <c r="F50" s="21"/>
      <c r="G50" s="47"/>
      <c r="H50" s="21"/>
      <c r="M50" s="24" t="s">
        <v>29</v>
      </c>
      <c r="P50" s="25">
        <v>42494</v>
      </c>
      <c r="Q50" s="26">
        <v>42494</v>
      </c>
      <c r="R50" s="26"/>
      <c r="S50" s="26">
        <v>42494</v>
      </c>
      <c r="T50" s="26"/>
      <c r="U50" s="26"/>
      <c r="V50" s="36"/>
      <c r="W50" s="37"/>
      <c r="X50" s="38"/>
      <c r="Y50" s="40"/>
      <c r="AA50" s="28" t="s">
        <v>179</v>
      </c>
      <c r="AD50" s="10" t="s">
        <v>19</v>
      </c>
      <c r="AE50" s="22" t="s">
        <v>128</v>
      </c>
      <c r="AF50" s="22" t="s">
        <v>16</v>
      </c>
      <c r="AG50" s="22" t="s">
        <v>15</v>
      </c>
      <c r="AH50" s="30" t="e">
        <f ca="1">IF(LEN(AG50)&gt;0,INDIRECT("list!B"&amp;SUMIF(#REF!,AG50,#REF!)),"")</f>
        <v>#REF!</v>
      </c>
      <c r="AI50" s="22" t="s">
        <v>129</v>
      </c>
      <c r="AJ50" s="22" t="s">
        <v>17</v>
      </c>
      <c r="AK50" s="31">
        <v>42499</v>
      </c>
      <c r="AM50" s="31">
        <v>42499</v>
      </c>
      <c r="AN50" s="152" t="str">
        <f t="shared" si="0"/>
        <v/>
      </c>
      <c r="AP50" s="10" t="str">
        <f t="shared" si="12"/>
        <v>Closed</v>
      </c>
      <c r="AQ50" s="31">
        <f t="shared" si="13"/>
        <v>42499</v>
      </c>
      <c r="AR50" s="10" t="str">
        <f t="shared" si="14"/>
        <v>CETELEM_18N2-Y4_Recto/Verso</v>
      </c>
      <c r="AS50" s="10" t="str">
        <f t="shared" si="15"/>
        <v>18N2-Y4_Recto/Verso</v>
      </c>
      <c r="AT50" s="10">
        <f t="shared" si="16"/>
        <v>50</v>
      </c>
      <c r="AU50" s="10" t="str">
        <f t="shared" si="3"/>
        <v>Ajout de code______</v>
      </c>
      <c r="AV50" s="10" t="str">
        <f t="shared" si="4"/>
        <v>_05_4</v>
      </c>
      <c r="AW50" s="10">
        <f t="shared" si="10"/>
        <v>4</v>
      </c>
      <c r="AX50" s="10" t="str">
        <f t="shared" si="5"/>
        <v>_4</v>
      </c>
      <c r="AY50" s="10" t="str">
        <f t="shared" si="6"/>
        <v>_4_4</v>
      </c>
    </row>
    <row r="51" spans="1:51" x14ac:dyDescent="0.25">
      <c r="A51" s="10">
        <v>3720</v>
      </c>
      <c r="B51" s="10" t="s">
        <v>41</v>
      </c>
      <c r="C51" s="10" t="s">
        <v>176</v>
      </c>
      <c r="D51" s="20" t="s">
        <v>177</v>
      </c>
      <c r="E51" s="21"/>
      <c r="F51" s="21"/>
      <c r="G51" s="47"/>
      <c r="H51" s="21"/>
      <c r="M51" s="24" t="s">
        <v>29</v>
      </c>
      <c r="P51" s="25">
        <v>42494</v>
      </c>
      <c r="Q51" s="26">
        <v>42500</v>
      </c>
      <c r="R51" s="26"/>
      <c r="S51" s="26">
        <v>42500</v>
      </c>
      <c r="T51" s="26"/>
      <c r="U51" s="26"/>
      <c r="V51" s="36"/>
      <c r="W51" s="37"/>
      <c r="X51" s="38"/>
      <c r="Y51" s="40"/>
      <c r="AA51" s="28" t="s">
        <v>179</v>
      </c>
      <c r="AD51" s="10" t="s">
        <v>21</v>
      </c>
      <c r="AE51" s="22" t="s">
        <v>178</v>
      </c>
      <c r="AF51" s="22" t="s">
        <v>16</v>
      </c>
      <c r="AG51" s="22" t="s">
        <v>15</v>
      </c>
      <c r="AH51" s="30" t="e">
        <f ca="1">IF(LEN(AG51)&gt;0,INDIRECT("list!B"&amp;SUMIF(#REF!,AG51,#REF!)),"")</f>
        <v>#REF!</v>
      </c>
      <c r="AI51" s="22" t="s">
        <v>129</v>
      </c>
      <c r="AJ51" s="22" t="s">
        <v>17</v>
      </c>
      <c r="AK51" s="31">
        <v>42501</v>
      </c>
      <c r="AL51" s="167">
        <v>42503</v>
      </c>
      <c r="AM51" s="31">
        <v>42503</v>
      </c>
      <c r="AN51" s="152" t="str">
        <f t="shared" si="0"/>
        <v/>
      </c>
      <c r="AP51" s="10" t="str">
        <f t="shared" si="12"/>
        <v>Closed</v>
      </c>
      <c r="AQ51" s="31">
        <f t="shared" si="13"/>
        <v>42503</v>
      </c>
      <c r="AR51" s="10" t="str">
        <f t="shared" si="14"/>
        <v>BUT_18N2-Y4_Recto/Verso</v>
      </c>
      <c r="AS51" s="10" t="str">
        <f t="shared" si="15"/>
        <v>18N2-Y4_Recto/Verso</v>
      </c>
      <c r="AT51" s="10">
        <f t="shared" si="16"/>
        <v>51</v>
      </c>
      <c r="AU51" s="10" t="str">
        <f t="shared" si="3"/>
        <v>Création______</v>
      </c>
      <c r="AV51" s="10" t="str">
        <f t="shared" si="4"/>
        <v>_05_4</v>
      </c>
      <c r="AW51" s="10">
        <f t="shared" si="10"/>
        <v>8</v>
      </c>
      <c r="AX51" s="10" t="str">
        <f t="shared" si="5"/>
        <v>_8</v>
      </c>
      <c r="AY51" s="10" t="str">
        <f t="shared" si="6"/>
        <v>_4_8</v>
      </c>
    </row>
    <row r="52" spans="1:51" x14ac:dyDescent="0.25">
      <c r="A52" s="10">
        <v>3721</v>
      </c>
      <c r="B52" s="10" t="s">
        <v>41</v>
      </c>
      <c r="C52" s="10" t="s">
        <v>180</v>
      </c>
      <c r="D52" s="20" t="s">
        <v>187</v>
      </c>
      <c r="E52" s="47"/>
      <c r="F52" s="21"/>
      <c r="G52" s="47"/>
      <c r="H52" s="21"/>
      <c r="M52" s="24" t="s">
        <v>29</v>
      </c>
      <c r="P52" s="25">
        <v>42494</v>
      </c>
      <c r="Q52" s="26">
        <v>42500</v>
      </c>
      <c r="R52" s="26"/>
      <c r="S52" s="26">
        <v>42501</v>
      </c>
      <c r="T52" s="26"/>
      <c r="U52" s="26"/>
      <c r="V52" s="36"/>
      <c r="W52" s="37"/>
      <c r="X52" s="38"/>
      <c r="Y52" s="40"/>
      <c r="AA52" s="28" t="s">
        <v>179</v>
      </c>
      <c r="AD52" s="10" t="s">
        <v>21</v>
      </c>
      <c r="AE52" s="22" t="s">
        <v>214</v>
      </c>
      <c r="AF52" s="22" t="s">
        <v>31</v>
      </c>
      <c r="AG52" s="22" t="s">
        <v>10</v>
      </c>
      <c r="AH52" s="30" t="e">
        <f ca="1">IF(LEN(AG52)&gt;0,INDIRECT("list!B"&amp;SUMIF(#REF!,AG52,#REF!)),"")</f>
        <v>#REF!</v>
      </c>
      <c r="AI52" s="22" t="s">
        <v>34</v>
      </c>
      <c r="AJ52" s="22" t="s">
        <v>17</v>
      </c>
      <c r="AK52" s="31">
        <v>42501</v>
      </c>
      <c r="AL52" s="167">
        <v>42503</v>
      </c>
      <c r="AM52" s="31">
        <v>42503</v>
      </c>
      <c r="AN52" s="152" t="str">
        <f t="shared" si="0"/>
        <v/>
      </c>
      <c r="AP52" s="10" t="str">
        <f t="shared" si="12"/>
        <v>Closed</v>
      </c>
      <c r="AQ52" s="31">
        <f t="shared" si="13"/>
        <v>42503</v>
      </c>
      <c r="AR52" s="10" t="str">
        <f t="shared" si="14"/>
        <v>BUT_12N2-Y4_Recto</v>
      </c>
      <c r="AS52" s="10" t="str">
        <f t="shared" si="15"/>
        <v>12N2-Y4_Recto</v>
      </c>
      <c r="AT52" s="10">
        <f t="shared" si="16"/>
        <v>52</v>
      </c>
      <c r="AU52" s="10" t="str">
        <f t="shared" si="3"/>
        <v>Création______</v>
      </c>
      <c r="AV52" s="10" t="str">
        <f t="shared" si="4"/>
        <v>_05_4</v>
      </c>
      <c r="AW52" s="10">
        <f t="shared" si="10"/>
        <v>8</v>
      </c>
      <c r="AX52" s="10" t="str">
        <f t="shared" si="5"/>
        <v>_8</v>
      </c>
      <c r="AY52" s="10" t="str">
        <f t="shared" si="6"/>
        <v>_4_8</v>
      </c>
    </row>
    <row r="53" spans="1:51" x14ac:dyDescent="0.25">
      <c r="A53" s="10">
        <v>3722</v>
      </c>
      <c r="B53" s="10" t="s">
        <v>53</v>
      </c>
      <c r="C53" s="10" t="s">
        <v>181</v>
      </c>
      <c r="D53" s="20" t="s">
        <v>138</v>
      </c>
      <c r="E53" s="47"/>
      <c r="F53" s="21"/>
      <c r="G53" s="47"/>
      <c r="H53" s="47"/>
      <c r="M53" s="24" t="s">
        <v>29</v>
      </c>
      <c r="P53" s="25">
        <v>42494</v>
      </c>
      <c r="Q53" s="26">
        <v>42500</v>
      </c>
      <c r="R53" s="26"/>
      <c r="S53" s="26">
        <v>42500</v>
      </c>
      <c r="T53" s="26"/>
      <c r="U53" s="26"/>
      <c r="V53" s="36"/>
      <c r="W53" s="37"/>
      <c r="X53" s="38"/>
      <c r="Y53" s="40"/>
      <c r="AA53" s="28" t="s">
        <v>179</v>
      </c>
      <c r="AD53" s="10" t="s">
        <v>21</v>
      </c>
      <c r="AE53" s="22" t="s">
        <v>139</v>
      </c>
      <c r="AF53" s="22" t="s">
        <v>31</v>
      </c>
      <c r="AG53" s="22" t="s">
        <v>10</v>
      </c>
      <c r="AH53" s="30" t="e">
        <f ca="1">IF(LEN(AG53)&gt;0,INDIRECT("list!B"&amp;SUMIF(#REF!,AG53,#REF!)),"")</f>
        <v>#REF!</v>
      </c>
      <c r="AI53" s="22" t="s">
        <v>34</v>
      </c>
      <c r="AJ53" s="22" t="s">
        <v>17</v>
      </c>
      <c r="AM53" s="31">
        <v>42499</v>
      </c>
      <c r="AN53" s="152" t="str">
        <f t="shared" si="0"/>
        <v/>
      </c>
      <c r="AP53" s="10" t="str">
        <f t="shared" si="12"/>
        <v>Closed</v>
      </c>
      <c r="AQ53" s="31">
        <f t="shared" si="13"/>
        <v>42499</v>
      </c>
      <c r="AR53" s="10" t="str">
        <f t="shared" si="14"/>
        <v>BUT_12N2-Y4_Recto</v>
      </c>
      <c r="AS53" s="10" t="str">
        <f t="shared" si="15"/>
        <v>12N2-Y4_Recto</v>
      </c>
      <c r="AT53" s="10">
        <f t="shared" si="16"/>
        <v>53</v>
      </c>
      <c r="AU53" s="10" t="str">
        <f t="shared" si="3"/>
        <v>Ajout de code______</v>
      </c>
      <c r="AV53" s="10" t="str">
        <f t="shared" si="4"/>
        <v>_05_4</v>
      </c>
      <c r="AW53" s="10">
        <f t="shared" si="10"/>
        <v>4</v>
      </c>
      <c r="AX53" s="10" t="str">
        <f t="shared" si="5"/>
        <v>_4</v>
      </c>
      <c r="AY53" s="10" t="str">
        <f t="shared" si="6"/>
        <v>_4_4</v>
      </c>
    </row>
    <row r="54" spans="1:51" x14ac:dyDescent="0.25">
      <c r="A54" s="10">
        <v>3723</v>
      </c>
      <c r="B54" s="10" t="s">
        <v>41</v>
      </c>
      <c r="C54" s="10" t="s">
        <v>182</v>
      </c>
      <c r="D54" s="20" t="s">
        <v>188</v>
      </c>
      <c r="E54" s="47"/>
      <c r="F54" s="21"/>
      <c r="G54" s="47"/>
      <c r="H54" s="47"/>
      <c r="M54" s="24" t="s">
        <v>29</v>
      </c>
      <c r="P54" s="25">
        <v>42496</v>
      </c>
      <c r="Q54" s="26">
        <v>42502</v>
      </c>
      <c r="R54" s="26"/>
      <c r="S54" s="26">
        <v>42507</v>
      </c>
      <c r="T54" s="26"/>
      <c r="U54" s="26"/>
      <c r="V54" s="36"/>
      <c r="W54" s="37"/>
      <c r="X54" s="38"/>
      <c r="Y54" s="40"/>
      <c r="AA54" s="28" t="s">
        <v>179</v>
      </c>
      <c r="AD54" s="10" t="s">
        <v>20</v>
      </c>
      <c r="AE54" s="22" t="s">
        <v>222</v>
      </c>
      <c r="AF54" s="22" t="s">
        <v>31</v>
      </c>
      <c r="AG54" s="22" t="s">
        <v>9</v>
      </c>
      <c r="AH54" s="30" t="e">
        <f ca="1">IF(LEN(AG54)&gt;0,INDIRECT("list!B"&amp;SUMIF(#REF!,AG54,#REF!)),"")</f>
        <v>#REF!</v>
      </c>
      <c r="AI54" s="22" t="s">
        <v>121</v>
      </c>
      <c r="AJ54" s="22" t="s">
        <v>17</v>
      </c>
      <c r="AK54" s="31">
        <v>42501</v>
      </c>
      <c r="AL54" s="167">
        <v>42534</v>
      </c>
      <c r="AM54" s="31">
        <v>42503</v>
      </c>
      <c r="AN54" s="152" t="str">
        <f t="shared" si="0"/>
        <v/>
      </c>
      <c r="AP54" s="10" t="str">
        <f t="shared" si="12"/>
        <v>Closed</v>
      </c>
      <c r="AQ54" s="31">
        <f t="shared" si="13"/>
        <v>42503</v>
      </c>
      <c r="AR54" s="10" t="str">
        <f t="shared" si="14"/>
        <v>CONFORAMA_12N2-A3_Recto</v>
      </c>
      <c r="AS54" s="10" t="str">
        <f t="shared" si="15"/>
        <v>12N2-A3_Recto</v>
      </c>
      <c r="AT54" s="10">
        <f t="shared" si="16"/>
        <v>54</v>
      </c>
      <c r="AU54" s="10" t="str">
        <f t="shared" si="3"/>
        <v>Création______</v>
      </c>
      <c r="AV54" s="10" t="str">
        <f t="shared" si="4"/>
        <v>_05_6</v>
      </c>
      <c r="AW54" s="10">
        <f t="shared" si="10"/>
        <v>6</v>
      </c>
      <c r="AX54" s="10" t="str">
        <f t="shared" si="5"/>
        <v>_6</v>
      </c>
      <c r="AY54" s="10" t="str">
        <f t="shared" si="6"/>
        <v>_6_6</v>
      </c>
    </row>
    <row r="55" spans="1:51" x14ac:dyDescent="0.25">
      <c r="A55" s="10">
        <v>3724</v>
      </c>
      <c r="B55" s="10" t="s">
        <v>53</v>
      </c>
      <c r="C55" s="10" t="s">
        <v>183</v>
      </c>
      <c r="D55" s="20" t="s">
        <v>189</v>
      </c>
      <c r="E55" s="47"/>
      <c r="F55" s="21"/>
      <c r="G55" s="47"/>
      <c r="H55" s="47"/>
      <c r="M55" s="24" t="s">
        <v>29</v>
      </c>
      <c r="P55" s="25">
        <v>42496</v>
      </c>
      <c r="Q55" s="26">
        <v>42500</v>
      </c>
      <c r="R55" s="26"/>
      <c r="S55" s="26">
        <v>42500</v>
      </c>
      <c r="T55" s="26"/>
      <c r="U55" s="26"/>
      <c r="V55" s="36"/>
      <c r="W55" s="37"/>
      <c r="X55" s="38"/>
      <c r="Y55" s="40"/>
      <c r="AD55" s="10" t="s">
        <v>19</v>
      </c>
      <c r="AE55" s="22" t="s">
        <v>194</v>
      </c>
      <c r="AF55" s="22" t="s">
        <v>31</v>
      </c>
      <c r="AG55" s="22" t="s">
        <v>11</v>
      </c>
      <c r="AH55" s="30" t="e">
        <f ca="1">IF(LEN(AG55)&gt;0,INDIRECT("list!B"&amp;SUMIF(#REF!,AG55,#REF!)),"")</f>
        <v>#REF!</v>
      </c>
      <c r="AI55" s="22" t="s">
        <v>96</v>
      </c>
      <c r="AJ55" s="22" t="s">
        <v>17</v>
      </c>
      <c r="AM55" s="31">
        <v>42500</v>
      </c>
      <c r="AN55" s="152" t="str">
        <f t="shared" si="0"/>
        <v/>
      </c>
      <c r="AP55" s="10" t="str">
        <f t="shared" si="12"/>
        <v>Closed</v>
      </c>
      <c r="AQ55" s="31">
        <f t="shared" si="13"/>
        <v>42500</v>
      </c>
      <c r="AR55" s="10" t="str">
        <f t="shared" si="14"/>
        <v>CETELEM_12N4-Y4_Recto</v>
      </c>
      <c r="AS55" s="10" t="str">
        <f t="shared" si="15"/>
        <v>12N4-Y4_Recto</v>
      </c>
      <c r="AT55" s="10">
        <f t="shared" si="16"/>
        <v>55</v>
      </c>
      <c r="AU55" s="10" t="str">
        <f t="shared" si="3"/>
        <v>Ajout de code______</v>
      </c>
      <c r="AV55" s="10" t="str">
        <f t="shared" si="4"/>
        <v>_05_6</v>
      </c>
      <c r="AW55" s="10">
        <f t="shared" si="10"/>
        <v>3</v>
      </c>
      <c r="AX55" s="10" t="str">
        <f t="shared" si="5"/>
        <v>_3</v>
      </c>
      <c r="AY55" s="10" t="str">
        <f t="shared" si="6"/>
        <v>_6_3</v>
      </c>
    </row>
    <row r="56" spans="1:51" x14ac:dyDescent="0.25">
      <c r="A56" s="10">
        <v>3725</v>
      </c>
      <c r="B56" s="10" t="s">
        <v>53</v>
      </c>
      <c r="C56" s="10" t="s">
        <v>184</v>
      </c>
      <c r="D56" s="20" t="s">
        <v>190</v>
      </c>
      <c r="E56" s="47"/>
      <c r="F56" s="21"/>
      <c r="G56" s="47"/>
      <c r="H56" s="47"/>
      <c r="M56" s="24" t="s">
        <v>29</v>
      </c>
      <c r="P56" s="25">
        <v>42496</v>
      </c>
      <c r="Q56" s="26">
        <v>42500</v>
      </c>
      <c r="R56" s="26"/>
      <c r="S56" s="26">
        <v>42500</v>
      </c>
      <c r="T56" s="26"/>
      <c r="U56" s="26"/>
      <c r="V56" s="36"/>
      <c r="W56" s="37"/>
      <c r="X56" s="38"/>
      <c r="Y56" s="40"/>
      <c r="AA56" s="28" t="s">
        <v>179</v>
      </c>
      <c r="AE56" s="22" t="s">
        <v>202</v>
      </c>
      <c r="AF56" s="22" t="s">
        <v>16</v>
      </c>
      <c r="AG56" s="22" t="s">
        <v>14</v>
      </c>
      <c r="AH56" s="30" t="e">
        <f ca="1">IF(LEN(AG56)&gt;0,INDIRECT("list!B"&amp;SUMIF(#REF!,AG56,#REF!)),"")</f>
        <v>#REF!</v>
      </c>
      <c r="AI56" s="22" t="s">
        <v>28</v>
      </c>
      <c r="AJ56" s="22" t="s">
        <v>17</v>
      </c>
      <c r="AM56" s="31">
        <v>42500</v>
      </c>
      <c r="AN56" s="152" t="str">
        <f t="shared" si="0"/>
        <v/>
      </c>
      <c r="AP56" s="10" t="str">
        <f t="shared" si="12"/>
        <v>Closed</v>
      </c>
      <c r="AQ56" s="31">
        <f t="shared" si="13"/>
        <v>42500</v>
      </c>
      <c r="AR56" s="10" t="str">
        <f t="shared" si="14"/>
        <v>_16N2-Y4_Recto/Verso</v>
      </c>
      <c r="AS56" s="10" t="str">
        <f t="shared" si="15"/>
        <v>16N2-Y4_Recto/Verso</v>
      </c>
      <c r="AT56" s="10">
        <f t="shared" si="16"/>
        <v>56</v>
      </c>
      <c r="AU56" s="10" t="str">
        <f t="shared" si="3"/>
        <v>Ajout de code______</v>
      </c>
      <c r="AV56" s="10" t="str">
        <f t="shared" si="4"/>
        <v>_05_6</v>
      </c>
      <c r="AW56" s="10">
        <f t="shared" si="10"/>
        <v>3</v>
      </c>
      <c r="AX56" s="10" t="str">
        <f t="shared" si="5"/>
        <v>_3</v>
      </c>
      <c r="AY56" s="10" t="str">
        <f t="shared" si="6"/>
        <v>_6_3</v>
      </c>
    </row>
    <row r="57" spans="1:51" x14ac:dyDescent="0.25">
      <c r="A57" s="10">
        <v>3726</v>
      </c>
      <c r="B57" s="10" t="s">
        <v>41</v>
      </c>
      <c r="C57" s="10" t="s">
        <v>185</v>
      </c>
      <c r="D57" s="20" t="s">
        <v>191</v>
      </c>
      <c r="E57" s="47"/>
      <c r="F57" s="21"/>
      <c r="G57" s="47"/>
      <c r="H57" s="47"/>
      <c r="M57" s="24" t="s">
        <v>29</v>
      </c>
      <c r="P57" s="25">
        <v>42496</v>
      </c>
      <c r="Q57" s="26">
        <v>42503</v>
      </c>
      <c r="R57" s="26"/>
      <c r="S57" s="26">
        <v>42507</v>
      </c>
      <c r="T57" s="26"/>
      <c r="U57" s="26"/>
      <c r="V57" s="36"/>
      <c r="W57" s="37"/>
      <c r="X57" s="38"/>
      <c r="Y57" s="40"/>
      <c r="AA57" s="28" t="s">
        <v>179</v>
      </c>
      <c r="AD57" s="10" t="s">
        <v>20</v>
      </c>
      <c r="AE57" s="22" t="s">
        <v>220</v>
      </c>
      <c r="AF57" s="22" t="s">
        <v>16</v>
      </c>
      <c r="AG57" s="22" t="s">
        <v>15</v>
      </c>
      <c r="AH57" s="30" t="e">
        <f ca="1">IF(LEN(AG57)&gt;0,INDIRECT("list!B"&amp;SUMIF(#REF!,AG57,#REF!)),"")</f>
        <v>#REF!</v>
      </c>
      <c r="AI57" s="22" t="s">
        <v>129</v>
      </c>
      <c r="AJ57" s="22" t="s">
        <v>17</v>
      </c>
      <c r="AK57" s="31">
        <v>42501</v>
      </c>
      <c r="AL57" s="167">
        <v>42503</v>
      </c>
      <c r="AM57" s="31">
        <v>42503</v>
      </c>
      <c r="AN57" s="152" t="str">
        <f t="shared" si="0"/>
        <v/>
      </c>
      <c r="AP57" s="10" t="str">
        <f t="shared" si="12"/>
        <v>Closed</v>
      </c>
      <c r="AQ57" s="31">
        <f t="shared" si="13"/>
        <v>42503</v>
      </c>
      <c r="AR57" s="10" t="str">
        <f t="shared" si="14"/>
        <v>CONFORAMA_18N2-Y4_Recto/Verso</v>
      </c>
      <c r="AS57" s="10" t="str">
        <f t="shared" si="15"/>
        <v>18N2-Y4_Recto/Verso</v>
      </c>
      <c r="AT57" s="10">
        <f t="shared" si="16"/>
        <v>57</v>
      </c>
      <c r="AU57" s="10" t="str">
        <f t="shared" si="3"/>
        <v>Création______</v>
      </c>
      <c r="AV57" s="10" t="str">
        <f t="shared" si="4"/>
        <v>_05_6</v>
      </c>
      <c r="AW57" s="10">
        <f t="shared" si="10"/>
        <v>6</v>
      </c>
      <c r="AX57" s="10" t="str">
        <f t="shared" si="5"/>
        <v>_6</v>
      </c>
      <c r="AY57" s="10" t="str">
        <f t="shared" si="6"/>
        <v>_6_6</v>
      </c>
    </row>
    <row r="58" spans="1:51" x14ac:dyDescent="0.25">
      <c r="A58" s="10">
        <v>3727</v>
      </c>
      <c r="B58" s="10" t="s">
        <v>41</v>
      </c>
      <c r="C58" s="10" t="s">
        <v>86</v>
      </c>
      <c r="D58" s="20" t="s">
        <v>192</v>
      </c>
      <c r="E58" s="47"/>
      <c r="F58" s="21"/>
      <c r="G58" s="47"/>
      <c r="H58" s="47"/>
      <c r="M58" s="24" t="s">
        <v>29</v>
      </c>
      <c r="P58" s="25">
        <v>42496</v>
      </c>
      <c r="Q58" s="26">
        <v>42500</v>
      </c>
      <c r="R58" s="26"/>
      <c r="S58" s="26">
        <v>42500</v>
      </c>
      <c r="T58" s="26"/>
      <c r="U58" s="26"/>
      <c r="V58" s="36"/>
      <c r="W58" s="37"/>
      <c r="X58" s="38"/>
      <c r="Y58" s="40"/>
      <c r="AA58" s="28" t="s">
        <v>179</v>
      </c>
      <c r="AD58" s="10" t="s">
        <v>19</v>
      </c>
      <c r="AE58" s="22" t="s">
        <v>203</v>
      </c>
      <c r="AF58" s="22" t="s">
        <v>31</v>
      </c>
      <c r="AG58" s="22" t="s">
        <v>10</v>
      </c>
      <c r="AH58" s="30" t="e">
        <f ca="1">IF(LEN(AG58)&gt;0,INDIRECT("list!B"&amp;SUMIF(#REF!,AG58,#REF!)),"")</f>
        <v>#REF!</v>
      </c>
      <c r="AI58" s="22" t="s">
        <v>34</v>
      </c>
      <c r="AJ58" s="22" t="s">
        <v>17</v>
      </c>
      <c r="AK58" s="31">
        <v>42499</v>
      </c>
      <c r="AL58" s="167">
        <v>42501</v>
      </c>
      <c r="AM58" s="31">
        <v>42501</v>
      </c>
      <c r="AN58" s="152" t="str">
        <f t="shared" si="0"/>
        <v/>
      </c>
      <c r="AP58" s="10" t="str">
        <f t="shared" si="12"/>
        <v>Closed</v>
      </c>
      <c r="AQ58" s="31">
        <f t="shared" si="13"/>
        <v>42501</v>
      </c>
      <c r="AR58" s="10" t="str">
        <f t="shared" si="14"/>
        <v>CETELEM_12N2-Y4_Recto</v>
      </c>
      <c r="AS58" s="10" t="str">
        <f t="shared" si="15"/>
        <v>12N2-Y4_Recto</v>
      </c>
      <c r="AT58" s="10">
        <f t="shared" si="16"/>
        <v>58</v>
      </c>
      <c r="AU58" s="10" t="str">
        <f t="shared" si="3"/>
        <v>Création______</v>
      </c>
      <c r="AV58" s="10" t="str">
        <f t="shared" si="4"/>
        <v>_05_6</v>
      </c>
      <c r="AW58" s="10">
        <f t="shared" si="10"/>
        <v>4</v>
      </c>
      <c r="AX58" s="10" t="str">
        <f t="shared" si="5"/>
        <v>_4</v>
      </c>
      <c r="AY58" s="10" t="str">
        <f t="shared" si="6"/>
        <v>_6_4</v>
      </c>
    </row>
    <row r="59" spans="1:51" x14ac:dyDescent="0.25">
      <c r="A59" s="10">
        <v>3728</v>
      </c>
      <c r="B59" s="10" t="s">
        <v>41</v>
      </c>
      <c r="C59" s="10" t="s">
        <v>186</v>
      </c>
      <c r="D59" s="20" t="s">
        <v>193</v>
      </c>
      <c r="E59" s="47"/>
      <c r="F59" s="21"/>
      <c r="G59" s="47"/>
      <c r="H59" s="47"/>
      <c r="M59" s="24" t="s">
        <v>29</v>
      </c>
      <c r="P59" s="25">
        <v>42499</v>
      </c>
      <c r="Q59" s="26">
        <v>42500</v>
      </c>
      <c r="R59" s="26"/>
      <c r="S59" s="26">
        <v>42500</v>
      </c>
      <c r="T59" s="26"/>
      <c r="U59" s="26"/>
      <c r="V59" s="36"/>
      <c r="W59" s="37"/>
      <c r="X59" s="38"/>
      <c r="Y59" s="40"/>
      <c r="AA59" s="28" t="s">
        <v>179</v>
      </c>
      <c r="AD59" s="10" t="s">
        <v>19</v>
      </c>
      <c r="AE59" s="22" t="s">
        <v>248</v>
      </c>
      <c r="AF59" s="22" t="s">
        <v>31</v>
      </c>
      <c r="AG59" s="22" t="s">
        <v>14</v>
      </c>
      <c r="AH59" s="30" t="e">
        <f ca="1">IF(LEN(AG59)&gt;0,INDIRECT("list!B"&amp;SUMIF(#REF!,AG59,#REF!)),"")</f>
        <v>#REF!</v>
      </c>
      <c r="AI59" s="22" t="s">
        <v>28</v>
      </c>
      <c r="AJ59" s="22" t="s">
        <v>17</v>
      </c>
      <c r="AK59" s="31">
        <v>42501</v>
      </c>
      <c r="AL59" s="167">
        <v>42501</v>
      </c>
      <c r="AM59" s="31">
        <v>42502</v>
      </c>
      <c r="AN59" s="152" t="str">
        <f t="shared" si="0"/>
        <v/>
      </c>
      <c r="AP59" s="10" t="str">
        <f t="shared" si="12"/>
        <v>Closed</v>
      </c>
      <c r="AQ59" s="31">
        <f t="shared" si="13"/>
        <v>42502</v>
      </c>
      <c r="AR59" s="10" t="str">
        <f t="shared" si="14"/>
        <v>CETELEM_16N2-Y4_Recto</v>
      </c>
      <c r="AS59" s="10" t="str">
        <f t="shared" si="15"/>
        <v>16N2-Y4_Recto</v>
      </c>
      <c r="AT59" s="10">
        <f t="shared" si="16"/>
        <v>59</v>
      </c>
      <c r="AU59" s="10" t="str">
        <f t="shared" si="3"/>
        <v>Création______</v>
      </c>
      <c r="AV59" s="10" t="str">
        <f t="shared" si="4"/>
        <v>_05_9</v>
      </c>
      <c r="AW59" s="10">
        <f t="shared" si="10"/>
        <v>4</v>
      </c>
      <c r="AX59" s="10" t="str">
        <f t="shared" si="5"/>
        <v>_4</v>
      </c>
      <c r="AY59" s="10" t="str">
        <f t="shared" si="6"/>
        <v>_9_4</v>
      </c>
    </row>
    <row r="60" spans="1:51" x14ac:dyDescent="0.25">
      <c r="A60" s="10">
        <v>3729</v>
      </c>
      <c r="B60" s="10" t="s">
        <v>41</v>
      </c>
      <c r="C60" s="10" t="s">
        <v>195</v>
      </c>
      <c r="D60" s="20" t="s">
        <v>196</v>
      </c>
      <c r="E60" s="47"/>
      <c r="F60" s="21"/>
      <c r="G60" s="47"/>
      <c r="H60" s="47"/>
      <c r="M60" s="24" t="s">
        <v>29</v>
      </c>
      <c r="P60" s="25">
        <v>42500</v>
      </c>
      <c r="Q60" s="26">
        <v>42502</v>
      </c>
      <c r="R60" s="26"/>
      <c r="S60" s="26">
        <v>42507</v>
      </c>
      <c r="T60" s="26"/>
      <c r="U60" s="26"/>
      <c r="V60" s="36"/>
      <c r="W60" s="37"/>
      <c r="X60" s="38"/>
      <c r="Y60" s="40"/>
      <c r="AA60" s="28" t="s">
        <v>179</v>
      </c>
      <c r="AD60" s="10" t="s">
        <v>19</v>
      </c>
      <c r="AE60" s="22" t="s">
        <v>221</v>
      </c>
      <c r="AF60" s="22" t="s">
        <v>31</v>
      </c>
      <c r="AG60" s="22" t="s">
        <v>10</v>
      </c>
      <c r="AH60" s="30" t="e">
        <f ca="1">IF(LEN(AG60)&gt;0,INDIRECT("list!B"&amp;SUMIF(#REF!,AG60,#REF!)),"")</f>
        <v>#REF!</v>
      </c>
      <c r="AI60" s="22" t="s">
        <v>34</v>
      </c>
      <c r="AJ60" s="22" t="s">
        <v>17</v>
      </c>
      <c r="AK60" s="31">
        <v>42501</v>
      </c>
      <c r="AL60" s="167">
        <v>42510</v>
      </c>
      <c r="AM60" s="31">
        <v>42510</v>
      </c>
      <c r="AN60" s="152" t="str">
        <f t="shared" si="0"/>
        <v/>
      </c>
      <c r="AP60" s="10" t="str">
        <f t="shared" si="12"/>
        <v>Closed</v>
      </c>
      <c r="AQ60" s="31">
        <f t="shared" si="13"/>
        <v>42510</v>
      </c>
      <c r="AR60" s="10" t="str">
        <f t="shared" si="14"/>
        <v>CETELEM_12N2-Y4_Recto</v>
      </c>
      <c r="AS60" s="10" t="str">
        <f t="shared" si="15"/>
        <v>12N2-Y4_Recto</v>
      </c>
      <c r="AT60" s="10">
        <f t="shared" si="16"/>
        <v>60</v>
      </c>
      <c r="AU60" s="10" t="str">
        <f t="shared" si="3"/>
        <v>Création______</v>
      </c>
      <c r="AV60" s="10" t="str">
        <f t="shared" si="4"/>
        <v>_05_10</v>
      </c>
      <c r="AW60" s="10">
        <f t="shared" si="10"/>
        <v>9</v>
      </c>
      <c r="AX60" s="10" t="str">
        <f t="shared" si="5"/>
        <v>_9</v>
      </c>
      <c r="AY60" s="10" t="str">
        <f t="shared" si="6"/>
        <v>_10_9</v>
      </c>
    </row>
    <row r="61" spans="1:51" x14ac:dyDescent="0.25">
      <c r="A61" s="10">
        <v>3730</v>
      </c>
      <c r="B61" s="10" t="s">
        <v>41</v>
      </c>
      <c r="C61" s="10" t="s">
        <v>198</v>
      </c>
      <c r="D61" s="20" t="s">
        <v>197</v>
      </c>
      <c r="E61" s="47"/>
      <c r="F61" s="21"/>
      <c r="G61" s="47"/>
      <c r="H61" s="47"/>
      <c r="M61" s="24" t="s">
        <v>29</v>
      </c>
      <c r="P61" s="25">
        <v>42500</v>
      </c>
      <c r="Q61" s="26">
        <v>42500</v>
      </c>
      <c r="R61" s="26"/>
      <c r="S61" s="26">
        <v>42501</v>
      </c>
      <c r="T61" s="26"/>
      <c r="U61" s="26"/>
      <c r="V61" s="36"/>
      <c r="W61" s="37"/>
      <c r="X61" s="38"/>
      <c r="Y61" s="40"/>
      <c r="AA61" s="28" t="s">
        <v>179</v>
      </c>
      <c r="AD61" s="10" t="s">
        <v>20</v>
      </c>
      <c r="AE61" s="22" t="s">
        <v>200</v>
      </c>
      <c r="AF61" s="22" t="s">
        <v>31</v>
      </c>
      <c r="AG61" s="22" t="s">
        <v>8</v>
      </c>
      <c r="AH61" s="30" t="e">
        <f ca="1">IF(LEN(AG61)&gt;0,INDIRECT("list!B"&amp;SUMIF(#REF!,AG61,#REF!)),"")</f>
        <v>#REF!</v>
      </c>
      <c r="AI61" s="22" t="s">
        <v>82</v>
      </c>
      <c r="AJ61" s="22" t="s">
        <v>17</v>
      </c>
      <c r="AK61" s="31">
        <v>42501</v>
      </c>
      <c r="AL61" s="167">
        <v>42501</v>
      </c>
      <c r="AM61" s="31">
        <v>42502</v>
      </c>
      <c r="AN61" s="152" t="str">
        <f t="shared" si="0"/>
        <v/>
      </c>
      <c r="AP61" s="10" t="str">
        <f t="shared" si="12"/>
        <v>Closed</v>
      </c>
      <c r="AQ61" s="31">
        <f t="shared" si="13"/>
        <v>42502</v>
      </c>
      <c r="AR61" s="10" t="str">
        <f t="shared" si="14"/>
        <v>CONFORAMA_12N1-A3_Recto</v>
      </c>
      <c r="AS61" s="10" t="str">
        <f t="shared" si="15"/>
        <v>12N1-A3_Recto</v>
      </c>
      <c r="AT61" s="10">
        <f t="shared" si="16"/>
        <v>61</v>
      </c>
      <c r="AU61" s="10" t="str">
        <f t="shared" si="3"/>
        <v>Création______</v>
      </c>
      <c r="AV61" s="10" t="str">
        <f t="shared" si="4"/>
        <v>_05_10</v>
      </c>
      <c r="AW61" s="10">
        <f t="shared" si="10"/>
        <v>3</v>
      </c>
      <c r="AX61" s="10" t="str">
        <f t="shared" si="5"/>
        <v>_3</v>
      </c>
      <c r="AY61" s="10" t="str">
        <f t="shared" si="6"/>
        <v>_10_3</v>
      </c>
    </row>
    <row r="62" spans="1:51" x14ac:dyDescent="0.25">
      <c r="C62" s="10" t="s">
        <v>199</v>
      </c>
      <c r="D62" s="20" t="s">
        <v>197</v>
      </c>
      <c r="E62" s="47"/>
      <c r="F62" s="21"/>
      <c r="G62" s="47"/>
      <c r="H62" s="47"/>
      <c r="P62" s="25">
        <v>42500</v>
      </c>
      <c r="Q62" s="26">
        <v>42500</v>
      </c>
      <c r="R62" s="26"/>
      <c r="S62" s="26">
        <v>42501</v>
      </c>
      <c r="T62" s="26"/>
      <c r="U62" s="26"/>
      <c r="V62" s="36"/>
      <c r="W62" s="37"/>
      <c r="X62" s="38"/>
      <c r="Y62" s="40"/>
      <c r="AA62" s="28" t="s">
        <v>179</v>
      </c>
      <c r="AD62" s="10" t="s">
        <v>21</v>
      </c>
      <c r="AE62" s="22" t="s">
        <v>201</v>
      </c>
      <c r="AF62" s="22" t="s">
        <v>31</v>
      </c>
      <c r="AG62" s="22" t="s">
        <v>8</v>
      </c>
      <c r="AH62" s="30" t="e">
        <f ca="1">IF(LEN(AG62)&gt;0,INDIRECT("list!B"&amp;SUMIF(#REF!,AG62,#REF!)),"")</f>
        <v>#REF!</v>
      </c>
      <c r="AI62" s="22" t="s">
        <v>82</v>
      </c>
      <c r="AJ62" s="22" t="s">
        <v>17</v>
      </c>
      <c r="AK62" s="31">
        <v>42501</v>
      </c>
      <c r="AL62" s="167">
        <v>42501</v>
      </c>
      <c r="AM62" s="31">
        <v>42502</v>
      </c>
      <c r="AN62" s="152" t="str">
        <f t="shared" si="0"/>
        <v/>
      </c>
      <c r="AP62" s="10" t="str">
        <f t="shared" si="12"/>
        <v>Closed</v>
      </c>
      <c r="AQ62" s="31">
        <f t="shared" si="13"/>
        <v>42502</v>
      </c>
      <c r="AR62" s="10" t="str">
        <f t="shared" si="14"/>
        <v>BUT_12N1-A3_Recto</v>
      </c>
      <c r="AS62" s="10" t="str">
        <f t="shared" si="15"/>
        <v>12N1-A3_Recto</v>
      </c>
      <c r="AT62" s="10">
        <f t="shared" si="16"/>
        <v>62</v>
      </c>
      <c r="AU62" s="10" t="str">
        <f t="shared" si="3"/>
        <v/>
      </c>
      <c r="AV62" s="10" t="str">
        <f t="shared" si="4"/>
        <v>_05_10</v>
      </c>
      <c r="AW62" s="10">
        <f t="shared" si="10"/>
        <v>3</v>
      </c>
      <c r="AX62" s="10" t="str">
        <f t="shared" si="5"/>
        <v>_3</v>
      </c>
      <c r="AY62" s="10" t="str">
        <f t="shared" si="6"/>
        <v>_10_3</v>
      </c>
    </row>
    <row r="63" spans="1:51" x14ac:dyDescent="0.25">
      <c r="A63" s="10">
        <v>3731</v>
      </c>
      <c r="B63" s="10" t="s">
        <v>41</v>
      </c>
      <c r="C63" s="10" t="s">
        <v>205</v>
      </c>
      <c r="D63" s="20" t="s">
        <v>204</v>
      </c>
      <c r="E63" s="47"/>
      <c r="F63" s="21"/>
      <c r="G63" s="47"/>
      <c r="H63" s="47"/>
      <c r="M63" s="24" t="s">
        <v>29</v>
      </c>
      <c r="P63" s="25">
        <v>42501</v>
      </c>
      <c r="Q63" s="26">
        <v>42501</v>
      </c>
      <c r="R63" s="26"/>
      <c r="S63" s="26">
        <v>42501</v>
      </c>
      <c r="T63" s="26"/>
      <c r="U63" s="26"/>
      <c r="V63" s="36"/>
      <c r="W63" s="37"/>
      <c r="X63" s="38"/>
      <c r="Y63" s="40"/>
      <c r="AA63" s="28" t="s">
        <v>179</v>
      </c>
      <c r="AD63" s="10" t="s">
        <v>24</v>
      </c>
      <c r="AE63" s="22" t="s">
        <v>109</v>
      </c>
      <c r="AF63" s="22" t="s">
        <v>31</v>
      </c>
      <c r="AG63" s="22" t="s">
        <v>10</v>
      </c>
      <c r="AH63" s="30" t="e">
        <f ca="1">IF(LEN(AG63)&gt;0,INDIRECT("list!B"&amp;SUMIF(#REF!,AG63,#REF!)),"")</f>
        <v>#REF!</v>
      </c>
      <c r="AI63" s="22" t="s">
        <v>34</v>
      </c>
      <c r="AJ63" s="22" t="s">
        <v>17</v>
      </c>
      <c r="AK63" s="31">
        <v>42501</v>
      </c>
      <c r="AL63" s="167">
        <v>42499</v>
      </c>
      <c r="AM63" s="31">
        <v>42502</v>
      </c>
      <c r="AN63" s="152" t="str">
        <f t="shared" si="0"/>
        <v/>
      </c>
      <c r="AP63" s="10" t="str">
        <f t="shared" si="12"/>
        <v>Closed</v>
      </c>
      <c r="AQ63" s="31">
        <f t="shared" si="13"/>
        <v>42502</v>
      </c>
      <c r="AR63" s="10" t="str">
        <f t="shared" si="14"/>
        <v>CORA_12N2-Y4_Recto</v>
      </c>
      <c r="AS63" s="10" t="str">
        <f t="shared" si="15"/>
        <v>12N2-Y4_Recto</v>
      </c>
      <c r="AT63" s="10">
        <f t="shared" si="16"/>
        <v>63</v>
      </c>
      <c r="AU63" s="10" t="str">
        <f t="shared" si="3"/>
        <v>Création______</v>
      </c>
      <c r="AV63" s="10" t="str">
        <f t="shared" si="4"/>
        <v>_05_11</v>
      </c>
      <c r="AW63" s="10">
        <f t="shared" si="10"/>
        <v>2</v>
      </c>
      <c r="AX63" s="10" t="str">
        <f t="shared" si="5"/>
        <v>_2</v>
      </c>
      <c r="AY63" s="10" t="str">
        <f t="shared" si="6"/>
        <v>_11_2</v>
      </c>
    </row>
    <row r="64" spans="1:51" x14ac:dyDescent="0.25">
      <c r="A64" s="10">
        <v>3732</v>
      </c>
      <c r="B64" s="10" t="s">
        <v>41</v>
      </c>
      <c r="C64" s="10" t="s">
        <v>206</v>
      </c>
      <c r="D64" s="20" t="s">
        <v>212</v>
      </c>
      <c r="E64" s="47"/>
      <c r="F64" s="21"/>
      <c r="G64" s="47"/>
      <c r="H64" s="47"/>
      <c r="M64" s="24" t="s">
        <v>29</v>
      </c>
      <c r="P64" s="25">
        <v>42501</v>
      </c>
      <c r="Q64" s="26">
        <v>42501</v>
      </c>
      <c r="R64" s="26"/>
      <c r="S64" s="26">
        <v>42501</v>
      </c>
      <c r="T64" s="26"/>
      <c r="U64" s="26"/>
      <c r="V64" s="36"/>
      <c r="W64" s="37"/>
      <c r="X64" s="38"/>
      <c r="Y64" s="40"/>
      <c r="AA64" s="28" t="s">
        <v>179</v>
      </c>
      <c r="AD64" s="10" t="s">
        <v>24</v>
      </c>
      <c r="AE64" s="22" t="s">
        <v>209</v>
      </c>
      <c r="AF64" s="22" t="s">
        <v>16</v>
      </c>
      <c r="AG64" s="22" t="s">
        <v>14</v>
      </c>
      <c r="AH64" s="30" t="e">
        <f ca="1">IF(LEN(AG64)&gt;0,INDIRECT("list!B"&amp;SUMIF(#REF!,AG64,#REF!)),"")</f>
        <v>#REF!</v>
      </c>
      <c r="AI64" s="22" t="s">
        <v>133</v>
      </c>
      <c r="AJ64" s="22" t="s">
        <v>17</v>
      </c>
      <c r="AK64" s="31">
        <v>42501</v>
      </c>
      <c r="AL64" s="167">
        <v>42503</v>
      </c>
      <c r="AM64" s="31">
        <v>42502</v>
      </c>
      <c r="AN64" s="152" t="str">
        <f t="shared" si="0"/>
        <v/>
      </c>
      <c r="AP64" s="10" t="str">
        <f t="shared" si="12"/>
        <v>Closed</v>
      </c>
      <c r="AQ64" s="31">
        <f t="shared" si="13"/>
        <v>42502</v>
      </c>
      <c r="AR64" s="10" t="str">
        <f t="shared" si="14"/>
        <v>CORA_16N2-Y4_Recto/Verso</v>
      </c>
      <c r="AS64" s="10" t="str">
        <f t="shared" si="15"/>
        <v>16N2-Y4_Recto/Verso</v>
      </c>
      <c r="AT64" s="10">
        <f t="shared" si="16"/>
        <v>64</v>
      </c>
      <c r="AU64" s="10" t="str">
        <f t="shared" si="3"/>
        <v>Création______</v>
      </c>
      <c r="AV64" s="10" t="str">
        <f t="shared" si="4"/>
        <v>_05_11</v>
      </c>
      <c r="AW64" s="10">
        <f t="shared" si="10"/>
        <v>2</v>
      </c>
      <c r="AX64" s="10" t="str">
        <f t="shared" si="5"/>
        <v>_2</v>
      </c>
      <c r="AY64" s="10" t="str">
        <f t="shared" si="6"/>
        <v>_11_2</v>
      </c>
    </row>
    <row r="65" spans="1:51" x14ac:dyDescent="0.25">
      <c r="A65" s="10">
        <v>3733</v>
      </c>
      <c r="B65" s="10" t="s">
        <v>41</v>
      </c>
      <c r="C65" s="10" t="s">
        <v>207</v>
      </c>
      <c r="D65" s="20" t="s">
        <v>213</v>
      </c>
      <c r="E65" s="47"/>
      <c r="F65" s="21"/>
      <c r="G65" s="47"/>
      <c r="H65" s="47"/>
      <c r="M65" s="24" t="s">
        <v>29</v>
      </c>
      <c r="P65" s="25">
        <v>42501</v>
      </c>
      <c r="Q65" s="26">
        <v>42501</v>
      </c>
      <c r="R65" s="26"/>
      <c r="S65" s="26">
        <v>42501</v>
      </c>
      <c r="T65" s="26"/>
      <c r="U65" s="26"/>
      <c r="V65" s="36"/>
      <c r="W65" s="37"/>
      <c r="X65" s="38"/>
      <c r="Y65" s="40"/>
      <c r="AA65" s="28" t="s">
        <v>179</v>
      </c>
      <c r="AD65" s="10" t="s">
        <v>24</v>
      </c>
      <c r="AE65" s="22" t="s">
        <v>210</v>
      </c>
      <c r="AF65" s="22" t="s">
        <v>16</v>
      </c>
      <c r="AG65" s="22" t="s">
        <v>15</v>
      </c>
      <c r="AH65" s="30" t="e">
        <f ca="1">IF(LEN(AG65)&gt;0,INDIRECT("list!B"&amp;SUMIF(#REF!,AG65,#REF!)),"")</f>
        <v>#REF!</v>
      </c>
      <c r="AI65" s="22" t="s">
        <v>129</v>
      </c>
      <c r="AJ65" s="22" t="s">
        <v>17</v>
      </c>
      <c r="AK65" s="31">
        <v>42501</v>
      </c>
      <c r="AL65" s="167">
        <v>42503</v>
      </c>
      <c r="AM65" s="31">
        <v>42502</v>
      </c>
      <c r="AN65" s="152" t="str">
        <f t="shared" si="0"/>
        <v/>
      </c>
      <c r="AP65" s="10" t="str">
        <f t="shared" si="12"/>
        <v>Closed</v>
      </c>
      <c r="AQ65" s="31">
        <f t="shared" si="13"/>
        <v>42502</v>
      </c>
      <c r="AR65" s="10" t="str">
        <f t="shared" si="14"/>
        <v>CORA_18N2-Y4_Recto/Verso</v>
      </c>
      <c r="AS65" s="10" t="str">
        <f t="shared" si="15"/>
        <v>18N2-Y4_Recto/Verso</v>
      </c>
      <c r="AT65" s="10">
        <f t="shared" si="16"/>
        <v>65</v>
      </c>
      <c r="AU65" s="10" t="str">
        <f t="shared" si="3"/>
        <v>Création______</v>
      </c>
      <c r="AV65" s="10" t="str">
        <f t="shared" si="4"/>
        <v>_05_11</v>
      </c>
      <c r="AW65" s="10">
        <f t="shared" si="10"/>
        <v>2</v>
      </c>
      <c r="AX65" s="10" t="str">
        <f t="shared" si="5"/>
        <v>_2</v>
      </c>
      <c r="AY65" s="10" t="str">
        <f t="shared" si="6"/>
        <v>_11_2</v>
      </c>
    </row>
    <row r="66" spans="1:51" x14ac:dyDescent="0.25">
      <c r="A66" s="10">
        <v>3734</v>
      </c>
      <c r="B66" s="10" t="s">
        <v>41</v>
      </c>
      <c r="C66" s="10" t="s">
        <v>208</v>
      </c>
      <c r="D66" s="20" t="s">
        <v>219</v>
      </c>
      <c r="E66" s="47"/>
      <c r="F66" s="21"/>
      <c r="G66" s="47"/>
      <c r="H66" s="47"/>
      <c r="M66" s="24" t="s">
        <v>29</v>
      </c>
      <c r="P66" s="25">
        <v>42501</v>
      </c>
      <c r="Q66" s="26">
        <v>42502</v>
      </c>
      <c r="R66" s="26"/>
      <c r="S66" s="26">
        <v>42502</v>
      </c>
      <c r="T66" s="26"/>
      <c r="U66" s="26"/>
      <c r="V66" s="36"/>
      <c r="W66" s="37"/>
      <c r="X66" s="38"/>
      <c r="Y66" s="40"/>
      <c r="AD66" s="10" t="s">
        <v>24</v>
      </c>
      <c r="AE66" s="22" t="s">
        <v>211</v>
      </c>
      <c r="AF66" s="22" t="s">
        <v>16</v>
      </c>
      <c r="AG66" s="22" t="s">
        <v>15</v>
      </c>
      <c r="AH66" s="30" t="e">
        <f ca="1">IF(LEN(AG66)&gt;0,INDIRECT("list!B"&amp;SUMIF(#REF!,AG66,#REF!)),"")</f>
        <v>#REF!</v>
      </c>
      <c r="AI66" s="22" t="s">
        <v>129</v>
      </c>
      <c r="AJ66" s="22" t="s">
        <v>17</v>
      </c>
      <c r="AK66" s="31">
        <v>42501</v>
      </c>
      <c r="AL66" s="167">
        <v>42503</v>
      </c>
      <c r="AM66" s="31">
        <v>42502</v>
      </c>
      <c r="AN66" s="152" t="str">
        <f t="shared" si="0"/>
        <v/>
      </c>
      <c r="AP66" s="10" t="str">
        <f t="shared" si="12"/>
        <v>Closed</v>
      </c>
      <c r="AQ66" s="31">
        <f t="shared" si="13"/>
        <v>42502</v>
      </c>
      <c r="AR66" s="10" t="str">
        <f t="shared" si="14"/>
        <v>CORA_18N2-Y4_Recto/Verso</v>
      </c>
      <c r="AS66" s="10" t="str">
        <f t="shared" si="15"/>
        <v>18N2-Y4_Recto/Verso</v>
      </c>
      <c r="AT66" s="10">
        <f t="shared" si="16"/>
        <v>66</v>
      </c>
      <c r="AU66" s="10" t="str">
        <f t="shared" si="3"/>
        <v>Création______</v>
      </c>
      <c r="AV66" s="10" t="str">
        <f t="shared" si="4"/>
        <v>_05_11</v>
      </c>
      <c r="AW66" s="10">
        <f t="shared" si="10"/>
        <v>2</v>
      </c>
      <c r="AX66" s="10" t="str">
        <f t="shared" si="5"/>
        <v>_2</v>
      </c>
      <c r="AY66" s="10" t="str">
        <f t="shared" si="6"/>
        <v>_11_2</v>
      </c>
    </row>
    <row r="67" spans="1:51" x14ac:dyDescent="0.25">
      <c r="A67" s="10">
        <v>3735</v>
      </c>
      <c r="B67" s="10" t="s">
        <v>53</v>
      </c>
      <c r="C67" s="10" t="s">
        <v>215</v>
      </c>
      <c r="D67" s="20" t="s">
        <v>217</v>
      </c>
      <c r="E67" s="47"/>
      <c r="F67" s="21"/>
      <c r="G67" s="47"/>
      <c r="H67" s="47"/>
      <c r="M67" s="24" t="s">
        <v>29</v>
      </c>
      <c r="P67" s="25">
        <v>42502</v>
      </c>
      <c r="Q67" s="26">
        <v>42502</v>
      </c>
      <c r="R67" s="26"/>
      <c r="S67" s="26">
        <v>42502</v>
      </c>
      <c r="T67" s="26"/>
      <c r="U67" s="26"/>
      <c r="V67" s="36"/>
      <c r="W67" s="37"/>
      <c r="X67" s="38"/>
      <c r="Y67" s="40"/>
      <c r="AD67" s="10" t="s">
        <v>19</v>
      </c>
      <c r="AE67" s="22" t="s">
        <v>218</v>
      </c>
      <c r="AF67" s="22" t="s">
        <v>31</v>
      </c>
      <c r="AG67" s="22" t="s">
        <v>8</v>
      </c>
      <c r="AH67" s="30" t="e">
        <f ca="1">IF(LEN(AG67)&gt;0,INDIRECT("list!B"&amp;SUMIF(#REF!,AG67,#REF!)),"")</f>
        <v>#REF!</v>
      </c>
      <c r="AM67" s="31">
        <v>42502</v>
      </c>
      <c r="AN67" s="152" t="str">
        <f t="shared" ref="AN67:AN130" si="17">IF(F67="X",IF(VALUE(RIGHT(D67,4))&gt;2999,(VALUE(RIGHT(D67,4))-2900)&amp;"xx","0"&amp;(VALUE(RIGHT(D67,4))-2900)&amp;"xx"),"")</f>
        <v/>
      </c>
      <c r="AP67" s="10" t="str">
        <f t="shared" ref="AP67:AP98" si="18">IF(LEN(A67)&gt;0,M67,IF(LEN(AE67)&gt;0,AP66,""))</f>
        <v>Closed</v>
      </c>
      <c r="AQ67" s="31">
        <f t="shared" ref="AQ67:AQ98" si="19">IF(LEN(A67)&gt;0,AM67,IF(LEN(AE67)&gt;0,AQ66,""))</f>
        <v>42502</v>
      </c>
      <c r="AR67" s="10" t="str">
        <f t="shared" si="14"/>
        <v>CETELEM_12N1-A3_Recto</v>
      </c>
      <c r="AS67" s="10" t="str">
        <f t="shared" si="15"/>
        <v>12N1-A3_Recto</v>
      </c>
      <c r="AT67" s="10">
        <f t="shared" si="16"/>
        <v>67</v>
      </c>
      <c r="AU67" s="10" t="str">
        <f t="shared" ref="AU67:AU130" si="20">IF(B67 = "", "",B67 &amp; "_" &amp; IF(E67 &lt;&gt; "","Perso","") &amp; "_" &amp; IF(F67 &lt;&gt; "","Quadri","") &amp; "_" &amp; IF(G67 &lt;&gt; "","OneShot","") &amp; "_" &amp; IF(H67 &lt;&gt; "","MailingBUT","") &amp; "_" &amp; IF(I67 &lt;&gt; "","HED","") &amp; "_" &amp; N67)</f>
        <v>Ajout de code______</v>
      </c>
      <c r="AV67" s="10" t="str">
        <f t="shared" ref="AV67:AV130" si="21">N67&amp;"_"&amp;IF(MONTH(P67)&lt;10,"0"&amp;MONTH(P67),MONTH(P67))&amp;"_"&amp;DAY(P67)</f>
        <v>_05_12</v>
      </c>
      <c r="AW67" s="10">
        <f t="shared" si="10"/>
        <v>1</v>
      </c>
      <c r="AX67" s="10" t="str">
        <f t="shared" ref="AX67:AX130" si="22">N67&amp;"_"&amp;AW67</f>
        <v>_1</v>
      </c>
      <c r="AY67" s="10" t="str">
        <f t="shared" ref="AY67:AY130" si="23">N67&amp;"_"&amp;DAY(P67)&amp;"_"&amp;AW67</f>
        <v>_12_1</v>
      </c>
    </row>
    <row r="68" spans="1:51" x14ac:dyDescent="0.25">
      <c r="A68" s="10">
        <v>3736</v>
      </c>
      <c r="B68" s="10" t="s">
        <v>53</v>
      </c>
      <c r="C68" s="10" t="s">
        <v>216</v>
      </c>
      <c r="D68" s="20" t="s">
        <v>55</v>
      </c>
      <c r="E68" s="47"/>
      <c r="F68" s="21"/>
      <c r="G68" s="47"/>
      <c r="H68" s="47"/>
      <c r="M68" s="24" t="s">
        <v>29</v>
      </c>
      <c r="P68" s="25">
        <v>42502</v>
      </c>
      <c r="Q68" s="26">
        <v>42502</v>
      </c>
      <c r="R68" s="26"/>
      <c r="S68" s="26">
        <v>42502</v>
      </c>
      <c r="T68" s="26"/>
      <c r="U68" s="26"/>
      <c r="V68" s="36"/>
      <c r="W68" s="37"/>
      <c r="X68" s="38"/>
      <c r="Y68" s="40"/>
      <c r="AD68" s="10" t="s">
        <v>19</v>
      </c>
      <c r="AE68" s="22" t="s">
        <v>56</v>
      </c>
      <c r="AF68" s="22" t="s">
        <v>31</v>
      </c>
      <c r="AG68" s="22" t="s">
        <v>14</v>
      </c>
      <c r="AH68" s="30" t="e">
        <f ca="1">IF(LEN(AG68)&gt;0,INDIRECT("list!B"&amp;SUMIF(#REF!,AG68,#REF!)),"")</f>
        <v>#REF!</v>
      </c>
      <c r="AM68" s="31">
        <v>42502</v>
      </c>
      <c r="AN68" s="152" t="str">
        <f t="shared" si="17"/>
        <v/>
      </c>
      <c r="AP68" s="10" t="str">
        <f t="shared" si="18"/>
        <v>Closed</v>
      </c>
      <c r="AQ68" s="31">
        <f t="shared" si="19"/>
        <v>42502</v>
      </c>
      <c r="AR68" s="10" t="str">
        <f t="shared" si="14"/>
        <v>CETELEM_16N2-Y4_Recto</v>
      </c>
      <c r="AS68" s="10" t="str">
        <f t="shared" si="15"/>
        <v>16N2-Y4_Recto</v>
      </c>
      <c r="AT68" s="10">
        <f t="shared" si="16"/>
        <v>68</v>
      </c>
      <c r="AU68" s="10" t="str">
        <f t="shared" si="20"/>
        <v>Ajout de code______</v>
      </c>
      <c r="AV68" s="10" t="str">
        <f t="shared" si="21"/>
        <v>_05_12</v>
      </c>
      <c r="AW68" s="10">
        <f t="shared" ref="AW68:AW131" si="24">NETWORKDAYS.INTL(P68,AM68)</f>
        <v>1</v>
      </c>
      <c r="AX68" s="10" t="str">
        <f t="shared" si="22"/>
        <v>_1</v>
      </c>
      <c r="AY68" s="10" t="str">
        <f t="shared" si="23"/>
        <v>_12_1</v>
      </c>
    </row>
    <row r="69" spans="1:51" x14ac:dyDescent="0.25">
      <c r="A69" s="10">
        <v>3737</v>
      </c>
      <c r="B69" s="10" t="s">
        <v>41</v>
      </c>
      <c r="C69" s="10" t="s">
        <v>223</v>
      </c>
      <c r="D69" s="20" t="s">
        <v>224</v>
      </c>
      <c r="E69" s="47"/>
      <c r="F69" s="21"/>
      <c r="G69" s="47"/>
      <c r="H69" s="47"/>
      <c r="M69" s="24" t="s">
        <v>29</v>
      </c>
      <c r="P69" s="25">
        <v>42507</v>
      </c>
      <c r="Q69" s="26">
        <v>42507</v>
      </c>
      <c r="R69" s="26"/>
      <c r="S69" s="26">
        <v>42507</v>
      </c>
      <c r="T69" s="26"/>
      <c r="U69" s="26"/>
      <c r="V69" s="36"/>
      <c r="W69" s="37"/>
      <c r="X69" s="38"/>
      <c r="Y69" s="40"/>
      <c r="AD69" s="10" t="s">
        <v>22</v>
      </c>
      <c r="AE69" s="22" t="s">
        <v>225</v>
      </c>
      <c r="AF69" s="22" t="s">
        <v>31</v>
      </c>
      <c r="AG69" s="22" t="s">
        <v>10</v>
      </c>
      <c r="AH69" s="30" t="e">
        <f ca="1">IF(LEN(AG69)&gt;0,INDIRECT("list!B"&amp;SUMIF(#REF!,AG69,#REF!)),"")</f>
        <v>#REF!</v>
      </c>
      <c r="AI69" s="22" t="s">
        <v>34</v>
      </c>
      <c r="AJ69" s="22" t="s">
        <v>17</v>
      </c>
      <c r="AK69" s="31">
        <v>42508</v>
      </c>
      <c r="AL69" s="167">
        <v>42509</v>
      </c>
      <c r="AM69" s="31">
        <v>42508</v>
      </c>
      <c r="AN69" s="152" t="str">
        <f t="shared" si="17"/>
        <v/>
      </c>
      <c r="AP69" s="10" t="str">
        <f t="shared" si="18"/>
        <v>Closed</v>
      </c>
      <c r="AQ69" s="31">
        <f t="shared" si="19"/>
        <v>42508</v>
      </c>
      <c r="AR69" s="10" t="str">
        <f t="shared" si="14"/>
        <v>NORRSKEN_12N2-Y4_Recto</v>
      </c>
      <c r="AS69" s="10" t="str">
        <f t="shared" si="15"/>
        <v>12N2-Y4_Recto</v>
      </c>
      <c r="AT69" s="10">
        <f t="shared" si="16"/>
        <v>69</v>
      </c>
      <c r="AU69" s="10" t="str">
        <f t="shared" si="20"/>
        <v>Création______</v>
      </c>
      <c r="AV69" s="10" t="str">
        <f t="shared" si="21"/>
        <v>_05_17</v>
      </c>
      <c r="AW69" s="10">
        <f t="shared" si="24"/>
        <v>2</v>
      </c>
      <c r="AX69" s="10" t="str">
        <f t="shared" si="22"/>
        <v>_2</v>
      </c>
      <c r="AY69" s="10" t="str">
        <f t="shared" si="23"/>
        <v>_17_2</v>
      </c>
    </row>
    <row r="70" spans="1:51" x14ac:dyDescent="0.25">
      <c r="A70" s="10">
        <v>3738</v>
      </c>
      <c r="B70" s="10" t="s">
        <v>41</v>
      </c>
      <c r="C70" s="10" t="s">
        <v>226</v>
      </c>
      <c r="D70" s="20" t="s">
        <v>227</v>
      </c>
      <c r="E70" s="47"/>
      <c r="F70" s="21"/>
      <c r="G70" s="47"/>
      <c r="H70" s="47"/>
      <c r="M70" s="24" t="s">
        <v>29</v>
      </c>
      <c r="P70" s="25">
        <v>42507</v>
      </c>
      <c r="Q70" s="26">
        <v>42507</v>
      </c>
      <c r="R70" s="26"/>
      <c r="S70" s="26">
        <v>42507</v>
      </c>
      <c r="T70" s="26"/>
      <c r="U70" s="26"/>
      <c r="V70" s="36"/>
      <c r="W70" s="37"/>
      <c r="X70" s="38"/>
      <c r="Y70" s="40"/>
      <c r="AA70" s="28" t="s">
        <v>179</v>
      </c>
      <c r="AD70" s="10" t="s">
        <v>24</v>
      </c>
      <c r="AE70" s="22" t="s">
        <v>228</v>
      </c>
      <c r="AF70" s="22" t="s">
        <v>16</v>
      </c>
      <c r="AG70" s="22" t="s">
        <v>15</v>
      </c>
      <c r="AH70" s="30" t="e">
        <f ca="1">IF(LEN(AG70)&gt;0,INDIRECT("list!B"&amp;SUMIF(#REF!,AG70,#REF!)),"")</f>
        <v>#REF!</v>
      </c>
      <c r="AI70" s="22" t="s">
        <v>129</v>
      </c>
      <c r="AJ70" s="22" t="s">
        <v>17</v>
      </c>
      <c r="AK70" s="31">
        <v>42501</v>
      </c>
      <c r="AL70" s="167">
        <v>42503</v>
      </c>
      <c r="AM70" s="31">
        <v>42508</v>
      </c>
      <c r="AN70" s="152" t="str">
        <f t="shared" si="17"/>
        <v/>
      </c>
      <c r="AP70" s="10" t="str">
        <f t="shared" si="18"/>
        <v>Closed</v>
      </c>
      <c r="AQ70" s="31">
        <f t="shared" si="19"/>
        <v>42508</v>
      </c>
      <c r="AR70" s="10" t="str">
        <f t="shared" si="14"/>
        <v>CORA_18N2-Y4_Recto/Verso</v>
      </c>
      <c r="AS70" s="10" t="str">
        <f t="shared" si="15"/>
        <v>18N2-Y4_Recto/Verso</v>
      </c>
      <c r="AT70" s="10">
        <f t="shared" si="16"/>
        <v>70</v>
      </c>
      <c r="AU70" s="10" t="str">
        <f t="shared" si="20"/>
        <v>Création______</v>
      </c>
      <c r="AV70" s="10" t="str">
        <f t="shared" si="21"/>
        <v>_05_17</v>
      </c>
      <c r="AW70" s="10">
        <f t="shared" si="24"/>
        <v>2</v>
      </c>
      <c r="AX70" s="10" t="str">
        <f t="shared" si="22"/>
        <v>_2</v>
      </c>
      <c r="AY70" s="10" t="str">
        <f t="shared" si="23"/>
        <v>_17_2</v>
      </c>
    </row>
    <row r="71" spans="1:51" x14ac:dyDescent="0.25">
      <c r="A71" s="10">
        <v>3739</v>
      </c>
      <c r="B71" s="10" t="s">
        <v>41</v>
      </c>
      <c r="C71" s="10" t="s">
        <v>229</v>
      </c>
      <c r="D71" s="20" t="s">
        <v>230</v>
      </c>
      <c r="E71" s="47"/>
      <c r="F71" s="21"/>
      <c r="G71" s="47"/>
      <c r="H71" s="47"/>
      <c r="M71" s="24" t="s">
        <v>29</v>
      </c>
      <c r="P71" s="25">
        <v>42507</v>
      </c>
      <c r="Q71" s="26">
        <v>42507</v>
      </c>
      <c r="R71" s="26"/>
      <c r="S71" s="26">
        <v>42507</v>
      </c>
      <c r="T71" s="26"/>
      <c r="U71" s="26"/>
      <c r="V71" s="36"/>
      <c r="W71" s="37"/>
      <c r="X71" s="38"/>
      <c r="Y71" s="40"/>
      <c r="AA71" s="28" t="s">
        <v>179</v>
      </c>
      <c r="AD71" s="10" t="s">
        <v>22</v>
      </c>
      <c r="AE71" s="22" t="s">
        <v>232</v>
      </c>
      <c r="AF71" s="22" t="s">
        <v>31</v>
      </c>
      <c r="AG71" s="22" t="s">
        <v>10</v>
      </c>
      <c r="AH71" s="30" t="e">
        <f ca="1">IF(LEN(AG71)&gt;0,INDIRECT("list!B"&amp;SUMIF(#REF!,AG71,#REF!)),"")</f>
        <v>#REF!</v>
      </c>
      <c r="AI71" s="22" t="s">
        <v>34</v>
      </c>
      <c r="AJ71" s="22" t="s">
        <v>17</v>
      </c>
      <c r="AK71" s="31">
        <v>42508</v>
      </c>
      <c r="AL71" s="22" t="s">
        <v>231</v>
      </c>
      <c r="AM71" s="31">
        <v>42508</v>
      </c>
      <c r="AN71" s="152" t="str">
        <f t="shared" si="17"/>
        <v/>
      </c>
      <c r="AP71" s="10" t="str">
        <f t="shared" si="18"/>
        <v>Closed</v>
      </c>
      <c r="AQ71" s="31">
        <f t="shared" si="19"/>
        <v>42508</v>
      </c>
      <c r="AR71" s="10" t="str">
        <f t="shared" si="14"/>
        <v>NORRSKEN_12N2-Y4_Recto</v>
      </c>
      <c r="AS71" s="10" t="str">
        <f t="shared" si="15"/>
        <v>12N2-Y4_Recto</v>
      </c>
      <c r="AT71" s="10">
        <f t="shared" si="16"/>
        <v>71</v>
      </c>
      <c r="AU71" s="10" t="str">
        <f t="shared" si="20"/>
        <v>Création______</v>
      </c>
      <c r="AV71" s="10" t="str">
        <f t="shared" si="21"/>
        <v>_05_17</v>
      </c>
      <c r="AW71" s="10">
        <f t="shared" si="24"/>
        <v>2</v>
      </c>
      <c r="AX71" s="10" t="str">
        <f t="shared" si="22"/>
        <v>_2</v>
      </c>
      <c r="AY71" s="10" t="str">
        <f t="shared" si="23"/>
        <v>_17_2</v>
      </c>
    </row>
    <row r="72" spans="1:51" x14ac:dyDescent="0.25">
      <c r="A72" s="10">
        <v>3740</v>
      </c>
      <c r="B72" s="10" t="s">
        <v>41</v>
      </c>
      <c r="C72" s="10" t="s">
        <v>235</v>
      </c>
      <c r="D72" s="20" t="s">
        <v>234</v>
      </c>
      <c r="E72" s="47"/>
      <c r="F72" s="21"/>
      <c r="G72" s="47"/>
      <c r="H72" s="47"/>
      <c r="M72" s="24" t="s">
        <v>29</v>
      </c>
      <c r="P72" s="25">
        <v>42507</v>
      </c>
      <c r="Q72" s="26">
        <v>42507</v>
      </c>
      <c r="R72" s="26"/>
      <c r="S72" s="26">
        <v>42507</v>
      </c>
      <c r="T72" s="26"/>
      <c r="U72" s="26"/>
      <c r="V72" s="36"/>
      <c r="W72" s="37"/>
      <c r="X72" s="38"/>
      <c r="Y72" s="40"/>
      <c r="AA72" s="28" t="s">
        <v>179</v>
      </c>
      <c r="AD72" s="10" t="s">
        <v>22</v>
      </c>
      <c r="AE72" s="22" t="s">
        <v>233</v>
      </c>
      <c r="AF72" s="22" t="s">
        <v>31</v>
      </c>
      <c r="AG72" s="22" t="s">
        <v>10</v>
      </c>
      <c r="AH72" s="30" t="e">
        <f ca="1">IF(LEN(AG72)&gt;0,INDIRECT("list!B"&amp;SUMIF(#REF!,AG72,#REF!)),"")</f>
        <v>#REF!</v>
      </c>
      <c r="AI72" s="22" t="s">
        <v>34</v>
      </c>
      <c r="AJ72" s="22" t="s">
        <v>17</v>
      </c>
      <c r="AK72" s="31">
        <v>42508</v>
      </c>
      <c r="AL72" s="22" t="s">
        <v>231</v>
      </c>
      <c r="AM72" s="31">
        <v>42508</v>
      </c>
      <c r="AN72" s="152" t="str">
        <f t="shared" si="17"/>
        <v/>
      </c>
      <c r="AP72" s="10" t="str">
        <f t="shared" si="18"/>
        <v>Closed</v>
      </c>
      <c r="AQ72" s="31">
        <f t="shared" si="19"/>
        <v>42508</v>
      </c>
      <c r="AR72" s="10" t="str">
        <f t="shared" si="14"/>
        <v>NORRSKEN_12N2-Y4_Recto</v>
      </c>
      <c r="AS72" s="10" t="str">
        <f t="shared" si="15"/>
        <v>12N2-Y4_Recto</v>
      </c>
      <c r="AT72" s="10">
        <f t="shared" si="16"/>
        <v>72</v>
      </c>
      <c r="AU72" s="10" t="str">
        <f t="shared" si="20"/>
        <v>Création______</v>
      </c>
      <c r="AV72" s="10" t="str">
        <f t="shared" si="21"/>
        <v>_05_17</v>
      </c>
      <c r="AW72" s="10">
        <f t="shared" si="24"/>
        <v>2</v>
      </c>
      <c r="AX72" s="10" t="str">
        <f t="shared" si="22"/>
        <v>_2</v>
      </c>
      <c r="AY72" s="10" t="str">
        <f t="shared" si="23"/>
        <v>_17_2</v>
      </c>
    </row>
    <row r="73" spans="1:51" x14ac:dyDescent="0.25">
      <c r="A73" s="10">
        <v>3741</v>
      </c>
      <c r="B73" s="10" t="s">
        <v>52</v>
      </c>
      <c r="C73" s="10" t="s">
        <v>236</v>
      </c>
      <c r="D73" s="20" t="s">
        <v>237</v>
      </c>
      <c r="E73" s="47"/>
      <c r="F73" s="21"/>
      <c r="G73" s="47"/>
      <c r="H73" s="47"/>
      <c r="M73" s="24" t="s">
        <v>29</v>
      </c>
      <c r="P73" s="25">
        <v>42508</v>
      </c>
      <c r="Q73" s="26">
        <v>42508</v>
      </c>
      <c r="R73" s="26"/>
      <c r="S73" s="26">
        <v>42508</v>
      </c>
      <c r="T73" s="26"/>
      <c r="U73" s="26"/>
      <c r="V73" s="36"/>
      <c r="W73" s="37"/>
      <c r="X73" s="38"/>
      <c r="Y73" s="40"/>
      <c r="AA73" s="28" t="s">
        <v>179</v>
      </c>
      <c r="AD73" s="10" t="s">
        <v>21</v>
      </c>
      <c r="AE73" s="22" t="s">
        <v>241</v>
      </c>
      <c r="AF73" s="22" t="s">
        <v>16</v>
      </c>
      <c r="AG73" s="22" t="s">
        <v>14</v>
      </c>
      <c r="AH73" s="30" t="e">
        <f ca="1">IF(LEN(AG73)&gt;0,INDIRECT("list!B"&amp;SUMIF(#REF!,AG73,#REF!)),"")</f>
        <v>#REF!</v>
      </c>
      <c r="AI73" s="22" t="s">
        <v>133</v>
      </c>
      <c r="AJ73" s="22" t="s">
        <v>17</v>
      </c>
      <c r="AK73" s="31">
        <v>42508</v>
      </c>
      <c r="AL73" s="22" t="s">
        <v>231</v>
      </c>
      <c r="AM73" s="31">
        <v>42508</v>
      </c>
      <c r="AN73" s="152" t="str">
        <f t="shared" si="17"/>
        <v/>
      </c>
      <c r="AP73" s="10" t="str">
        <f t="shared" si="18"/>
        <v>Closed</v>
      </c>
      <c r="AQ73" s="31">
        <f t="shared" si="19"/>
        <v>42508</v>
      </c>
      <c r="AR73" s="10" t="str">
        <f t="shared" si="14"/>
        <v>BUT_16N2-Y4_Recto/Verso</v>
      </c>
      <c r="AS73" s="10" t="str">
        <f t="shared" si="15"/>
        <v>16N2-Y4_Recto/Verso</v>
      </c>
      <c r="AT73" s="10">
        <f t="shared" si="16"/>
        <v>73</v>
      </c>
      <c r="AU73" s="10" t="str">
        <f t="shared" si="20"/>
        <v>Modification support______</v>
      </c>
      <c r="AV73" s="10" t="str">
        <f t="shared" si="21"/>
        <v>_05_18</v>
      </c>
      <c r="AW73" s="10">
        <f t="shared" si="24"/>
        <v>1</v>
      </c>
      <c r="AX73" s="10" t="str">
        <f t="shared" si="22"/>
        <v>_1</v>
      </c>
      <c r="AY73" s="10" t="str">
        <f t="shared" si="23"/>
        <v>_18_1</v>
      </c>
    </row>
    <row r="74" spans="1:51" x14ac:dyDescent="0.25">
      <c r="A74" s="10">
        <v>3742</v>
      </c>
      <c r="B74" s="10" t="s">
        <v>52</v>
      </c>
      <c r="C74" s="10" t="s">
        <v>238</v>
      </c>
      <c r="D74" s="20" t="s">
        <v>239</v>
      </c>
      <c r="E74" s="47"/>
      <c r="F74" s="21"/>
      <c r="G74" s="47"/>
      <c r="H74" s="47"/>
      <c r="M74" s="24" t="s">
        <v>29</v>
      </c>
      <c r="P74" s="25">
        <v>42508</v>
      </c>
      <c r="Q74" s="26">
        <v>42508</v>
      </c>
      <c r="R74" s="26"/>
      <c r="S74" s="26">
        <v>42508</v>
      </c>
      <c r="T74" s="26"/>
      <c r="U74" s="26"/>
      <c r="V74" s="36"/>
      <c r="W74" s="37"/>
      <c r="X74" s="38"/>
      <c r="Y74" s="40"/>
      <c r="AA74" s="28" t="s">
        <v>179</v>
      </c>
      <c r="AD74" s="10" t="s">
        <v>20</v>
      </c>
      <c r="AE74" s="22" t="s">
        <v>240</v>
      </c>
      <c r="AF74" s="22" t="s">
        <v>16</v>
      </c>
      <c r="AG74" s="22" t="s">
        <v>14</v>
      </c>
      <c r="AH74" s="30" t="e">
        <f ca="1">IF(LEN(AG74)&gt;0,INDIRECT("list!B"&amp;SUMIF(#REF!,AG74,#REF!)),"")</f>
        <v>#REF!</v>
      </c>
      <c r="AI74" s="22" t="s">
        <v>133</v>
      </c>
      <c r="AJ74" s="22" t="s">
        <v>17</v>
      </c>
      <c r="AK74" s="31">
        <v>42508</v>
      </c>
      <c r="AL74" s="22" t="s">
        <v>231</v>
      </c>
      <c r="AM74" s="31">
        <v>42508</v>
      </c>
      <c r="AN74" s="152" t="str">
        <f t="shared" si="17"/>
        <v/>
      </c>
      <c r="AP74" s="10" t="str">
        <f t="shared" si="18"/>
        <v>Closed</v>
      </c>
      <c r="AQ74" s="31">
        <f t="shared" si="19"/>
        <v>42508</v>
      </c>
      <c r="AR74" s="10" t="str">
        <f t="shared" si="14"/>
        <v>CONFORAMA_16N2-Y4_Recto/Verso</v>
      </c>
      <c r="AS74" s="10" t="str">
        <f t="shared" si="15"/>
        <v>16N2-Y4_Recto/Verso</v>
      </c>
      <c r="AT74" s="10">
        <f t="shared" si="16"/>
        <v>74</v>
      </c>
      <c r="AU74" s="10" t="str">
        <f t="shared" si="20"/>
        <v>Modification support______</v>
      </c>
      <c r="AV74" s="10" t="str">
        <f t="shared" si="21"/>
        <v>_05_18</v>
      </c>
      <c r="AW74" s="10">
        <f t="shared" si="24"/>
        <v>1</v>
      </c>
      <c r="AX74" s="10" t="str">
        <f t="shared" si="22"/>
        <v>_1</v>
      </c>
      <c r="AY74" s="10" t="str">
        <f t="shared" si="23"/>
        <v>_18_1</v>
      </c>
    </row>
    <row r="75" spans="1:51" x14ac:dyDescent="0.25">
      <c r="A75" s="10">
        <v>3743</v>
      </c>
      <c r="B75" s="10" t="s">
        <v>41</v>
      </c>
      <c r="C75" s="10" t="s">
        <v>242</v>
      </c>
      <c r="D75" s="20" t="s">
        <v>244</v>
      </c>
      <c r="E75" s="47"/>
      <c r="F75" s="21"/>
      <c r="G75" s="47"/>
      <c r="H75" s="47"/>
      <c r="M75" s="24" t="s">
        <v>29</v>
      </c>
      <c r="P75" s="25">
        <v>42514</v>
      </c>
      <c r="Q75" s="26">
        <v>42514</v>
      </c>
      <c r="R75" s="26"/>
      <c r="S75" s="26">
        <v>42514</v>
      </c>
      <c r="T75" s="26"/>
      <c r="U75" s="26"/>
      <c r="V75" s="36"/>
      <c r="W75" s="37"/>
      <c r="X75" s="38"/>
      <c r="Y75" s="40"/>
      <c r="AA75" s="28" t="s">
        <v>179</v>
      </c>
      <c r="AD75" s="10" t="s">
        <v>23</v>
      </c>
      <c r="AE75" s="22" t="s">
        <v>246</v>
      </c>
      <c r="AF75" s="22" t="s">
        <v>31</v>
      </c>
      <c r="AG75" s="22" t="s">
        <v>8</v>
      </c>
      <c r="AH75" s="30" t="e">
        <f ca="1">IF(LEN(AG75)&gt;0,INDIRECT("list!B"&amp;SUMIF(#REF!,AG75,#REF!)),"")</f>
        <v>#REF!</v>
      </c>
      <c r="AI75" s="22" t="s">
        <v>82</v>
      </c>
      <c r="AJ75" s="22" t="s">
        <v>17</v>
      </c>
      <c r="AK75" s="31">
        <v>42513</v>
      </c>
      <c r="AL75" s="167">
        <v>42515</v>
      </c>
      <c r="AM75" s="31">
        <v>42513</v>
      </c>
      <c r="AN75" s="152" t="str">
        <f t="shared" si="17"/>
        <v/>
      </c>
      <c r="AP75" s="10" t="str">
        <f t="shared" si="18"/>
        <v>Closed</v>
      </c>
      <c r="AQ75" s="31">
        <f t="shared" si="19"/>
        <v>42513</v>
      </c>
      <c r="AR75" s="10" t="str">
        <f t="shared" si="14"/>
        <v>BNP_12N1-A3_Recto</v>
      </c>
      <c r="AS75" s="10" t="str">
        <f t="shared" si="15"/>
        <v>12N1-A3_Recto</v>
      </c>
      <c r="AT75" s="10">
        <f t="shared" si="16"/>
        <v>75</v>
      </c>
      <c r="AU75" s="10" t="str">
        <f t="shared" si="20"/>
        <v>Création______</v>
      </c>
      <c r="AV75" s="10" t="str">
        <f t="shared" si="21"/>
        <v>_05_24</v>
      </c>
      <c r="AW75" s="10">
        <f t="shared" si="24"/>
        <v>-2</v>
      </c>
      <c r="AX75" s="10" t="str">
        <f t="shared" si="22"/>
        <v>_-2</v>
      </c>
      <c r="AY75" s="10" t="str">
        <f t="shared" si="23"/>
        <v>_24_-2</v>
      </c>
    </row>
    <row r="76" spans="1:51" x14ac:dyDescent="0.25">
      <c r="A76" s="10">
        <v>3744</v>
      </c>
      <c r="B76" s="10" t="s">
        <v>41</v>
      </c>
      <c r="C76" s="10" t="s">
        <v>243</v>
      </c>
      <c r="D76" s="20" t="s">
        <v>245</v>
      </c>
      <c r="E76" s="47"/>
      <c r="F76" s="21"/>
      <c r="G76" s="47"/>
      <c r="H76" s="47"/>
      <c r="M76" s="24" t="s">
        <v>29</v>
      </c>
      <c r="P76" s="25">
        <v>42510</v>
      </c>
      <c r="Q76" s="26">
        <v>42510</v>
      </c>
      <c r="R76" s="26"/>
      <c r="S76" s="26">
        <v>42510</v>
      </c>
      <c r="T76" s="26"/>
      <c r="U76" s="26"/>
      <c r="V76" s="36"/>
      <c r="W76" s="37"/>
      <c r="X76" s="38"/>
      <c r="Y76" s="40"/>
      <c r="AA76" s="28" t="s">
        <v>179</v>
      </c>
      <c r="AD76" s="10" t="s">
        <v>23</v>
      </c>
      <c r="AE76" s="22" t="s">
        <v>247</v>
      </c>
      <c r="AF76" s="22" t="s">
        <v>31</v>
      </c>
      <c r="AG76" s="22" t="s">
        <v>13</v>
      </c>
      <c r="AH76" s="30" t="e">
        <f ca="1">IF(LEN(AG76)&gt;0,INDIRECT("list!B"&amp;SUMIF(#REF!,AG76,#REF!)),"")</f>
        <v>#REF!</v>
      </c>
      <c r="AI76" s="22" t="s">
        <v>165</v>
      </c>
      <c r="AJ76" s="22" t="s">
        <v>17</v>
      </c>
      <c r="AK76" s="31">
        <v>42513</v>
      </c>
      <c r="AL76" s="167">
        <v>42492</v>
      </c>
      <c r="AM76" s="31">
        <v>42513</v>
      </c>
      <c r="AN76" s="152" t="str">
        <f t="shared" si="17"/>
        <v/>
      </c>
      <c r="AP76" s="10" t="str">
        <f t="shared" si="18"/>
        <v>Closed</v>
      </c>
      <c r="AQ76" s="31">
        <f t="shared" si="19"/>
        <v>42513</v>
      </c>
      <c r="AR76" s="10" t="str">
        <f t="shared" si="14"/>
        <v>BNP_14N2-Y4_Recto</v>
      </c>
      <c r="AS76" s="10" t="str">
        <f t="shared" si="15"/>
        <v>14N2-Y4_Recto</v>
      </c>
      <c r="AT76" s="10">
        <f t="shared" si="16"/>
        <v>76</v>
      </c>
      <c r="AU76" s="10" t="str">
        <f t="shared" si="20"/>
        <v>Création______</v>
      </c>
      <c r="AV76" s="10" t="str">
        <f t="shared" si="21"/>
        <v>_05_20</v>
      </c>
      <c r="AW76" s="10">
        <f t="shared" si="24"/>
        <v>2</v>
      </c>
      <c r="AX76" s="10" t="str">
        <f t="shared" si="22"/>
        <v>_2</v>
      </c>
      <c r="AY76" s="10" t="str">
        <f t="shared" si="23"/>
        <v>_20_2</v>
      </c>
    </row>
    <row r="77" spans="1:51" x14ac:dyDescent="0.25">
      <c r="A77" s="10">
        <v>3745</v>
      </c>
      <c r="B77" s="10" t="s">
        <v>41</v>
      </c>
      <c r="C77" s="10" t="s">
        <v>249</v>
      </c>
      <c r="D77" s="20" t="s">
        <v>250</v>
      </c>
      <c r="E77" s="47"/>
      <c r="F77" s="21"/>
      <c r="G77" s="47"/>
      <c r="H77" s="47"/>
      <c r="M77" s="24" t="s">
        <v>29</v>
      </c>
      <c r="P77" s="25">
        <v>42522</v>
      </c>
      <c r="Q77" s="26">
        <v>42522</v>
      </c>
      <c r="R77" s="26"/>
      <c r="S77" s="26">
        <v>42522</v>
      </c>
      <c r="T77" s="26"/>
      <c r="U77" s="26"/>
      <c r="V77" s="36"/>
      <c r="W77" s="37"/>
      <c r="X77" s="38"/>
      <c r="Y77" s="40"/>
      <c r="AA77" s="28" t="s">
        <v>179</v>
      </c>
      <c r="AD77" s="10" t="s">
        <v>19</v>
      </c>
      <c r="AE77" s="22" t="s">
        <v>251</v>
      </c>
      <c r="AF77" s="22" t="s">
        <v>31</v>
      </c>
      <c r="AG77" s="22" t="s">
        <v>10</v>
      </c>
      <c r="AH77" s="30" t="e">
        <f ca="1">IF(LEN(AG77)&gt;0,INDIRECT("list!B"&amp;SUMIF(#REF!,AG77,#REF!)),"")</f>
        <v>#REF!</v>
      </c>
      <c r="AI77" s="22" t="s">
        <v>34</v>
      </c>
      <c r="AJ77" s="22" t="s">
        <v>17</v>
      </c>
      <c r="AK77" s="31">
        <v>42524</v>
      </c>
      <c r="AL77" s="167">
        <v>42534</v>
      </c>
      <c r="AM77" s="31">
        <v>42534</v>
      </c>
      <c r="AN77" s="152" t="str">
        <f t="shared" si="17"/>
        <v/>
      </c>
      <c r="AP77" s="10" t="str">
        <f t="shared" si="18"/>
        <v>Closed</v>
      </c>
      <c r="AQ77" s="31">
        <f t="shared" si="19"/>
        <v>42534</v>
      </c>
      <c r="AR77" s="10" t="str">
        <f t="shared" si="14"/>
        <v>CETELEM_12N2-Y4_Recto</v>
      </c>
      <c r="AS77" s="10" t="str">
        <f t="shared" si="15"/>
        <v>12N2-Y4_Recto</v>
      </c>
      <c r="AT77" s="10">
        <f t="shared" si="16"/>
        <v>77</v>
      </c>
      <c r="AU77" s="10" t="str">
        <f t="shared" si="20"/>
        <v>Création______</v>
      </c>
      <c r="AV77" s="10" t="str">
        <f t="shared" si="21"/>
        <v>_06_1</v>
      </c>
      <c r="AW77" s="10">
        <f t="shared" si="24"/>
        <v>9</v>
      </c>
      <c r="AX77" s="10" t="str">
        <f t="shared" si="22"/>
        <v>_9</v>
      </c>
      <c r="AY77" s="10" t="str">
        <f t="shared" si="23"/>
        <v>_1_9</v>
      </c>
    </row>
    <row r="78" spans="1:51" x14ac:dyDescent="0.25">
      <c r="A78" s="10">
        <v>3746</v>
      </c>
      <c r="B78" s="10" t="s">
        <v>41</v>
      </c>
      <c r="C78" s="10" t="s">
        <v>252</v>
      </c>
      <c r="D78" s="20" t="s">
        <v>253</v>
      </c>
      <c r="E78" s="47"/>
      <c r="F78" s="21"/>
      <c r="G78" s="47"/>
      <c r="H78" s="47"/>
      <c r="M78" s="24" t="s">
        <v>29</v>
      </c>
      <c r="P78" s="25">
        <v>42522</v>
      </c>
      <c r="Q78" s="26">
        <v>42523</v>
      </c>
      <c r="R78" s="26"/>
      <c r="S78" s="26">
        <v>42523</v>
      </c>
      <c r="T78" s="26"/>
      <c r="U78" s="26"/>
      <c r="V78" s="36"/>
      <c r="W78" s="37"/>
      <c r="X78" s="38"/>
      <c r="Y78" s="40"/>
      <c r="AA78" s="28" t="s">
        <v>179</v>
      </c>
      <c r="AD78" s="10" t="s">
        <v>19</v>
      </c>
      <c r="AE78" s="22" t="s">
        <v>254</v>
      </c>
      <c r="AF78" s="22" t="s">
        <v>31</v>
      </c>
      <c r="AG78" s="22" t="s">
        <v>10</v>
      </c>
      <c r="AH78" s="30" t="e">
        <f ca="1">IF(LEN(AG78)&gt;0,INDIRECT("list!B"&amp;SUMIF(#REF!,AG78,#REF!)),"")</f>
        <v>#REF!</v>
      </c>
      <c r="AI78" s="22" t="s">
        <v>34</v>
      </c>
      <c r="AJ78" s="22" t="s">
        <v>17</v>
      </c>
      <c r="AK78" s="31">
        <v>42524</v>
      </c>
      <c r="AL78" s="167">
        <v>42534</v>
      </c>
      <c r="AM78" s="31">
        <v>42534</v>
      </c>
      <c r="AN78" s="152" t="str">
        <f t="shared" si="17"/>
        <v/>
      </c>
      <c r="AP78" s="10" t="str">
        <f t="shared" si="18"/>
        <v>Closed</v>
      </c>
      <c r="AQ78" s="31">
        <f t="shared" si="19"/>
        <v>42534</v>
      </c>
      <c r="AR78" s="10" t="str">
        <f t="shared" si="14"/>
        <v>CETELEM_12N2-Y4_Recto</v>
      </c>
      <c r="AS78" s="10" t="str">
        <f t="shared" si="15"/>
        <v>12N2-Y4_Recto</v>
      </c>
      <c r="AT78" s="10">
        <f t="shared" si="16"/>
        <v>78</v>
      </c>
      <c r="AU78" s="10" t="str">
        <f t="shared" si="20"/>
        <v>Création______</v>
      </c>
      <c r="AV78" s="10" t="str">
        <f t="shared" si="21"/>
        <v>_06_1</v>
      </c>
      <c r="AW78" s="10">
        <f t="shared" si="24"/>
        <v>9</v>
      </c>
      <c r="AX78" s="10" t="str">
        <f t="shared" si="22"/>
        <v>_9</v>
      </c>
      <c r="AY78" s="10" t="str">
        <f t="shared" si="23"/>
        <v>_1_9</v>
      </c>
    </row>
    <row r="79" spans="1:51" x14ac:dyDescent="0.25">
      <c r="A79" s="10">
        <v>3747</v>
      </c>
      <c r="B79" s="10" t="s">
        <v>53</v>
      </c>
      <c r="C79" s="10" t="s">
        <v>255</v>
      </c>
      <c r="D79" s="20" t="s">
        <v>166</v>
      </c>
      <c r="E79" s="47"/>
      <c r="F79" s="21"/>
      <c r="G79" s="47"/>
      <c r="H79" s="47"/>
      <c r="M79" s="24" t="s">
        <v>29</v>
      </c>
      <c r="P79" s="25">
        <v>42523</v>
      </c>
      <c r="Q79" s="26">
        <v>42523</v>
      </c>
      <c r="R79" s="26"/>
      <c r="S79" s="26">
        <v>42523</v>
      </c>
      <c r="T79" s="26"/>
      <c r="U79" s="26"/>
      <c r="V79" s="36"/>
      <c r="W79" s="37"/>
      <c r="X79" s="38"/>
      <c r="Y79" s="40"/>
      <c r="AD79" s="10" t="s">
        <v>22</v>
      </c>
      <c r="AE79" s="22" t="s">
        <v>168</v>
      </c>
      <c r="AF79" s="22" t="s">
        <v>31</v>
      </c>
      <c r="AG79" s="22" t="s">
        <v>10</v>
      </c>
      <c r="AH79" s="30" t="e">
        <f ca="1">IF(LEN(AG79)&gt;0,INDIRECT("list!B"&amp;SUMIF(#REF!,AG79,#REF!)),"")</f>
        <v>#REF!</v>
      </c>
      <c r="AI79" s="22" t="s">
        <v>34</v>
      </c>
      <c r="AJ79" s="22" t="s">
        <v>17</v>
      </c>
      <c r="AM79" s="31">
        <v>42531</v>
      </c>
      <c r="AN79" s="152" t="str">
        <f t="shared" si="17"/>
        <v/>
      </c>
      <c r="AP79" s="10" t="str">
        <f t="shared" si="18"/>
        <v>Closed</v>
      </c>
      <c r="AQ79" s="31">
        <f t="shared" si="19"/>
        <v>42531</v>
      </c>
      <c r="AR79" s="10" t="str">
        <f t="shared" si="14"/>
        <v>NORRSKEN_12N2-Y4_Recto</v>
      </c>
      <c r="AS79" s="10" t="str">
        <f t="shared" si="15"/>
        <v>12N2-Y4_Recto</v>
      </c>
      <c r="AT79" s="10">
        <f t="shared" si="16"/>
        <v>79</v>
      </c>
      <c r="AU79" s="10" t="str">
        <f t="shared" si="20"/>
        <v>Ajout de code______</v>
      </c>
      <c r="AV79" s="10" t="str">
        <f t="shared" si="21"/>
        <v>_06_2</v>
      </c>
      <c r="AW79" s="10">
        <f t="shared" si="24"/>
        <v>7</v>
      </c>
      <c r="AX79" s="10" t="str">
        <f t="shared" si="22"/>
        <v>_7</v>
      </c>
      <c r="AY79" s="10" t="str">
        <f t="shared" si="23"/>
        <v>_2_7</v>
      </c>
    </row>
    <row r="80" spans="1:51" x14ac:dyDescent="0.25">
      <c r="A80" s="10" t="s">
        <v>256</v>
      </c>
      <c r="B80" s="10" t="s">
        <v>152</v>
      </c>
      <c r="C80" s="10" t="s">
        <v>255</v>
      </c>
      <c r="D80" s="20" t="s">
        <v>166</v>
      </c>
      <c r="E80" s="47"/>
      <c r="F80" s="21"/>
      <c r="G80" s="47"/>
      <c r="H80" s="47"/>
      <c r="M80" s="24" t="s">
        <v>29</v>
      </c>
      <c r="P80" s="25">
        <v>42523</v>
      </c>
      <c r="Q80" s="26">
        <v>42523</v>
      </c>
      <c r="R80" s="26"/>
      <c r="S80" s="26">
        <v>42523</v>
      </c>
      <c r="T80" s="26"/>
      <c r="U80" s="26"/>
      <c r="V80" s="36"/>
      <c r="W80" s="37"/>
      <c r="X80" s="38"/>
      <c r="Y80" s="40"/>
      <c r="AD80" s="10" t="s">
        <v>22</v>
      </c>
      <c r="AE80" s="22" t="s">
        <v>168</v>
      </c>
      <c r="AF80" s="22" t="s">
        <v>31</v>
      </c>
      <c r="AG80" s="22" t="s">
        <v>10</v>
      </c>
      <c r="AH80" s="30" t="e">
        <f ca="1">IF(LEN(AG80)&gt;0,INDIRECT("list!B"&amp;SUMIF(#REF!,AG80,#REF!)),"")</f>
        <v>#REF!</v>
      </c>
      <c r="AI80" s="22" t="s">
        <v>34</v>
      </c>
      <c r="AJ80" s="22" t="s">
        <v>17</v>
      </c>
      <c r="AM80" s="31">
        <v>42531</v>
      </c>
      <c r="AN80" s="152" t="str">
        <f t="shared" si="17"/>
        <v/>
      </c>
      <c r="AP80" s="10" t="str">
        <f t="shared" si="18"/>
        <v>Closed</v>
      </c>
      <c r="AQ80" s="31">
        <f t="shared" si="19"/>
        <v>42531</v>
      </c>
      <c r="AR80" s="10" t="str">
        <f t="shared" si="14"/>
        <v>NORRSKEN_12N2-Y4_Recto</v>
      </c>
      <c r="AS80" s="10" t="str">
        <f t="shared" si="15"/>
        <v>12N2-Y4_Recto</v>
      </c>
      <c r="AT80" s="10">
        <f t="shared" si="16"/>
        <v>80</v>
      </c>
      <c r="AU80" s="10" t="str">
        <f t="shared" si="20"/>
        <v>Modification texte______</v>
      </c>
      <c r="AV80" s="10" t="str">
        <f t="shared" si="21"/>
        <v>_06_2</v>
      </c>
      <c r="AW80" s="10">
        <f t="shared" si="24"/>
        <v>7</v>
      </c>
      <c r="AX80" s="10" t="str">
        <f t="shared" si="22"/>
        <v>_7</v>
      </c>
      <c r="AY80" s="10" t="str">
        <f t="shared" si="23"/>
        <v>_2_7</v>
      </c>
    </row>
    <row r="81" spans="1:51" x14ac:dyDescent="0.25">
      <c r="A81" s="10">
        <v>3748</v>
      </c>
      <c r="B81" s="10" t="s">
        <v>41</v>
      </c>
      <c r="C81" s="10" t="s">
        <v>259</v>
      </c>
      <c r="D81" s="20" t="s">
        <v>257</v>
      </c>
      <c r="E81" s="47"/>
      <c r="F81" s="21"/>
      <c r="G81" s="47"/>
      <c r="H81" s="47"/>
      <c r="M81" s="24" t="s">
        <v>29</v>
      </c>
      <c r="P81" s="25">
        <v>42523</v>
      </c>
      <c r="Q81" s="26">
        <v>42523</v>
      </c>
      <c r="R81" s="26"/>
      <c r="S81" s="26">
        <v>42527</v>
      </c>
      <c r="T81" s="26"/>
      <c r="U81" s="26"/>
      <c r="V81" s="36"/>
      <c r="W81" s="37"/>
      <c r="X81" s="38"/>
      <c r="Y81" s="40"/>
      <c r="AA81" s="28" t="s">
        <v>179</v>
      </c>
      <c r="AD81" s="10" t="s">
        <v>19</v>
      </c>
      <c r="AE81" s="22" t="s">
        <v>260</v>
      </c>
      <c r="AF81" s="22" t="s">
        <v>31</v>
      </c>
      <c r="AG81" s="22" t="s">
        <v>14</v>
      </c>
      <c r="AH81" s="30" t="e">
        <f ca="1">IF(LEN(AG81)&gt;0,INDIRECT("list!B"&amp;SUMIF(#REF!,AG81,#REF!)),"")</f>
        <v>#REF!</v>
      </c>
      <c r="AI81" s="22" t="s">
        <v>28</v>
      </c>
      <c r="AJ81" s="22" t="s">
        <v>17</v>
      </c>
      <c r="AK81" s="31">
        <v>42534</v>
      </c>
      <c r="AL81" s="167">
        <v>42534</v>
      </c>
      <c r="AM81" s="31">
        <v>42534</v>
      </c>
      <c r="AN81" s="152" t="str">
        <f t="shared" si="17"/>
        <v/>
      </c>
      <c r="AP81" s="10" t="str">
        <f t="shared" si="18"/>
        <v>Closed</v>
      </c>
      <c r="AQ81" s="31">
        <f t="shared" si="19"/>
        <v>42534</v>
      </c>
      <c r="AR81" s="10" t="str">
        <f t="shared" si="14"/>
        <v>CETELEM_16N2-Y4_Recto</v>
      </c>
      <c r="AS81" s="10" t="str">
        <f t="shared" si="15"/>
        <v>16N2-Y4_Recto</v>
      </c>
      <c r="AT81" s="10">
        <f t="shared" si="16"/>
        <v>81</v>
      </c>
      <c r="AU81" s="10" t="str">
        <f t="shared" si="20"/>
        <v>Création______</v>
      </c>
      <c r="AV81" s="10" t="str">
        <f t="shared" si="21"/>
        <v>_06_2</v>
      </c>
      <c r="AW81" s="10">
        <f t="shared" si="24"/>
        <v>8</v>
      </c>
      <c r="AX81" s="10" t="str">
        <f t="shared" si="22"/>
        <v>_8</v>
      </c>
      <c r="AY81" s="10" t="str">
        <f t="shared" si="23"/>
        <v>_2_8</v>
      </c>
    </row>
    <row r="82" spans="1:51" x14ac:dyDescent="0.25">
      <c r="A82" s="10">
        <v>3749</v>
      </c>
      <c r="B82" s="10" t="s">
        <v>41</v>
      </c>
      <c r="C82" s="10" t="s">
        <v>261</v>
      </c>
      <c r="D82" s="20" t="s">
        <v>258</v>
      </c>
      <c r="E82" s="47"/>
      <c r="F82" s="21"/>
      <c r="G82" s="47"/>
      <c r="H82" s="47"/>
      <c r="M82" s="24" t="s">
        <v>29</v>
      </c>
      <c r="P82" s="25">
        <v>42523</v>
      </c>
      <c r="Q82" s="26">
        <v>42492</v>
      </c>
      <c r="R82" s="26"/>
      <c r="S82" s="26">
        <v>42523</v>
      </c>
      <c r="T82" s="26"/>
      <c r="U82" s="26"/>
      <c r="V82" s="36"/>
      <c r="W82" s="37"/>
      <c r="X82" s="38"/>
      <c r="Y82" s="40"/>
      <c r="AA82" s="28" t="s">
        <v>179</v>
      </c>
      <c r="AD82" s="10" t="s">
        <v>19</v>
      </c>
      <c r="AE82" s="22" t="s">
        <v>262</v>
      </c>
      <c r="AF82" s="22" t="s">
        <v>31</v>
      </c>
      <c r="AG82" s="22" t="s">
        <v>10</v>
      </c>
      <c r="AH82" s="30" t="e">
        <f ca="1">IF(LEN(AG82)&gt;0,INDIRECT("list!B"&amp;SUMIF(#REF!,AG82,#REF!)),"")</f>
        <v>#REF!</v>
      </c>
      <c r="AI82" s="22" t="s">
        <v>34</v>
      </c>
      <c r="AJ82" s="22" t="s">
        <v>17</v>
      </c>
      <c r="AK82" s="31">
        <v>42531</v>
      </c>
      <c r="AL82" s="167">
        <v>42527</v>
      </c>
      <c r="AM82" s="31">
        <v>42531</v>
      </c>
      <c r="AN82" s="152" t="str">
        <f t="shared" si="17"/>
        <v/>
      </c>
      <c r="AP82" s="10" t="str">
        <f t="shared" si="18"/>
        <v>Closed</v>
      </c>
      <c r="AQ82" s="31">
        <f t="shared" si="19"/>
        <v>42531</v>
      </c>
      <c r="AR82" s="10" t="str">
        <f t="shared" si="14"/>
        <v>CETELEM_12N2-Y4_Recto</v>
      </c>
      <c r="AS82" s="10" t="str">
        <f t="shared" si="15"/>
        <v>12N2-Y4_Recto</v>
      </c>
      <c r="AT82" s="10">
        <f t="shared" si="16"/>
        <v>82</v>
      </c>
      <c r="AU82" s="10" t="str">
        <f t="shared" si="20"/>
        <v>Création______</v>
      </c>
      <c r="AV82" s="10" t="str">
        <f t="shared" si="21"/>
        <v>_06_2</v>
      </c>
      <c r="AW82" s="10">
        <f t="shared" si="24"/>
        <v>7</v>
      </c>
      <c r="AX82" s="10" t="str">
        <f t="shared" si="22"/>
        <v>_7</v>
      </c>
      <c r="AY82" s="10" t="str">
        <f t="shared" si="23"/>
        <v>_2_7</v>
      </c>
    </row>
    <row r="83" spans="1:51" x14ac:dyDescent="0.25">
      <c r="A83" s="10">
        <v>3750</v>
      </c>
      <c r="B83" s="10" t="s">
        <v>41</v>
      </c>
      <c r="C83" s="10" t="s">
        <v>263</v>
      </c>
      <c r="D83" s="20" t="s">
        <v>265</v>
      </c>
      <c r="E83" s="47"/>
      <c r="F83" s="21"/>
      <c r="G83" s="47"/>
      <c r="H83" s="47"/>
      <c r="M83" s="24" t="s">
        <v>29</v>
      </c>
      <c r="P83" s="25">
        <v>42524</v>
      </c>
      <c r="Q83" s="26">
        <v>42524</v>
      </c>
      <c r="R83" s="26"/>
      <c r="S83" s="26">
        <v>42524</v>
      </c>
      <c r="T83" s="26"/>
      <c r="U83" s="26"/>
      <c r="V83" s="36"/>
      <c r="W83" s="37"/>
      <c r="X83" s="38"/>
      <c r="Y83" s="40"/>
      <c r="AA83" s="28" t="s">
        <v>179</v>
      </c>
      <c r="AD83" s="10" t="s">
        <v>19</v>
      </c>
      <c r="AE83" s="22" t="s">
        <v>266</v>
      </c>
      <c r="AF83" s="22" t="s">
        <v>31</v>
      </c>
      <c r="AG83" s="22" t="s">
        <v>14</v>
      </c>
      <c r="AH83" s="30" t="e">
        <f ca="1">IF(LEN(AG83)&gt;0,INDIRECT("list!B"&amp;SUMIF(#REF!,AG83,#REF!)),"")</f>
        <v>#REF!</v>
      </c>
      <c r="AI83" s="22" t="s">
        <v>28</v>
      </c>
      <c r="AJ83" s="22" t="s">
        <v>17</v>
      </c>
      <c r="AK83" s="31">
        <v>42524</v>
      </c>
      <c r="AL83" s="167">
        <v>42534</v>
      </c>
      <c r="AM83" s="31">
        <v>42534</v>
      </c>
      <c r="AN83" s="152" t="str">
        <f t="shared" si="17"/>
        <v/>
      </c>
      <c r="AP83" s="10" t="str">
        <f t="shared" si="18"/>
        <v>Closed</v>
      </c>
      <c r="AQ83" s="31">
        <f t="shared" si="19"/>
        <v>42534</v>
      </c>
      <c r="AR83" s="10" t="str">
        <f t="shared" si="14"/>
        <v>CETELEM_16N2-Y4_Recto</v>
      </c>
      <c r="AS83" s="10" t="str">
        <f t="shared" si="15"/>
        <v>16N2-Y4_Recto</v>
      </c>
      <c r="AT83" s="10">
        <f t="shared" si="16"/>
        <v>83</v>
      </c>
      <c r="AU83" s="10" t="str">
        <f t="shared" si="20"/>
        <v>Création______</v>
      </c>
      <c r="AV83" s="10" t="str">
        <f t="shared" si="21"/>
        <v>_06_3</v>
      </c>
      <c r="AW83" s="10">
        <f t="shared" si="24"/>
        <v>7</v>
      </c>
      <c r="AX83" s="10" t="str">
        <f t="shared" si="22"/>
        <v>_7</v>
      </c>
      <c r="AY83" s="10" t="str">
        <f t="shared" si="23"/>
        <v>_3_7</v>
      </c>
    </row>
    <row r="84" spans="1:51" x14ac:dyDescent="0.25">
      <c r="C84" s="10" t="s">
        <v>264</v>
      </c>
      <c r="D84" s="20" t="s">
        <v>265</v>
      </c>
      <c r="E84" s="47"/>
      <c r="F84" s="21"/>
      <c r="G84" s="47"/>
      <c r="H84" s="47"/>
      <c r="P84" s="25">
        <v>42524</v>
      </c>
      <c r="Q84" s="26">
        <v>42524</v>
      </c>
      <c r="R84" s="26"/>
      <c r="S84" s="26">
        <v>42524</v>
      </c>
      <c r="T84" s="26"/>
      <c r="U84" s="26"/>
      <c r="V84" s="36"/>
      <c r="W84" s="37"/>
      <c r="X84" s="38"/>
      <c r="Y84" s="40"/>
      <c r="AA84" s="28" t="s">
        <v>179</v>
      </c>
      <c r="AD84" s="10" t="s">
        <v>19</v>
      </c>
      <c r="AE84" s="22" t="s">
        <v>267</v>
      </c>
      <c r="AF84" s="22" t="s">
        <v>31</v>
      </c>
      <c r="AG84" s="22" t="s">
        <v>14</v>
      </c>
      <c r="AH84" s="30" t="e">
        <f ca="1">IF(LEN(AG84)&gt;0,INDIRECT("list!B"&amp;SUMIF(#REF!,AG84,#REF!)),"")</f>
        <v>#REF!</v>
      </c>
      <c r="AI84" s="22" t="s">
        <v>28</v>
      </c>
      <c r="AJ84" s="22" t="s">
        <v>17</v>
      </c>
      <c r="AK84" s="31">
        <v>42524</v>
      </c>
      <c r="AL84" s="167">
        <v>42534</v>
      </c>
      <c r="AM84" s="31">
        <v>42534</v>
      </c>
      <c r="AN84" s="152" t="str">
        <f t="shared" si="17"/>
        <v/>
      </c>
      <c r="AP84" s="10" t="str">
        <f t="shared" si="18"/>
        <v>Closed</v>
      </c>
      <c r="AQ84" s="31">
        <f t="shared" si="19"/>
        <v>42534</v>
      </c>
      <c r="AR84" s="10" t="str">
        <f t="shared" si="14"/>
        <v>CETELEM_16N2-Y4_Recto</v>
      </c>
      <c r="AS84" s="10" t="str">
        <f t="shared" si="15"/>
        <v>16N2-Y4_Recto</v>
      </c>
      <c r="AT84" s="10">
        <f t="shared" si="16"/>
        <v>84</v>
      </c>
      <c r="AU84" s="10" t="str">
        <f t="shared" si="20"/>
        <v/>
      </c>
      <c r="AV84" s="10" t="str">
        <f t="shared" si="21"/>
        <v>_06_3</v>
      </c>
      <c r="AW84" s="10">
        <f t="shared" si="24"/>
        <v>7</v>
      </c>
      <c r="AX84" s="10" t="str">
        <f t="shared" si="22"/>
        <v>_7</v>
      </c>
      <c r="AY84" s="10" t="str">
        <f t="shared" si="23"/>
        <v>_3_7</v>
      </c>
    </row>
    <row r="85" spans="1:51" x14ac:dyDescent="0.25">
      <c r="A85" s="10">
        <v>3751</v>
      </c>
      <c r="B85" s="10" t="s">
        <v>152</v>
      </c>
      <c r="C85" s="10" t="s">
        <v>86</v>
      </c>
      <c r="D85" s="20" t="s">
        <v>192</v>
      </c>
      <c r="E85" s="47"/>
      <c r="F85" s="21"/>
      <c r="G85" s="47"/>
      <c r="H85" s="47"/>
      <c r="M85" s="24" t="s">
        <v>29</v>
      </c>
      <c r="P85" s="25">
        <v>42527</v>
      </c>
      <c r="Q85" s="26">
        <v>42527</v>
      </c>
      <c r="R85" s="26"/>
      <c r="S85" s="26">
        <v>42527</v>
      </c>
      <c r="T85" s="26"/>
      <c r="U85" s="26"/>
      <c r="V85" s="36"/>
      <c r="W85" s="37"/>
      <c r="X85" s="38"/>
      <c r="Y85" s="40"/>
      <c r="AA85" s="28" t="s">
        <v>179</v>
      </c>
      <c r="AD85" s="10" t="s">
        <v>19</v>
      </c>
      <c r="AE85" s="22" t="s">
        <v>203</v>
      </c>
      <c r="AF85" s="22" t="s">
        <v>31</v>
      </c>
      <c r="AG85" s="22" t="s">
        <v>10</v>
      </c>
      <c r="AH85" s="30" t="e">
        <f ca="1">IF(LEN(AG85)&gt;0,INDIRECT("list!B"&amp;SUMIF(#REF!,AG85,#REF!)),"")</f>
        <v>#REF!</v>
      </c>
      <c r="AI85" s="22" t="s">
        <v>34</v>
      </c>
      <c r="AJ85" s="22" t="s">
        <v>17</v>
      </c>
      <c r="AM85" s="31">
        <v>42531</v>
      </c>
      <c r="AN85" s="152" t="str">
        <f t="shared" si="17"/>
        <v/>
      </c>
      <c r="AP85" s="10" t="str">
        <f t="shared" si="18"/>
        <v>Closed</v>
      </c>
      <c r="AQ85" s="31">
        <f t="shared" si="19"/>
        <v>42531</v>
      </c>
      <c r="AR85" s="10" t="str">
        <f t="shared" si="14"/>
        <v>CETELEM_12N2-Y4_Recto</v>
      </c>
      <c r="AS85" s="10" t="str">
        <f t="shared" si="15"/>
        <v>12N2-Y4_Recto</v>
      </c>
      <c r="AT85" s="10">
        <f t="shared" si="16"/>
        <v>85</v>
      </c>
      <c r="AU85" s="10" t="str">
        <f t="shared" si="20"/>
        <v>Modification texte______</v>
      </c>
      <c r="AV85" s="10" t="str">
        <f t="shared" si="21"/>
        <v>_06_6</v>
      </c>
      <c r="AW85" s="10">
        <f t="shared" si="24"/>
        <v>5</v>
      </c>
      <c r="AX85" s="10" t="str">
        <f t="shared" si="22"/>
        <v>_5</v>
      </c>
      <c r="AY85" s="10" t="str">
        <f t="shared" si="23"/>
        <v>_6_5</v>
      </c>
    </row>
    <row r="86" spans="1:51" x14ac:dyDescent="0.25">
      <c r="A86" s="10">
        <v>3752</v>
      </c>
      <c r="B86" s="10" t="s">
        <v>41</v>
      </c>
      <c r="C86" s="10" t="s">
        <v>268</v>
      </c>
      <c r="D86" s="20" t="s">
        <v>269</v>
      </c>
      <c r="E86" s="47"/>
      <c r="F86" s="21"/>
      <c r="G86" s="47"/>
      <c r="H86" s="47"/>
      <c r="M86" s="24" t="s">
        <v>29</v>
      </c>
      <c r="P86" s="25">
        <v>42527</v>
      </c>
      <c r="Q86" s="26">
        <v>42527</v>
      </c>
      <c r="R86" s="26"/>
      <c r="S86" s="26">
        <v>42527</v>
      </c>
      <c r="T86" s="26"/>
      <c r="U86" s="26"/>
      <c r="V86" s="36"/>
      <c r="W86" s="37"/>
      <c r="X86" s="38"/>
      <c r="Y86" s="40"/>
      <c r="AA86" s="28" t="s">
        <v>179</v>
      </c>
      <c r="AD86" s="10" t="s">
        <v>24</v>
      </c>
      <c r="AE86" s="22" t="s">
        <v>270</v>
      </c>
      <c r="AF86" s="22" t="s">
        <v>31</v>
      </c>
      <c r="AG86" s="22" t="s">
        <v>10</v>
      </c>
      <c r="AH86" s="30" t="e">
        <f ca="1">IF(LEN(AG86)&gt;0,INDIRECT("list!B"&amp;SUMIF(#REF!,AG86,#REF!)),"")</f>
        <v>#REF!</v>
      </c>
      <c r="AI86" s="22" t="s">
        <v>34</v>
      </c>
      <c r="AJ86" s="22" t="s">
        <v>17</v>
      </c>
      <c r="AK86" s="31">
        <v>42524</v>
      </c>
      <c r="AL86" s="167">
        <v>42531</v>
      </c>
      <c r="AM86" s="31">
        <v>42530</v>
      </c>
      <c r="AN86" s="152" t="str">
        <f t="shared" si="17"/>
        <v/>
      </c>
      <c r="AP86" s="10" t="str">
        <f t="shared" si="18"/>
        <v>Closed</v>
      </c>
      <c r="AQ86" s="31">
        <f t="shared" si="19"/>
        <v>42530</v>
      </c>
      <c r="AR86" s="10" t="str">
        <f t="shared" si="14"/>
        <v>CORA_12N2-Y4_Recto</v>
      </c>
      <c r="AS86" s="10" t="str">
        <f t="shared" si="15"/>
        <v>12N2-Y4_Recto</v>
      </c>
      <c r="AT86" s="10">
        <f t="shared" si="16"/>
        <v>86</v>
      </c>
      <c r="AU86" s="10" t="str">
        <f t="shared" si="20"/>
        <v>Création______</v>
      </c>
      <c r="AV86" s="10" t="str">
        <f t="shared" si="21"/>
        <v>_06_6</v>
      </c>
      <c r="AW86" s="10">
        <f t="shared" si="24"/>
        <v>4</v>
      </c>
      <c r="AX86" s="10" t="str">
        <f t="shared" si="22"/>
        <v>_4</v>
      </c>
      <c r="AY86" s="10" t="str">
        <f t="shared" si="23"/>
        <v>_6_4</v>
      </c>
    </row>
    <row r="87" spans="1:51" x14ac:dyDescent="0.25">
      <c r="A87" s="10">
        <v>3753</v>
      </c>
      <c r="B87" s="10" t="s">
        <v>53</v>
      </c>
      <c r="C87" s="10" t="s">
        <v>271</v>
      </c>
      <c r="D87" s="20" t="s">
        <v>138</v>
      </c>
      <c r="E87" s="47"/>
      <c r="F87" s="21"/>
      <c r="G87" s="47"/>
      <c r="H87" s="47"/>
      <c r="M87" s="24" t="s">
        <v>29</v>
      </c>
      <c r="P87" s="25">
        <v>42527</v>
      </c>
      <c r="Q87" s="26">
        <v>42527</v>
      </c>
      <c r="R87" s="26"/>
      <c r="S87" s="26">
        <v>42527</v>
      </c>
      <c r="T87" s="26"/>
      <c r="U87" s="26"/>
      <c r="V87" s="36"/>
      <c r="W87" s="37"/>
      <c r="X87" s="38"/>
      <c r="Y87" s="40"/>
      <c r="AA87" s="28" t="s">
        <v>179</v>
      </c>
      <c r="AD87" s="10" t="s">
        <v>21</v>
      </c>
      <c r="AE87" s="22" t="s">
        <v>139</v>
      </c>
      <c r="AF87" s="22" t="s">
        <v>31</v>
      </c>
      <c r="AG87" s="22" t="s">
        <v>10</v>
      </c>
      <c r="AH87" s="30" t="e">
        <f ca="1">IF(LEN(AG87)&gt;0,INDIRECT("list!B"&amp;SUMIF(#REF!,AG87,#REF!)),"")</f>
        <v>#REF!</v>
      </c>
      <c r="AI87" s="22" t="s">
        <v>34</v>
      </c>
      <c r="AJ87" s="22" t="s">
        <v>17</v>
      </c>
      <c r="AM87" s="31">
        <v>42531</v>
      </c>
      <c r="AN87" s="152" t="str">
        <f t="shared" si="17"/>
        <v/>
      </c>
      <c r="AP87" s="10" t="str">
        <f t="shared" si="18"/>
        <v>Closed</v>
      </c>
      <c r="AQ87" s="31">
        <f t="shared" si="19"/>
        <v>42531</v>
      </c>
      <c r="AR87" s="10" t="str">
        <f t="shared" si="14"/>
        <v>BUT_12N2-Y4_Recto</v>
      </c>
      <c r="AS87" s="10" t="str">
        <f t="shared" si="15"/>
        <v>12N2-Y4_Recto</v>
      </c>
      <c r="AT87" s="10">
        <f t="shared" si="16"/>
        <v>87</v>
      </c>
      <c r="AU87" s="10" t="str">
        <f t="shared" si="20"/>
        <v>Ajout de code______</v>
      </c>
      <c r="AV87" s="10" t="str">
        <f t="shared" si="21"/>
        <v>_06_6</v>
      </c>
      <c r="AW87" s="10">
        <f t="shared" si="24"/>
        <v>5</v>
      </c>
      <c r="AX87" s="10" t="str">
        <f t="shared" si="22"/>
        <v>_5</v>
      </c>
      <c r="AY87" s="10" t="str">
        <f t="shared" si="23"/>
        <v>_6_5</v>
      </c>
    </row>
    <row r="88" spans="1:51" x14ac:dyDescent="0.25">
      <c r="A88" s="10">
        <v>3754</v>
      </c>
      <c r="B88" s="10" t="s">
        <v>41</v>
      </c>
      <c r="C88" s="10" t="s">
        <v>272</v>
      </c>
      <c r="D88" s="20" t="s">
        <v>273</v>
      </c>
      <c r="E88" s="47"/>
      <c r="F88" s="21"/>
      <c r="G88" s="47"/>
      <c r="H88" s="47"/>
      <c r="M88" s="24" t="s">
        <v>29</v>
      </c>
      <c r="P88" s="25">
        <v>42528</v>
      </c>
      <c r="Q88" s="26">
        <v>42528</v>
      </c>
      <c r="R88" s="26"/>
      <c r="S88" s="26">
        <v>42528</v>
      </c>
      <c r="T88" s="26"/>
      <c r="U88" s="26"/>
      <c r="V88" s="36"/>
      <c r="W88" s="37"/>
      <c r="X88" s="38"/>
      <c r="Y88" s="40"/>
      <c r="AA88" s="28" t="s">
        <v>179</v>
      </c>
      <c r="AD88" s="10" t="s">
        <v>19</v>
      </c>
      <c r="AE88" s="22" t="s">
        <v>274</v>
      </c>
      <c r="AF88" s="22" t="s">
        <v>31</v>
      </c>
      <c r="AG88" s="22" t="s">
        <v>10</v>
      </c>
      <c r="AH88" s="30" t="e">
        <f ca="1">IF(LEN(AG88)&gt;0,INDIRECT("list!B"&amp;SUMIF(#REF!,AG88,#REF!)),"")</f>
        <v>#REF!</v>
      </c>
      <c r="AI88" s="22" t="s">
        <v>34</v>
      </c>
      <c r="AJ88" s="22" t="s">
        <v>17</v>
      </c>
      <c r="AK88" s="31">
        <v>42534</v>
      </c>
      <c r="AL88" s="167">
        <v>42534</v>
      </c>
      <c r="AM88" s="31">
        <v>42534</v>
      </c>
      <c r="AN88" s="152" t="str">
        <f t="shared" si="17"/>
        <v/>
      </c>
      <c r="AP88" s="10" t="str">
        <f t="shared" si="18"/>
        <v>Closed</v>
      </c>
      <c r="AQ88" s="31">
        <f t="shared" si="19"/>
        <v>42534</v>
      </c>
      <c r="AR88" s="10" t="str">
        <f t="shared" si="14"/>
        <v>CETELEM_12N2-Y4_Recto</v>
      </c>
      <c r="AS88" s="10" t="str">
        <f t="shared" si="15"/>
        <v>12N2-Y4_Recto</v>
      </c>
      <c r="AT88" s="10">
        <f t="shared" si="16"/>
        <v>88</v>
      </c>
      <c r="AU88" s="10" t="str">
        <f t="shared" si="20"/>
        <v>Création______</v>
      </c>
      <c r="AV88" s="10" t="str">
        <f t="shared" si="21"/>
        <v>_06_7</v>
      </c>
      <c r="AW88" s="10">
        <f t="shared" si="24"/>
        <v>5</v>
      </c>
      <c r="AX88" s="10" t="str">
        <f t="shared" si="22"/>
        <v>_5</v>
      </c>
      <c r="AY88" s="10" t="str">
        <f t="shared" si="23"/>
        <v>_7_5</v>
      </c>
    </row>
    <row r="89" spans="1:51" x14ac:dyDescent="0.25">
      <c r="A89" s="10">
        <v>3755</v>
      </c>
      <c r="B89" s="10" t="s">
        <v>41</v>
      </c>
      <c r="C89" s="10" t="s">
        <v>275</v>
      </c>
      <c r="D89" s="20" t="s">
        <v>276</v>
      </c>
      <c r="E89" s="47"/>
      <c r="F89" s="21"/>
      <c r="G89" s="47"/>
      <c r="H89" s="47"/>
      <c r="M89" s="24" t="s">
        <v>29</v>
      </c>
      <c r="P89" s="25">
        <v>42528</v>
      </c>
      <c r="Q89" s="26">
        <v>42529</v>
      </c>
      <c r="R89" s="26"/>
      <c r="S89" s="26">
        <v>42529</v>
      </c>
      <c r="T89" s="26"/>
      <c r="U89" s="26"/>
      <c r="V89" s="36"/>
      <c r="W89" s="37"/>
      <c r="X89" s="38"/>
      <c r="Y89" s="40"/>
      <c r="AA89" s="28" t="s">
        <v>179</v>
      </c>
      <c r="AD89" s="10" t="s">
        <v>19</v>
      </c>
      <c r="AE89" s="22" t="s">
        <v>277</v>
      </c>
      <c r="AF89" s="22" t="s">
        <v>16</v>
      </c>
      <c r="AG89" s="22" t="s">
        <v>12</v>
      </c>
      <c r="AH89" s="30" t="e">
        <f ca="1">IF(LEN(AG89)&gt;0,INDIRECT("list!B"&amp;SUMIF(#REF!,AG89,#REF!)),"")</f>
        <v>#REF!</v>
      </c>
      <c r="AI89" s="22" t="s">
        <v>278</v>
      </c>
      <c r="AJ89" s="22" t="s">
        <v>18</v>
      </c>
      <c r="AK89" s="31">
        <v>42534</v>
      </c>
      <c r="AL89" s="167">
        <v>42531</v>
      </c>
      <c r="AM89" s="31">
        <v>42534</v>
      </c>
      <c r="AN89" s="152" t="str">
        <f t="shared" si="17"/>
        <v/>
      </c>
      <c r="AP89" s="10" t="str">
        <f t="shared" si="18"/>
        <v>Closed</v>
      </c>
      <c r="AQ89" s="31">
        <f t="shared" si="19"/>
        <v>42534</v>
      </c>
      <c r="AR89" s="10" t="str">
        <f t="shared" si="14"/>
        <v>CETELEM_12N6-Y4_Recto/Verso</v>
      </c>
      <c r="AS89" s="10" t="str">
        <f t="shared" si="15"/>
        <v>12N6-Y4_Recto/Verso</v>
      </c>
      <c r="AT89" s="10">
        <f t="shared" si="16"/>
        <v>89</v>
      </c>
      <c r="AU89" s="10" t="str">
        <f t="shared" si="20"/>
        <v>Création______</v>
      </c>
      <c r="AV89" s="10" t="str">
        <f t="shared" si="21"/>
        <v>_06_7</v>
      </c>
      <c r="AW89" s="10">
        <f t="shared" si="24"/>
        <v>5</v>
      </c>
      <c r="AX89" s="10" t="str">
        <f t="shared" si="22"/>
        <v>_5</v>
      </c>
      <c r="AY89" s="10" t="str">
        <f t="shared" si="23"/>
        <v>_7_5</v>
      </c>
    </row>
    <row r="90" spans="1:51" x14ac:dyDescent="0.25">
      <c r="A90" s="10">
        <v>3756</v>
      </c>
      <c r="B90" s="10" t="s">
        <v>41</v>
      </c>
      <c r="C90" s="10" t="s">
        <v>279</v>
      </c>
      <c r="D90" s="20" t="s">
        <v>280</v>
      </c>
      <c r="E90" s="47"/>
      <c r="F90" s="21"/>
      <c r="G90" s="47"/>
      <c r="H90" s="47"/>
      <c r="M90" s="24" t="s">
        <v>29</v>
      </c>
      <c r="P90" s="25">
        <v>42528</v>
      </c>
      <c r="Q90" s="26">
        <v>42528</v>
      </c>
      <c r="R90" s="26"/>
      <c r="S90" s="26">
        <v>42528</v>
      </c>
      <c r="T90" s="26"/>
      <c r="U90" s="26"/>
      <c r="V90" s="36"/>
      <c r="W90" s="37"/>
      <c r="X90" s="38"/>
      <c r="Y90" s="40"/>
      <c r="AA90" s="28" t="s">
        <v>179</v>
      </c>
      <c r="AD90" s="10" t="s">
        <v>20</v>
      </c>
      <c r="AE90" s="22" t="s">
        <v>281</v>
      </c>
      <c r="AF90" s="22" t="s">
        <v>31</v>
      </c>
      <c r="AG90" s="22" t="s">
        <v>10</v>
      </c>
      <c r="AH90" s="30" t="e">
        <f ca="1">IF(LEN(AG90)&gt;0,INDIRECT("list!B"&amp;SUMIF(#REF!,AG90,#REF!)),"")</f>
        <v>#REF!</v>
      </c>
      <c r="AI90" s="22" t="s">
        <v>34</v>
      </c>
      <c r="AJ90" s="22" t="s">
        <v>17</v>
      </c>
      <c r="AK90" s="31">
        <v>42534</v>
      </c>
      <c r="AL90" s="167">
        <v>42534</v>
      </c>
      <c r="AM90" s="31">
        <v>42534</v>
      </c>
      <c r="AN90" s="152" t="str">
        <f t="shared" si="17"/>
        <v/>
      </c>
      <c r="AP90" s="10" t="str">
        <f t="shared" si="18"/>
        <v>Closed</v>
      </c>
      <c r="AQ90" s="31">
        <f t="shared" si="19"/>
        <v>42534</v>
      </c>
      <c r="AR90" s="10" t="str">
        <f t="shared" si="14"/>
        <v>CONFORAMA_12N2-Y4_Recto</v>
      </c>
      <c r="AS90" s="10" t="str">
        <f t="shared" si="15"/>
        <v>12N2-Y4_Recto</v>
      </c>
      <c r="AT90" s="10">
        <f t="shared" si="16"/>
        <v>90</v>
      </c>
      <c r="AU90" s="10" t="str">
        <f t="shared" si="20"/>
        <v>Création______</v>
      </c>
      <c r="AV90" s="10" t="str">
        <f t="shared" si="21"/>
        <v>_06_7</v>
      </c>
      <c r="AW90" s="10">
        <f t="shared" si="24"/>
        <v>5</v>
      </c>
      <c r="AX90" s="10" t="str">
        <f t="shared" si="22"/>
        <v>_5</v>
      </c>
      <c r="AY90" s="10" t="str">
        <f t="shared" si="23"/>
        <v>_7_5</v>
      </c>
    </row>
    <row r="91" spans="1:51" x14ac:dyDescent="0.25">
      <c r="A91" s="10">
        <v>3757</v>
      </c>
      <c r="B91" s="10" t="s">
        <v>41</v>
      </c>
      <c r="C91" s="10" t="s">
        <v>282</v>
      </c>
      <c r="D91" s="20" t="s">
        <v>283</v>
      </c>
      <c r="E91" s="47"/>
      <c r="F91" s="21"/>
      <c r="G91" s="47"/>
      <c r="H91" s="47"/>
      <c r="M91" s="24" t="s">
        <v>29</v>
      </c>
      <c r="P91" s="25">
        <v>42528</v>
      </c>
      <c r="Q91" s="26">
        <v>42529</v>
      </c>
      <c r="R91" s="26"/>
      <c r="S91" s="26">
        <v>42529</v>
      </c>
      <c r="T91" s="26"/>
      <c r="U91" s="26"/>
      <c r="V91" s="36"/>
      <c r="W91" s="37"/>
      <c r="X91" s="38"/>
      <c r="Y91" s="40"/>
      <c r="AA91" s="28" t="s">
        <v>179</v>
      </c>
      <c r="AD91" s="10" t="s">
        <v>20</v>
      </c>
      <c r="AE91" s="22" t="s">
        <v>284</v>
      </c>
      <c r="AF91" s="22" t="s">
        <v>16</v>
      </c>
      <c r="AG91" s="22" t="s">
        <v>9</v>
      </c>
      <c r="AH91" s="30" t="e">
        <f ca="1">IF(LEN(AG91)&gt;0,INDIRECT("list!B"&amp;SUMIF(#REF!,AG91,#REF!)),"")</f>
        <v>#REF!</v>
      </c>
      <c r="AI91" s="22" t="s">
        <v>121</v>
      </c>
      <c r="AJ91" s="22" t="s">
        <v>17</v>
      </c>
      <c r="AK91" s="31">
        <v>42534</v>
      </c>
      <c r="AL91" s="167">
        <v>42534</v>
      </c>
      <c r="AM91" s="31">
        <v>42534</v>
      </c>
      <c r="AN91" s="152" t="str">
        <f t="shared" si="17"/>
        <v/>
      </c>
      <c r="AP91" s="10" t="str">
        <f t="shared" si="18"/>
        <v>Closed</v>
      </c>
      <c r="AQ91" s="31">
        <f t="shared" si="19"/>
        <v>42534</v>
      </c>
      <c r="AR91" s="10" t="str">
        <f t="shared" si="14"/>
        <v>CONFORAMA_12N2-A3_Recto/Verso</v>
      </c>
      <c r="AS91" s="10" t="str">
        <f t="shared" si="15"/>
        <v>12N2-A3_Recto/Verso</v>
      </c>
      <c r="AT91" s="10">
        <f t="shared" si="16"/>
        <v>91</v>
      </c>
      <c r="AU91" s="10" t="str">
        <f t="shared" si="20"/>
        <v>Création______</v>
      </c>
      <c r="AV91" s="10" t="str">
        <f t="shared" si="21"/>
        <v>_06_7</v>
      </c>
      <c r="AW91" s="10">
        <f t="shared" si="24"/>
        <v>5</v>
      </c>
      <c r="AX91" s="10" t="str">
        <f t="shared" si="22"/>
        <v>_5</v>
      </c>
      <c r="AY91" s="10" t="str">
        <f t="shared" si="23"/>
        <v>_7_5</v>
      </c>
    </row>
    <row r="92" spans="1:51" x14ac:dyDescent="0.25">
      <c r="A92" s="10">
        <v>3758</v>
      </c>
      <c r="B92" s="10" t="s">
        <v>41</v>
      </c>
      <c r="C92" s="10" t="s">
        <v>285</v>
      </c>
      <c r="D92" s="20" t="s">
        <v>286</v>
      </c>
      <c r="E92" s="47"/>
      <c r="F92" s="21"/>
      <c r="G92" s="47"/>
      <c r="H92" s="47"/>
      <c r="M92" s="24" t="s">
        <v>29</v>
      </c>
      <c r="P92" s="25">
        <v>42528</v>
      </c>
      <c r="Q92" s="26">
        <v>42529</v>
      </c>
      <c r="R92" s="26"/>
      <c r="S92" s="26">
        <v>42529</v>
      </c>
      <c r="T92" s="26"/>
      <c r="U92" s="26"/>
      <c r="V92" s="36"/>
      <c r="W92" s="37"/>
      <c r="X92" s="38"/>
      <c r="Y92" s="40"/>
      <c r="AA92" s="28" t="s">
        <v>179</v>
      </c>
      <c r="AD92" s="10" t="s">
        <v>19</v>
      </c>
      <c r="AE92" s="22" t="s">
        <v>287</v>
      </c>
      <c r="AF92" s="22" t="s">
        <v>16</v>
      </c>
      <c r="AG92" s="22" t="s">
        <v>15</v>
      </c>
      <c r="AH92" s="30" t="e">
        <f ca="1">IF(LEN(AG92)&gt;0,INDIRECT("list!B"&amp;SUMIF(#REF!,AG92,#REF!)),"")</f>
        <v>#REF!</v>
      </c>
      <c r="AI92" s="22" t="s">
        <v>129</v>
      </c>
      <c r="AJ92" s="22" t="s">
        <v>17</v>
      </c>
      <c r="AK92" s="31">
        <v>42529</v>
      </c>
      <c r="AL92" s="167">
        <v>42534</v>
      </c>
      <c r="AM92" s="31">
        <v>42534</v>
      </c>
      <c r="AN92" s="152" t="str">
        <f t="shared" si="17"/>
        <v/>
      </c>
      <c r="AP92" s="10" t="str">
        <f t="shared" si="18"/>
        <v>Closed</v>
      </c>
      <c r="AQ92" s="31">
        <f t="shared" si="19"/>
        <v>42534</v>
      </c>
      <c r="AR92" s="10" t="str">
        <f t="shared" si="14"/>
        <v>CETELEM_18N2-Y4_Recto/Verso</v>
      </c>
      <c r="AS92" s="10" t="str">
        <f t="shared" si="15"/>
        <v>18N2-Y4_Recto/Verso</v>
      </c>
      <c r="AT92" s="10">
        <f t="shared" si="16"/>
        <v>92</v>
      </c>
      <c r="AU92" s="10" t="str">
        <f t="shared" si="20"/>
        <v>Création______</v>
      </c>
      <c r="AV92" s="10" t="str">
        <f t="shared" si="21"/>
        <v>_06_7</v>
      </c>
      <c r="AW92" s="10">
        <f t="shared" si="24"/>
        <v>5</v>
      </c>
      <c r="AX92" s="10" t="str">
        <f t="shared" si="22"/>
        <v>_5</v>
      </c>
      <c r="AY92" s="10" t="str">
        <f t="shared" si="23"/>
        <v>_7_5</v>
      </c>
    </row>
    <row r="93" spans="1:51" x14ac:dyDescent="0.25">
      <c r="A93" s="10">
        <v>3759</v>
      </c>
      <c r="B93" s="10" t="s">
        <v>41</v>
      </c>
      <c r="C93" s="10" t="s">
        <v>290</v>
      </c>
      <c r="D93" s="20" t="s">
        <v>288</v>
      </c>
      <c r="E93" s="47"/>
      <c r="F93" s="21"/>
      <c r="G93" s="47"/>
      <c r="H93" s="47"/>
      <c r="M93" s="24" t="s">
        <v>29</v>
      </c>
      <c r="P93" s="25">
        <v>42529</v>
      </c>
      <c r="Q93" s="26">
        <v>42534</v>
      </c>
      <c r="R93" s="26"/>
      <c r="S93" s="26">
        <v>42534</v>
      </c>
      <c r="T93" s="26"/>
      <c r="U93" s="26"/>
      <c r="V93" s="36"/>
      <c r="W93" s="37"/>
      <c r="X93" s="38"/>
      <c r="Y93" s="40"/>
      <c r="AA93" s="28" t="s">
        <v>179</v>
      </c>
      <c r="AD93" s="10" t="s">
        <v>19</v>
      </c>
      <c r="AE93" s="22" t="s">
        <v>291</v>
      </c>
      <c r="AF93" s="22" t="s">
        <v>16</v>
      </c>
      <c r="AG93" s="22" t="s">
        <v>15</v>
      </c>
      <c r="AH93" s="30" t="e">
        <f ca="1">IF(LEN(AG93)&gt;0,INDIRECT("list!B"&amp;SUMIF(#REF!,AG93,#REF!)),"")</f>
        <v>#REF!</v>
      </c>
      <c r="AI93" s="22" t="s">
        <v>129</v>
      </c>
      <c r="AJ93" s="22" t="s">
        <v>17</v>
      </c>
      <c r="AK93" s="31">
        <v>42534</v>
      </c>
      <c r="AL93" s="167">
        <v>42534</v>
      </c>
      <c r="AM93" s="31">
        <v>42534</v>
      </c>
      <c r="AN93" s="152" t="str">
        <f t="shared" si="17"/>
        <v/>
      </c>
      <c r="AP93" s="10" t="str">
        <f t="shared" si="18"/>
        <v>Closed</v>
      </c>
      <c r="AQ93" s="31">
        <f t="shared" si="19"/>
        <v>42534</v>
      </c>
      <c r="AR93" s="10" t="str">
        <f t="shared" si="14"/>
        <v>CETELEM_18N2-Y4_Recto/Verso</v>
      </c>
      <c r="AS93" s="10" t="str">
        <f t="shared" si="15"/>
        <v>18N2-Y4_Recto/Verso</v>
      </c>
      <c r="AT93" s="10">
        <f t="shared" si="16"/>
        <v>93</v>
      </c>
      <c r="AU93" s="10" t="str">
        <f t="shared" si="20"/>
        <v>Création______</v>
      </c>
      <c r="AV93" s="10" t="str">
        <f t="shared" si="21"/>
        <v>_06_8</v>
      </c>
      <c r="AW93" s="10">
        <f t="shared" si="24"/>
        <v>4</v>
      </c>
      <c r="AX93" s="10" t="str">
        <f t="shared" si="22"/>
        <v>_4</v>
      </c>
      <c r="AY93" s="10" t="str">
        <f t="shared" si="23"/>
        <v>_8_4</v>
      </c>
    </row>
    <row r="94" spans="1:51" x14ac:dyDescent="0.25">
      <c r="A94" s="10">
        <v>3760</v>
      </c>
      <c r="B94" s="10" t="s">
        <v>41</v>
      </c>
      <c r="C94" s="10" t="s">
        <v>305</v>
      </c>
      <c r="D94" s="20" t="s">
        <v>289</v>
      </c>
      <c r="E94" s="47"/>
      <c r="F94" s="21"/>
      <c r="G94" s="47"/>
      <c r="H94" s="47"/>
      <c r="M94" s="24" t="s">
        <v>29</v>
      </c>
      <c r="P94" s="25">
        <v>42529</v>
      </c>
      <c r="Q94" s="26">
        <v>42529</v>
      </c>
      <c r="R94" s="26"/>
      <c r="S94" s="26">
        <v>42529</v>
      </c>
      <c r="T94" s="26"/>
      <c r="U94" s="26"/>
      <c r="V94" s="36"/>
      <c r="W94" s="37"/>
      <c r="X94" s="38"/>
      <c r="Y94" s="40"/>
      <c r="AA94" s="28" t="s">
        <v>179</v>
      </c>
      <c r="AD94" s="10" t="s">
        <v>19</v>
      </c>
      <c r="AE94" s="22" t="s">
        <v>292</v>
      </c>
      <c r="AF94" s="22" t="s">
        <v>16</v>
      </c>
      <c r="AG94" s="22" t="s">
        <v>15</v>
      </c>
      <c r="AH94" s="30" t="e">
        <f ca="1">IF(LEN(AG94)&gt;0,INDIRECT("list!B"&amp;SUMIF(#REF!,AG94,#REF!)),"")</f>
        <v>#REF!</v>
      </c>
      <c r="AI94" s="22" t="s">
        <v>129</v>
      </c>
      <c r="AJ94" s="22" t="s">
        <v>17</v>
      </c>
      <c r="AK94" s="31">
        <v>42534</v>
      </c>
      <c r="AL94" s="167">
        <v>42534</v>
      </c>
      <c r="AM94" s="31">
        <v>42534</v>
      </c>
      <c r="AN94" s="152" t="str">
        <f t="shared" si="17"/>
        <v/>
      </c>
      <c r="AP94" s="10" t="str">
        <f t="shared" si="18"/>
        <v>Closed</v>
      </c>
      <c r="AQ94" s="31">
        <f t="shared" si="19"/>
        <v>42534</v>
      </c>
      <c r="AR94" s="10" t="str">
        <f t="shared" si="14"/>
        <v>CETELEM_18N2-Y4_Recto/Verso</v>
      </c>
      <c r="AS94" s="10" t="str">
        <f t="shared" si="15"/>
        <v>18N2-Y4_Recto/Verso</v>
      </c>
      <c r="AT94" s="10">
        <f t="shared" si="16"/>
        <v>94</v>
      </c>
      <c r="AU94" s="10" t="str">
        <f t="shared" si="20"/>
        <v>Création______</v>
      </c>
      <c r="AV94" s="10" t="str">
        <f t="shared" si="21"/>
        <v>_06_8</v>
      </c>
      <c r="AW94" s="10">
        <f t="shared" si="24"/>
        <v>4</v>
      </c>
      <c r="AX94" s="10" t="str">
        <f t="shared" si="22"/>
        <v>_4</v>
      </c>
      <c r="AY94" s="10" t="str">
        <f t="shared" si="23"/>
        <v>_8_4</v>
      </c>
    </row>
    <row r="95" spans="1:51" x14ac:dyDescent="0.25">
      <c r="A95" s="10">
        <v>3761</v>
      </c>
      <c r="B95" s="10" t="s">
        <v>41</v>
      </c>
      <c r="C95" s="10" t="s">
        <v>293</v>
      </c>
      <c r="D95" s="20" t="s">
        <v>295</v>
      </c>
      <c r="E95" s="47"/>
      <c r="F95" s="21"/>
      <c r="G95" s="47"/>
      <c r="H95" s="47"/>
      <c r="M95" s="24" t="s">
        <v>29</v>
      </c>
      <c r="P95" s="25">
        <v>42530</v>
      </c>
      <c r="Q95" s="26">
        <v>42535</v>
      </c>
      <c r="R95" s="26"/>
      <c r="S95" s="26">
        <v>42535</v>
      </c>
      <c r="T95" s="26"/>
      <c r="U95" s="26"/>
      <c r="V95" s="36"/>
      <c r="W95" s="37"/>
      <c r="X95" s="38"/>
      <c r="Y95" s="40"/>
      <c r="AA95" s="28" t="s">
        <v>179</v>
      </c>
      <c r="AD95" s="10" t="s">
        <v>23</v>
      </c>
      <c r="AE95" s="22" t="s">
        <v>297</v>
      </c>
      <c r="AF95" s="22" t="s">
        <v>31</v>
      </c>
      <c r="AG95" s="22" t="s">
        <v>13</v>
      </c>
      <c r="AH95" s="30" t="e">
        <f ca="1">IF(LEN(AG95)&gt;0,INDIRECT("list!B"&amp;SUMIF(#REF!,AG95,#REF!)),"")</f>
        <v>#REF!</v>
      </c>
      <c r="AI95" s="22" t="s">
        <v>165</v>
      </c>
      <c r="AJ95" s="22" t="s">
        <v>17</v>
      </c>
      <c r="AK95" s="31">
        <v>42531</v>
      </c>
      <c r="AL95" s="167">
        <v>42534</v>
      </c>
      <c r="AM95" s="31">
        <v>42534</v>
      </c>
      <c r="AN95" s="152" t="str">
        <f t="shared" si="17"/>
        <v/>
      </c>
      <c r="AP95" s="10" t="str">
        <f t="shared" si="18"/>
        <v>Closed</v>
      </c>
      <c r="AQ95" s="31">
        <f t="shared" si="19"/>
        <v>42534</v>
      </c>
      <c r="AR95" s="10" t="str">
        <f t="shared" si="14"/>
        <v>BNP_14N2-Y4_Recto</v>
      </c>
      <c r="AS95" s="10" t="str">
        <f t="shared" si="15"/>
        <v>14N2-Y4_Recto</v>
      </c>
      <c r="AT95" s="10">
        <f t="shared" si="16"/>
        <v>95</v>
      </c>
      <c r="AU95" s="10" t="str">
        <f t="shared" si="20"/>
        <v>Création______</v>
      </c>
      <c r="AV95" s="10" t="str">
        <f t="shared" si="21"/>
        <v>_06_9</v>
      </c>
      <c r="AW95" s="10">
        <f t="shared" si="24"/>
        <v>3</v>
      </c>
      <c r="AX95" s="10" t="str">
        <f t="shared" si="22"/>
        <v>_3</v>
      </c>
      <c r="AY95" s="10" t="str">
        <f t="shared" si="23"/>
        <v>_9_3</v>
      </c>
    </row>
    <row r="96" spans="1:51" x14ac:dyDescent="0.25">
      <c r="A96" s="10">
        <v>3762</v>
      </c>
      <c r="B96" s="10" t="s">
        <v>41</v>
      </c>
      <c r="C96" s="10" t="s">
        <v>294</v>
      </c>
      <c r="D96" s="20" t="s">
        <v>296</v>
      </c>
      <c r="E96" s="47"/>
      <c r="F96" s="21"/>
      <c r="G96" s="47"/>
      <c r="H96" s="47"/>
      <c r="M96" s="24" t="s">
        <v>29</v>
      </c>
      <c r="P96" s="25">
        <v>42530</v>
      </c>
      <c r="Q96" s="26">
        <v>42535</v>
      </c>
      <c r="R96" s="26"/>
      <c r="S96" s="26">
        <v>42535</v>
      </c>
      <c r="T96" s="26"/>
      <c r="U96" s="26"/>
      <c r="V96" s="36"/>
      <c r="W96" s="37"/>
      <c r="X96" s="38"/>
      <c r="Y96" s="40"/>
      <c r="AA96" s="28" t="s">
        <v>179</v>
      </c>
      <c r="AD96" s="10" t="s">
        <v>23</v>
      </c>
      <c r="AE96" s="22" t="s">
        <v>298</v>
      </c>
      <c r="AF96" s="22" t="s">
        <v>31</v>
      </c>
      <c r="AG96" s="22" t="s">
        <v>13</v>
      </c>
      <c r="AH96" s="30" t="e">
        <f ca="1">IF(LEN(AG96)&gt;0,INDIRECT("list!B"&amp;SUMIF(#REF!,AG96,#REF!)),"")</f>
        <v>#REF!</v>
      </c>
      <c r="AI96" s="22" t="s">
        <v>165</v>
      </c>
      <c r="AJ96" s="22" t="s">
        <v>17</v>
      </c>
      <c r="AK96" s="31">
        <v>42531</v>
      </c>
      <c r="AL96" s="167">
        <v>42534</v>
      </c>
      <c r="AM96" s="31">
        <v>42534</v>
      </c>
      <c r="AN96" s="152" t="str">
        <f t="shared" si="17"/>
        <v/>
      </c>
      <c r="AP96" s="10" t="str">
        <f t="shared" si="18"/>
        <v>Closed</v>
      </c>
      <c r="AQ96" s="31">
        <f t="shared" si="19"/>
        <v>42534</v>
      </c>
      <c r="AR96" s="10" t="str">
        <f t="shared" si="14"/>
        <v>BNP_14N2-Y4_Recto</v>
      </c>
      <c r="AS96" s="10" t="str">
        <f t="shared" si="15"/>
        <v>14N2-Y4_Recto</v>
      </c>
      <c r="AT96" s="10">
        <f t="shared" si="16"/>
        <v>96</v>
      </c>
      <c r="AU96" s="10" t="str">
        <f t="shared" si="20"/>
        <v>Création______</v>
      </c>
      <c r="AV96" s="10" t="str">
        <f t="shared" si="21"/>
        <v>_06_9</v>
      </c>
      <c r="AW96" s="10">
        <f t="shared" si="24"/>
        <v>3</v>
      </c>
      <c r="AX96" s="10" t="str">
        <f t="shared" si="22"/>
        <v>_3</v>
      </c>
      <c r="AY96" s="10" t="str">
        <f t="shared" si="23"/>
        <v>_9_3</v>
      </c>
    </row>
    <row r="97" spans="1:51" x14ac:dyDescent="0.25">
      <c r="A97" s="10">
        <v>3763</v>
      </c>
      <c r="B97" s="10" t="s">
        <v>41</v>
      </c>
      <c r="C97" s="10" t="s">
        <v>302</v>
      </c>
      <c r="D97" s="20" t="s">
        <v>299</v>
      </c>
      <c r="E97" s="47"/>
      <c r="F97" s="21"/>
      <c r="G97" s="47"/>
      <c r="H97" s="47"/>
      <c r="M97" s="24" t="s">
        <v>29</v>
      </c>
      <c r="P97" s="25">
        <v>42530</v>
      </c>
      <c r="Q97" s="26">
        <v>42530</v>
      </c>
      <c r="R97" s="26"/>
      <c r="S97" s="26">
        <v>42530</v>
      </c>
      <c r="T97" s="26"/>
      <c r="U97" s="26"/>
      <c r="V97" s="36"/>
      <c r="W97" s="37"/>
      <c r="X97" s="38"/>
      <c r="Y97" s="40"/>
      <c r="AA97" s="28" t="s">
        <v>179</v>
      </c>
      <c r="AD97" s="10" t="s">
        <v>21</v>
      </c>
      <c r="AE97" s="22" t="s">
        <v>300</v>
      </c>
      <c r="AF97" s="22" t="s">
        <v>16</v>
      </c>
      <c r="AG97" s="22" t="s">
        <v>15</v>
      </c>
      <c r="AH97" s="30" t="e">
        <f ca="1">IF(LEN(AG97)&gt;0,INDIRECT("list!B"&amp;SUMIF(#REF!,AG97,#REF!)),"")</f>
        <v>#REF!</v>
      </c>
      <c r="AI97" s="22" t="s">
        <v>129</v>
      </c>
      <c r="AJ97" s="22" t="s">
        <v>17</v>
      </c>
      <c r="AK97" s="31">
        <v>42534</v>
      </c>
      <c r="AL97" s="167">
        <v>42534</v>
      </c>
      <c r="AM97" s="31">
        <v>42534</v>
      </c>
      <c r="AN97" s="152" t="str">
        <f t="shared" si="17"/>
        <v/>
      </c>
      <c r="AP97" s="10" t="str">
        <f t="shared" si="18"/>
        <v>Closed</v>
      </c>
      <c r="AQ97" s="31">
        <f t="shared" si="19"/>
        <v>42534</v>
      </c>
      <c r="AR97" s="10" t="str">
        <f t="shared" si="14"/>
        <v>BUT_18N2-Y4_Recto/Verso</v>
      </c>
      <c r="AS97" s="10" t="str">
        <f t="shared" si="15"/>
        <v>18N2-Y4_Recto/Verso</v>
      </c>
      <c r="AT97" s="10">
        <f t="shared" si="16"/>
        <v>97</v>
      </c>
      <c r="AU97" s="10" t="str">
        <f t="shared" si="20"/>
        <v>Création______</v>
      </c>
      <c r="AV97" s="10" t="str">
        <f t="shared" si="21"/>
        <v>_06_9</v>
      </c>
      <c r="AW97" s="10">
        <f t="shared" si="24"/>
        <v>3</v>
      </c>
      <c r="AX97" s="10" t="str">
        <f t="shared" si="22"/>
        <v>_3</v>
      </c>
      <c r="AY97" s="10" t="str">
        <f t="shared" si="23"/>
        <v>_9_3</v>
      </c>
    </row>
    <row r="98" spans="1:51" x14ac:dyDescent="0.25">
      <c r="A98" s="10">
        <v>3764</v>
      </c>
      <c r="B98" s="10" t="s">
        <v>41</v>
      </c>
      <c r="C98" s="10" t="s">
        <v>301</v>
      </c>
      <c r="D98" s="20" t="s">
        <v>303</v>
      </c>
      <c r="E98" s="47"/>
      <c r="F98" s="21"/>
      <c r="G98" s="47"/>
      <c r="H98" s="47"/>
      <c r="M98" s="24" t="s">
        <v>29</v>
      </c>
      <c r="P98" s="25">
        <v>42530</v>
      </c>
      <c r="Q98" s="26">
        <v>42530</v>
      </c>
      <c r="R98" s="26"/>
      <c r="S98" s="26">
        <v>42530</v>
      </c>
      <c r="T98" s="26"/>
      <c r="U98" s="26"/>
      <c r="V98" s="36"/>
      <c r="W98" s="37"/>
      <c r="X98" s="38"/>
      <c r="Y98" s="40"/>
      <c r="AA98" s="28" t="s">
        <v>179</v>
      </c>
      <c r="AD98" s="10" t="s">
        <v>20</v>
      </c>
      <c r="AE98" s="22" t="s">
        <v>304</v>
      </c>
      <c r="AF98" s="22" t="s">
        <v>16</v>
      </c>
      <c r="AG98" s="22" t="s">
        <v>15</v>
      </c>
      <c r="AH98" s="30" t="e">
        <f ca="1">IF(LEN(AG98)&gt;0,INDIRECT("list!B"&amp;SUMIF(#REF!,AG98,#REF!)),"")</f>
        <v>#REF!</v>
      </c>
      <c r="AI98" s="22" t="s">
        <v>129</v>
      </c>
      <c r="AJ98" s="22" t="s">
        <v>17</v>
      </c>
      <c r="AK98" s="31">
        <v>42534</v>
      </c>
      <c r="AL98" s="167">
        <v>42534</v>
      </c>
      <c r="AM98" s="31">
        <v>42534</v>
      </c>
      <c r="AN98" s="152" t="str">
        <f t="shared" si="17"/>
        <v/>
      </c>
      <c r="AP98" s="10" t="str">
        <f t="shared" si="18"/>
        <v>Closed</v>
      </c>
      <c r="AQ98" s="31">
        <f t="shared" si="19"/>
        <v>42534</v>
      </c>
      <c r="AR98" s="10" t="str">
        <f t="shared" si="14"/>
        <v>CONFORAMA_18N2-Y4_Recto/Verso</v>
      </c>
      <c r="AS98" s="10" t="str">
        <f t="shared" si="15"/>
        <v>18N2-Y4_Recto/Verso</v>
      </c>
      <c r="AT98" s="10">
        <f t="shared" si="16"/>
        <v>98</v>
      </c>
      <c r="AU98" s="10" t="str">
        <f t="shared" si="20"/>
        <v>Création______</v>
      </c>
      <c r="AV98" s="10" t="str">
        <f t="shared" si="21"/>
        <v>_06_9</v>
      </c>
      <c r="AW98" s="10">
        <f t="shared" si="24"/>
        <v>3</v>
      </c>
      <c r="AX98" s="10" t="str">
        <f t="shared" si="22"/>
        <v>_3</v>
      </c>
      <c r="AY98" s="10" t="str">
        <f t="shared" si="23"/>
        <v>_9_3</v>
      </c>
    </row>
    <row r="99" spans="1:51" x14ac:dyDescent="0.25">
      <c r="A99" s="10">
        <v>3765</v>
      </c>
      <c r="B99" s="10" t="s">
        <v>41</v>
      </c>
      <c r="C99" s="10" t="s">
        <v>306</v>
      </c>
      <c r="D99" s="20" t="s">
        <v>307</v>
      </c>
      <c r="E99" s="47"/>
      <c r="F99" s="21"/>
      <c r="G99" s="47"/>
      <c r="H99" s="47"/>
      <c r="M99" s="24" t="s">
        <v>29</v>
      </c>
      <c r="P99" s="25">
        <v>42535</v>
      </c>
      <c r="Q99" s="26">
        <v>42536</v>
      </c>
      <c r="R99" s="26"/>
      <c r="S99" s="26">
        <v>42536</v>
      </c>
      <c r="T99" s="26"/>
      <c r="U99" s="26"/>
      <c r="V99" s="36"/>
      <c r="W99" s="37"/>
      <c r="X99" s="38"/>
      <c r="Y99" s="40"/>
      <c r="AA99" s="28" t="s">
        <v>179</v>
      </c>
      <c r="AD99" s="10" t="s">
        <v>22</v>
      </c>
      <c r="AE99" s="22" t="s">
        <v>308</v>
      </c>
      <c r="AF99" s="22" t="s">
        <v>16</v>
      </c>
      <c r="AG99" s="22" t="s">
        <v>15</v>
      </c>
      <c r="AH99" s="30" t="e">
        <f ca="1">IF(LEN(AG99)&gt;0,INDIRECT("list!B"&amp;SUMIF(#REF!,AG99,#REF!)),"")</f>
        <v>#REF!</v>
      </c>
      <c r="AI99" s="22" t="s">
        <v>129</v>
      </c>
      <c r="AJ99" s="22" t="s">
        <v>17</v>
      </c>
      <c r="AK99" s="31">
        <v>42536</v>
      </c>
      <c r="AL99" s="167">
        <v>42535</v>
      </c>
      <c r="AM99" s="31">
        <v>42536</v>
      </c>
      <c r="AN99" s="152" t="str">
        <f t="shared" si="17"/>
        <v/>
      </c>
      <c r="AP99" s="10" t="str">
        <f t="shared" ref="AP99:AP130" si="25">IF(LEN(A99)&gt;0,M99,IF(LEN(AE99)&gt;0,AP98,""))</f>
        <v>Closed</v>
      </c>
      <c r="AQ99" s="31">
        <f t="shared" ref="AQ99:AQ130" si="26">IF(LEN(A99)&gt;0,AM99,IF(LEN(AE99)&gt;0,AQ98,""))</f>
        <v>42536</v>
      </c>
      <c r="AR99" s="10" t="str">
        <f t="shared" si="14"/>
        <v>NORRSKEN_18N2-Y4_Recto/Verso</v>
      </c>
      <c r="AS99" s="10" t="str">
        <f t="shared" si="15"/>
        <v>18N2-Y4_Recto/Verso</v>
      </c>
      <c r="AT99" s="10">
        <f t="shared" si="16"/>
        <v>99</v>
      </c>
      <c r="AU99" s="10" t="str">
        <f t="shared" si="20"/>
        <v>Création______</v>
      </c>
      <c r="AV99" s="10" t="str">
        <f t="shared" si="21"/>
        <v>_06_14</v>
      </c>
      <c r="AW99" s="10">
        <f t="shared" si="24"/>
        <v>2</v>
      </c>
      <c r="AX99" s="10" t="str">
        <f t="shared" si="22"/>
        <v>_2</v>
      </c>
      <c r="AY99" s="10" t="str">
        <f t="shared" si="23"/>
        <v>_14_2</v>
      </c>
    </row>
    <row r="100" spans="1:51" x14ac:dyDescent="0.25">
      <c r="A100" s="10">
        <v>3766</v>
      </c>
      <c r="B100" s="10" t="s">
        <v>41</v>
      </c>
      <c r="C100" s="10" t="s">
        <v>309</v>
      </c>
      <c r="D100" s="20" t="s">
        <v>310</v>
      </c>
      <c r="E100" s="47"/>
      <c r="F100" s="21"/>
      <c r="G100" s="47"/>
      <c r="H100" s="47"/>
      <c r="M100" s="24" t="s">
        <v>29</v>
      </c>
      <c r="P100" s="25">
        <v>42535</v>
      </c>
      <c r="Q100" s="26">
        <v>42536</v>
      </c>
      <c r="R100" s="26"/>
      <c r="S100" s="26">
        <v>42536</v>
      </c>
      <c r="T100" s="26"/>
      <c r="U100" s="26"/>
      <c r="V100" s="36"/>
      <c r="W100" s="37"/>
      <c r="X100" s="38"/>
      <c r="Y100" s="40"/>
      <c r="AA100" s="28" t="s">
        <v>179</v>
      </c>
      <c r="AD100" s="10" t="s">
        <v>21</v>
      </c>
      <c r="AE100" s="22" t="s">
        <v>311</v>
      </c>
      <c r="AF100" s="22" t="s">
        <v>31</v>
      </c>
      <c r="AG100" s="22" t="s">
        <v>10</v>
      </c>
      <c r="AH100" s="30" t="e">
        <f ca="1">IF(LEN(AG100)&gt;0,INDIRECT("list!B"&amp;SUMIF(#REF!,AG100,#REF!)),"")</f>
        <v>#REF!</v>
      </c>
      <c r="AI100" s="22" t="s">
        <v>34</v>
      </c>
      <c r="AJ100" s="22" t="s">
        <v>17</v>
      </c>
      <c r="AK100" s="31">
        <v>42536</v>
      </c>
      <c r="AL100" s="167">
        <v>42541</v>
      </c>
      <c r="AM100" s="31">
        <v>42541</v>
      </c>
      <c r="AN100" s="152" t="str">
        <f t="shared" si="17"/>
        <v/>
      </c>
      <c r="AP100" s="10" t="str">
        <f t="shared" si="25"/>
        <v>Closed</v>
      </c>
      <c r="AQ100" s="31">
        <f t="shared" si="26"/>
        <v>42541</v>
      </c>
      <c r="AR100" s="10" t="str">
        <f t="shared" si="14"/>
        <v>BUT_12N2-Y4_Recto</v>
      </c>
      <c r="AS100" s="10" t="str">
        <f t="shared" si="15"/>
        <v>12N2-Y4_Recto</v>
      </c>
      <c r="AT100" s="10">
        <f t="shared" si="16"/>
        <v>100</v>
      </c>
      <c r="AU100" s="10" t="str">
        <f t="shared" si="20"/>
        <v>Création______</v>
      </c>
      <c r="AV100" s="10" t="str">
        <f t="shared" si="21"/>
        <v>_06_14</v>
      </c>
      <c r="AW100" s="10">
        <f t="shared" si="24"/>
        <v>5</v>
      </c>
      <c r="AX100" s="10" t="str">
        <f t="shared" si="22"/>
        <v>_5</v>
      </c>
      <c r="AY100" s="10" t="str">
        <f t="shared" si="23"/>
        <v>_14_5</v>
      </c>
    </row>
    <row r="101" spans="1:51" x14ac:dyDescent="0.25">
      <c r="A101" s="10">
        <v>3768</v>
      </c>
      <c r="B101" s="10" t="s">
        <v>53</v>
      </c>
      <c r="C101" s="10" t="s">
        <v>312</v>
      </c>
      <c r="D101" s="20" t="s">
        <v>113</v>
      </c>
      <c r="E101" s="47"/>
      <c r="F101" s="21"/>
      <c r="G101" s="47"/>
      <c r="H101" s="47"/>
      <c r="M101" s="24" t="s">
        <v>29</v>
      </c>
      <c r="P101" s="25">
        <v>42542</v>
      </c>
      <c r="Q101" s="26">
        <v>42542</v>
      </c>
      <c r="R101" s="26"/>
      <c r="S101" s="26">
        <v>42542</v>
      </c>
      <c r="T101" s="26"/>
      <c r="U101" s="26"/>
      <c r="V101" s="36"/>
      <c r="W101" s="37"/>
      <c r="X101" s="38"/>
      <c r="Y101" s="40"/>
      <c r="AD101" s="10" t="s">
        <v>22</v>
      </c>
      <c r="AE101" s="22" t="s">
        <v>114</v>
      </c>
      <c r="AF101" s="22" t="s">
        <v>31</v>
      </c>
      <c r="AG101" s="22" t="s">
        <v>10</v>
      </c>
      <c r="AH101" s="30" t="e">
        <f ca="1">IF(LEN(AG101)&gt;0,INDIRECT("list!B"&amp;SUMIF(#REF!,AG101,#REF!)),"")</f>
        <v>#REF!</v>
      </c>
      <c r="AI101" s="22" t="s">
        <v>34</v>
      </c>
      <c r="AJ101" s="22" t="s">
        <v>17</v>
      </c>
      <c r="AM101" s="31">
        <v>42542</v>
      </c>
      <c r="AN101" s="152" t="str">
        <f t="shared" si="17"/>
        <v/>
      </c>
      <c r="AP101" s="10" t="str">
        <f t="shared" si="25"/>
        <v>Closed</v>
      </c>
      <c r="AQ101" s="31">
        <f t="shared" si="26"/>
        <v>42542</v>
      </c>
      <c r="AR101" s="10" t="str">
        <f t="shared" si="14"/>
        <v>NORRSKEN_12N2-Y4_Recto</v>
      </c>
      <c r="AS101" s="10" t="str">
        <f t="shared" si="15"/>
        <v>12N2-Y4_Recto</v>
      </c>
      <c r="AT101" s="10">
        <f t="shared" si="16"/>
        <v>101</v>
      </c>
      <c r="AU101" s="10" t="str">
        <f t="shared" si="20"/>
        <v>Ajout de code______</v>
      </c>
      <c r="AV101" s="10" t="str">
        <f t="shared" si="21"/>
        <v>_06_21</v>
      </c>
      <c r="AW101" s="10">
        <f t="shared" si="24"/>
        <v>1</v>
      </c>
      <c r="AX101" s="10" t="str">
        <f t="shared" si="22"/>
        <v>_1</v>
      </c>
      <c r="AY101" s="10" t="str">
        <f t="shared" si="23"/>
        <v>_21_1</v>
      </c>
    </row>
    <row r="102" spans="1:51" x14ac:dyDescent="0.25">
      <c r="A102" s="10">
        <v>3769</v>
      </c>
      <c r="B102" s="10" t="s">
        <v>41</v>
      </c>
      <c r="C102" s="10" t="s">
        <v>313</v>
      </c>
      <c r="D102" s="20" t="s">
        <v>314</v>
      </c>
      <c r="E102" s="47"/>
      <c r="F102" s="21"/>
      <c r="G102" s="47"/>
      <c r="H102" s="47"/>
      <c r="M102" s="24" t="s">
        <v>29</v>
      </c>
      <c r="P102" s="25">
        <v>42544</v>
      </c>
      <c r="Q102" s="26">
        <v>42555</v>
      </c>
      <c r="R102" s="26"/>
      <c r="S102" s="26">
        <v>42556</v>
      </c>
      <c r="T102" s="26"/>
      <c r="U102" s="26"/>
      <c r="V102" s="36"/>
      <c r="W102" s="37"/>
      <c r="X102" s="38"/>
      <c r="Y102" s="40"/>
      <c r="Z102" s="27"/>
      <c r="AA102" s="28" t="s">
        <v>179</v>
      </c>
      <c r="AD102" s="10" t="s">
        <v>24</v>
      </c>
      <c r="AE102" s="22" t="s">
        <v>324</v>
      </c>
      <c r="AF102" s="22" t="s">
        <v>31</v>
      </c>
      <c r="AG102" s="22" t="s">
        <v>10</v>
      </c>
      <c r="AH102" s="30" t="e">
        <f ca="1">IF(LEN(AG102)&gt;0,INDIRECT("list!B"&amp;SUMIF(#REF!,AG102,#REF!)),"")</f>
        <v>#REF!</v>
      </c>
      <c r="AI102" s="22" t="s">
        <v>34</v>
      </c>
      <c r="AJ102" s="22" t="s">
        <v>17</v>
      </c>
      <c r="AM102" s="31">
        <v>42548</v>
      </c>
      <c r="AN102" s="152" t="str">
        <f t="shared" si="17"/>
        <v/>
      </c>
      <c r="AP102" s="10" t="str">
        <f t="shared" si="25"/>
        <v>Closed</v>
      </c>
      <c r="AQ102" s="31">
        <f t="shared" si="26"/>
        <v>42548</v>
      </c>
      <c r="AR102" s="10" t="str">
        <f t="shared" si="14"/>
        <v>CORA_12N2-Y4_Recto</v>
      </c>
      <c r="AS102" s="10" t="str">
        <f t="shared" si="15"/>
        <v>12N2-Y4_Recto</v>
      </c>
      <c r="AT102" s="10">
        <f t="shared" si="16"/>
        <v>102</v>
      </c>
      <c r="AU102" s="10" t="str">
        <f t="shared" si="20"/>
        <v>Création______</v>
      </c>
      <c r="AV102" s="10" t="str">
        <f t="shared" si="21"/>
        <v>_06_23</v>
      </c>
      <c r="AW102" s="10">
        <f t="shared" si="24"/>
        <v>3</v>
      </c>
      <c r="AX102" s="10" t="str">
        <f t="shared" si="22"/>
        <v>_3</v>
      </c>
      <c r="AY102" s="10" t="str">
        <f t="shared" si="23"/>
        <v>_23_3</v>
      </c>
    </row>
    <row r="103" spans="1:51" x14ac:dyDescent="0.25">
      <c r="A103" s="10">
        <v>3770</v>
      </c>
      <c r="B103" s="10" t="s">
        <v>52</v>
      </c>
      <c r="C103" s="10" t="s">
        <v>315</v>
      </c>
      <c r="D103" s="20" t="s">
        <v>170</v>
      </c>
      <c r="E103" s="47"/>
      <c r="F103" s="21"/>
      <c r="G103" s="47"/>
      <c r="H103" s="47"/>
      <c r="M103" s="24" t="s">
        <v>29</v>
      </c>
      <c r="N103" s="103" t="s">
        <v>478</v>
      </c>
      <c r="P103" s="25">
        <v>42551</v>
      </c>
      <c r="Q103" s="26">
        <v>42555</v>
      </c>
      <c r="R103" s="26"/>
      <c r="S103" s="26">
        <v>42556</v>
      </c>
      <c r="T103" s="26"/>
      <c r="U103" s="26"/>
      <c r="V103" s="36"/>
      <c r="W103" s="37"/>
      <c r="X103" s="38"/>
      <c r="Y103" s="40"/>
      <c r="Z103" s="27"/>
      <c r="AA103" s="28" t="s">
        <v>179</v>
      </c>
      <c r="AH103" s="30" t="str">
        <f ca="1">IF(LEN(AG103)&gt;0,INDIRECT("list!B"&amp;SUMIF(#REF!,AG103,#REF!)),"")</f>
        <v/>
      </c>
      <c r="AM103" s="31">
        <v>42551</v>
      </c>
      <c r="AN103" s="152" t="str">
        <f t="shared" si="17"/>
        <v/>
      </c>
      <c r="AP103" s="10" t="str">
        <f t="shared" si="25"/>
        <v>Closed</v>
      </c>
      <c r="AQ103" s="31">
        <f t="shared" si="26"/>
        <v>42551</v>
      </c>
      <c r="AR103" s="10" t="str">
        <f t="shared" si="14"/>
        <v>__</v>
      </c>
      <c r="AS103" s="10" t="str">
        <f t="shared" si="15"/>
        <v>_</v>
      </c>
      <c r="AT103" s="10">
        <f t="shared" si="16"/>
        <v>103</v>
      </c>
      <c r="AU103" s="10" t="str">
        <f t="shared" si="20"/>
        <v>Modification support______0716</v>
      </c>
      <c r="AV103" s="10" t="str">
        <f t="shared" si="21"/>
        <v>0716_06_30</v>
      </c>
      <c r="AW103" s="10">
        <f t="shared" si="24"/>
        <v>1</v>
      </c>
      <c r="AX103" s="10" t="str">
        <f t="shared" si="22"/>
        <v>0716_1</v>
      </c>
      <c r="AY103" s="10" t="str">
        <f t="shared" si="23"/>
        <v>0716_30_1</v>
      </c>
    </row>
    <row r="104" spans="1:51" x14ac:dyDescent="0.25">
      <c r="A104" s="10">
        <v>3771</v>
      </c>
      <c r="B104" s="10" t="s">
        <v>41</v>
      </c>
      <c r="C104" s="10" t="s">
        <v>316</v>
      </c>
      <c r="D104" s="20" t="s">
        <v>317</v>
      </c>
      <c r="E104" s="47"/>
      <c r="F104" s="21"/>
      <c r="G104" s="47"/>
      <c r="H104" s="47"/>
      <c r="M104" s="24" t="s">
        <v>29</v>
      </c>
      <c r="N104" s="103" t="s">
        <v>478</v>
      </c>
      <c r="P104" s="25">
        <v>42552</v>
      </c>
      <c r="Q104" s="26">
        <v>42555</v>
      </c>
      <c r="R104" s="26"/>
      <c r="S104" s="26">
        <v>42557</v>
      </c>
      <c r="T104" s="26"/>
      <c r="U104" s="26"/>
      <c r="V104" s="36"/>
      <c r="W104" s="37"/>
      <c r="X104" s="38"/>
      <c r="Y104" s="40"/>
      <c r="Z104" s="27">
        <v>42571</v>
      </c>
      <c r="AA104" s="28" t="s">
        <v>179</v>
      </c>
      <c r="AD104" s="10" t="s">
        <v>20</v>
      </c>
      <c r="AE104" s="22" t="s">
        <v>325</v>
      </c>
      <c r="AF104" s="22" t="s">
        <v>16</v>
      </c>
      <c r="AG104" s="22" t="s">
        <v>14</v>
      </c>
      <c r="AH104" s="30" t="e">
        <f ca="1">IF(LEN(AG104)&gt;0,INDIRECT("list!B"&amp;SUMIF(#REF!,AG104,#REF!)),"")</f>
        <v>#REF!</v>
      </c>
      <c r="AI104" s="22" t="s">
        <v>133</v>
      </c>
      <c r="AJ104" s="22" t="s">
        <v>17</v>
      </c>
      <c r="AK104" s="31">
        <v>42564</v>
      </c>
      <c r="AL104" s="167">
        <v>42564</v>
      </c>
      <c r="AM104" s="31">
        <v>42564</v>
      </c>
      <c r="AN104" s="152" t="str">
        <f t="shared" si="17"/>
        <v/>
      </c>
      <c r="AP104" s="10" t="str">
        <f t="shared" si="25"/>
        <v>Closed</v>
      </c>
      <c r="AQ104" s="31">
        <f t="shared" si="26"/>
        <v>42564</v>
      </c>
      <c r="AR104" s="10" t="str">
        <f t="shared" si="14"/>
        <v>CONFORAMA_16N2-Y4_Recto/Verso</v>
      </c>
      <c r="AS104" s="10" t="str">
        <f t="shared" si="15"/>
        <v>16N2-Y4_Recto/Verso</v>
      </c>
      <c r="AT104" s="10">
        <f t="shared" si="16"/>
        <v>104</v>
      </c>
      <c r="AU104" s="10" t="str">
        <f t="shared" si="20"/>
        <v>Création______0716</v>
      </c>
      <c r="AV104" s="10" t="str">
        <f t="shared" si="21"/>
        <v>0716_07_1</v>
      </c>
      <c r="AW104" s="10">
        <f t="shared" si="24"/>
        <v>9</v>
      </c>
      <c r="AX104" s="10" t="str">
        <f t="shared" si="22"/>
        <v>0716_9</v>
      </c>
      <c r="AY104" s="10" t="str">
        <f t="shared" si="23"/>
        <v>0716_1_9</v>
      </c>
    </row>
    <row r="105" spans="1:51" x14ac:dyDescent="0.25">
      <c r="A105" s="10">
        <v>3772</v>
      </c>
      <c r="B105" s="10" t="s">
        <v>41</v>
      </c>
      <c r="C105" s="10" t="s">
        <v>318</v>
      </c>
      <c r="D105" s="20" t="s">
        <v>319</v>
      </c>
      <c r="E105" s="47"/>
      <c r="F105" s="21"/>
      <c r="G105" s="47"/>
      <c r="H105" s="47"/>
      <c r="M105" s="24" t="s">
        <v>29</v>
      </c>
      <c r="N105" s="103" t="s">
        <v>478</v>
      </c>
      <c r="P105" s="25">
        <v>42552</v>
      </c>
      <c r="Q105" s="26">
        <v>42557</v>
      </c>
      <c r="R105" s="26"/>
      <c r="S105" s="26">
        <v>42557</v>
      </c>
      <c r="T105" s="26"/>
      <c r="U105" s="26"/>
      <c r="V105" s="36"/>
      <c r="W105" s="37"/>
      <c r="X105" s="38"/>
      <c r="Y105" s="40"/>
      <c r="Z105" s="27">
        <v>42577</v>
      </c>
      <c r="AA105" s="28" t="s">
        <v>179</v>
      </c>
      <c r="AD105" s="10" t="s">
        <v>20</v>
      </c>
      <c r="AE105" s="22" t="s">
        <v>326</v>
      </c>
      <c r="AF105" s="22" t="s">
        <v>31</v>
      </c>
      <c r="AG105" s="22" t="s">
        <v>10</v>
      </c>
      <c r="AH105" s="30" t="e">
        <f ca="1">IF(LEN(AG105)&gt;0,INDIRECT("list!B"&amp;SUMIF(#REF!,AG105,#REF!)),"")</f>
        <v>#REF!</v>
      </c>
      <c r="AI105" s="22" t="s">
        <v>34</v>
      </c>
      <c r="AJ105" s="22" t="s">
        <v>17</v>
      </c>
      <c r="AK105" s="31">
        <v>42564</v>
      </c>
      <c r="AL105" s="167">
        <v>42564</v>
      </c>
      <c r="AM105" s="31">
        <v>42564</v>
      </c>
      <c r="AN105" s="152" t="str">
        <f t="shared" si="17"/>
        <v/>
      </c>
      <c r="AP105" s="10" t="str">
        <f t="shared" si="25"/>
        <v>Closed</v>
      </c>
      <c r="AQ105" s="31">
        <f t="shared" si="26"/>
        <v>42564</v>
      </c>
      <c r="AR105" s="10" t="str">
        <f t="shared" si="14"/>
        <v>CONFORAMA_12N2-Y4_Recto</v>
      </c>
      <c r="AS105" s="10" t="str">
        <f t="shared" si="15"/>
        <v>12N2-Y4_Recto</v>
      </c>
      <c r="AT105" s="10">
        <f t="shared" si="16"/>
        <v>105</v>
      </c>
      <c r="AU105" s="10" t="str">
        <f t="shared" si="20"/>
        <v>Création______0716</v>
      </c>
      <c r="AV105" s="10" t="str">
        <f t="shared" si="21"/>
        <v>0716_07_1</v>
      </c>
      <c r="AW105" s="10">
        <f t="shared" si="24"/>
        <v>9</v>
      </c>
      <c r="AX105" s="10" t="str">
        <f t="shared" si="22"/>
        <v>0716_9</v>
      </c>
      <c r="AY105" s="10" t="str">
        <f t="shared" si="23"/>
        <v>0716_1_9</v>
      </c>
    </row>
    <row r="106" spans="1:51" x14ac:dyDescent="0.25">
      <c r="A106" s="10">
        <v>3773</v>
      </c>
      <c r="B106" s="10" t="s">
        <v>41</v>
      </c>
      <c r="C106" s="10" t="s">
        <v>320</v>
      </c>
      <c r="D106" s="20" t="s">
        <v>321</v>
      </c>
      <c r="E106" s="47"/>
      <c r="F106" s="21"/>
      <c r="G106" s="47"/>
      <c r="H106" s="47"/>
      <c r="M106" s="24" t="s">
        <v>29</v>
      </c>
      <c r="N106" s="103" t="s">
        <v>478</v>
      </c>
      <c r="P106" s="25">
        <v>42552</v>
      </c>
      <c r="Q106" s="26">
        <v>42557</v>
      </c>
      <c r="R106" s="26"/>
      <c r="S106" s="26">
        <v>42557</v>
      </c>
      <c r="T106" s="26"/>
      <c r="U106" s="26"/>
      <c r="V106" s="36"/>
      <c r="W106" s="37"/>
      <c r="X106" s="38"/>
      <c r="Y106" s="40"/>
      <c r="Z106" s="27">
        <v>42577</v>
      </c>
      <c r="AA106" s="28" t="s">
        <v>179</v>
      </c>
      <c r="AD106" s="10" t="s">
        <v>20</v>
      </c>
      <c r="AE106" s="22" t="s">
        <v>327</v>
      </c>
      <c r="AF106" s="22" t="s">
        <v>31</v>
      </c>
      <c r="AG106" s="22" t="s">
        <v>10</v>
      </c>
      <c r="AH106" s="30" t="e">
        <f ca="1">IF(LEN(AG106)&gt;0,INDIRECT("list!B"&amp;SUMIF(#REF!,AG106,#REF!)),"")</f>
        <v>#REF!</v>
      </c>
      <c r="AI106" s="22" t="s">
        <v>34</v>
      </c>
      <c r="AJ106" s="22" t="s">
        <v>17</v>
      </c>
      <c r="AK106" s="31">
        <v>42564</v>
      </c>
      <c r="AL106" s="167">
        <v>42564</v>
      </c>
      <c r="AM106" s="31">
        <v>42564</v>
      </c>
      <c r="AN106" s="152" t="str">
        <f t="shared" si="17"/>
        <v/>
      </c>
      <c r="AP106" s="10" t="str">
        <f t="shared" si="25"/>
        <v>Closed</v>
      </c>
      <c r="AQ106" s="31">
        <f t="shared" si="26"/>
        <v>42564</v>
      </c>
      <c r="AR106" s="10" t="str">
        <f t="shared" si="14"/>
        <v>CONFORAMA_12N2-Y4_Recto</v>
      </c>
      <c r="AS106" s="10" t="str">
        <f t="shared" si="15"/>
        <v>12N2-Y4_Recto</v>
      </c>
      <c r="AT106" s="10">
        <f t="shared" si="16"/>
        <v>106</v>
      </c>
      <c r="AU106" s="10" t="str">
        <f t="shared" si="20"/>
        <v>Création______0716</v>
      </c>
      <c r="AV106" s="10" t="str">
        <f t="shared" si="21"/>
        <v>0716_07_1</v>
      </c>
      <c r="AW106" s="10">
        <f t="shared" si="24"/>
        <v>9</v>
      </c>
      <c r="AX106" s="10" t="str">
        <f t="shared" si="22"/>
        <v>0716_9</v>
      </c>
      <c r="AY106" s="10" t="str">
        <f t="shared" si="23"/>
        <v>0716_1_9</v>
      </c>
    </row>
    <row r="107" spans="1:51" x14ac:dyDescent="0.25">
      <c r="A107" s="10">
        <v>3774</v>
      </c>
      <c r="B107" s="10" t="s">
        <v>41</v>
      </c>
      <c r="C107" s="10" t="s">
        <v>322</v>
      </c>
      <c r="D107" s="20" t="s">
        <v>323</v>
      </c>
      <c r="E107" s="47"/>
      <c r="F107" s="21"/>
      <c r="G107" s="47"/>
      <c r="H107" s="47"/>
      <c r="M107" s="24" t="s">
        <v>29</v>
      </c>
      <c r="N107" s="103" t="s">
        <v>478</v>
      </c>
      <c r="P107" s="25">
        <v>42555</v>
      </c>
      <c r="Q107" s="26">
        <v>42556</v>
      </c>
      <c r="R107" s="26"/>
      <c r="S107" s="26">
        <v>42556</v>
      </c>
      <c r="T107" s="26"/>
      <c r="U107" s="26"/>
      <c r="V107" s="36"/>
      <c r="W107" s="37"/>
      <c r="X107" s="38"/>
      <c r="Y107" s="40"/>
      <c r="AA107" s="28" t="s">
        <v>179</v>
      </c>
      <c r="AD107" s="10" t="s">
        <v>19</v>
      </c>
      <c r="AE107" s="22" t="s">
        <v>328</v>
      </c>
      <c r="AF107" s="22" t="s">
        <v>16</v>
      </c>
      <c r="AG107" s="22" t="s">
        <v>9</v>
      </c>
      <c r="AH107" s="30" t="e">
        <f ca="1">IF(LEN(AG107)&gt;0,INDIRECT("list!B"&amp;SUMIF(#REF!,AG107,#REF!)),"")</f>
        <v>#REF!</v>
      </c>
      <c r="AI107" s="22" t="s">
        <v>121</v>
      </c>
      <c r="AJ107" s="22" t="s">
        <v>17</v>
      </c>
      <c r="AK107" s="31">
        <v>42556</v>
      </c>
      <c r="AL107" s="167">
        <v>42556</v>
      </c>
      <c r="AM107" s="31">
        <v>42556</v>
      </c>
      <c r="AN107" s="152" t="str">
        <f t="shared" si="17"/>
        <v/>
      </c>
      <c r="AP107" s="10" t="str">
        <f t="shared" si="25"/>
        <v>Closed</v>
      </c>
      <c r="AQ107" s="31">
        <f t="shared" si="26"/>
        <v>42556</v>
      </c>
      <c r="AR107" s="10" t="str">
        <f t="shared" ref="AR107:AR169" si="27">AD107&amp;"_"&amp;AG107&amp;"_"&amp;AF107</f>
        <v>CETELEM_12N2-A3_Recto/Verso</v>
      </c>
      <c r="AS107" s="10" t="str">
        <f t="shared" ref="AS107:AS169" si="28">AG107&amp;"_"&amp;AF107</f>
        <v>12N2-A3_Recto/Verso</v>
      </c>
      <c r="AT107" s="10">
        <f t="shared" ref="AT107:AT169" si="29">ROW(AR107)</f>
        <v>107</v>
      </c>
      <c r="AU107" s="10" t="str">
        <f t="shared" si="20"/>
        <v>Création______0716</v>
      </c>
      <c r="AV107" s="10" t="str">
        <f t="shared" si="21"/>
        <v>0716_07_4</v>
      </c>
      <c r="AW107" s="10">
        <f t="shared" si="24"/>
        <v>2</v>
      </c>
      <c r="AX107" s="10" t="str">
        <f t="shared" si="22"/>
        <v>0716_2</v>
      </c>
      <c r="AY107" s="10" t="str">
        <f t="shared" si="23"/>
        <v>0716_4_2</v>
      </c>
    </row>
    <row r="108" spans="1:51" x14ac:dyDescent="0.25">
      <c r="A108" s="10">
        <v>3775</v>
      </c>
      <c r="B108" s="10" t="s">
        <v>41</v>
      </c>
      <c r="C108" s="10" t="s">
        <v>329</v>
      </c>
      <c r="D108" s="20" t="s">
        <v>330</v>
      </c>
      <c r="E108" s="47"/>
      <c r="F108" s="21"/>
      <c r="G108" s="47"/>
      <c r="H108" s="47"/>
      <c r="M108" s="24" t="s">
        <v>29</v>
      </c>
      <c r="N108" s="103" t="s">
        <v>478</v>
      </c>
      <c r="P108" s="25">
        <v>42556</v>
      </c>
      <c r="Q108" s="26">
        <v>42556</v>
      </c>
      <c r="R108" s="26"/>
      <c r="S108" s="26">
        <v>42556</v>
      </c>
      <c r="T108" s="26"/>
      <c r="U108" s="26"/>
      <c r="V108" s="36"/>
      <c r="W108" s="37"/>
      <c r="X108" s="38"/>
      <c r="Y108" s="40"/>
      <c r="Z108" s="27">
        <v>42571</v>
      </c>
      <c r="AA108" s="28" t="s">
        <v>179</v>
      </c>
      <c r="AD108" s="10" t="s">
        <v>19</v>
      </c>
      <c r="AE108" s="22" t="s">
        <v>331</v>
      </c>
      <c r="AF108" s="22" t="s">
        <v>31</v>
      </c>
      <c r="AG108" s="22" t="s">
        <v>8</v>
      </c>
      <c r="AH108" s="30" t="e">
        <f ca="1">IF(LEN(AG108)&gt;0,INDIRECT("list!B"&amp;SUMIF(#REF!,AG108,#REF!)),"")</f>
        <v>#REF!</v>
      </c>
      <c r="AI108" s="22" t="s">
        <v>82</v>
      </c>
      <c r="AJ108" s="22" t="s">
        <v>17</v>
      </c>
      <c r="AK108" s="31">
        <v>42562</v>
      </c>
      <c r="AL108" s="167">
        <v>42558</v>
      </c>
      <c r="AM108" s="31">
        <v>42562</v>
      </c>
      <c r="AN108" s="152" t="str">
        <f t="shared" si="17"/>
        <v/>
      </c>
      <c r="AP108" s="10" t="str">
        <f t="shared" si="25"/>
        <v>Closed</v>
      </c>
      <c r="AQ108" s="31">
        <f t="shared" si="26"/>
        <v>42562</v>
      </c>
      <c r="AR108" s="10" t="str">
        <f t="shared" si="27"/>
        <v>CETELEM_12N1-A3_Recto</v>
      </c>
      <c r="AS108" s="10" t="str">
        <f t="shared" si="28"/>
        <v>12N1-A3_Recto</v>
      </c>
      <c r="AT108" s="10">
        <f t="shared" si="29"/>
        <v>108</v>
      </c>
      <c r="AU108" s="10" t="str">
        <f t="shared" si="20"/>
        <v>Création______0716</v>
      </c>
      <c r="AV108" s="10" t="str">
        <f t="shared" si="21"/>
        <v>0716_07_5</v>
      </c>
      <c r="AW108" s="10">
        <f t="shared" si="24"/>
        <v>5</v>
      </c>
      <c r="AX108" s="10" t="str">
        <f t="shared" si="22"/>
        <v>0716_5</v>
      </c>
      <c r="AY108" s="10" t="str">
        <f t="shared" si="23"/>
        <v>0716_5_5</v>
      </c>
    </row>
    <row r="109" spans="1:51" x14ac:dyDescent="0.25">
      <c r="A109" s="10">
        <v>3776</v>
      </c>
      <c r="B109" s="10" t="s">
        <v>41</v>
      </c>
      <c r="C109" s="10" t="s">
        <v>332</v>
      </c>
      <c r="D109" s="20" t="s">
        <v>333</v>
      </c>
      <c r="E109" s="47"/>
      <c r="F109" s="21"/>
      <c r="G109" s="47"/>
      <c r="H109" s="47"/>
      <c r="M109" s="24" t="s">
        <v>29</v>
      </c>
      <c r="N109" s="103" t="s">
        <v>478</v>
      </c>
      <c r="P109" s="25">
        <v>42556</v>
      </c>
      <c r="Q109" s="26">
        <v>42556</v>
      </c>
      <c r="R109" s="26"/>
      <c r="S109" s="26">
        <v>42556</v>
      </c>
      <c r="T109" s="26"/>
      <c r="U109" s="26"/>
      <c r="V109" s="36"/>
      <c r="W109" s="37"/>
      <c r="X109" s="38"/>
      <c r="Y109" s="40"/>
      <c r="Z109" s="27">
        <v>42571</v>
      </c>
      <c r="AA109" s="28" t="s">
        <v>179</v>
      </c>
      <c r="AD109" s="10" t="s">
        <v>19</v>
      </c>
      <c r="AE109" s="22" t="s">
        <v>334</v>
      </c>
      <c r="AF109" s="22" t="s">
        <v>31</v>
      </c>
      <c r="AG109" s="22" t="s">
        <v>8</v>
      </c>
      <c r="AH109" s="30" t="e">
        <f ca="1">IF(LEN(AG109)&gt;0,INDIRECT("list!B"&amp;SUMIF(#REF!,AG109,#REF!)),"")</f>
        <v>#REF!</v>
      </c>
      <c r="AI109" s="22" t="s">
        <v>82</v>
      </c>
      <c r="AJ109" s="22" t="s">
        <v>17</v>
      </c>
      <c r="AK109" s="31">
        <v>42562</v>
      </c>
      <c r="AL109" s="167">
        <v>42562</v>
      </c>
      <c r="AM109" s="31">
        <v>42563</v>
      </c>
      <c r="AN109" s="152" t="str">
        <f t="shared" si="17"/>
        <v/>
      </c>
      <c r="AP109" s="10" t="str">
        <f t="shared" si="25"/>
        <v>Closed</v>
      </c>
      <c r="AQ109" s="31">
        <f t="shared" si="26"/>
        <v>42563</v>
      </c>
      <c r="AR109" s="10" t="str">
        <f t="shared" si="27"/>
        <v>CETELEM_12N1-A3_Recto</v>
      </c>
      <c r="AS109" s="10" t="str">
        <f t="shared" si="28"/>
        <v>12N1-A3_Recto</v>
      </c>
      <c r="AT109" s="10">
        <f t="shared" si="29"/>
        <v>109</v>
      </c>
      <c r="AU109" s="10" t="str">
        <f t="shared" si="20"/>
        <v>Création______0716</v>
      </c>
      <c r="AV109" s="10" t="str">
        <f t="shared" si="21"/>
        <v>0716_07_5</v>
      </c>
      <c r="AW109" s="10">
        <f t="shared" si="24"/>
        <v>6</v>
      </c>
      <c r="AX109" s="10" t="str">
        <f t="shared" si="22"/>
        <v>0716_6</v>
      </c>
      <c r="AY109" s="10" t="str">
        <f t="shared" si="23"/>
        <v>0716_5_6</v>
      </c>
    </row>
    <row r="110" spans="1:51" x14ac:dyDescent="0.25">
      <c r="A110" s="10">
        <v>3777</v>
      </c>
      <c r="B110" s="10" t="s">
        <v>41</v>
      </c>
      <c r="C110" s="10" t="s">
        <v>336</v>
      </c>
      <c r="D110" s="20" t="s">
        <v>335</v>
      </c>
      <c r="E110" s="47"/>
      <c r="F110" s="21"/>
      <c r="G110" s="47"/>
      <c r="H110" s="47"/>
      <c r="M110" s="24" t="s">
        <v>29</v>
      </c>
      <c r="N110" s="103" t="s">
        <v>478</v>
      </c>
      <c r="P110" s="25">
        <v>42556</v>
      </c>
      <c r="Q110" s="26">
        <v>42557</v>
      </c>
      <c r="R110" s="26"/>
      <c r="S110" s="26">
        <v>42557</v>
      </c>
      <c r="T110" s="26"/>
      <c r="U110" s="26"/>
      <c r="V110" s="36"/>
      <c r="W110" s="37"/>
      <c r="X110" s="38"/>
      <c r="Y110" s="40"/>
      <c r="Z110" s="27">
        <v>42571</v>
      </c>
      <c r="AA110" s="28" t="s">
        <v>179</v>
      </c>
      <c r="AD110" s="10" t="s">
        <v>19</v>
      </c>
      <c r="AE110" s="22" t="s">
        <v>337</v>
      </c>
      <c r="AF110" s="22" t="s">
        <v>31</v>
      </c>
      <c r="AG110" s="22" t="s">
        <v>14</v>
      </c>
      <c r="AH110" s="30" t="e">
        <f ca="1">IF(LEN(AG110)&gt;0,INDIRECT("list!B"&amp;SUMIF(#REF!,AG110,#REF!)),"")</f>
        <v>#REF!</v>
      </c>
      <c r="AI110" s="22" t="s">
        <v>28</v>
      </c>
      <c r="AJ110" s="22" t="s">
        <v>17</v>
      </c>
      <c r="AK110" s="31">
        <v>42562</v>
      </c>
      <c r="AL110" s="167">
        <v>42562</v>
      </c>
      <c r="AM110" s="31">
        <v>42563</v>
      </c>
      <c r="AN110" s="152" t="str">
        <f t="shared" si="17"/>
        <v/>
      </c>
      <c r="AP110" s="10" t="str">
        <f t="shared" si="25"/>
        <v>Closed</v>
      </c>
      <c r="AQ110" s="31">
        <f t="shared" si="26"/>
        <v>42563</v>
      </c>
      <c r="AR110" s="10" t="str">
        <f t="shared" si="27"/>
        <v>CETELEM_16N2-Y4_Recto</v>
      </c>
      <c r="AS110" s="10" t="str">
        <f t="shared" si="28"/>
        <v>16N2-Y4_Recto</v>
      </c>
      <c r="AT110" s="10">
        <f t="shared" si="29"/>
        <v>110</v>
      </c>
      <c r="AU110" s="10" t="str">
        <f t="shared" si="20"/>
        <v>Création______0716</v>
      </c>
      <c r="AV110" s="10" t="str">
        <f t="shared" si="21"/>
        <v>0716_07_5</v>
      </c>
      <c r="AW110" s="10">
        <f t="shared" si="24"/>
        <v>6</v>
      </c>
      <c r="AX110" s="10" t="str">
        <f t="shared" si="22"/>
        <v>0716_6</v>
      </c>
      <c r="AY110" s="10" t="str">
        <f t="shared" si="23"/>
        <v>0716_5_6</v>
      </c>
    </row>
    <row r="111" spans="1:51" x14ac:dyDescent="0.25">
      <c r="C111" s="10" t="s">
        <v>339</v>
      </c>
      <c r="D111" s="20"/>
      <c r="E111" s="47"/>
      <c r="F111" s="21"/>
      <c r="G111" s="47"/>
      <c r="H111" s="47"/>
      <c r="AA111" s="28" t="s">
        <v>179</v>
      </c>
      <c r="AD111" s="10" t="s">
        <v>19</v>
      </c>
      <c r="AE111" s="22" t="s">
        <v>338</v>
      </c>
      <c r="AH111" s="30" t="str">
        <f ca="1">IF(LEN(AG111)&gt;0,INDIRECT("list!B"&amp;SUMIF(#REF!,AG111,#REF!)),"")</f>
        <v/>
      </c>
      <c r="AN111" s="152" t="str">
        <f t="shared" si="17"/>
        <v/>
      </c>
      <c r="AP111" s="10" t="str">
        <f t="shared" si="25"/>
        <v>Closed</v>
      </c>
      <c r="AQ111" s="31">
        <f t="shared" si="26"/>
        <v>42563</v>
      </c>
      <c r="AR111" s="10" t="str">
        <f t="shared" si="27"/>
        <v>CETELEM__</v>
      </c>
      <c r="AS111" s="10" t="str">
        <f t="shared" si="28"/>
        <v>_</v>
      </c>
      <c r="AT111" s="10">
        <f t="shared" si="29"/>
        <v>111</v>
      </c>
      <c r="AU111" s="10" t="str">
        <f t="shared" si="20"/>
        <v/>
      </c>
      <c r="AV111" s="10" t="str">
        <f t="shared" si="21"/>
        <v>_01_0</v>
      </c>
      <c r="AW111" s="10">
        <f t="shared" si="24"/>
        <v>0</v>
      </c>
      <c r="AX111" s="10" t="str">
        <f t="shared" si="22"/>
        <v>_0</v>
      </c>
      <c r="AY111" s="10" t="str">
        <f t="shared" si="23"/>
        <v>_0_0</v>
      </c>
    </row>
    <row r="112" spans="1:51" x14ac:dyDescent="0.25">
      <c r="A112" s="10">
        <v>3778</v>
      </c>
      <c r="B112" s="10" t="s">
        <v>152</v>
      </c>
      <c r="C112" s="10" t="s">
        <v>83</v>
      </c>
      <c r="D112" s="20" t="s">
        <v>84</v>
      </c>
      <c r="E112" s="47"/>
      <c r="F112" s="21"/>
      <c r="G112" s="47"/>
      <c r="H112" s="47"/>
      <c r="M112" s="24" t="s">
        <v>29</v>
      </c>
      <c r="N112" s="103" t="s">
        <v>478</v>
      </c>
      <c r="P112" s="25">
        <v>42557</v>
      </c>
      <c r="Q112" s="26">
        <v>42557</v>
      </c>
      <c r="R112" s="26"/>
      <c r="S112" s="26">
        <v>42559</v>
      </c>
      <c r="T112" s="26"/>
      <c r="U112" s="26"/>
      <c r="V112" s="36"/>
      <c r="W112" s="37"/>
      <c r="X112" s="38"/>
      <c r="Y112" s="40"/>
      <c r="AA112" s="28" t="s">
        <v>179</v>
      </c>
      <c r="AH112" s="30" t="str">
        <f ca="1">IF(LEN(AG112)&gt;0,INDIRECT("list!B"&amp;SUMIF(#REF!,AG112,#REF!)),"")</f>
        <v/>
      </c>
      <c r="AK112" s="31"/>
      <c r="AM112" s="31">
        <v>42558</v>
      </c>
      <c r="AN112" s="152" t="str">
        <f t="shared" si="17"/>
        <v/>
      </c>
      <c r="AP112" s="10" t="str">
        <f t="shared" si="25"/>
        <v>Closed</v>
      </c>
      <c r="AQ112" s="31">
        <f t="shared" si="26"/>
        <v>42558</v>
      </c>
      <c r="AR112" s="10" t="str">
        <f t="shared" si="27"/>
        <v>__</v>
      </c>
      <c r="AS112" s="10" t="str">
        <f t="shared" si="28"/>
        <v>_</v>
      </c>
      <c r="AT112" s="10">
        <f t="shared" si="29"/>
        <v>112</v>
      </c>
      <c r="AU112" s="10" t="str">
        <f t="shared" si="20"/>
        <v>Modification texte______0716</v>
      </c>
      <c r="AV112" s="10" t="str">
        <f t="shared" si="21"/>
        <v>0716_07_6</v>
      </c>
      <c r="AW112" s="10">
        <f t="shared" si="24"/>
        <v>2</v>
      </c>
      <c r="AX112" s="10" t="str">
        <f t="shared" si="22"/>
        <v>0716_2</v>
      </c>
      <c r="AY112" s="10" t="str">
        <f t="shared" si="23"/>
        <v>0716_6_2</v>
      </c>
    </row>
    <row r="113" spans="1:51" x14ac:dyDescent="0.25">
      <c r="A113" s="10">
        <v>3779</v>
      </c>
      <c r="B113" s="10" t="s">
        <v>41</v>
      </c>
      <c r="C113" s="10" t="s">
        <v>340</v>
      </c>
      <c r="D113" s="20" t="s">
        <v>341</v>
      </c>
      <c r="E113" s="47"/>
      <c r="F113" s="21"/>
      <c r="G113" s="47"/>
      <c r="H113" s="47"/>
      <c r="M113" s="24" t="s">
        <v>29</v>
      </c>
      <c r="N113" s="103" t="s">
        <v>478</v>
      </c>
      <c r="P113" s="25">
        <v>42559</v>
      </c>
      <c r="Q113" s="26">
        <v>42562</v>
      </c>
      <c r="R113" s="26"/>
      <c r="S113" s="26">
        <v>42562</v>
      </c>
      <c r="T113" s="26"/>
      <c r="U113" s="26"/>
      <c r="V113" s="36"/>
      <c r="W113" s="37"/>
      <c r="X113" s="38"/>
      <c r="Y113" s="40"/>
      <c r="AA113" s="28" t="s">
        <v>179</v>
      </c>
      <c r="AD113" s="10" t="s">
        <v>21</v>
      </c>
      <c r="AE113" s="22" t="s">
        <v>342</v>
      </c>
      <c r="AF113" s="22" t="s">
        <v>31</v>
      </c>
      <c r="AG113" s="22" t="s">
        <v>10</v>
      </c>
      <c r="AH113" s="30" t="e">
        <f ca="1">IF(LEN(AG113)&gt;0,INDIRECT("list!B"&amp;SUMIF(#REF!,AG113,#REF!)),"")</f>
        <v>#REF!</v>
      </c>
      <c r="AI113" s="22" t="s">
        <v>34</v>
      </c>
      <c r="AJ113" s="22" t="s">
        <v>17</v>
      </c>
      <c r="AK113" s="31">
        <v>42562</v>
      </c>
      <c r="AL113" s="167">
        <v>42564</v>
      </c>
      <c r="AM113" s="31">
        <v>42564</v>
      </c>
      <c r="AN113" s="152" t="str">
        <f t="shared" si="17"/>
        <v/>
      </c>
      <c r="AP113" s="10" t="str">
        <f t="shared" si="25"/>
        <v>Closed</v>
      </c>
      <c r="AQ113" s="31">
        <f t="shared" si="26"/>
        <v>42564</v>
      </c>
      <c r="AR113" s="10" t="str">
        <f t="shared" si="27"/>
        <v>BUT_12N2-Y4_Recto</v>
      </c>
      <c r="AS113" s="10" t="str">
        <f t="shared" si="28"/>
        <v>12N2-Y4_Recto</v>
      </c>
      <c r="AT113" s="10">
        <f t="shared" si="29"/>
        <v>113</v>
      </c>
      <c r="AU113" s="10" t="str">
        <f t="shared" si="20"/>
        <v>Création______0716</v>
      </c>
      <c r="AV113" s="10" t="str">
        <f t="shared" si="21"/>
        <v>0716_07_8</v>
      </c>
      <c r="AW113" s="10">
        <f t="shared" si="24"/>
        <v>4</v>
      </c>
      <c r="AX113" s="10" t="str">
        <f t="shared" si="22"/>
        <v>0716_4</v>
      </c>
      <c r="AY113" s="10" t="str">
        <f t="shared" si="23"/>
        <v>0716_8_4</v>
      </c>
    </row>
    <row r="114" spans="1:51" x14ac:dyDescent="0.25">
      <c r="A114" s="10">
        <v>3780</v>
      </c>
      <c r="B114" s="10" t="s">
        <v>41</v>
      </c>
      <c r="C114" s="10" t="s">
        <v>343</v>
      </c>
      <c r="D114" s="20" t="s">
        <v>344</v>
      </c>
      <c r="E114" s="47"/>
      <c r="F114" s="21"/>
      <c r="G114" s="47"/>
      <c r="H114" s="47"/>
      <c r="M114" s="24" t="s">
        <v>29</v>
      </c>
      <c r="N114" s="103" t="s">
        <v>478</v>
      </c>
      <c r="P114" s="25">
        <v>42559</v>
      </c>
      <c r="Q114" s="26">
        <v>42564</v>
      </c>
      <c r="R114" s="26"/>
      <c r="S114" s="26">
        <v>42564</v>
      </c>
      <c r="T114" s="26"/>
      <c r="U114" s="26"/>
      <c r="V114" s="36"/>
      <c r="W114" s="37"/>
      <c r="X114" s="38"/>
      <c r="Y114" s="40"/>
      <c r="AA114" s="28" t="s">
        <v>179</v>
      </c>
      <c r="AD114" s="10" t="s">
        <v>21</v>
      </c>
      <c r="AE114" s="22" t="s">
        <v>345</v>
      </c>
      <c r="AF114" s="22" t="s">
        <v>16</v>
      </c>
      <c r="AG114" s="22" t="s">
        <v>15</v>
      </c>
      <c r="AH114" s="30" t="e">
        <f ca="1">IF(LEN(AG114)&gt;0,INDIRECT("list!B"&amp;SUMIF(#REF!,AG114,#REF!)),"")</f>
        <v>#REF!</v>
      </c>
      <c r="AI114" s="22" t="s">
        <v>129</v>
      </c>
      <c r="AJ114" s="22" t="s">
        <v>17</v>
      </c>
      <c r="AK114" s="31">
        <v>42562</v>
      </c>
      <c r="AL114" s="167">
        <v>42564</v>
      </c>
      <c r="AM114" s="31">
        <v>42564</v>
      </c>
      <c r="AN114" s="152" t="str">
        <f t="shared" si="17"/>
        <v/>
      </c>
      <c r="AP114" s="10" t="str">
        <f t="shared" si="25"/>
        <v>Closed</v>
      </c>
      <c r="AQ114" s="31">
        <f t="shared" si="26"/>
        <v>42564</v>
      </c>
      <c r="AR114" s="10" t="str">
        <f t="shared" si="27"/>
        <v>BUT_18N2-Y4_Recto/Verso</v>
      </c>
      <c r="AS114" s="10" t="str">
        <f t="shared" si="28"/>
        <v>18N2-Y4_Recto/Verso</v>
      </c>
      <c r="AT114" s="10">
        <f t="shared" si="29"/>
        <v>114</v>
      </c>
      <c r="AU114" s="10" t="str">
        <f t="shared" si="20"/>
        <v>Création______0716</v>
      </c>
      <c r="AV114" s="10" t="str">
        <f t="shared" si="21"/>
        <v>0716_07_8</v>
      </c>
      <c r="AW114" s="10">
        <f t="shared" si="24"/>
        <v>4</v>
      </c>
      <c r="AX114" s="10" t="str">
        <f t="shared" si="22"/>
        <v>0716_4</v>
      </c>
      <c r="AY114" s="10" t="str">
        <f t="shared" si="23"/>
        <v>0716_8_4</v>
      </c>
    </row>
    <row r="115" spans="1:51" x14ac:dyDescent="0.25">
      <c r="A115" s="10">
        <v>3781</v>
      </c>
      <c r="B115" s="10" t="s">
        <v>41</v>
      </c>
      <c r="C115" s="10" t="s">
        <v>346</v>
      </c>
      <c r="D115" s="20" t="s">
        <v>347</v>
      </c>
      <c r="E115" s="47"/>
      <c r="F115" s="21"/>
      <c r="G115" s="47"/>
      <c r="H115" s="47"/>
      <c r="M115" s="24" t="s">
        <v>29</v>
      </c>
      <c r="N115" s="103" t="s">
        <v>478</v>
      </c>
      <c r="P115" s="25">
        <v>42559</v>
      </c>
      <c r="Q115" s="26">
        <v>42564</v>
      </c>
      <c r="R115" s="26"/>
      <c r="S115" s="26">
        <v>42564</v>
      </c>
      <c r="T115" s="26"/>
      <c r="U115" s="26"/>
      <c r="V115" s="36"/>
      <c r="W115" s="37"/>
      <c r="X115" s="38"/>
      <c r="Y115" s="40"/>
      <c r="Z115" s="27">
        <v>42571</v>
      </c>
      <c r="AA115" s="28" t="s">
        <v>179</v>
      </c>
      <c r="AD115" s="10" t="s">
        <v>19</v>
      </c>
      <c r="AE115" s="22" t="s">
        <v>348</v>
      </c>
      <c r="AF115" s="22" t="s">
        <v>16</v>
      </c>
      <c r="AG115" s="22" t="s">
        <v>15</v>
      </c>
      <c r="AH115" s="30" t="e">
        <f ca="1">IF(LEN(AG115)&gt;0,INDIRECT("list!B"&amp;SUMIF(#REF!,AG115,#REF!)),"")</f>
        <v>#REF!</v>
      </c>
      <c r="AI115" s="22" t="s">
        <v>129</v>
      </c>
      <c r="AJ115" s="22" t="s">
        <v>17</v>
      </c>
      <c r="AK115" s="31">
        <v>42562</v>
      </c>
      <c r="AL115" s="167">
        <v>42564</v>
      </c>
      <c r="AM115" s="31">
        <v>42564</v>
      </c>
      <c r="AN115" s="152" t="str">
        <f t="shared" si="17"/>
        <v/>
      </c>
      <c r="AP115" s="10" t="str">
        <f t="shared" si="25"/>
        <v>Closed</v>
      </c>
      <c r="AQ115" s="31">
        <f t="shared" si="26"/>
        <v>42564</v>
      </c>
      <c r="AR115" s="10" t="str">
        <f t="shared" si="27"/>
        <v>CETELEM_18N2-Y4_Recto/Verso</v>
      </c>
      <c r="AS115" s="10" t="str">
        <f t="shared" si="28"/>
        <v>18N2-Y4_Recto/Verso</v>
      </c>
      <c r="AT115" s="10">
        <f t="shared" si="29"/>
        <v>115</v>
      </c>
      <c r="AU115" s="10" t="str">
        <f t="shared" si="20"/>
        <v>Création______0716</v>
      </c>
      <c r="AV115" s="10" t="str">
        <f t="shared" si="21"/>
        <v>0716_07_8</v>
      </c>
      <c r="AW115" s="10">
        <f t="shared" si="24"/>
        <v>4</v>
      </c>
      <c r="AX115" s="10" t="str">
        <f t="shared" si="22"/>
        <v>0716_4</v>
      </c>
      <c r="AY115" s="10" t="str">
        <f t="shared" si="23"/>
        <v>0716_8_4</v>
      </c>
    </row>
    <row r="116" spans="1:51" x14ac:dyDescent="0.25">
      <c r="A116" s="10">
        <v>3782</v>
      </c>
      <c r="B116" s="10" t="s">
        <v>41</v>
      </c>
      <c r="C116" s="10" t="s">
        <v>349</v>
      </c>
      <c r="D116" s="20" t="s">
        <v>350</v>
      </c>
      <c r="E116" s="47"/>
      <c r="F116" s="21"/>
      <c r="G116" s="47"/>
      <c r="H116" s="47"/>
      <c r="M116" s="24" t="s">
        <v>29</v>
      </c>
      <c r="N116" s="103" t="s">
        <v>478</v>
      </c>
      <c r="P116" s="25">
        <v>42559</v>
      </c>
      <c r="Q116" s="26">
        <v>42564</v>
      </c>
      <c r="R116" s="26"/>
      <c r="S116" s="26">
        <v>42564</v>
      </c>
      <c r="T116" s="26"/>
      <c r="U116" s="26"/>
      <c r="V116" s="36"/>
      <c r="W116" s="37"/>
      <c r="X116" s="38"/>
      <c r="Y116" s="40"/>
      <c r="Z116" s="27">
        <v>42571</v>
      </c>
      <c r="AA116" s="28" t="s">
        <v>179</v>
      </c>
      <c r="AD116" s="10" t="s">
        <v>19</v>
      </c>
      <c r="AE116" s="22" t="s">
        <v>351</v>
      </c>
      <c r="AF116" s="22" t="s">
        <v>16</v>
      </c>
      <c r="AG116" s="22" t="s">
        <v>15</v>
      </c>
      <c r="AH116" s="30" t="e">
        <f ca="1">IF(LEN(AG116)&gt;0,INDIRECT("list!B"&amp;SUMIF(#REF!,AG116,#REF!)),"")</f>
        <v>#REF!</v>
      </c>
      <c r="AI116" s="22" t="s">
        <v>129</v>
      </c>
      <c r="AJ116" s="22" t="s">
        <v>17</v>
      </c>
      <c r="AK116" s="31">
        <v>42562</v>
      </c>
      <c r="AL116" s="167">
        <v>42564</v>
      </c>
      <c r="AM116" s="31">
        <v>42564</v>
      </c>
      <c r="AN116" s="152" t="str">
        <f t="shared" si="17"/>
        <v/>
      </c>
      <c r="AP116" s="10" t="str">
        <f t="shared" si="25"/>
        <v>Closed</v>
      </c>
      <c r="AQ116" s="31">
        <f t="shared" si="26"/>
        <v>42564</v>
      </c>
      <c r="AR116" s="10" t="str">
        <f t="shared" si="27"/>
        <v>CETELEM_18N2-Y4_Recto/Verso</v>
      </c>
      <c r="AS116" s="10" t="str">
        <f t="shared" si="28"/>
        <v>18N2-Y4_Recto/Verso</v>
      </c>
      <c r="AT116" s="10">
        <f t="shared" si="29"/>
        <v>116</v>
      </c>
      <c r="AU116" s="10" t="str">
        <f t="shared" si="20"/>
        <v>Création______0716</v>
      </c>
      <c r="AV116" s="10" t="str">
        <f t="shared" si="21"/>
        <v>0716_07_8</v>
      </c>
      <c r="AW116" s="10">
        <f t="shared" si="24"/>
        <v>4</v>
      </c>
      <c r="AX116" s="10" t="str">
        <f t="shared" si="22"/>
        <v>0716_4</v>
      </c>
      <c r="AY116" s="10" t="str">
        <f t="shared" si="23"/>
        <v>0716_8_4</v>
      </c>
    </row>
    <row r="117" spans="1:51" x14ac:dyDescent="0.25">
      <c r="A117" s="10">
        <v>3783</v>
      </c>
      <c r="B117" s="10" t="s">
        <v>41</v>
      </c>
      <c r="C117" s="10" t="s">
        <v>352</v>
      </c>
      <c r="D117" s="20" t="s">
        <v>353</v>
      </c>
      <c r="E117" s="47"/>
      <c r="F117" s="21"/>
      <c r="G117" s="47"/>
      <c r="H117" s="47"/>
      <c r="M117" s="24" t="s">
        <v>29</v>
      </c>
      <c r="N117" s="103" t="s">
        <v>478</v>
      </c>
      <c r="P117" s="25">
        <v>42559</v>
      </c>
      <c r="Q117" s="26">
        <v>42562</v>
      </c>
      <c r="R117" s="26"/>
      <c r="S117" s="26">
        <v>42562</v>
      </c>
      <c r="T117" s="26"/>
      <c r="U117" s="26"/>
      <c r="V117" s="36"/>
      <c r="W117" s="37"/>
      <c r="X117" s="38"/>
      <c r="Y117" s="40"/>
      <c r="Z117" s="27">
        <v>42577</v>
      </c>
      <c r="AA117" s="28" t="s">
        <v>179</v>
      </c>
      <c r="AD117" s="10" t="s">
        <v>21</v>
      </c>
      <c r="AE117" s="22" t="s">
        <v>354</v>
      </c>
      <c r="AF117" s="22" t="s">
        <v>31</v>
      </c>
      <c r="AG117" s="22" t="s">
        <v>10</v>
      </c>
      <c r="AH117" s="30" t="e">
        <f ca="1">IF(LEN(AG117)&gt;0,INDIRECT("list!B"&amp;SUMIF(#REF!,AG117,#REF!)),"")</f>
        <v>#REF!</v>
      </c>
      <c r="AI117" s="22" t="s">
        <v>34</v>
      </c>
      <c r="AJ117" s="22" t="s">
        <v>17</v>
      </c>
      <c r="AK117" s="31">
        <v>42562</v>
      </c>
      <c r="AL117" s="167">
        <v>42564</v>
      </c>
      <c r="AM117" s="31">
        <v>42564</v>
      </c>
      <c r="AN117" s="152" t="str">
        <f t="shared" si="17"/>
        <v/>
      </c>
      <c r="AP117" s="10" t="str">
        <f t="shared" si="25"/>
        <v>Closed</v>
      </c>
      <c r="AQ117" s="31">
        <f t="shared" si="26"/>
        <v>42564</v>
      </c>
      <c r="AR117" s="10" t="str">
        <f t="shared" si="27"/>
        <v>BUT_12N2-Y4_Recto</v>
      </c>
      <c r="AS117" s="10" t="str">
        <f t="shared" si="28"/>
        <v>12N2-Y4_Recto</v>
      </c>
      <c r="AT117" s="10">
        <f t="shared" si="29"/>
        <v>117</v>
      </c>
      <c r="AU117" s="10" t="str">
        <f t="shared" si="20"/>
        <v>Création______0716</v>
      </c>
      <c r="AV117" s="10" t="str">
        <f t="shared" si="21"/>
        <v>0716_07_8</v>
      </c>
      <c r="AW117" s="10">
        <f t="shared" si="24"/>
        <v>4</v>
      </c>
      <c r="AX117" s="10" t="str">
        <f t="shared" si="22"/>
        <v>0716_4</v>
      </c>
      <c r="AY117" s="10" t="str">
        <f t="shared" si="23"/>
        <v>0716_8_4</v>
      </c>
    </row>
    <row r="118" spans="1:51" x14ac:dyDescent="0.25">
      <c r="A118" s="10">
        <v>3784</v>
      </c>
      <c r="B118" s="10" t="s">
        <v>41</v>
      </c>
      <c r="C118" s="10" t="s">
        <v>355</v>
      </c>
      <c r="D118" s="20" t="s">
        <v>356</v>
      </c>
      <c r="E118" s="47"/>
      <c r="F118" s="21"/>
      <c r="G118" s="47"/>
      <c r="H118" s="47"/>
      <c r="M118" s="24" t="s">
        <v>29</v>
      </c>
      <c r="N118" s="103" t="s">
        <v>478</v>
      </c>
      <c r="P118" s="25">
        <v>42559</v>
      </c>
      <c r="Q118" s="26">
        <v>42563</v>
      </c>
      <c r="R118" s="26"/>
      <c r="S118" s="26">
        <v>42563</v>
      </c>
      <c r="T118" s="26"/>
      <c r="U118" s="26"/>
      <c r="V118" s="36"/>
      <c r="W118" s="37"/>
      <c r="X118" s="38"/>
      <c r="Y118" s="40"/>
      <c r="Z118" s="27">
        <v>42577</v>
      </c>
      <c r="AA118" s="28" t="s">
        <v>179</v>
      </c>
      <c r="AD118" s="10" t="s">
        <v>23</v>
      </c>
      <c r="AE118" s="22" t="s">
        <v>357</v>
      </c>
      <c r="AF118" s="22" t="s">
        <v>31</v>
      </c>
      <c r="AG118" s="22" t="s">
        <v>13</v>
      </c>
      <c r="AH118" s="30" t="e">
        <f ca="1">IF(LEN(AG118)&gt;0,INDIRECT("list!B"&amp;SUMIF(#REF!,AG118,#REF!)),"")</f>
        <v>#REF!</v>
      </c>
      <c r="AI118" s="22" t="s">
        <v>165</v>
      </c>
      <c r="AJ118" s="22" t="s">
        <v>17</v>
      </c>
      <c r="AK118" s="31">
        <v>42563</v>
      </c>
      <c r="AL118" s="167">
        <v>42564</v>
      </c>
      <c r="AM118" s="31">
        <v>42562</v>
      </c>
      <c r="AN118" s="152" t="str">
        <f t="shared" si="17"/>
        <v/>
      </c>
      <c r="AP118" s="10" t="str">
        <f t="shared" si="25"/>
        <v>Closed</v>
      </c>
      <c r="AQ118" s="31">
        <f t="shared" si="26"/>
        <v>42562</v>
      </c>
      <c r="AR118" s="10" t="str">
        <f t="shared" si="27"/>
        <v>BNP_14N2-Y4_Recto</v>
      </c>
      <c r="AS118" s="10" t="str">
        <f t="shared" si="28"/>
        <v>14N2-Y4_Recto</v>
      </c>
      <c r="AT118" s="10">
        <f t="shared" si="29"/>
        <v>118</v>
      </c>
      <c r="AU118" s="10" t="str">
        <f t="shared" si="20"/>
        <v>Création______0716</v>
      </c>
      <c r="AV118" s="10" t="str">
        <f t="shared" si="21"/>
        <v>0716_07_8</v>
      </c>
      <c r="AW118" s="10">
        <f t="shared" si="24"/>
        <v>2</v>
      </c>
      <c r="AX118" s="10" t="str">
        <f t="shared" si="22"/>
        <v>0716_2</v>
      </c>
      <c r="AY118" s="10" t="str">
        <f t="shared" si="23"/>
        <v>0716_8_2</v>
      </c>
    </row>
    <row r="119" spans="1:51" x14ac:dyDescent="0.25">
      <c r="A119" s="10">
        <v>3785</v>
      </c>
      <c r="B119" s="10" t="s">
        <v>41</v>
      </c>
      <c r="C119" s="10" t="s">
        <v>358</v>
      </c>
      <c r="D119" s="20" t="s">
        <v>359</v>
      </c>
      <c r="E119" s="47"/>
      <c r="F119" s="21"/>
      <c r="G119" s="47"/>
      <c r="H119" s="47"/>
      <c r="M119" s="24" t="s">
        <v>29</v>
      </c>
      <c r="N119" s="103" t="s">
        <v>478</v>
      </c>
      <c r="P119" s="25">
        <v>42559</v>
      </c>
      <c r="Q119" s="26">
        <v>42563</v>
      </c>
      <c r="R119" s="26"/>
      <c r="S119" s="26">
        <v>42563</v>
      </c>
      <c r="T119" s="26"/>
      <c r="U119" s="26"/>
      <c r="V119" s="36"/>
      <c r="W119" s="37"/>
      <c r="X119" s="38"/>
      <c r="Y119" s="40"/>
      <c r="Z119" s="27">
        <v>42577</v>
      </c>
      <c r="AA119" s="28" t="s">
        <v>179</v>
      </c>
      <c r="AD119" s="10" t="s">
        <v>23</v>
      </c>
      <c r="AE119" s="22" t="s">
        <v>360</v>
      </c>
      <c r="AF119" s="22" t="s">
        <v>31</v>
      </c>
      <c r="AG119" s="22" t="s">
        <v>13</v>
      </c>
      <c r="AH119" s="30" t="e">
        <f ca="1">IF(LEN(AG119)&gt;0,INDIRECT("list!B"&amp;SUMIF(#REF!,AG119,#REF!)),"")</f>
        <v>#REF!</v>
      </c>
      <c r="AI119" s="22" t="s">
        <v>165</v>
      </c>
      <c r="AJ119" s="22" t="s">
        <v>17</v>
      </c>
      <c r="AK119" s="31">
        <v>42563</v>
      </c>
      <c r="AL119" s="167">
        <v>42564</v>
      </c>
      <c r="AM119" s="31">
        <v>42562</v>
      </c>
      <c r="AN119" s="152" t="str">
        <f t="shared" si="17"/>
        <v/>
      </c>
      <c r="AP119" s="10" t="str">
        <f t="shared" si="25"/>
        <v>Closed</v>
      </c>
      <c r="AQ119" s="31">
        <f t="shared" si="26"/>
        <v>42562</v>
      </c>
      <c r="AR119" s="10" t="str">
        <f t="shared" si="27"/>
        <v>BNP_14N2-Y4_Recto</v>
      </c>
      <c r="AS119" s="10" t="str">
        <f t="shared" si="28"/>
        <v>14N2-Y4_Recto</v>
      </c>
      <c r="AT119" s="10">
        <f t="shared" si="29"/>
        <v>119</v>
      </c>
      <c r="AU119" s="10" t="str">
        <f t="shared" si="20"/>
        <v>Création______0716</v>
      </c>
      <c r="AV119" s="10" t="str">
        <f t="shared" si="21"/>
        <v>0716_07_8</v>
      </c>
      <c r="AW119" s="10">
        <f t="shared" si="24"/>
        <v>2</v>
      </c>
      <c r="AX119" s="10" t="str">
        <f t="shared" si="22"/>
        <v>0716_2</v>
      </c>
      <c r="AY119" s="10" t="str">
        <f t="shared" si="23"/>
        <v>0716_8_2</v>
      </c>
    </row>
    <row r="120" spans="1:51" x14ac:dyDescent="0.25">
      <c r="A120" s="10">
        <v>3786</v>
      </c>
      <c r="B120" s="10" t="s">
        <v>41</v>
      </c>
      <c r="C120" s="10" t="s">
        <v>361</v>
      </c>
      <c r="D120" s="20" t="s">
        <v>362</v>
      </c>
      <c r="E120" s="47"/>
      <c r="F120" s="21"/>
      <c r="G120" s="47"/>
      <c r="H120" s="47"/>
      <c r="M120" s="24" t="s">
        <v>29</v>
      </c>
      <c r="N120" s="103" t="s">
        <v>478</v>
      </c>
      <c r="P120" s="25">
        <v>42559</v>
      </c>
      <c r="Q120" s="26">
        <v>42569</v>
      </c>
      <c r="R120" s="26"/>
      <c r="S120" s="26">
        <v>42569</v>
      </c>
      <c r="T120" s="26"/>
      <c r="U120" s="26"/>
      <c r="V120" s="36"/>
      <c r="W120" s="37"/>
      <c r="X120" s="38"/>
      <c r="Y120" s="40"/>
      <c r="Z120" s="27">
        <v>42572</v>
      </c>
      <c r="AA120" s="28" t="s">
        <v>179</v>
      </c>
      <c r="AD120" s="10" t="s">
        <v>19</v>
      </c>
      <c r="AE120" s="22" t="s">
        <v>328</v>
      </c>
      <c r="AF120" s="22" t="s">
        <v>16</v>
      </c>
      <c r="AG120" s="22" t="s">
        <v>9</v>
      </c>
      <c r="AH120" s="30" t="e">
        <f ca="1">IF(LEN(AG120)&gt;0,INDIRECT("list!B"&amp;SUMIF(#REF!,AG120,#REF!)),"")</f>
        <v>#REF!</v>
      </c>
      <c r="AI120" s="22" t="s">
        <v>121</v>
      </c>
      <c r="AJ120" s="22" t="s">
        <v>17</v>
      </c>
      <c r="AK120" s="31">
        <v>42562</v>
      </c>
      <c r="AL120" s="167">
        <v>42564</v>
      </c>
      <c r="AM120" s="31">
        <v>42564</v>
      </c>
      <c r="AN120" s="152" t="str">
        <f t="shared" si="17"/>
        <v/>
      </c>
      <c r="AP120" s="10" t="str">
        <f t="shared" si="25"/>
        <v>Closed</v>
      </c>
      <c r="AQ120" s="31">
        <f t="shared" si="26"/>
        <v>42564</v>
      </c>
      <c r="AR120" s="10" t="str">
        <f t="shared" si="27"/>
        <v>CETELEM_12N2-A3_Recto/Verso</v>
      </c>
      <c r="AS120" s="10" t="str">
        <f t="shared" si="28"/>
        <v>12N2-A3_Recto/Verso</v>
      </c>
      <c r="AT120" s="10">
        <f t="shared" si="29"/>
        <v>120</v>
      </c>
      <c r="AU120" s="10" t="str">
        <f t="shared" si="20"/>
        <v>Création______0716</v>
      </c>
      <c r="AV120" s="10" t="str">
        <f t="shared" si="21"/>
        <v>0716_07_8</v>
      </c>
      <c r="AW120" s="10">
        <f t="shared" si="24"/>
        <v>4</v>
      </c>
      <c r="AX120" s="10" t="str">
        <f t="shared" si="22"/>
        <v>0716_4</v>
      </c>
      <c r="AY120" s="10" t="str">
        <f t="shared" si="23"/>
        <v>0716_8_4</v>
      </c>
    </row>
    <row r="121" spans="1:51" x14ac:dyDescent="0.25">
      <c r="A121" s="10">
        <v>3787</v>
      </c>
      <c r="B121" s="10" t="s">
        <v>41</v>
      </c>
      <c r="C121" s="10" t="s">
        <v>363</v>
      </c>
      <c r="D121" s="20" t="s">
        <v>365</v>
      </c>
      <c r="E121" s="47"/>
      <c r="F121" s="21"/>
      <c r="G121" s="47"/>
      <c r="H121" s="47"/>
      <c r="M121" s="24" t="s">
        <v>29</v>
      </c>
      <c r="N121" s="103" t="s">
        <v>478</v>
      </c>
      <c r="P121" s="25">
        <v>42562</v>
      </c>
      <c r="Q121" s="26">
        <v>42569</v>
      </c>
      <c r="R121" s="26"/>
      <c r="S121" s="26">
        <v>42569</v>
      </c>
      <c r="T121" s="26"/>
      <c r="U121" s="26"/>
      <c r="V121" s="36"/>
      <c r="W121" s="37"/>
      <c r="X121" s="38"/>
      <c r="Y121" s="40"/>
      <c r="Z121" s="27">
        <v>42572</v>
      </c>
      <c r="AA121" s="28" t="s">
        <v>179</v>
      </c>
      <c r="AD121" s="10" t="s">
        <v>19</v>
      </c>
      <c r="AE121" s="22" t="s">
        <v>367</v>
      </c>
      <c r="AF121" s="22" t="s">
        <v>16</v>
      </c>
      <c r="AG121" s="22" t="s">
        <v>15</v>
      </c>
      <c r="AH121" s="30" t="e">
        <f ca="1">IF(LEN(AG121)&gt;0,INDIRECT("list!B"&amp;SUMIF(#REF!,AG121,#REF!)),"")</f>
        <v>#REF!</v>
      </c>
      <c r="AI121" s="22" t="s">
        <v>129</v>
      </c>
      <c r="AJ121" s="22" t="s">
        <v>17</v>
      </c>
      <c r="AK121" s="31">
        <v>42563</v>
      </c>
      <c r="AL121" s="167">
        <v>42564</v>
      </c>
      <c r="AM121" s="31">
        <v>42564</v>
      </c>
      <c r="AN121" s="152" t="str">
        <f t="shared" si="17"/>
        <v/>
      </c>
      <c r="AP121" s="10" t="str">
        <f t="shared" si="25"/>
        <v>Closed</v>
      </c>
      <c r="AQ121" s="31">
        <f t="shared" si="26"/>
        <v>42564</v>
      </c>
      <c r="AR121" s="10" t="str">
        <f t="shared" si="27"/>
        <v>CETELEM_18N2-Y4_Recto/Verso</v>
      </c>
      <c r="AS121" s="10" t="str">
        <f t="shared" si="28"/>
        <v>18N2-Y4_Recto/Verso</v>
      </c>
      <c r="AT121" s="10">
        <f t="shared" si="29"/>
        <v>121</v>
      </c>
      <c r="AU121" s="10" t="str">
        <f t="shared" si="20"/>
        <v>Création______0716</v>
      </c>
      <c r="AV121" s="10" t="str">
        <f t="shared" si="21"/>
        <v>0716_07_11</v>
      </c>
      <c r="AW121" s="10">
        <f t="shared" si="24"/>
        <v>3</v>
      </c>
      <c r="AX121" s="10" t="str">
        <f t="shared" si="22"/>
        <v>0716_3</v>
      </c>
      <c r="AY121" s="10" t="str">
        <f t="shared" si="23"/>
        <v>0716_11_3</v>
      </c>
    </row>
    <row r="122" spans="1:51" x14ac:dyDescent="0.25">
      <c r="A122" s="10">
        <v>3788</v>
      </c>
      <c r="B122" s="10" t="s">
        <v>41</v>
      </c>
      <c r="C122" s="10" t="s">
        <v>364</v>
      </c>
      <c r="D122" s="20" t="s">
        <v>366</v>
      </c>
      <c r="E122" s="47"/>
      <c r="F122" s="21"/>
      <c r="G122" s="47"/>
      <c r="H122" s="47"/>
      <c r="M122" s="24" t="s">
        <v>29</v>
      </c>
      <c r="N122" s="103" t="s">
        <v>478</v>
      </c>
      <c r="P122" s="25">
        <v>42562</v>
      </c>
      <c r="Q122" s="26">
        <v>42569</v>
      </c>
      <c r="R122" s="26"/>
      <c r="S122" s="26">
        <v>42569</v>
      </c>
      <c r="T122" s="26"/>
      <c r="U122" s="26"/>
      <c r="V122" s="36"/>
      <c r="W122" s="37"/>
      <c r="X122" s="38"/>
      <c r="Y122" s="40"/>
      <c r="Z122" s="27">
        <v>42579</v>
      </c>
      <c r="AA122" s="28" t="s">
        <v>179</v>
      </c>
      <c r="AD122" s="10" t="s">
        <v>21</v>
      </c>
      <c r="AE122" s="22" t="s">
        <v>368</v>
      </c>
      <c r="AF122" s="22" t="s">
        <v>16</v>
      </c>
      <c r="AG122" s="22" t="s">
        <v>15</v>
      </c>
      <c r="AH122" s="30" t="e">
        <f ca="1">IF(LEN(AG122)&gt;0,INDIRECT("list!B"&amp;SUMIF(#REF!,AG122,#REF!)),"")</f>
        <v>#REF!</v>
      </c>
      <c r="AI122" s="22" t="s">
        <v>129</v>
      </c>
      <c r="AJ122" s="22" t="s">
        <v>17</v>
      </c>
      <c r="AK122" s="31">
        <v>42563</v>
      </c>
      <c r="AL122" s="167">
        <v>42564</v>
      </c>
      <c r="AM122" s="31">
        <v>42564</v>
      </c>
      <c r="AN122" s="152" t="str">
        <f t="shared" si="17"/>
        <v/>
      </c>
      <c r="AP122" s="10" t="str">
        <f t="shared" si="25"/>
        <v>Closed</v>
      </c>
      <c r="AQ122" s="31">
        <f t="shared" si="26"/>
        <v>42564</v>
      </c>
      <c r="AR122" s="10" t="str">
        <f t="shared" si="27"/>
        <v>BUT_18N2-Y4_Recto/Verso</v>
      </c>
      <c r="AS122" s="10" t="str">
        <f t="shared" si="28"/>
        <v>18N2-Y4_Recto/Verso</v>
      </c>
      <c r="AT122" s="10">
        <f t="shared" si="29"/>
        <v>122</v>
      </c>
      <c r="AU122" s="10" t="str">
        <f t="shared" si="20"/>
        <v>Création______0716</v>
      </c>
      <c r="AV122" s="10" t="str">
        <f t="shared" si="21"/>
        <v>0716_07_11</v>
      </c>
      <c r="AW122" s="10">
        <f t="shared" si="24"/>
        <v>3</v>
      </c>
      <c r="AX122" s="10" t="str">
        <f t="shared" si="22"/>
        <v>0716_3</v>
      </c>
      <c r="AY122" s="10" t="str">
        <f t="shared" si="23"/>
        <v>0716_11_3</v>
      </c>
    </row>
    <row r="123" spans="1:51" x14ac:dyDescent="0.25">
      <c r="A123" s="10">
        <v>3789</v>
      </c>
      <c r="B123" s="10" t="s">
        <v>41</v>
      </c>
      <c r="C123" s="10" t="s">
        <v>285</v>
      </c>
      <c r="D123" s="20" t="s">
        <v>371</v>
      </c>
      <c r="E123" s="47"/>
      <c r="F123" s="21"/>
      <c r="G123" s="47"/>
      <c r="H123" s="47"/>
      <c r="M123" s="24" t="s">
        <v>29</v>
      </c>
      <c r="N123" s="103" t="s">
        <v>478</v>
      </c>
      <c r="P123" s="25">
        <v>42562</v>
      </c>
      <c r="Q123" s="26">
        <v>42570</v>
      </c>
      <c r="R123" s="26"/>
      <c r="S123" s="26">
        <v>42570</v>
      </c>
      <c r="T123" s="26"/>
      <c r="U123" s="26"/>
      <c r="V123" s="36"/>
      <c r="W123" s="37"/>
      <c r="X123" s="38"/>
      <c r="Y123" s="40"/>
      <c r="AA123" s="28" t="s">
        <v>179</v>
      </c>
      <c r="AD123" s="10" t="s">
        <v>19</v>
      </c>
      <c r="AE123" s="22" t="s">
        <v>372</v>
      </c>
      <c r="AF123" s="22" t="s">
        <v>16</v>
      </c>
      <c r="AG123" s="22" t="s">
        <v>15</v>
      </c>
      <c r="AH123" s="30" t="e">
        <f ca="1">IF(LEN(AG123)&gt;0,INDIRECT("list!B"&amp;SUMIF(#REF!,AG123,#REF!)),"")</f>
        <v>#REF!</v>
      </c>
      <c r="AI123" s="22" t="s">
        <v>129</v>
      </c>
      <c r="AJ123" s="22" t="s">
        <v>17</v>
      </c>
      <c r="AK123" s="31">
        <v>42563</v>
      </c>
      <c r="AL123" s="167">
        <v>42564</v>
      </c>
      <c r="AM123" s="31">
        <v>42564</v>
      </c>
      <c r="AN123" s="152" t="str">
        <f t="shared" si="17"/>
        <v/>
      </c>
      <c r="AP123" s="10" t="str">
        <f t="shared" si="25"/>
        <v>Closed</v>
      </c>
      <c r="AQ123" s="31">
        <f t="shared" si="26"/>
        <v>42564</v>
      </c>
      <c r="AR123" s="10" t="str">
        <f t="shared" si="27"/>
        <v>CETELEM_18N2-Y4_Recto/Verso</v>
      </c>
      <c r="AS123" s="10" t="str">
        <f t="shared" si="28"/>
        <v>18N2-Y4_Recto/Verso</v>
      </c>
      <c r="AT123" s="10">
        <f t="shared" si="29"/>
        <v>123</v>
      </c>
      <c r="AU123" s="10" t="str">
        <f t="shared" si="20"/>
        <v>Création______0716</v>
      </c>
      <c r="AV123" s="10" t="str">
        <f t="shared" si="21"/>
        <v>0716_07_11</v>
      </c>
      <c r="AW123" s="10">
        <f t="shared" si="24"/>
        <v>3</v>
      </c>
      <c r="AX123" s="10" t="str">
        <f t="shared" si="22"/>
        <v>0716_3</v>
      </c>
      <c r="AY123" s="10" t="str">
        <f t="shared" si="23"/>
        <v>0716_11_3</v>
      </c>
    </row>
    <row r="124" spans="1:51" x14ac:dyDescent="0.25">
      <c r="A124" s="10">
        <v>3790</v>
      </c>
      <c r="B124" s="10" t="s">
        <v>41</v>
      </c>
      <c r="C124" s="10" t="s">
        <v>369</v>
      </c>
      <c r="D124" s="20" t="s">
        <v>373</v>
      </c>
      <c r="E124" s="47"/>
      <c r="F124" s="21"/>
      <c r="G124" s="47"/>
      <c r="H124" s="47"/>
      <c r="M124" s="24" t="s">
        <v>29</v>
      </c>
      <c r="N124" s="103" t="s">
        <v>478</v>
      </c>
      <c r="P124" s="25">
        <v>42563</v>
      </c>
      <c r="Q124" s="26">
        <v>42563</v>
      </c>
      <c r="R124" s="26"/>
      <c r="S124" s="26">
        <v>42563</v>
      </c>
      <c r="T124" s="26"/>
      <c r="U124" s="26"/>
      <c r="V124" s="36"/>
      <c r="W124" s="37"/>
      <c r="X124" s="38"/>
      <c r="Y124" s="40"/>
      <c r="AA124" s="28" t="s">
        <v>179</v>
      </c>
      <c r="AD124" s="10" t="s">
        <v>21</v>
      </c>
      <c r="AE124" s="22" t="s">
        <v>374</v>
      </c>
      <c r="AF124" s="22" t="s">
        <v>31</v>
      </c>
      <c r="AG124" s="22" t="s">
        <v>10</v>
      </c>
      <c r="AH124" s="30" t="e">
        <f ca="1">IF(LEN(AG124)&gt;0,INDIRECT("list!B"&amp;SUMIF(#REF!,AG124,#REF!)),"")</f>
        <v>#REF!</v>
      </c>
      <c r="AI124" s="22" t="s">
        <v>34</v>
      </c>
      <c r="AJ124" s="22" t="s">
        <v>17</v>
      </c>
      <c r="AK124" s="31">
        <v>42564</v>
      </c>
      <c r="AL124" s="167">
        <v>42564</v>
      </c>
      <c r="AM124" s="31">
        <v>42564</v>
      </c>
      <c r="AN124" s="152" t="str">
        <f t="shared" si="17"/>
        <v/>
      </c>
      <c r="AP124" s="10" t="str">
        <f t="shared" si="25"/>
        <v>Closed</v>
      </c>
      <c r="AQ124" s="31">
        <f t="shared" si="26"/>
        <v>42564</v>
      </c>
      <c r="AR124" s="10" t="str">
        <f t="shared" si="27"/>
        <v>BUT_12N2-Y4_Recto</v>
      </c>
      <c r="AS124" s="10" t="str">
        <f t="shared" si="28"/>
        <v>12N2-Y4_Recto</v>
      </c>
      <c r="AT124" s="10">
        <f t="shared" si="29"/>
        <v>124</v>
      </c>
      <c r="AU124" s="10" t="str">
        <f t="shared" si="20"/>
        <v>Création______0716</v>
      </c>
      <c r="AV124" s="10" t="str">
        <f t="shared" si="21"/>
        <v>0716_07_12</v>
      </c>
      <c r="AW124" s="10">
        <f t="shared" si="24"/>
        <v>2</v>
      </c>
      <c r="AX124" s="10" t="str">
        <f t="shared" si="22"/>
        <v>0716_2</v>
      </c>
      <c r="AY124" s="10" t="str">
        <f t="shared" si="23"/>
        <v>0716_12_2</v>
      </c>
    </row>
    <row r="125" spans="1:51" x14ac:dyDescent="0.25">
      <c r="A125" s="10">
        <v>3791</v>
      </c>
      <c r="B125" s="10" t="s">
        <v>41</v>
      </c>
      <c r="C125" s="10" t="s">
        <v>370</v>
      </c>
      <c r="D125" s="20" t="s">
        <v>375</v>
      </c>
      <c r="E125" s="47"/>
      <c r="F125" s="21"/>
      <c r="G125" s="47"/>
      <c r="H125" s="47"/>
      <c r="M125" s="24" t="s">
        <v>29</v>
      </c>
      <c r="N125" s="103" t="s">
        <v>478</v>
      </c>
      <c r="P125" s="25">
        <v>42563</v>
      </c>
      <c r="Q125" s="26">
        <v>42571</v>
      </c>
      <c r="R125" s="26"/>
      <c r="S125" s="26">
        <v>42576</v>
      </c>
      <c r="T125" s="26"/>
      <c r="U125" s="26"/>
      <c r="V125" s="36"/>
      <c r="W125" s="37"/>
      <c r="X125" s="38"/>
      <c r="Y125" s="40"/>
      <c r="AA125" s="28" t="s">
        <v>179</v>
      </c>
      <c r="AD125" s="10" t="s">
        <v>21</v>
      </c>
      <c r="AE125" s="22" t="s">
        <v>376</v>
      </c>
      <c r="AF125" s="22" t="s">
        <v>31</v>
      </c>
      <c r="AG125" s="22" t="s">
        <v>11</v>
      </c>
      <c r="AH125" s="30" t="e">
        <f ca="1">IF(LEN(AG125)&gt;0,INDIRECT("list!B"&amp;SUMIF(#REF!,AG125,#REF!)),"")</f>
        <v>#REF!</v>
      </c>
      <c r="AI125" s="22" t="s">
        <v>96</v>
      </c>
      <c r="AJ125" s="22" t="s">
        <v>17</v>
      </c>
      <c r="AK125" s="31">
        <v>42564</v>
      </c>
      <c r="AL125" s="167">
        <v>42564</v>
      </c>
      <c r="AM125" s="31">
        <v>42564</v>
      </c>
      <c r="AN125" s="152" t="str">
        <f t="shared" si="17"/>
        <v/>
      </c>
      <c r="AP125" s="10" t="str">
        <f t="shared" si="25"/>
        <v>Closed</v>
      </c>
      <c r="AQ125" s="31">
        <f t="shared" si="26"/>
        <v>42564</v>
      </c>
      <c r="AR125" s="10" t="str">
        <f t="shared" si="27"/>
        <v>BUT_12N4-Y4_Recto</v>
      </c>
      <c r="AS125" s="10" t="str">
        <f t="shared" si="28"/>
        <v>12N4-Y4_Recto</v>
      </c>
      <c r="AT125" s="10">
        <f t="shared" si="29"/>
        <v>125</v>
      </c>
      <c r="AU125" s="10" t="str">
        <f t="shared" si="20"/>
        <v>Création______0716</v>
      </c>
      <c r="AV125" s="10" t="str">
        <f t="shared" si="21"/>
        <v>0716_07_12</v>
      </c>
      <c r="AW125" s="10">
        <f t="shared" si="24"/>
        <v>2</v>
      </c>
      <c r="AX125" s="10" t="str">
        <f t="shared" si="22"/>
        <v>0716_2</v>
      </c>
      <c r="AY125" s="10" t="str">
        <f t="shared" si="23"/>
        <v>0716_12_2</v>
      </c>
    </row>
    <row r="126" spans="1:51" x14ac:dyDescent="0.25">
      <c r="A126" s="10">
        <v>3792</v>
      </c>
      <c r="B126" s="10" t="s">
        <v>41</v>
      </c>
      <c r="C126" s="10" t="s">
        <v>377</v>
      </c>
      <c r="D126" s="20" t="s">
        <v>378</v>
      </c>
      <c r="E126" s="47"/>
      <c r="F126" s="21"/>
      <c r="G126" s="47"/>
      <c r="H126" s="47"/>
      <c r="M126" s="24" t="s">
        <v>29</v>
      </c>
      <c r="N126" s="103" t="s">
        <v>478</v>
      </c>
      <c r="P126" s="25">
        <v>42563</v>
      </c>
      <c r="Q126" s="26">
        <v>42563</v>
      </c>
      <c r="R126" s="26"/>
      <c r="S126" s="26">
        <v>42563</v>
      </c>
      <c r="T126" s="26"/>
      <c r="U126" s="26"/>
      <c r="V126" s="36"/>
      <c r="W126" s="37"/>
      <c r="X126" s="38"/>
      <c r="Y126" s="40"/>
      <c r="AA126" s="28" t="s">
        <v>179</v>
      </c>
      <c r="AD126" s="10" t="s">
        <v>24</v>
      </c>
      <c r="AE126" s="22" t="s">
        <v>379</v>
      </c>
      <c r="AF126" s="22" t="s">
        <v>16</v>
      </c>
      <c r="AG126" s="22" t="s">
        <v>15</v>
      </c>
      <c r="AH126" s="30" t="e">
        <f ca="1">IF(LEN(AG126)&gt;0,INDIRECT("list!B"&amp;SUMIF(#REF!,AG126,#REF!)),"")</f>
        <v>#REF!</v>
      </c>
      <c r="AI126" s="22" t="s">
        <v>129</v>
      </c>
      <c r="AJ126" s="22" t="s">
        <v>17</v>
      </c>
      <c r="AK126" s="31">
        <v>42563</v>
      </c>
      <c r="AL126" s="167">
        <v>42569</v>
      </c>
      <c r="AM126" s="31">
        <v>42570</v>
      </c>
      <c r="AN126" s="152" t="str">
        <f t="shared" si="17"/>
        <v/>
      </c>
      <c r="AP126" s="10" t="str">
        <f t="shared" si="25"/>
        <v>Closed</v>
      </c>
      <c r="AQ126" s="31">
        <f t="shared" si="26"/>
        <v>42570</v>
      </c>
      <c r="AR126" s="10" t="str">
        <f t="shared" si="27"/>
        <v>CORA_18N2-Y4_Recto/Verso</v>
      </c>
      <c r="AS126" s="10" t="str">
        <f t="shared" si="28"/>
        <v>18N2-Y4_Recto/Verso</v>
      </c>
      <c r="AT126" s="10">
        <f t="shared" si="29"/>
        <v>126</v>
      </c>
      <c r="AU126" s="10" t="str">
        <f t="shared" si="20"/>
        <v>Création______0716</v>
      </c>
      <c r="AV126" s="10" t="str">
        <f t="shared" si="21"/>
        <v>0716_07_12</v>
      </c>
      <c r="AW126" s="10">
        <f t="shared" si="24"/>
        <v>6</v>
      </c>
      <c r="AX126" s="10" t="str">
        <f t="shared" si="22"/>
        <v>0716_6</v>
      </c>
      <c r="AY126" s="10" t="str">
        <f t="shared" si="23"/>
        <v>0716_12_6</v>
      </c>
    </row>
    <row r="127" spans="1:51" x14ac:dyDescent="0.25">
      <c r="A127" s="10">
        <v>3793</v>
      </c>
      <c r="B127" s="10" t="s">
        <v>41</v>
      </c>
      <c r="C127" s="10" t="s">
        <v>380</v>
      </c>
      <c r="D127" s="20" t="s">
        <v>381</v>
      </c>
      <c r="E127" s="47"/>
      <c r="F127" s="21"/>
      <c r="G127" s="47"/>
      <c r="H127" s="47"/>
      <c r="M127" s="24" t="s">
        <v>29</v>
      </c>
      <c r="N127" s="103" t="s">
        <v>478</v>
      </c>
      <c r="P127" s="25">
        <v>42564</v>
      </c>
      <c r="Q127" s="26">
        <v>42569</v>
      </c>
      <c r="R127" s="26"/>
      <c r="S127" s="26">
        <v>42569</v>
      </c>
      <c r="T127" s="26"/>
      <c r="U127" s="26"/>
      <c r="V127" s="36"/>
      <c r="W127" s="37"/>
      <c r="X127" s="38"/>
      <c r="Y127" s="40"/>
      <c r="Z127" s="27">
        <v>42577</v>
      </c>
      <c r="AA127" s="28" t="s">
        <v>179</v>
      </c>
      <c r="AD127" s="10" t="s">
        <v>21</v>
      </c>
      <c r="AE127" s="22" t="s">
        <v>382</v>
      </c>
      <c r="AF127" s="22" t="s">
        <v>31</v>
      </c>
      <c r="AG127" s="22" t="s">
        <v>10</v>
      </c>
      <c r="AH127" s="30" t="e">
        <f ca="1">IF(LEN(AG127)&gt;0,INDIRECT("list!B"&amp;SUMIF(#REF!,AG127,#REF!)),"")</f>
        <v>#REF!</v>
      </c>
      <c r="AI127" s="22" t="s">
        <v>34</v>
      </c>
      <c r="AJ127" s="22" t="s">
        <v>17</v>
      </c>
      <c r="AK127" s="31">
        <v>42566</v>
      </c>
      <c r="AL127" s="167">
        <v>42564</v>
      </c>
      <c r="AM127" s="31">
        <v>42566</v>
      </c>
      <c r="AN127" s="152" t="str">
        <f t="shared" si="17"/>
        <v/>
      </c>
      <c r="AP127" s="10" t="str">
        <f t="shared" si="25"/>
        <v>Closed</v>
      </c>
      <c r="AQ127" s="31">
        <f t="shared" si="26"/>
        <v>42566</v>
      </c>
      <c r="AR127" s="10" t="str">
        <f t="shared" si="27"/>
        <v>BUT_12N2-Y4_Recto</v>
      </c>
      <c r="AS127" s="10" t="str">
        <f t="shared" si="28"/>
        <v>12N2-Y4_Recto</v>
      </c>
      <c r="AT127" s="10">
        <f t="shared" si="29"/>
        <v>127</v>
      </c>
      <c r="AU127" s="10" t="str">
        <f t="shared" si="20"/>
        <v>Création______0716</v>
      </c>
      <c r="AV127" s="10" t="str">
        <f t="shared" si="21"/>
        <v>0716_07_13</v>
      </c>
      <c r="AW127" s="10">
        <f t="shared" si="24"/>
        <v>3</v>
      </c>
      <c r="AX127" s="10" t="str">
        <f t="shared" si="22"/>
        <v>0716_3</v>
      </c>
      <c r="AY127" s="10" t="str">
        <f t="shared" si="23"/>
        <v>0716_13_3</v>
      </c>
    </row>
    <row r="128" spans="1:51" x14ac:dyDescent="0.25">
      <c r="A128" s="10">
        <v>3794</v>
      </c>
      <c r="B128" s="10" t="s">
        <v>41</v>
      </c>
      <c r="C128" s="10" t="s">
        <v>383</v>
      </c>
      <c r="D128" s="20" t="s">
        <v>384</v>
      </c>
      <c r="E128" s="47"/>
      <c r="F128" s="21"/>
      <c r="G128" s="47"/>
      <c r="H128" s="47"/>
      <c r="M128" s="24" t="s">
        <v>29</v>
      </c>
      <c r="N128" s="103" t="s">
        <v>478</v>
      </c>
      <c r="P128" s="25">
        <v>42564</v>
      </c>
      <c r="Q128" s="26">
        <v>42573</v>
      </c>
      <c r="R128" s="26"/>
      <c r="S128" s="26">
        <v>42573</v>
      </c>
      <c r="T128" s="26"/>
      <c r="U128" s="26"/>
      <c r="V128" s="36"/>
      <c r="W128" s="37"/>
      <c r="X128" s="38"/>
      <c r="Y128" s="40"/>
      <c r="AA128" s="28" t="s">
        <v>179</v>
      </c>
      <c r="AD128" s="10" t="s">
        <v>19</v>
      </c>
      <c r="AE128" s="22" t="s">
        <v>385</v>
      </c>
      <c r="AF128" s="22" t="s">
        <v>31</v>
      </c>
      <c r="AG128" s="22" t="s">
        <v>11</v>
      </c>
      <c r="AH128" s="30" t="e">
        <f ca="1">IF(LEN(AG128)&gt;0,INDIRECT("list!B"&amp;SUMIF(#REF!,AG128,#REF!)),"")</f>
        <v>#REF!</v>
      </c>
      <c r="AI128" s="22" t="s">
        <v>96</v>
      </c>
      <c r="AJ128" s="22" t="s">
        <v>17</v>
      </c>
      <c r="AK128" s="31">
        <v>42569</v>
      </c>
      <c r="AL128" s="167">
        <v>42564</v>
      </c>
      <c r="AM128" s="31">
        <v>42569</v>
      </c>
      <c r="AN128" s="152" t="str">
        <f t="shared" si="17"/>
        <v/>
      </c>
      <c r="AP128" s="10" t="str">
        <f t="shared" si="25"/>
        <v>Closed</v>
      </c>
      <c r="AQ128" s="31">
        <f t="shared" si="26"/>
        <v>42569</v>
      </c>
      <c r="AR128" s="10" t="str">
        <f t="shared" si="27"/>
        <v>CETELEM_12N4-Y4_Recto</v>
      </c>
      <c r="AS128" s="10" t="str">
        <f t="shared" si="28"/>
        <v>12N4-Y4_Recto</v>
      </c>
      <c r="AT128" s="10">
        <f t="shared" si="29"/>
        <v>128</v>
      </c>
      <c r="AU128" s="10" t="str">
        <f t="shared" si="20"/>
        <v>Création______0716</v>
      </c>
      <c r="AV128" s="10" t="str">
        <f t="shared" si="21"/>
        <v>0716_07_13</v>
      </c>
      <c r="AW128" s="10">
        <f t="shared" si="24"/>
        <v>4</v>
      </c>
      <c r="AX128" s="10" t="str">
        <f t="shared" si="22"/>
        <v>0716_4</v>
      </c>
      <c r="AY128" s="10" t="str">
        <f t="shared" si="23"/>
        <v>0716_13_4</v>
      </c>
    </row>
    <row r="129" spans="1:51" x14ac:dyDescent="0.25">
      <c r="A129" s="10">
        <v>3795</v>
      </c>
      <c r="B129" s="10" t="s">
        <v>41</v>
      </c>
      <c r="C129" s="10" t="s">
        <v>386</v>
      </c>
      <c r="D129" s="20" t="s">
        <v>387</v>
      </c>
      <c r="E129" s="47"/>
      <c r="F129" s="21"/>
      <c r="G129" s="47"/>
      <c r="H129" s="47"/>
      <c r="M129" s="24" t="s">
        <v>29</v>
      </c>
      <c r="N129" s="103" t="s">
        <v>478</v>
      </c>
      <c r="P129" s="25">
        <v>42566</v>
      </c>
      <c r="Q129" s="26">
        <v>42571</v>
      </c>
      <c r="R129" s="26"/>
      <c r="S129" s="26">
        <v>42571</v>
      </c>
      <c r="T129" s="26"/>
      <c r="U129" s="26"/>
      <c r="V129" s="36"/>
      <c r="W129" s="37"/>
      <c r="X129" s="38"/>
      <c r="Y129" s="40"/>
      <c r="AA129" s="28" t="s">
        <v>179</v>
      </c>
      <c r="AD129" s="10" t="s">
        <v>19</v>
      </c>
      <c r="AE129" s="22" t="s">
        <v>388</v>
      </c>
      <c r="AF129" s="22" t="s">
        <v>31</v>
      </c>
      <c r="AG129" s="22" t="s">
        <v>10</v>
      </c>
      <c r="AH129" s="30" t="e">
        <f ca="1">IF(LEN(AG129)&gt;0,INDIRECT("list!B"&amp;SUMIF(#REF!,AG129,#REF!)),"")</f>
        <v>#REF!</v>
      </c>
      <c r="AI129" s="22" t="s">
        <v>34</v>
      </c>
      <c r="AJ129" s="22" t="s">
        <v>17</v>
      </c>
      <c r="AK129" s="31">
        <v>42569</v>
      </c>
      <c r="AL129" s="167">
        <v>42569</v>
      </c>
      <c r="AM129" s="31">
        <v>42569</v>
      </c>
      <c r="AN129" s="152" t="str">
        <f t="shared" si="17"/>
        <v/>
      </c>
      <c r="AP129" s="10" t="str">
        <f t="shared" si="25"/>
        <v>Closed</v>
      </c>
      <c r="AQ129" s="31">
        <f t="shared" si="26"/>
        <v>42569</v>
      </c>
      <c r="AR129" s="10" t="str">
        <f t="shared" si="27"/>
        <v>CETELEM_12N2-Y4_Recto</v>
      </c>
      <c r="AS129" s="10" t="str">
        <f t="shared" si="28"/>
        <v>12N2-Y4_Recto</v>
      </c>
      <c r="AT129" s="10">
        <f t="shared" si="29"/>
        <v>129</v>
      </c>
      <c r="AU129" s="10" t="str">
        <f t="shared" si="20"/>
        <v>Création______0716</v>
      </c>
      <c r="AV129" s="10" t="str">
        <f t="shared" si="21"/>
        <v>0716_07_15</v>
      </c>
      <c r="AW129" s="10">
        <f t="shared" si="24"/>
        <v>2</v>
      </c>
      <c r="AX129" s="10" t="str">
        <f t="shared" si="22"/>
        <v>0716_2</v>
      </c>
      <c r="AY129" s="10" t="str">
        <f t="shared" si="23"/>
        <v>0716_15_2</v>
      </c>
    </row>
    <row r="130" spans="1:51" x14ac:dyDescent="0.25">
      <c r="A130" s="10">
        <v>3796</v>
      </c>
      <c r="B130" s="10" t="s">
        <v>41</v>
      </c>
      <c r="C130" s="10" t="s">
        <v>104</v>
      </c>
      <c r="D130" s="20" t="s">
        <v>389</v>
      </c>
      <c r="E130" s="47"/>
      <c r="F130" s="21"/>
      <c r="G130" s="47"/>
      <c r="H130" s="47"/>
      <c r="M130" s="24" t="s">
        <v>29</v>
      </c>
      <c r="N130" s="103" t="s">
        <v>478</v>
      </c>
      <c r="P130" s="25">
        <v>42570</v>
      </c>
      <c r="Q130" s="26">
        <v>42577</v>
      </c>
      <c r="R130" s="26"/>
      <c r="S130" s="26">
        <v>42571</v>
      </c>
      <c r="T130" s="26"/>
      <c r="U130" s="26"/>
      <c r="V130" s="36"/>
      <c r="W130" s="37"/>
      <c r="X130" s="38"/>
      <c r="Y130" s="40"/>
      <c r="AA130" s="28" t="s">
        <v>179</v>
      </c>
      <c r="AD130" s="10" t="s">
        <v>24</v>
      </c>
      <c r="AE130" s="22" t="s">
        <v>390</v>
      </c>
      <c r="AF130" s="22" t="s">
        <v>16</v>
      </c>
      <c r="AG130" s="22" t="s">
        <v>7</v>
      </c>
      <c r="AH130" s="30" t="e">
        <f ca="1">IF(LEN(AG130)&gt;0,INDIRECT("list!B"&amp;SUMIF(#REF!,AG130,#REF!)),"")</f>
        <v>#REF!</v>
      </c>
      <c r="AI130" s="22" t="s">
        <v>106</v>
      </c>
      <c r="AJ130" s="22" t="s">
        <v>17</v>
      </c>
      <c r="AK130" s="31">
        <v>42569</v>
      </c>
      <c r="AM130" s="31">
        <v>42571</v>
      </c>
      <c r="AN130" s="152" t="str">
        <f t="shared" si="17"/>
        <v/>
      </c>
      <c r="AP130" s="10" t="str">
        <f t="shared" si="25"/>
        <v>Closed</v>
      </c>
      <c r="AQ130" s="31">
        <f t="shared" si="26"/>
        <v>42571</v>
      </c>
      <c r="AR130" s="10" t="str">
        <f t="shared" si="27"/>
        <v>CORA_10N1-A3_Recto/Verso</v>
      </c>
      <c r="AS130" s="10" t="str">
        <f t="shared" si="28"/>
        <v>10N1-A3_Recto/Verso</v>
      </c>
      <c r="AT130" s="10">
        <f t="shared" si="29"/>
        <v>130</v>
      </c>
      <c r="AU130" s="10" t="str">
        <f t="shared" si="20"/>
        <v>Création______0716</v>
      </c>
      <c r="AV130" s="10" t="str">
        <f t="shared" si="21"/>
        <v>0716_07_19</v>
      </c>
      <c r="AW130" s="10">
        <f t="shared" si="24"/>
        <v>2</v>
      </c>
      <c r="AX130" s="10" t="str">
        <f t="shared" si="22"/>
        <v>0716_2</v>
      </c>
      <c r="AY130" s="10" t="str">
        <f t="shared" si="23"/>
        <v>0716_19_2</v>
      </c>
    </row>
    <row r="131" spans="1:51" x14ac:dyDescent="0.25">
      <c r="A131" s="10">
        <v>3797</v>
      </c>
      <c r="B131" s="10" t="s">
        <v>41</v>
      </c>
      <c r="C131" s="10" t="s">
        <v>391</v>
      </c>
      <c r="D131" s="20" t="s">
        <v>392</v>
      </c>
      <c r="E131" s="47"/>
      <c r="F131" s="21"/>
      <c r="G131" s="47"/>
      <c r="H131" s="47"/>
      <c r="M131" s="24" t="s">
        <v>29</v>
      </c>
      <c r="N131" s="103" t="s">
        <v>478</v>
      </c>
      <c r="P131" s="25">
        <v>42571</v>
      </c>
      <c r="Q131" s="26">
        <v>42573</v>
      </c>
      <c r="R131" s="26"/>
      <c r="S131" s="26">
        <v>42573</v>
      </c>
      <c r="T131" s="26"/>
      <c r="U131" s="26"/>
      <c r="V131" s="36"/>
      <c r="W131" s="37"/>
      <c r="X131" s="38"/>
      <c r="Y131" s="40"/>
      <c r="AA131" s="28" t="s">
        <v>179</v>
      </c>
      <c r="AD131" s="10" t="s">
        <v>22</v>
      </c>
      <c r="AE131" s="22" t="s">
        <v>393</v>
      </c>
      <c r="AF131" s="22" t="s">
        <v>31</v>
      </c>
      <c r="AG131" s="22" t="s">
        <v>10</v>
      </c>
      <c r="AH131" s="30" t="e">
        <f ca="1">IF(LEN(AG131)&gt;0,INDIRECT("list!B"&amp;SUMIF(#REF!,AG131,#REF!)),"")</f>
        <v>#REF!</v>
      </c>
      <c r="AI131" s="22" t="s">
        <v>34</v>
      </c>
      <c r="AJ131" s="22" t="s">
        <v>17</v>
      </c>
      <c r="AK131" s="31">
        <v>42572</v>
      </c>
      <c r="AL131" s="167">
        <v>42573</v>
      </c>
      <c r="AM131" s="31">
        <v>42572</v>
      </c>
      <c r="AN131" s="152" t="str">
        <f t="shared" ref="AN131:AN194" si="30">IF(F131="X",IF(VALUE(RIGHT(D131,4))&gt;2999,(VALUE(RIGHT(D131,4))-2900)&amp;"xx","0"&amp;(VALUE(RIGHT(D131,4))-2900)&amp;"xx"),"")</f>
        <v/>
      </c>
      <c r="AP131" s="10" t="str">
        <f t="shared" ref="AP131:AP136" si="31">IF(LEN(A131)&gt;0,M131,IF(LEN(AE131)&gt;0,AP130,""))</f>
        <v>Closed</v>
      </c>
      <c r="AQ131" s="31">
        <f t="shared" ref="AQ131:AQ136" si="32">IF(LEN(A131)&gt;0,AM131,IF(LEN(AE131)&gt;0,AQ130,""))</f>
        <v>42572</v>
      </c>
      <c r="AR131" s="10" t="str">
        <f t="shared" si="27"/>
        <v>NORRSKEN_12N2-Y4_Recto</v>
      </c>
      <c r="AS131" s="10" t="str">
        <f t="shared" si="28"/>
        <v>12N2-Y4_Recto</v>
      </c>
      <c r="AT131" s="10">
        <f t="shared" si="29"/>
        <v>131</v>
      </c>
      <c r="AU131" s="10" t="str">
        <f t="shared" ref="AU131:AU169" si="33">IF(B131 = "", "",B131 &amp; "_" &amp; IF(E131 &lt;&gt; "","Perso","") &amp; "_" &amp; IF(F131 &lt;&gt; "","Quadri","") &amp; "_" &amp; IF(G131 &lt;&gt; "","OneShot","") &amp; "_" &amp; IF(H131 &lt;&gt; "","MailingBUT","") &amp; "_" &amp; IF(I131 &lt;&gt; "","HED","") &amp; "_" &amp; N131)</f>
        <v>Création______0716</v>
      </c>
      <c r="AV131" s="10" t="str">
        <f t="shared" ref="AV131:AV169" si="34">N131&amp;"_"&amp;IF(MONTH(P131)&lt;10,"0"&amp;MONTH(P131),MONTH(P131))&amp;"_"&amp;DAY(P131)</f>
        <v>0716_07_20</v>
      </c>
      <c r="AW131" s="10">
        <f t="shared" si="24"/>
        <v>2</v>
      </c>
      <c r="AX131" s="10" t="str">
        <f t="shared" ref="AX131:AX169" si="35">N131&amp;"_"&amp;AW131</f>
        <v>0716_2</v>
      </c>
      <c r="AY131" s="10" t="str">
        <f t="shared" ref="AY131:AY169" si="36">N131&amp;"_"&amp;DAY(P131)&amp;"_"&amp;AW131</f>
        <v>0716_20_2</v>
      </c>
    </row>
    <row r="132" spans="1:51" x14ac:dyDescent="0.25">
      <c r="A132" s="10">
        <v>3798</v>
      </c>
      <c r="B132" s="10" t="s">
        <v>41</v>
      </c>
      <c r="C132" s="10" t="s">
        <v>394</v>
      </c>
      <c r="D132" s="20" t="s">
        <v>395</v>
      </c>
      <c r="E132" s="47"/>
      <c r="F132" s="21"/>
      <c r="G132" s="47"/>
      <c r="H132" s="47"/>
      <c r="M132" s="24" t="s">
        <v>29</v>
      </c>
      <c r="N132" s="103" t="s">
        <v>478</v>
      </c>
      <c r="P132" s="25">
        <v>42571</v>
      </c>
      <c r="Q132" s="26">
        <v>42573</v>
      </c>
      <c r="R132" s="26"/>
      <c r="S132" s="26">
        <v>42573</v>
      </c>
      <c r="T132" s="26"/>
      <c r="U132" s="26"/>
      <c r="V132" s="36"/>
      <c r="W132" s="37"/>
      <c r="X132" s="38"/>
      <c r="Y132" s="40"/>
      <c r="AA132" s="28" t="s">
        <v>179</v>
      </c>
      <c r="AD132" s="10" t="s">
        <v>22</v>
      </c>
      <c r="AE132" s="22" t="s">
        <v>396</v>
      </c>
      <c r="AF132" s="22" t="s">
        <v>31</v>
      </c>
      <c r="AG132" s="22" t="s">
        <v>10</v>
      </c>
      <c r="AH132" s="30" t="e">
        <f ca="1">IF(LEN(AG132)&gt;0,INDIRECT("list!B"&amp;SUMIF(#REF!,AG132,#REF!)),"")</f>
        <v>#REF!</v>
      </c>
      <c r="AI132" s="22" t="s">
        <v>34</v>
      </c>
      <c r="AJ132" s="22" t="s">
        <v>17</v>
      </c>
      <c r="AK132" s="31">
        <v>42572</v>
      </c>
      <c r="AL132" s="167">
        <v>42573</v>
      </c>
      <c r="AM132" s="31">
        <v>42572</v>
      </c>
      <c r="AN132" s="152" t="str">
        <f t="shared" si="30"/>
        <v/>
      </c>
      <c r="AP132" s="10" t="str">
        <f t="shared" si="31"/>
        <v>Closed</v>
      </c>
      <c r="AQ132" s="31">
        <f t="shared" si="32"/>
        <v>42572</v>
      </c>
      <c r="AR132" s="10" t="str">
        <f t="shared" si="27"/>
        <v>NORRSKEN_12N2-Y4_Recto</v>
      </c>
      <c r="AS132" s="10" t="str">
        <f t="shared" si="28"/>
        <v>12N2-Y4_Recto</v>
      </c>
      <c r="AT132" s="10">
        <f t="shared" si="29"/>
        <v>132</v>
      </c>
      <c r="AU132" s="10" t="str">
        <f t="shared" si="33"/>
        <v>Création______0716</v>
      </c>
      <c r="AV132" s="10" t="str">
        <f t="shared" si="34"/>
        <v>0716_07_20</v>
      </c>
      <c r="AW132" s="10">
        <f t="shared" ref="AW132:AW169" si="37">NETWORKDAYS.INTL(P132,AM132)</f>
        <v>2</v>
      </c>
      <c r="AX132" s="10" t="str">
        <f t="shared" si="35"/>
        <v>0716_2</v>
      </c>
      <c r="AY132" s="10" t="str">
        <f t="shared" si="36"/>
        <v>0716_20_2</v>
      </c>
    </row>
    <row r="133" spans="1:51" x14ac:dyDescent="0.25">
      <c r="A133" s="10">
        <v>3799</v>
      </c>
      <c r="B133" s="10" t="s">
        <v>41</v>
      </c>
      <c r="C133" s="10" t="s">
        <v>397</v>
      </c>
      <c r="D133" s="20" t="s">
        <v>398</v>
      </c>
      <c r="E133" s="47"/>
      <c r="F133" s="21"/>
      <c r="G133" s="47"/>
      <c r="H133" s="47"/>
      <c r="M133" s="24" t="s">
        <v>29</v>
      </c>
      <c r="N133" s="103" t="s">
        <v>477</v>
      </c>
      <c r="P133" s="25">
        <v>42576</v>
      </c>
      <c r="Q133" s="26">
        <v>42576</v>
      </c>
      <c r="R133" s="26"/>
      <c r="S133" s="26">
        <v>42576</v>
      </c>
      <c r="T133" s="26"/>
      <c r="U133" s="26"/>
      <c r="V133" s="36"/>
      <c r="W133" s="37"/>
      <c r="X133" s="38"/>
      <c r="Y133" s="40"/>
      <c r="AA133" s="28" t="s">
        <v>179</v>
      </c>
      <c r="AD133" s="10" t="s">
        <v>22</v>
      </c>
      <c r="AE133" s="22" t="s">
        <v>399</v>
      </c>
      <c r="AF133" s="22" t="s">
        <v>16</v>
      </c>
      <c r="AG133" s="22" t="s">
        <v>15</v>
      </c>
      <c r="AH133" s="30" t="e">
        <f ca="1">IF(LEN(AG133)&gt;0,INDIRECT("list!B"&amp;SUMIF(#REF!,AG133,#REF!)),"")</f>
        <v>#REF!</v>
      </c>
      <c r="AI133" s="22" t="s">
        <v>129</v>
      </c>
      <c r="AJ133" s="22" t="s">
        <v>17</v>
      </c>
      <c r="AK133" s="31">
        <v>42577</v>
      </c>
      <c r="AL133" s="167">
        <v>42580</v>
      </c>
      <c r="AM133" s="31">
        <v>42577</v>
      </c>
      <c r="AN133" s="152" t="str">
        <f t="shared" si="30"/>
        <v/>
      </c>
      <c r="AP133" s="10" t="str">
        <f t="shared" si="31"/>
        <v>Closed</v>
      </c>
      <c r="AQ133" s="31">
        <f t="shared" si="32"/>
        <v>42577</v>
      </c>
      <c r="AR133" s="10" t="str">
        <f t="shared" si="27"/>
        <v>NORRSKEN_18N2-Y4_Recto/Verso</v>
      </c>
      <c r="AS133" s="10" t="str">
        <f t="shared" si="28"/>
        <v>18N2-Y4_Recto/Verso</v>
      </c>
      <c r="AT133" s="10">
        <f t="shared" si="29"/>
        <v>133</v>
      </c>
      <c r="AU133" s="10" t="str">
        <f t="shared" si="33"/>
        <v>Création______0816</v>
      </c>
      <c r="AV133" s="10" t="str">
        <f t="shared" si="34"/>
        <v>0816_07_25</v>
      </c>
      <c r="AW133" s="10">
        <f t="shared" si="37"/>
        <v>2</v>
      </c>
      <c r="AX133" s="10" t="str">
        <f t="shared" si="35"/>
        <v>0816_2</v>
      </c>
      <c r="AY133" s="10" t="str">
        <f t="shared" si="36"/>
        <v>0816_25_2</v>
      </c>
    </row>
    <row r="134" spans="1:51" x14ac:dyDescent="0.25">
      <c r="A134" s="10">
        <v>3800</v>
      </c>
      <c r="B134" s="10" t="s">
        <v>52</v>
      </c>
      <c r="C134" s="10" t="s">
        <v>409</v>
      </c>
      <c r="D134" s="20" t="s">
        <v>400</v>
      </c>
      <c r="E134" s="47"/>
      <c r="F134" s="21"/>
      <c r="G134" s="47"/>
      <c r="H134" s="47"/>
      <c r="M134" s="24" t="s">
        <v>29</v>
      </c>
      <c r="N134" s="103" t="s">
        <v>477</v>
      </c>
      <c r="P134" s="25">
        <v>42577</v>
      </c>
      <c r="Q134" s="26">
        <v>42583</v>
      </c>
      <c r="R134" s="26"/>
      <c r="AA134" s="28" t="s">
        <v>179</v>
      </c>
      <c r="AD134" s="10" t="s">
        <v>26</v>
      </c>
      <c r="AE134" s="22" t="s">
        <v>408</v>
      </c>
      <c r="AF134" s="22" t="s">
        <v>31</v>
      </c>
      <c r="AG134" s="22" t="s">
        <v>8</v>
      </c>
      <c r="AH134" s="30" t="e">
        <f ca="1">IF(LEN(AG134)&gt;0,INDIRECT("list!B"&amp;SUMIF(#REF!,AG134,#REF!)),"")</f>
        <v>#REF!</v>
      </c>
      <c r="AM134" s="31">
        <v>42577</v>
      </c>
      <c r="AN134" s="152" t="str">
        <f t="shared" si="30"/>
        <v/>
      </c>
      <c r="AP134" s="10" t="str">
        <f t="shared" si="31"/>
        <v>Closed</v>
      </c>
      <c r="AQ134" s="31">
        <f t="shared" si="32"/>
        <v>42577</v>
      </c>
      <c r="AR134" s="10" t="str">
        <f t="shared" si="27"/>
        <v>DOMOFINANCE_12N1-A3_Recto</v>
      </c>
      <c r="AS134" s="10" t="str">
        <f t="shared" si="28"/>
        <v>12N1-A3_Recto</v>
      </c>
      <c r="AT134" s="10">
        <f t="shared" si="29"/>
        <v>134</v>
      </c>
      <c r="AU134" s="10" t="str">
        <f t="shared" si="33"/>
        <v>Modification support______0816</v>
      </c>
      <c r="AV134" s="10" t="str">
        <f t="shared" si="34"/>
        <v>0816_07_26</v>
      </c>
      <c r="AW134" s="10">
        <f t="shared" si="37"/>
        <v>1</v>
      </c>
      <c r="AX134" s="10" t="str">
        <f t="shared" si="35"/>
        <v>0816_1</v>
      </c>
      <c r="AY134" s="10" t="str">
        <f t="shared" si="36"/>
        <v>0816_26_1</v>
      </c>
    </row>
    <row r="135" spans="1:51" x14ac:dyDescent="0.25">
      <c r="B135" s="10" t="s">
        <v>52</v>
      </c>
      <c r="C135" s="10" t="s">
        <v>410</v>
      </c>
      <c r="D135" s="20" t="s">
        <v>400</v>
      </c>
      <c r="E135" s="47"/>
      <c r="F135" s="21"/>
      <c r="G135" s="47"/>
      <c r="H135" s="47"/>
      <c r="N135" s="103" t="s">
        <v>477</v>
      </c>
      <c r="P135" s="25">
        <v>42577</v>
      </c>
      <c r="AA135" s="28" t="s">
        <v>179</v>
      </c>
      <c r="AD135" s="10" t="s">
        <v>26</v>
      </c>
      <c r="AE135" s="22" t="s">
        <v>412</v>
      </c>
      <c r="AF135" s="22" t="s">
        <v>31</v>
      </c>
      <c r="AG135" s="22" t="s">
        <v>8</v>
      </c>
      <c r="AH135" s="30" t="e">
        <f ca="1">IF(LEN(AG135)&gt;0,INDIRECT("list!B"&amp;SUMIF(#REF!,AG135,#REF!)),"")</f>
        <v>#REF!</v>
      </c>
      <c r="AN135" s="152" t="str">
        <f t="shared" si="30"/>
        <v/>
      </c>
      <c r="AP135" s="10" t="str">
        <f t="shared" si="31"/>
        <v>Closed</v>
      </c>
      <c r="AQ135" s="31">
        <f t="shared" si="32"/>
        <v>42577</v>
      </c>
      <c r="AR135" s="10" t="str">
        <f t="shared" si="27"/>
        <v>DOMOFINANCE_12N1-A3_Recto</v>
      </c>
      <c r="AS135" s="10" t="str">
        <f t="shared" si="28"/>
        <v>12N1-A3_Recto</v>
      </c>
      <c r="AT135" s="10">
        <f t="shared" si="29"/>
        <v>135</v>
      </c>
      <c r="AU135" s="10" t="str">
        <f t="shared" si="33"/>
        <v>Modification support______0816</v>
      </c>
      <c r="AV135" s="10" t="str">
        <f t="shared" si="34"/>
        <v>0816_07_26</v>
      </c>
      <c r="AW135" s="10">
        <f t="shared" si="37"/>
        <v>-30412</v>
      </c>
      <c r="AX135" s="10" t="str">
        <f t="shared" si="35"/>
        <v>0816_-30412</v>
      </c>
      <c r="AY135" s="10" t="str">
        <f t="shared" si="36"/>
        <v>0816_26_-30412</v>
      </c>
    </row>
    <row r="136" spans="1:51" x14ac:dyDescent="0.25">
      <c r="B136" s="10" t="s">
        <v>52</v>
      </c>
      <c r="C136" s="10" t="s">
        <v>411</v>
      </c>
      <c r="D136" s="20" t="s">
        <v>400</v>
      </c>
      <c r="E136" s="47"/>
      <c r="F136" s="21"/>
      <c r="G136" s="47"/>
      <c r="H136" s="47"/>
      <c r="N136" s="103" t="s">
        <v>477</v>
      </c>
      <c r="P136" s="25">
        <v>42577</v>
      </c>
      <c r="AA136" s="28" t="s">
        <v>179</v>
      </c>
      <c r="AD136" s="10" t="s">
        <v>26</v>
      </c>
      <c r="AE136" s="22" t="s">
        <v>413</v>
      </c>
      <c r="AF136" s="22" t="s">
        <v>31</v>
      </c>
      <c r="AG136" s="22" t="s">
        <v>8</v>
      </c>
      <c r="AH136" s="30" t="e">
        <f ca="1">IF(LEN(AG136)&gt;0,INDIRECT("list!B"&amp;SUMIF(#REF!,AG136,#REF!)),"")</f>
        <v>#REF!</v>
      </c>
      <c r="AN136" s="152" t="str">
        <f t="shared" si="30"/>
        <v/>
      </c>
      <c r="AP136" s="10" t="str">
        <f t="shared" si="31"/>
        <v>Closed</v>
      </c>
      <c r="AQ136" s="31">
        <f t="shared" si="32"/>
        <v>42577</v>
      </c>
      <c r="AR136" s="10" t="str">
        <f t="shared" si="27"/>
        <v>DOMOFINANCE_12N1-A3_Recto</v>
      </c>
      <c r="AS136" s="10" t="str">
        <f t="shared" si="28"/>
        <v>12N1-A3_Recto</v>
      </c>
      <c r="AT136" s="10">
        <f t="shared" si="29"/>
        <v>136</v>
      </c>
      <c r="AU136" s="10" t="str">
        <f t="shared" si="33"/>
        <v>Modification support______0816</v>
      </c>
      <c r="AV136" s="10" t="str">
        <f t="shared" si="34"/>
        <v>0816_07_26</v>
      </c>
      <c r="AW136" s="10">
        <f t="shared" si="37"/>
        <v>-30412</v>
      </c>
      <c r="AX136" s="10" t="str">
        <f t="shared" si="35"/>
        <v>0816_-30412</v>
      </c>
      <c r="AY136" s="10" t="str">
        <f t="shared" si="36"/>
        <v>0816_26_-30412</v>
      </c>
    </row>
    <row r="137" spans="1:51" x14ac:dyDescent="0.25">
      <c r="B137" s="10" t="s">
        <v>52</v>
      </c>
      <c r="C137" s="10" t="s">
        <v>428</v>
      </c>
      <c r="D137" s="20" t="s">
        <v>400</v>
      </c>
      <c r="E137" s="47"/>
      <c r="F137" s="21"/>
      <c r="G137" s="47"/>
      <c r="H137" s="47"/>
      <c r="N137" s="103" t="s">
        <v>477</v>
      </c>
      <c r="P137" s="25">
        <v>42577</v>
      </c>
      <c r="AA137" s="28" t="s">
        <v>179</v>
      </c>
      <c r="AD137" s="10" t="s">
        <v>26</v>
      </c>
      <c r="AE137" s="22" t="s">
        <v>414</v>
      </c>
      <c r="AF137" s="22" t="s">
        <v>31</v>
      </c>
      <c r="AG137" s="22" t="s">
        <v>8</v>
      </c>
      <c r="AH137" s="30" t="e">
        <f ca="1">IF(LEN(AG137)&gt;0,INDIRECT("list!B"&amp;SUMIF(#REF!,AG137,#REF!)),"")</f>
        <v>#REF!</v>
      </c>
      <c r="AN137" s="152" t="str">
        <f t="shared" si="30"/>
        <v/>
      </c>
      <c r="AP137" s="10" t="str">
        <f>IF(LEN(A137)&gt;0,M137,IF(LEN(AE137)&gt;0,AP135,""))</f>
        <v>Closed</v>
      </c>
      <c r="AQ137" s="31">
        <f>IF(LEN(A137)&gt;0,AM137,IF(LEN(AE137)&gt;0,AQ135,""))</f>
        <v>42577</v>
      </c>
      <c r="AR137" s="10" t="str">
        <f>AD137&amp;"_"&amp;AG137&amp;"_"&amp;AF137</f>
        <v>DOMOFINANCE_12N1-A3_Recto</v>
      </c>
      <c r="AS137" s="10" t="str">
        <f>AG137&amp;"_"&amp;AF137</f>
        <v>12N1-A3_Recto</v>
      </c>
      <c r="AT137" s="10">
        <f>ROW(AR137)</f>
        <v>137</v>
      </c>
      <c r="AU137" s="10" t="str">
        <f t="shared" si="33"/>
        <v>Modification support______0816</v>
      </c>
      <c r="AV137" s="10" t="str">
        <f t="shared" si="34"/>
        <v>0816_07_26</v>
      </c>
      <c r="AW137" s="10">
        <f t="shared" si="37"/>
        <v>-30412</v>
      </c>
      <c r="AX137" s="10" t="str">
        <f t="shared" si="35"/>
        <v>0816_-30412</v>
      </c>
      <c r="AY137" s="10" t="str">
        <f t="shared" si="36"/>
        <v>0816_26_-30412</v>
      </c>
    </row>
    <row r="138" spans="1:51" x14ac:dyDescent="0.25">
      <c r="B138" s="10" t="s">
        <v>52</v>
      </c>
      <c r="C138" s="10" t="s">
        <v>429</v>
      </c>
      <c r="D138" s="20" t="s">
        <v>400</v>
      </c>
      <c r="E138" s="47"/>
      <c r="F138" s="21"/>
      <c r="G138" s="47"/>
      <c r="H138" s="47"/>
      <c r="N138" s="103" t="s">
        <v>477</v>
      </c>
      <c r="P138" s="25">
        <v>42577</v>
      </c>
      <c r="AA138" s="28" t="s">
        <v>179</v>
      </c>
      <c r="AD138" s="10" t="s">
        <v>26</v>
      </c>
      <c r="AE138" s="22" t="s">
        <v>430</v>
      </c>
      <c r="AF138" s="22" t="s">
        <v>31</v>
      </c>
      <c r="AG138" s="22" t="s">
        <v>8</v>
      </c>
      <c r="AH138" s="30" t="e">
        <f ca="1">IF(LEN(AG138)&gt;0,INDIRECT("list!B"&amp;SUMIF(#REF!,AG138,#REF!)),"")</f>
        <v>#REF!</v>
      </c>
      <c r="AN138" s="152" t="str">
        <f t="shared" si="30"/>
        <v/>
      </c>
      <c r="AP138" s="10" t="str">
        <f>IF(LEN(A138)&gt;0,M138,IF(LEN(AE138)&gt;0,AP136,""))</f>
        <v>Closed</v>
      </c>
      <c r="AQ138" s="31">
        <f>IF(LEN(A138)&gt;0,AM138,IF(LEN(AE138)&gt;0,AQ136,""))</f>
        <v>42577</v>
      </c>
      <c r="AR138" s="10" t="str">
        <f t="shared" si="27"/>
        <v>DOMOFINANCE_12N1-A3_Recto</v>
      </c>
      <c r="AS138" s="10" t="str">
        <f t="shared" si="28"/>
        <v>12N1-A3_Recto</v>
      </c>
      <c r="AT138" s="10">
        <f t="shared" si="29"/>
        <v>138</v>
      </c>
      <c r="AU138" s="10" t="str">
        <f t="shared" si="33"/>
        <v>Modification support______0816</v>
      </c>
      <c r="AV138" s="10" t="str">
        <f t="shared" si="34"/>
        <v>0816_07_26</v>
      </c>
      <c r="AW138" s="10">
        <f t="shared" si="37"/>
        <v>-30412</v>
      </c>
      <c r="AX138" s="10" t="str">
        <f t="shared" si="35"/>
        <v>0816_-30412</v>
      </c>
      <c r="AY138" s="10" t="str">
        <f t="shared" si="36"/>
        <v>0816_26_-30412</v>
      </c>
    </row>
    <row r="139" spans="1:51" x14ac:dyDescent="0.25">
      <c r="B139" s="10" t="s">
        <v>52</v>
      </c>
      <c r="C139" s="10" t="s">
        <v>404</v>
      </c>
      <c r="D139" s="20" t="s">
        <v>401</v>
      </c>
      <c r="E139" s="47"/>
      <c r="F139" s="21"/>
      <c r="G139" s="47"/>
      <c r="H139" s="47"/>
      <c r="N139" s="103" t="s">
        <v>477</v>
      </c>
      <c r="P139" s="25">
        <v>42577</v>
      </c>
      <c r="AA139" s="28" t="s">
        <v>179</v>
      </c>
      <c r="AD139" s="10" t="s">
        <v>26</v>
      </c>
      <c r="AE139" s="22" t="s">
        <v>415</v>
      </c>
      <c r="AF139" s="22" t="s">
        <v>31</v>
      </c>
      <c r="AG139" s="22" t="s">
        <v>8</v>
      </c>
      <c r="AH139" s="30" t="e">
        <f ca="1">IF(LEN(AG139)&gt;0,INDIRECT("list!B"&amp;SUMIF(#REF!,AG139,#REF!)),"")</f>
        <v>#REF!</v>
      </c>
      <c r="AN139" s="152" t="str">
        <f t="shared" si="30"/>
        <v/>
      </c>
      <c r="AP139" s="10" t="str">
        <f t="shared" ref="AP139:AP169" si="38">IF(LEN(A139)&gt;0,M139,IF(LEN(AE139)&gt;0,AP138,""))</f>
        <v>Closed</v>
      </c>
      <c r="AQ139" s="31">
        <f t="shared" ref="AQ139:AQ169" si="39">IF(LEN(A139)&gt;0,AM139,IF(LEN(AE139)&gt;0,AQ138,""))</f>
        <v>42577</v>
      </c>
      <c r="AR139" s="10" t="str">
        <f t="shared" si="27"/>
        <v>DOMOFINANCE_12N1-A3_Recto</v>
      </c>
      <c r="AS139" s="10" t="str">
        <f t="shared" si="28"/>
        <v>12N1-A3_Recto</v>
      </c>
      <c r="AT139" s="10">
        <f t="shared" si="29"/>
        <v>139</v>
      </c>
      <c r="AU139" s="10" t="str">
        <f t="shared" si="33"/>
        <v>Modification support______0816</v>
      </c>
      <c r="AV139" s="10" t="str">
        <f t="shared" si="34"/>
        <v>0816_07_26</v>
      </c>
      <c r="AW139" s="10">
        <f t="shared" si="37"/>
        <v>-30412</v>
      </c>
      <c r="AX139" s="10" t="str">
        <f t="shared" si="35"/>
        <v>0816_-30412</v>
      </c>
      <c r="AY139" s="10" t="str">
        <f t="shared" si="36"/>
        <v>0816_26_-30412</v>
      </c>
    </row>
    <row r="140" spans="1:51" x14ac:dyDescent="0.25">
      <c r="B140" s="10" t="s">
        <v>52</v>
      </c>
      <c r="C140" s="10" t="s">
        <v>405</v>
      </c>
      <c r="D140" s="20" t="s">
        <v>98</v>
      </c>
      <c r="E140" s="47"/>
      <c r="F140" s="21"/>
      <c r="G140" s="47"/>
      <c r="H140" s="47"/>
      <c r="N140" s="103" t="s">
        <v>477</v>
      </c>
      <c r="P140" s="25">
        <v>42577</v>
      </c>
      <c r="AA140" s="28" t="s">
        <v>179</v>
      </c>
      <c r="AD140" s="10" t="s">
        <v>26</v>
      </c>
      <c r="AE140" s="22" t="s">
        <v>416</v>
      </c>
      <c r="AF140" s="22" t="s">
        <v>31</v>
      </c>
      <c r="AG140" s="22" t="s">
        <v>8</v>
      </c>
      <c r="AH140" s="30" t="e">
        <f ca="1">IF(LEN(AG140)&gt;0,INDIRECT("list!B"&amp;SUMIF(#REF!,AG140,#REF!)),"")</f>
        <v>#REF!</v>
      </c>
      <c r="AN140" s="152" t="str">
        <f t="shared" si="30"/>
        <v/>
      </c>
      <c r="AP140" s="10" t="str">
        <f t="shared" si="38"/>
        <v>Closed</v>
      </c>
      <c r="AQ140" s="31">
        <f t="shared" si="39"/>
        <v>42577</v>
      </c>
      <c r="AR140" s="10" t="str">
        <f t="shared" si="27"/>
        <v>DOMOFINANCE_12N1-A3_Recto</v>
      </c>
      <c r="AS140" s="10" t="str">
        <f t="shared" si="28"/>
        <v>12N1-A3_Recto</v>
      </c>
      <c r="AT140" s="10">
        <f t="shared" si="29"/>
        <v>140</v>
      </c>
      <c r="AU140" s="10" t="str">
        <f t="shared" si="33"/>
        <v>Modification support______0816</v>
      </c>
      <c r="AV140" s="10" t="str">
        <f t="shared" si="34"/>
        <v>0816_07_26</v>
      </c>
      <c r="AW140" s="10">
        <f t="shared" si="37"/>
        <v>-30412</v>
      </c>
      <c r="AX140" s="10" t="str">
        <f t="shared" si="35"/>
        <v>0816_-30412</v>
      </c>
      <c r="AY140" s="10" t="str">
        <f t="shared" si="36"/>
        <v>0816_26_-30412</v>
      </c>
    </row>
    <row r="141" spans="1:51" x14ac:dyDescent="0.25">
      <c r="B141" s="10" t="s">
        <v>52</v>
      </c>
      <c r="C141" s="10" t="s">
        <v>406</v>
      </c>
      <c r="D141" s="20" t="s">
        <v>402</v>
      </c>
      <c r="E141" s="47"/>
      <c r="F141" s="21"/>
      <c r="G141" s="47"/>
      <c r="H141" s="47"/>
      <c r="N141" s="103" t="s">
        <v>477</v>
      </c>
      <c r="P141" s="25">
        <v>42577</v>
      </c>
      <c r="AA141" s="28" t="s">
        <v>179</v>
      </c>
      <c r="AD141" s="10" t="s">
        <v>26</v>
      </c>
      <c r="AE141" s="22" t="s">
        <v>417</v>
      </c>
      <c r="AF141" s="22" t="s">
        <v>31</v>
      </c>
      <c r="AG141" s="22" t="s">
        <v>8</v>
      </c>
      <c r="AH141" s="30" t="e">
        <f ca="1">IF(LEN(AG141)&gt;0,INDIRECT("list!B"&amp;SUMIF(#REF!,AG141,#REF!)),"")</f>
        <v>#REF!</v>
      </c>
      <c r="AN141" s="152" t="str">
        <f t="shared" si="30"/>
        <v/>
      </c>
      <c r="AP141" s="10" t="str">
        <f t="shared" si="38"/>
        <v>Closed</v>
      </c>
      <c r="AQ141" s="31">
        <f t="shared" si="39"/>
        <v>42577</v>
      </c>
      <c r="AR141" s="10" t="str">
        <f t="shared" si="27"/>
        <v>DOMOFINANCE_12N1-A3_Recto</v>
      </c>
      <c r="AS141" s="10" t="str">
        <f t="shared" si="28"/>
        <v>12N1-A3_Recto</v>
      </c>
      <c r="AT141" s="10">
        <f t="shared" si="29"/>
        <v>141</v>
      </c>
      <c r="AU141" s="10" t="str">
        <f t="shared" si="33"/>
        <v>Modification support______0816</v>
      </c>
      <c r="AV141" s="10" t="str">
        <f t="shared" si="34"/>
        <v>0816_07_26</v>
      </c>
      <c r="AW141" s="10">
        <f t="shared" si="37"/>
        <v>-30412</v>
      </c>
      <c r="AX141" s="10" t="str">
        <f t="shared" si="35"/>
        <v>0816_-30412</v>
      </c>
      <c r="AY141" s="10" t="str">
        <f t="shared" si="36"/>
        <v>0816_26_-30412</v>
      </c>
    </row>
    <row r="142" spans="1:51" x14ac:dyDescent="0.25">
      <c r="B142" s="10" t="s">
        <v>52</v>
      </c>
      <c r="C142" s="10" t="s">
        <v>407</v>
      </c>
      <c r="D142" s="20" t="s">
        <v>403</v>
      </c>
      <c r="E142" s="47"/>
      <c r="F142" s="21"/>
      <c r="G142" s="47"/>
      <c r="H142" s="47"/>
      <c r="N142" s="103" t="s">
        <v>477</v>
      </c>
      <c r="P142" s="25">
        <v>42577</v>
      </c>
      <c r="AA142" s="28" t="s">
        <v>179</v>
      </c>
      <c r="AD142" s="10" t="s">
        <v>26</v>
      </c>
      <c r="AE142" s="22" t="s">
        <v>418</v>
      </c>
      <c r="AF142" s="22" t="s">
        <v>31</v>
      </c>
      <c r="AG142" s="22" t="s">
        <v>8</v>
      </c>
      <c r="AH142" s="30" t="e">
        <f ca="1">IF(LEN(AG142)&gt;0,INDIRECT("list!B"&amp;SUMIF(#REF!,AG142,#REF!)),"")</f>
        <v>#REF!</v>
      </c>
      <c r="AN142" s="152" t="str">
        <f t="shared" si="30"/>
        <v/>
      </c>
      <c r="AP142" s="10" t="str">
        <f t="shared" si="38"/>
        <v>Closed</v>
      </c>
      <c r="AQ142" s="31">
        <f t="shared" si="39"/>
        <v>42577</v>
      </c>
      <c r="AR142" s="10" t="str">
        <f t="shared" si="27"/>
        <v>DOMOFINANCE_12N1-A3_Recto</v>
      </c>
      <c r="AS142" s="10" t="str">
        <f t="shared" si="28"/>
        <v>12N1-A3_Recto</v>
      </c>
      <c r="AT142" s="10">
        <f t="shared" si="29"/>
        <v>142</v>
      </c>
      <c r="AU142" s="10" t="str">
        <f t="shared" si="33"/>
        <v>Modification support______0816</v>
      </c>
      <c r="AV142" s="10" t="str">
        <f t="shared" si="34"/>
        <v>0816_07_26</v>
      </c>
      <c r="AW142" s="10">
        <f t="shared" si="37"/>
        <v>-30412</v>
      </c>
      <c r="AX142" s="10" t="str">
        <f t="shared" si="35"/>
        <v>0816_-30412</v>
      </c>
      <c r="AY142" s="10" t="str">
        <f t="shared" si="36"/>
        <v>0816_26_-30412</v>
      </c>
    </row>
    <row r="143" spans="1:51" x14ac:dyDescent="0.25">
      <c r="A143" s="10">
        <v>3801</v>
      </c>
      <c r="B143" s="10" t="s">
        <v>41</v>
      </c>
      <c r="C143" s="10" t="s">
        <v>420</v>
      </c>
      <c r="D143" s="20" t="s">
        <v>419</v>
      </c>
      <c r="E143" s="47"/>
      <c r="F143" s="21"/>
      <c r="G143" s="47"/>
      <c r="H143" s="47"/>
      <c r="M143" s="24" t="s">
        <v>29</v>
      </c>
      <c r="N143" s="103" t="s">
        <v>477</v>
      </c>
      <c r="P143" s="25">
        <v>42577</v>
      </c>
      <c r="Q143" s="26">
        <v>42583</v>
      </c>
      <c r="R143" s="26"/>
      <c r="AA143" s="28" t="s">
        <v>179</v>
      </c>
      <c r="AD143" s="10" t="s">
        <v>26</v>
      </c>
      <c r="AE143" s="22" t="s">
        <v>421</v>
      </c>
      <c r="AF143" s="22" t="s">
        <v>31</v>
      </c>
      <c r="AG143" s="22" t="s">
        <v>8</v>
      </c>
      <c r="AH143" s="30" t="e">
        <f ca="1">IF(LEN(AG143)&gt;0,INDIRECT("list!B"&amp;SUMIF(#REF!,AG143,#REF!)),"")</f>
        <v>#REF!</v>
      </c>
      <c r="AI143" s="22" t="s">
        <v>82</v>
      </c>
      <c r="AJ143" s="22" t="s">
        <v>17</v>
      </c>
      <c r="AK143" s="31">
        <v>42592</v>
      </c>
      <c r="AL143" s="167">
        <v>42591</v>
      </c>
      <c r="AM143" s="31">
        <v>42580</v>
      </c>
      <c r="AN143" s="152" t="str">
        <f t="shared" si="30"/>
        <v/>
      </c>
      <c r="AP143" s="10" t="str">
        <f t="shared" si="38"/>
        <v>Closed</v>
      </c>
      <c r="AQ143" s="31">
        <f t="shared" si="39"/>
        <v>42580</v>
      </c>
      <c r="AR143" s="10" t="str">
        <f t="shared" si="27"/>
        <v>DOMOFINANCE_12N1-A3_Recto</v>
      </c>
      <c r="AS143" s="10" t="str">
        <f t="shared" si="28"/>
        <v>12N1-A3_Recto</v>
      </c>
      <c r="AT143" s="10">
        <f t="shared" si="29"/>
        <v>143</v>
      </c>
      <c r="AU143" s="10" t="str">
        <f t="shared" si="33"/>
        <v>Création______0816</v>
      </c>
      <c r="AV143" s="10" t="str">
        <f t="shared" si="34"/>
        <v>0816_07_26</v>
      </c>
      <c r="AW143" s="10">
        <f t="shared" si="37"/>
        <v>4</v>
      </c>
      <c r="AX143" s="10" t="str">
        <f t="shared" si="35"/>
        <v>0816_4</v>
      </c>
      <c r="AY143" s="10" t="str">
        <f t="shared" si="36"/>
        <v>0816_26_4</v>
      </c>
    </row>
    <row r="144" spans="1:51" x14ac:dyDescent="0.25">
      <c r="A144" s="10">
        <v>3802</v>
      </c>
      <c r="B144" s="10" t="s">
        <v>152</v>
      </c>
      <c r="C144" s="10" t="s">
        <v>364</v>
      </c>
      <c r="D144" s="20" t="s">
        <v>366</v>
      </c>
      <c r="E144" s="47"/>
      <c r="F144" s="21"/>
      <c r="G144" s="47"/>
      <c r="H144" s="47"/>
      <c r="M144" s="24" t="s">
        <v>29</v>
      </c>
      <c r="N144" s="103" t="s">
        <v>477</v>
      </c>
      <c r="P144" s="25">
        <v>42578</v>
      </c>
      <c r="Q144" s="171" t="s">
        <v>422</v>
      </c>
      <c r="R144" s="171"/>
      <c r="S144" s="171"/>
      <c r="T144" s="171"/>
      <c r="U144" s="171"/>
      <c r="V144" s="171"/>
      <c r="W144" s="171"/>
      <c r="X144" s="171"/>
      <c r="Y144" s="171"/>
      <c r="Z144" s="172"/>
      <c r="AE144" s="22" t="s">
        <v>368</v>
      </c>
      <c r="AH144" s="30" t="str">
        <f ca="1">IF(LEN(AG144)&gt;0,INDIRECT("list!B"&amp;SUMIF(#REF!,AG144,#REF!)),"")</f>
        <v/>
      </c>
      <c r="AM144" s="31">
        <v>42579</v>
      </c>
      <c r="AN144" s="152" t="str">
        <f t="shared" si="30"/>
        <v/>
      </c>
      <c r="AP144" s="10" t="str">
        <f t="shared" si="38"/>
        <v>Closed</v>
      </c>
      <c r="AQ144" s="31">
        <f t="shared" si="39"/>
        <v>42579</v>
      </c>
      <c r="AR144" s="10" t="str">
        <f t="shared" si="27"/>
        <v>__</v>
      </c>
      <c r="AS144" s="10" t="str">
        <f t="shared" si="28"/>
        <v>_</v>
      </c>
      <c r="AT144" s="10">
        <f t="shared" si="29"/>
        <v>144</v>
      </c>
      <c r="AU144" s="10" t="str">
        <f t="shared" si="33"/>
        <v>Modification texte______0816</v>
      </c>
      <c r="AV144" s="10" t="str">
        <f t="shared" si="34"/>
        <v>0816_07_27</v>
      </c>
      <c r="AW144" s="10">
        <f t="shared" si="37"/>
        <v>2</v>
      </c>
      <c r="AX144" s="10" t="str">
        <f t="shared" si="35"/>
        <v>0816_2</v>
      </c>
      <c r="AY144" s="10" t="str">
        <f t="shared" si="36"/>
        <v>0816_27_2</v>
      </c>
    </row>
    <row r="145" spans="1:51" x14ac:dyDescent="0.25">
      <c r="B145" s="10" t="s">
        <v>152</v>
      </c>
      <c r="C145" s="10" t="s">
        <v>363</v>
      </c>
      <c r="D145" s="20" t="s">
        <v>365</v>
      </c>
      <c r="E145" s="47"/>
      <c r="F145" s="21"/>
      <c r="G145" s="47"/>
      <c r="H145" s="47"/>
      <c r="N145" s="103" t="s">
        <v>477</v>
      </c>
      <c r="P145" s="25">
        <v>42578</v>
      </c>
      <c r="AE145" s="22" t="s">
        <v>367</v>
      </c>
      <c r="AH145" s="30" t="str">
        <f ca="1">IF(LEN(AG145)&gt;0,INDIRECT("list!B"&amp;SUMIF(#REF!,AG145,#REF!)),"")</f>
        <v/>
      </c>
      <c r="AM145" s="31">
        <v>42579</v>
      </c>
      <c r="AN145" s="152" t="str">
        <f t="shared" si="30"/>
        <v/>
      </c>
      <c r="AP145" s="10" t="str">
        <f t="shared" si="38"/>
        <v>Closed</v>
      </c>
      <c r="AQ145" s="31">
        <f t="shared" si="39"/>
        <v>42579</v>
      </c>
      <c r="AR145" s="10" t="str">
        <f t="shared" si="27"/>
        <v>__</v>
      </c>
      <c r="AS145" s="10" t="str">
        <f t="shared" si="28"/>
        <v>_</v>
      </c>
      <c r="AT145" s="10">
        <f t="shared" si="29"/>
        <v>145</v>
      </c>
      <c r="AU145" s="10" t="str">
        <f t="shared" si="33"/>
        <v>Modification texte______0816</v>
      </c>
      <c r="AV145" s="10" t="str">
        <f t="shared" si="34"/>
        <v>0816_07_27</v>
      </c>
      <c r="AW145" s="10">
        <f t="shared" si="37"/>
        <v>2</v>
      </c>
      <c r="AX145" s="10" t="str">
        <f t="shared" si="35"/>
        <v>0816_2</v>
      </c>
      <c r="AY145" s="10" t="str">
        <f t="shared" si="36"/>
        <v>0816_27_2</v>
      </c>
    </row>
    <row r="146" spans="1:51" x14ac:dyDescent="0.25">
      <c r="A146" s="10">
        <v>3803</v>
      </c>
      <c r="B146" s="10" t="s">
        <v>152</v>
      </c>
      <c r="C146" s="10" t="s">
        <v>397</v>
      </c>
      <c r="D146" s="20" t="s">
        <v>398</v>
      </c>
      <c r="E146" s="47"/>
      <c r="F146" s="21"/>
      <c r="G146" s="47"/>
      <c r="H146" s="47"/>
      <c r="M146" s="24" t="s">
        <v>29</v>
      </c>
      <c r="N146" s="103" t="s">
        <v>477</v>
      </c>
      <c r="P146" s="25">
        <v>42578</v>
      </c>
      <c r="Q146" s="26">
        <v>42579</v>
      </c>
      <c r="R146" s="26"/>
      <c r="S146" s="26">
        <v>42580</v>
      </c>
      <c r="T146" s="26"/>
      <c r="U146" s="26"/>
      <c r="V146" s="36"/>
      <c r="W146" s="37"/>
      <c r="X146" s="38"/>
      <c r="Y146" s="40"/>
      <c r="AE146" s="22" t="s">
        <v>399</v>
      </c>
      <c r="AH146" s="30" t="str">
        <f ca="1">IF(LEN(AG146)&gt;0,INDIRECT("list!B"&amp;SUMIF(#REF!,AG146,#REF!)),"")</f>
        <v/>
      </c>
      <c r="AM146" s="31">
        <v>42579</v>
      </c>
      <c r="AN146" s="152" t="str">
        <f t="shared" si="30"/>
        <v/>
      </c>
      <c r="AP146" s="10" t="str">
        <f t="shared" si="38"/>
        <v>Closed</v>
      </c>
      <c r="AQ146" s="31">
        <f t="shared" si="39"/>
        <v>42579</v>
      </c>
      <c r="AR146" s="10" t="str">
        <f t="shared" si="27"/>
        <v>__</v>
      </c>
      <c r="AS146" s="10" t="str">
        <f t="shared" si="28"/>
        <v>_</v>
      </c>
      <c r="AT146" s="10">
        <f t="shared" si="29"/>
        <v>146</v>
      </c>
      <c r="AU146" s="10" t="str">
        <f t="shared" si="33"/>
        <v>Modification texte______0816</v>
      </c>
      <c r="AV146" s="10" t="str">
        <f t="shared" si="34"/>
        <v>0816_07_27</v>
      </c>
      <c r="AW146" s="10">
        <f t="shared" si="37"/>
        <v>2</v>
      </c>
      <c r="AX146" s="10" t="str">
        <f t="shared" si="35"/>
        <v>0816_2</v>
      </c>
      <c r="AY146" s="10" t="str">
        <f t="shared" si="36"/>
        <v>0816_27_2</v>
      </c>
    </row>
    <row r="147" spans="1:51" x14ac:dyDescent="0.25">
      <c r="A147" s="10">
        <v>3804</v>
      </c>
      <c r="B147" s="10" t="s">
        <v>152</v>
      </c>
      <c r="C147" s="10" t="s">
        <v>285</v>
      </c>
      <c r="D147" s="20" t="s">
        <v>371</v>
      </c>
      <c r="E147" s="47"/>
      <c r="F147" s="21"/>
      <c r="G147" s="47"/>
      <c r="H147" s="47"/>
      <c r="M147" s="24" t="s">
        <v>29</v>
      </c>
      <c r="N147" s="103" t="s">
        <v>477</v>
      </c>
      <c r="P147" s="25">
        <v>42578</v>
      </c>
      <c r="Q147" s="171" t="s">
        <v>422</v>
      </c>
      <c r="R147" s="171"/>
      <c r="S147" s="171"/>
      <c r="T147" s="171"/>
      <c r="U147" s="171"/>
      <c r="V147" s="171"/>
      <c r="W147" s="171"/>
      <c r="X147" s="171"/>
      <c r="Y147" s="171"/>
      <c r="Z147" s="172"/>
      <c r="AE147" s="22" t="s">
        <v>372</v>
      </c>
      <c r="AH147" s="30" t="str">
        <f ca="1">IF(LEN(AG147)&gt;0,INDIRECT("list!B"&amp;SUMIF(#REF!,AG147,#REF!)),"")</f>
        <v/>
      </c>
      <c r="AM147" s="31">
        <v>42579</v>
      </c>
      <c r="AN147" s="152" t="str">
        <f t="shared" si="30"/>
        <v/>
      </c>
      <c r="AP147" s="10" t="str">
        <f t="shared" si="38"/>
        <v>Closed</v>
      </c>
      <c r="AQ147" s="31">
        <f t="shared" si="39"/>
        <v>42579</v>
      </c>
      <c r="AR147" s="10" t="str">
        <f t="shared" si="27"/>
        <v>__</v>
      </c>
      <c r="AS147" s="10" t="str">
        <f t="shared" si="28"/>
        <v>_</v>
      </c>
      <c r="AT147" s="10">
        <f t="shared" si="29"/>
        <v>147</v>
      </c>
      <c r="AU147" s="10" t="str">
        <f t="shared" si="33"/>
        <v>Modification texte______0816</v>
      </c>
      <c r="AV147" s="10" t="str">
        <f t="shared" si="34"/>
        <v>0816_07_27</v>
      </c>
      <c r="AW147" s="10">
        <f t="shared" si="37"/>
        <v>2</v>
      </c>
      <c r="AX147" s="10" t="str">
        <f t="shared" si="35"/>
        <v>0816_2</v>
      </c>
      <c r="AY147" s="10" t="str">
        <f t="shared" si="36"/>
        <v>0816_27_2</v>
      </c>
    </row>
    <row r="148" spans="1:51" x14ac:dyDescent="0.25">
      <c r="A148" s="10">
        <v>3805</v>
      </c>
      <c r="B148" s="10" t="s">
        <v>41</v>
      </c>
      <c r="C148" s="10" t="s">
        <v>427</v>
      </c>
      <c r="D148" s="20" t="s">
        <v>423</v>
      </c>
      <c r="E148" s="47"/>
      <c r="F148" s="21"/>
      <c r="G148" s="47"/>
      <c r="H148" s="47"/>
      <c r="M148" s="24" t="s">
        <v>29</v>
      </c>
      <c r="N148" s="103" t="s">
        <v>477</v>
      </c>
      <c r="P148" s="25">
        <v>42579</v>
      </c>
      <c r="Q148" s="26">
        <v>42584</v>
      </c>
      <c r="R148" s="26"/>
      <c r="S148" s="26">
        <v>42587</v>
      </c>
      <c r="T148" s="26"/>
      <c r="U148" s="26"/>
      <c r="V148" s="36"/>
      <c r="W148" s="37"/>
      <c r="X148" s="38"/>
      <c r="Y148" s="40"/>
      <c r="AA148" s="28" t="s">
        <v>179</v>
      </c>
      <c r="AD148" s="10" t="s">
        <v>19</v>
      </c>
      <c r="AE148" s="22" t="s">
        <v>425</v>
      </c>
      <c r="AF148" s="22" t="s">
        <v>31</v>
      </c>
      <c r="AG148" s="22" t="s">
        <v>10</v>
      </c>
      <c r="AH148" s="30" t="e">
        <f ca="1">IF(LEN(AG148)&gt;0,INDIRECT("list!B"&amp;SUMIF(#REF!,AG148,#REF!)),"")</f>
        <v>#REF!</v>
      </c>
      <c r="AI148" s="22" t="s">
        <v>34</v>
      </c>
      <c r="AJ148" s="22" t="s">
        <v>17</v>
      </c>
      <c r="AK148" s="31">
        <v>42580</v>
      </c>
      <c r="AL148" s="167">
        <v>42592</v>
      </c>
      <c r="AM148" s="31">
        <v>42592</v>
      </c>
      <c r="AN148" s="152" t="str">
        <f t="shared" si="30"/>
        <v/>
      </c>
      <c r="AP148" s="10" t="str">
        <f t="shared" si="38"/>
        <v>Closed</v>
      </c>
      <c r="AQ148" s="31">
        <f t="shared" si="39"/>
        <v>42592</v>
      </c>
      <c r="AR148" s="10" t="str">
        <f t="shared" si="27"/>
        <v>CETELEM_12N2-Y4_Recto</v>
      </c>
      <c r="AS148" s="10" t="str">
        <f t="shared" si="28"/>
        <v>12N2-Y4_Recto</v>
      </c>
      <c r="AT148" s="10">
        <f t="shared" si="29"/>
        <v>148</v>
      </c>
      <c r="AU148" s="10" t="str">
        <f t="shared" si="33"/>
        <v>Création______0816</v>
      </c>
      <c r="AV148" s="10" t="str">
        <f t="shared" si="34"/>
        <v>0816_07_28</v>
      </c>
      <c r="AW148" s="10">
        <f t="shared" si="37"/>
        <v>10</v>
      </c>
      <c r="AX148" s="10" t="str">
        <f t="shared" si="35"/>
        <v>0816_10</v>
      </c>
      <c r="AY148" s="10" t="str">
        <f t="shared" si="36"/>
        <v>0816_28_10</v>
      </c>
    </row>
    <row r="149" spans="1:51" x14ac:dyDescent="0.25">
      <c r="C149" s="10" t="s">
        <v>426</v>
      </c>
      <c r="D149" s="20"/>
      <c r="E149" s="47"/>
      <c r="F149" s="21"/>
      <c r="G149" s="47"/>
      <c r="H149" s="47"/>
      <c r="N149" s="103" t="s">
        <v>477</v>
      </c>
      <c r="AD149" s="10" t="s">
        <v>19</v>
      </c>
      <c r="AE149" s="22" t="s">
        <v>424</v>
      </c>
      <c r="AF149" s="22" t="s">
        <v>31</v>
      </c>
      <c r="AG149" s="22" t="s">
        <v>10</v>
      </c>
      <c r="AH149" s="30" t="e">
        <f ca="1">IF(LEN(AG149)&gt;0,INDIRECT("list!B"&amp;SUMIF(#REF!,AG149,#REF!)),"")</f>
        <v>#REF!</v>
      </c>
      <c r="AN149" s="152" t="str">
        <f t="shared" si="30"/>
        <v/>
      </c>
      <c r="AP149" s="10" t="str">
        <f t="shared" si="38"/>
        <v>Closed</v>
      </c>
      <c r="AQ149" s="31">
        <f t="shared" si="39"/>
        <v>42592</v>
      </c>
      <c r="AR149" s="10" t="str">
        <f t="shared" si="27"/>
        <v>CETELEM_12N2-Y4_Recto</v>
      </c>
      <c r="AS149" s="10" t="str">
        <f t="shared" si="28"/>
        <v>12N2-Y4_Recto</v>
      </c>
      <c r="AT149" s="10">
        <f t="shared" si="29"/>
        <v>149</v>
      </c>
      <c r="AU149" s="10" t="str">
        <f t="shared" si="33"/>
        <v/>
      </c>
      <c r="AV149" s="10" t="str">
        <f t="shared" si="34"/>
        <v>0816_01_0</v>
      </c>
      <c r="AW149" s="10">
        <f t="shared" si="37"/>
        <v>0</v>
      </c>
      <c r="AX149" s="10" t="str">
        <f t="shared" si="35"/>
        <v>0816_0</v>
      </c>
      <c r="AY149" s="10" t="str">
        <f t="shared" si="36"/>
        <v>0816_0_0</v>
      </c>
    </row>
    <row r="150" spans="1:51" x14ac:dyDescent="0.25">
      <c r="A150" s="10">
        <v>3806</v>
      </c>
      <c r="B150" s="10" t="s">
        <v>41</v>
      </c>
      <c r="C150" s="10" t="s">
        <v>431</v>
      </c>
      <c r="D150" s="20" t="s">
        <v>432</v>
      </c>
      <c r="E150" s="47" t="s">
        <v>179</v>
      </c>
      <c r="F150" s="21"/>
      <c r="G150" s="47"/>
      <c r="H150" s="47"/>
      <c r="M150" s="24" t="s">
        <v>29</v>
      </c>
      <c r="N150" s="103" t="s">
        <v>477</v>
      </c>
      <c r="P150" s="25">
        <v>42585</v>
      </c>
      <c r="Q150" s="26">
        <v>42587</v>
      </c>
      <c r="R150" s="26"/>
      <c r="S150" s="26">
        <v>42587</v>
      </c>
      <c r="T150" s="26"/>
      <c r="U150" s="26"/>
      <c r="V150" s="36"/>
      <c r="W150" s="37"/>
      <c r="X150" s="38"/>
      <c r="Y150" s="40"/>
      <c r="AA150" s="28" t="s">
        <v>179</v>
      </c>
      <c r="AD150" s="10" t="s">
        <v>19</v>
      </c>
      <c r="AE150" s="22" t="s">
        <v>328</v>
      </c>
      <c r="AF150" s="22" t="s">
        <v>16</v>
      </c>
      <c r="AG150" s="22" t="s">
        <v>9</v>
      </c>
      <c r="AH150" s="30" t="e">
        <f ca="1">IF(LEN(AG150)&gt;0,INDIRECT("list!B"&amp;SUMIF(#REF!,AG150,#REF!)),"")</f>
        <v>#REF!</v>
      </c>
      <c r="AI150" s="22" t="s">
        <v>121</v>
      </c>
      <c r="AJ150" s="22" t="s">
        <v>17</v>
      </c>
      <c r="AK150" s="31">
        <v>42592</v>
      </c>
      <c r="AL150" s="167">
        <v>42583</v>
      </c>
      <c r="AM150" s="31">
        <v>42592</v>
      </c>
      <c r="AN150" s="152" t="str">
        <f t="shared" si="30"/>
        <v/>
      </c>
      <c r="AP150" s="10" t="str">
        <f t="shared" si="38"/>
        <v>Closed</v>
      </c>
      <c r="AQ150" s="31">
        <f t="shared" si="39"/>
        <v>42592</v>
      </c>
      <c r="AR150" s="10" t="str">
        <f t="shared" si="27"/>
        <v>CETELEM_12N2-A3_Recto/Verso</v>
      </c>
      <c r="AS150" s="10" t="str">
        <f t="shared" si="28"/>
        <v>12N2-A3_Recto/Verso</v>
      </c>
      <c r="AT150" s="10">
        <f t="shared" si="29"/>
        <v>150</v>
      </c>
      <c r="AU150" s="10" t="str">
        <f t="shared" si="33"/>
        <v>Création_Perso_____0816</v>
      </c>
      <c r="AV150" s="10" t="str">
        <f t="shared" si="34"/>
        <v>0816_08_3</v>
      </c>
      <c r="AW150" s="10">
        <f t="shared" si="37"/>
        <v>6</v>
      </c>
      <c r="AX150" s="10" t="str">
        <f t="shared" si="35"/>
        <v>0816_6</v>
      </c>
      <c r="AY150" s="10" t="str">
        <f t="shared" si="36"/>
        <v>0816_3_6</v>
      </c>
    </row>
    <row r="151" spans="1:51" x14ac:dyDescent="0.25">
      <c r="A151" s="10">
        <v>3807</v>
      </c>
      <c r="B151" s="10" t="s">
        <v>41</v>
      </c>
      <c r="C151" s="10" t="s">
        <v>433</v>
      </c>
      <c r="D151" s="20" t="s">
        <v>434</v>
      </c>
      <c r="E151" s="47"/>
      <c r="F151" s="21"/>
      <c r="G151" s="47"/>
      <c r="H151" s="47"/>
      <c r="M151" s="24" t="s">
        <v>29</v>
      </c>
      <c r="N151" s="103" t="s">
        <v>477</v>
      </c>
      <c r="P151" s="25">
        <v>42586</v>
      </c>
      <c r="Q151" s="26">
        <v>42614</v>
      </c>
      <c r="R151" s="26"/>
      <c r="S151" s="26">
        <v>42614</v>
      </c>
      <c r="T151" s="26"/>
      <c r="U151" s="26"/>
      <c r="V151" s="36"/>
      <c r="W151" s="37"/>
      <c r="X151" s="38"/>
      <c r="Y151" s="40"/>
      <c r="AA151" s="28" t="s">
        <v>179</v>
      </c>
      <c r="AD151" s="10" t="s">
        <v>19</v>
      </c>
      <c r="AE151" s="22" t="s">
        <v>435</v>
      </c>
      <c r="AF151" s="22" t="s">
        <v>31</v>
      </c>
      <c r="AG151" s="22" t="s">
        <v>10</v>
      </c>
      <c r="AH151" s="30" t="e">
        <f ca="1">IF(LEN(AG151)&gt;0,INDIRECT("list!B"&amp;SUMIF(#REF!,AG151,#REF!)),"")</f>
        <v>#REF!</v>
      </c>
      <c r="AI151" s="22" t="s">
        <v>34</v>
      </c>
      <c r="AJ151" s="22" t="s">
        <v>17</v>
      </c>
      <c r="AK151" s="31">
        <v>42592</v>
      </c>
      <c r="AL151" s="167">
        <v>42592</v>
      </c>
      <c r="AM151" s="31">
        <v>42592</v>
      </c>
      <c r="AN151" s="152" t="str">
        <f t="shared" si="30"/>
        <v/>
      </c>
      <c r="AP151" s="10" t="str">
        <f t="shared" si="38"/>
        <v>Closed</v>
      </c>
      <c r="AQ151" s="31">
        <f t="shared" si="39"/>
        <v>42592</v>
      </c>
      <c r="AR151" s="10" t="str">
        <f t="shared" si="27"/>
        <v>CETELEM_12N2-Y4_Recto</v>
      </c>
      <c r="AS151" s="10" t="str">
        <f t="shared" si="28"/>
        <v>12N2-Y4_Recto</v>
      </c>
      <c r="AT151" s="10">
        <f t="shared" si="29"/>
        <v>151</v>
      </c>
      <c r="AU151" s="10" t="str">
        <f t="shared" si="33"/>
        <v>Création______0816</v>
      </c>
      <c r="AV151" s="10" t="str">
        <f t="shared" si="34"/>
        <v>0816_08_4</v>
      </c>
      <c r="AW151" s="10">
        <f t="shared" si="37"/>
        <v>5</v>
      </c>
      <c r="AX151" s="10" t="str">
        <f t="shared" si="35"/>
        <v>0816_5</v>
      </c>
      <c r="AY151" s="10" t="str">
        <f t="shared" si="36"/>
        <v>0816_4_5</v>
      </c>
    </row>
    <row r="152" spans="1:51" x14ac:dyDescent="0.25">
      <c r="A152" s="10">
        <v>3808</v>
      </c>
      <c r="B152" s="10" t="s">
        <v>41</v>
      </c>
      <c r="C152" s="10" t="s">
        <v>322</v>
      </c>
      <c r="D152" s="20" t="s">
        <v>436</v>
      </c>
      <c r="E152" s="47"/>
      <c r="F152" s="21"/>
      <c r="G152" s="47"/>
      <c r="H152" s="47"/>
      <c r="M152" s="24" t="s">
        <v>29</v>
      </c>
      <c r="N152" s="103" t="s">
        <v>477</v>
      </c>
      <c r="P152" s="25">
        <v>42586</v>
      </c>
      <c r="Q152" s="26">
        <v>42587</v>
      </c>
      <c r="R152" s="26"/>
      <c r="S152" s="26">
        <v>42587</v>
      </c>
      <c r="T152" s="26"/>
      <c r="U152" s="26"/>
      <c r="V152" s="36"/>
      <c r="W152" s="37"/>
      <c r="X152" s="38"/>
      <c r="Y152" s="40"/>
      <c r="AA152" s="28" t="s">
        <v>179</v>
      </c>
      <c r="AD152" s="10" t="s">
        <v>19</v>
      </c>
      <c r="AE152" s="22" t="s">
        <v>437</v>
      </c>
      <c r="AF152" s="22" t="s">
        <v>31</v>
      </c>
      <c r="AG152" s="22" t="s">
        <v>10</v>
      </c>
      <c r="AH152" s="30" t="e">
        <f ca="1">IF(LEN(AG152)&gt;0,INDIRECT("list!B"&amp;SUMIF(#REF!,AG152,#REF!)),"")</f>
        <v>#REF!</v>
      </c>
      <c r="AI152" s="22" t="s">
        <v>34</v>
      </c>
      <c r="AJ152" s="22" t="s">
        <v>17</v>
      </c>
      <c r="AK152" s="31">
        <v>42592</v>
      </c>
      <c r="AL152" s="167">
        <v>42592</v>
      </c>
      <c r="AM152" s="31">
        <v>42592</v>
      </c>
      <c r="AN152" s="152" t="str">
        <f t="shared" si="30"/>
        <v/>
      </c>
      <c r="AP152" s="10" t="str">
        <f t="shared" si="38"/>
        <v>Closed</v>
      </c>
      <c r="AQ152" s="31">
        <f t="shared" si="39"/>
        <v>42592</v>
      </c>
      <c r="AR152" s="10" t="str">
        <f t="shared" si="27"/>
        <v>CETELEM_12N2-Y4_Recto</v>
      </c>
      <c r="AS152" s="10" t="str">
        <f t="shared" si="28"/>
        <v>12N2-Y4_Recto</v>
      </c>
      <c r="AT152" s="10">
        <f t="shared" si="29"/>
        <v>152</v>
      </c>
      <c r="AU152" s="10" t="str">
        <f t="shared" si="33"/>
        <v>Création______0816</v>
      </c>
      <c r="AV152" s="10" t="str">
        <f t="shared" si="34"/>
        <v>0816_08_4</v>
      </c>
      <c r="AW152" s="10">
        <f t="shared" si="37"/>
        <v>5</v>
      </c>
      <c r="AX152" s="10" t="str">
        <f t="shared" si="35"/>
        <v>0816_5</v>
      </c>
      <c r="AY152" s="10" t="str">
        <f t="shared" si="36"/>
        <v>0816_4_5</v>
      </c>
    </row>
    <row r="153" spans="1:51" x14ac:dyDescent="0.25">
      <c r="A153" s="10">
        <v>3809</v>
      </c>
      <c r="B153" s="10" t="s">
        <v>41</v>
      </c>
      <c r="C153" s="10" t="s">
        <v>438</v>
      </c>
      <c r="D153" s="20" t="s">
        <v>439</v>
      </c>
      <c r="E153" s="47"/>
      <c r="F153" s="21"/>
      <c r="G153" s="47"/>
      <c r="H153" s="47"/>
      <c r="M153" s="24" t="s">
        <v>29</v>
      </c>
      <c r="N153" s="103" t="s">
        <v>477</v>
      </c>
      <c r="P153" s="25">
        <v>42586</v>
      </c>
      <c r="Q153" s="26">
        <v>42587</v>
      </c>
      <c r="R153" s="26"/>
      <c r="S153" s="26">
        <v>42587</v>
      </c>
      <c r="T153" s="26"/>
      <c r="U153" s="26"/>
      <c r="V153" s="36"/>
      <c r="W153" s="37"/>
      <c r="X153" s="38"/>
      <c r="Y153" s="40"/>
      <c r="AA153" s="28" t="s">
        <v>179</v>
      </c>
      <c r="AD153" s="10" t="s">
        <v>19</v>
      </c>
      <c r="AE153" s="22" t="s">
        <v>440</v>
      </c>
      <c r="AF153" s="22" t="s">
        <v>16</v>
      </c>
      <c r="AG153" s="22" t="s">
        <v>10</v>
      </c>
      <c r="AH153" s="30" t="e">
        <f ca="1">IF(LEN(AG153)&gt;0,INDIRECT("list!B"&amp;SUMIF(#REF!,AG153,#REF!)),"")</f>
        <v>#REF!</v>
      </c>
      <c r="AI153" s="22" t="s">
        <v>34</v>
      </c>
      <c r="AJ153" s="22" t="s">
        <v>17</v>
      </c>
      <c r="AK153" s="31">
        <v>42592</v>
      </c>
      <c r="AL153" s="167">
        <v>42585</v>
      </c>
      <c r="AM153" s="31">
        <v>42592</v>
      </c>
      <c r="AN153" s="152" t="str">
        <f t="shared" si="30"/>
        <v/>
      </c>
      <c r="AP153" s="10" t="str">
        <f t="shared" si="38"/>
        <v>Closed</v>
      </c>
      <c r="AQ153" s="31">
        <f t="shared" si="39"/>
        <v>42592</v>
      </c>
      <c r="AR153" s="10" t="str">
        <f t="shared" si="27"/>
        <v>CETELEM_12N2-Y4_Recto/Verso</v>
      </c>
      <c r="AS153" s="10" t="str">
        <f t="shared" si="28"/>
        <v>12N2-Y4_Recto/Verso</v>
      </c>
      <c r="AT153" s="10">
        <f t="shared" si="29"/>
        <v>153</v>
      </c>
      <c r="AU153" s="10" t="str">
        <f t="shared" si="33"/>
        <v>Création______0816</v>
      </c>
      <c r="AV153" s="10" t="str">
        <f t="shared" si="34"/>
        <v>0816_08_4</v>
      </c>
      <c r="AW153" s="10">
        <f t="shared" si="37"/>
        <v>5</v>
      </c>
      <c r="AX153" s="10" t="str">
        <f t="shared" si="35"/>
        <v>0816_5</v>
      </c>
      <c r="AY153" s="10" t="str">
        <f t="shared" si="36"/>
        <v>0816_4_5</v>
      </c>
    </row>
    <row r="154" spans="1:51" x14ac:dyDescent="0.25">
      <c r="A154" s="10">
        <v>3810</v>
      </c>
      <c r="B154" s="10" t="s">
        <v>41</v>
      </c>
      <c r="C154" s="10" t="s">
        <v>441</v>
      </c>
      <c r="D154" s="20" t="s">
        <v>442</v>
      </c>
      <c r="E154" s="47"/>
      <c r="F154" s="21"/>
      <c r="G154" s="47"/>
      <c r="H154" s="47"/>
      <c r="M154" s="24" t="s">
        <v>29</v>
      </c>
      <c r="N154" s="103" t="s">
        <v>477</v>
      </c>
      <c r="P154" s="25">
        <v>42586</v>
      </c>
      <c r="Q154" s="26">
        <v>42587</v>
      </c>
      <c r="R154" s="26"/>
      <c r="S154" s="26">
        <v>42587</v>
      </c>
      <c r="T154" s="26"/>
      <c r="U154" s="26"/>
      <c r="V154" s="36"/>
      <c r="W154" s="37"/>
      <c r="X154" s="38"/>
      <c r="Y154" s="40"/>
      <c r="AA154" s="28" t="s">
        <v>179</v>
      </c>
      <c r="AD154" s="10" t="s">
        <v>23</v>
      </c>
      <c r="AE154" s="22" t="s">
        <v>443</v>
      </c>
      <c r="AF154" s="22" t="s">
        <v>31</v>
      </c>
      <c r="AG154" s="22" t="s">
        <v>13</v>
      </c>
      <c r="AH154" s="30" t="e">
        <f ca="1">IF(LEN(AG154)&gt;0,INDIRECT("list!B"&amp;SUMIF(#REF!,AG154,#REF!)),"")</f>
        <v>#REF!</v>
      </c>
      <c r="AI154" s="22" t="s">
        <v>165</v>
      </c>
      <c r="AJ154" s="22" t="s">
        <v>17</v>
      </c>
      <c r="AK154" s="31">
        <v>42592</v>
      </c>
      <c r="AL154" s="167">
        <v>42595</v>
      </c>
      <c r="AM154" s="31">
        <v>42590</v>
      </c>
      <c r="AN154" s="152" t="str">
        <f t="shared" si="30"/>
        <v/>
      </c>
      <c r="AP154" s="10" t="str">
        <f t="shared" si="38"/>
        <v>Closed</v>
      </c>
      <c r="AQ154" s="31">
        <f t="shared" si="39"/>
        <v>42590</v>
      </c>
      <c r="AR154" s="10" t="str">
        <f t="shared" si="27"/>
        <v>BNP_14N2-Y4_Recto</v>
      </c>
      <c r="AS154" s="10" t="str">
        <f t="shared" si="28"/>
        <v>14N2-Y4_Recto</v>
      </c>
      <c r="AT154" s="10">
        <f t="shared" si="29"/>
        <v>154</v>
      </c>
      <c r="AU154" s="10" t="str">
        <f t="shared" si="33"/>
        <v>Création______0816</v>
      </c>
      <c r="AV154" s="10" t="str">
        <f t="shared" si="34"/>
        <v>0816_08_4</v>
      </c>
      <c r="AW154" s="10">
        <f t="shared" si="37"/>
        <v>3</v>
      </c>
      <c r="AX154" s="10" t="str">
        <f t="shared" si="35"/>
        <v>0816_3</v>
      </c>
      <c r="AY154" s="10" t="str">
        <f t="shared" si="36"/>
        <v>0816_4_3</v>
      </c>
    </row>
    <row r="155" spans="1:51" x14ac:dyDescent="0.25">
      <c r="A155" s="10">
        <v>3811</v>
      </c>
      <c r="B155" s="10" t="s">
        <v>41</v>
      </c>
      <c r="C155" s="10" t="s">
        <v>444</v>
      </c>
      <c r="D155" s="20" t="s">
        <v>445</v>
      </c>
      <c r="E155" s="47"/>
      <c r="F155" s="21"/>
      <c r="G155" s="47"/>
      <c r="H155" s="47"/>
      <c r="M155" s="24" t="s">
        <v>29</v>
      </c>
      <c r="N155" s="103" t="s">
        <v>477</v>
      </c>
      <c r="P155" s="25">
        <v>42586</v>
      </c>
      <c r="Q155" s="26">
        <v>42587</v>
      </c>
      <c r="R155" s="26"/>
      <c r="S155" s="26">
        <v>42587</v>
      </c>
      <c r="T155" s="26"/>
      <c r="U155" s="26"/>
      <c r="V155" s="36"/>
      <c r="W155" s="37"/>
      <c r="X155" s="38"/>
      <c r="Y155" s="40"/>
      <c r="AA155" s="28" t="s">
        <v>179</v>
      </c>
      <c r="AD155" s="10" t="s">
        <v>23</v>
      </c>
      <c r="AE155" s="22" t="s">
        <v>446</v>
      </c>
      <c r="AF155" s="22" t="s">
        <v>31</v>
      </c>
      <c r="AG155" s="22" t="s">
        <v>13</v>
      </c>
      <c r="AH155" s="30" t="e">
        <f ca="1">IF(LEN(AG155)&gt;0,INDIRECT("list!B"&amp;SUMIF(#REF!,AG155,#REF!)),"")</f>
        <v>#REF!</v>
      </c>
      <c r="AI155" s="22" t="s">
        <v>165</v>
      </c>
      <c r="AJ155" s="22" t="s">
        <v>17</v>
      </c>
      <c r="AK155" s="31">
        <v>42592</v>
      </c>
      <c r="AL155" s="167">
        <v>42595</v>
      </c>
      <c r="AM155" s="31">
        <v>42590</v>
      </c>
      <c r="AN155" s="152" t="str">
        <f t="shared" si="30"/>
        <v/>
      </c>
      <c r="AP155" s="10" t="str">
        <f t="shared" si="38"/>
        <v>Closed</v>
      </c>
      <c r="AQ155" s="31">
        <f t="shared" si="39"/>
        <v>42590</v>
      </c>
      <c r="AR155" s="10" t="str">
        <f t="shared" si="27"/>
        <v>BNP_14N2-Y4_Recto</v>
      </c>
      <c r="AS155" s="10" t="str">
        <f t="shared" si="28"/>
        <v>14N2-Y4_Recto</v>
      </c>
      <c r="AT155" s="10">
        <f t="shared" si="29"/>
        <v>155</v>
      </c>
      <c r="AU155" s="10" t="str">
        <f t="shared" si="33"/>
        <v>Création______0816</v>
      </c>
      <c r="AV155" s="10" t="str">
        <f t="shared" si="34"/>
        <v>0816_08_4</v>
      </c>
      <c r="AW155" s="10">
        <f t="shared" si="37"/>
        <v>3</v>
      </c>
      <c r="AX155" s="10" t="str">
        <f t="shared" si="35"/>
        <v>0816_3</v>
      </c>
      <c r="AY155" s="10" t="str">
        <f t="shared" si="36"/>
        <v>0816_4_3</v>
      </c>
    </row>
    <row r="156" spans="1:51" x14ac:dyDescent="0.25">
      <c r="A156" s="10">
        <v>3812</v>
      </c>
      <c r="B156" s="10" t="s">
        <v>41</v>
      </c>
      <c r="C156" s="10" t="s">
        <v>447</v>
      </c>
      <c r="D156" s="20" t="s">
        <v>450</v>
      </c>
      <c r="E156" s="47"/>
      <c r="F156" s="21"/>
      <c r="G156" s="47"/>
      <c r="H156" s="47"/>
      <c r="M156" s="24" t="s">
        <v>29</v>
      </c>
      <c r="N156" s="103" t="s">
        <v>477</v>
      </c>
      <c r="P156" s="25">
        <v>42586</v>
      </c>
      <c r="Q156" s="26">
        <v>42587</v>
      </c>
      <c r="R156" s="26"/>
      <c r="S156" s="26">
        <v>42587</v>
      </c>
      <c r="T156" s="26"/>
      <c r="U156" s="26"/>
      <c r="V156" s="36"/>
      <c r="W156" s="37"/>
      <c r="X156" s="38"/>
      <c r="Y156" s="40"/>
      <c r="AA156" s="28" t="s">
        <v>179</v>
      </c>
      <c r="AD156" s="10" t="s">
        <v>19</v>
      </c>
      <c r="AE156" s="22" t="s">
        <v>451</v>
      </c>
      <c r="AF156" s="22" t="s">
        <v>31</v>
      </c>
      <c r="AG156" s="22" t="s">
        <v>14</v>
      </c>
      <c r="AH156" s="30" t="e">
        <f ca="1">IF(LEN(AG156)&gt;0,INDIRECT("list!B"&amp;SUMIF(#REF!,AG156,#REF!)),"")</f>
        <v>#REF!</v>
      </c>
      <c r="AI156" s="22" t="s">
        <v>28</v>
      </c>
      <c r="AJ156" s="22" t="s">
        <v>17</v>
      </c>
      <c r="AK156" s="31">
        <v>42592</v>
      </c>
      <c r="AL156" s="167">
        <v>42594</v>
      </c>
      <c r="AM156" s="31">
        <v>42592</v>
      </c>
      <c r="AN156" s="152" t="str">
        <f t="shared" si="30"/>
        <v/>
      </c>
      <c r="AP156" s="10" t="str">
        <f t="shared" si="38"/>
        <v>Closed</v>
      </c>
      <c r="AQ156" s="31">
        <f t="shared" si="39"/>
        <v>42592</v>
      </c>
      <c r="AR156" s="10" t="str">
        <f t="shared" si="27"/>
        <v>CETELEM_16N2-Y4_Recto</v>
      </c>
      <c r="AS156" s="10" t="str">
        <f t="shared" si="28"/>
        <v>16N2-Y4_Recto</v>
      </c>
      <c r="AT156" s="10">
        <f t="shared" si="29"/>
        <v>156</v>
      </c>
      <c r="AU156" s="10" t="str">
        <f t="shared" si="33"/>
        <v>Création______0816</v>
      </c>
      <c r="AV156" s="10" t="str">
        <f t="shared" si="34"/>
        <v>0816_08_4</v>
      </c>
      <c r="AW156" s="10">
        <f t="shared" si="37"/>
        <v>5</v>
      </c>
      <c r="AX156" s="10" t="str">
        <f t="shared" si="35"/>
        <v>0816_5</v>
      </c>
      <c r="AY156" s="10" t="str">
        <f t="shared" si="36"/>
        <v>0816_4_5</v>
      </c>
    </row>
    <row r="157" spans="1:51" x14ac:dyDescent="0.25">
      <c r="B157" s="10" t="s">
        <v>41</v>
      </c>
      <c r="C157" s="10" t="s">
        <v>448</v>
      </c>
      <c r="D157" s="20" t="s">
        <v>450</v>
      </c>
      <c r="E157" s="47"/>
      <c r="F157" s="21"/>
      <c r="G157" s="47"/>
      <c r="H157" s="47"/>
      <c r="N157" s="103" t="s">
        <v>477</v>
      </c>
      <c r="P157" s="25">
        <v>42586</v>
      </c>
      <c r="AA157" s="28" t="s">
        <v>179</v>
      </c>
      <c r="AD157" s="10" t="s">
        <v>19</v>
      </c>
      <c r="AE157" s="22" t="s">
        <v>452</v>
      </c>
      <c r="AF157" s="22" t="s">
        <v>31</v>
      </c>
      <c r="AG157" s="22" t="s">
        <v>14</v>
      </c>
      <c r="AH157" s="30" t="e">
        <f ca="1">IF(LEN(AG157)&gt;0,INDIRECT("list!B"&amp;SUMIF(#REF!,AG157,#REF!)),"")</f>
        <v>#REF!</v>
      </c>
      <c r="AI157" s="22" t="s">
        <v>28</v>
      </c>
      <c r="AJ157" s="22" t="s">
        <v>17</v>
      </c>
      <c r="AN157" s="152" t="str">
        <f t="shared" si="30"/>
        <v/>
      </c>
      <c r="AP157" s="10" t="str">
        <f t="shared" si="38"/>
        <v>Closed</v>
      </c>
      <c r="AQ157" s="31">
        <f t="shared" si="39"/>
        <v>42592</v>
      </c>
      <c r="AR157" s="10" t="str">
        <f t="shared" si="27"/>
        <v>CETELEM_16N2-Y4_Recto</v>
      </c>
      <c r="AS157" s="10" t="str">
        <f t="shared" si="28"/>
        <v>16N2-Y4_Recto</v>
      </c>
      <c r="AT157" s="10">
        <f t="shared" si="29"/>
        <v>157</v>
      </c>
      <c r="AU157" s="10" t="str">
        <f t="shared" si="33"/>
        <v>Création______0816</v>
      </c>
      <c r="AV157" s="10" t="str">
        <f t="shared" si="34"/>
        <v>0816_08_4</v>
      </c>
      <c r="AW157" s="10">
        <f t="shared" si="37"/>
        <v>-30419</v>
      </c>
      <c r="AX157" s="10" t="str">
        <f t="shared" si="35"/>
        <v>0816_-30419</v>
      </c>
      <c r="AY157" s="10" t="str">
        <f t="shared" si="36"/>
        <v>0816_4_-30419</v>
      </c>
    </row>
    <row r="158" spans="1:51" x14ac:dyDescent="0.25">
      <c r="B158" s="10" t="s">
        <v>41</v>
      </c>
      <c r="C158" s="10" t="s">
        <v>449</v>
      </c>
      <c r="D158" s="20" t="s">
        <v>450</v>
      </c>
      <c r="E158" s="47"/>
      <c r="F158" s="21"/>
      <c r="G158" s="47"/>
      <c r="H158" s="47"/>
      <c r="N158" s="103" t="s">
        <v>477</v>
      </c>
      <c r="P158" s="25">
        <v>42586</v>
      </c>
      <c r="AA158" s="28" t="s">
        <v>179</v>
      </c>
      <c r="AD158" s="10" t="s">
        <v>19</v>
      </c>
      <c r="AE158" s="22" t="s">
        <v>453</v>
      </c>
      <c r="AF158" s="22" t="s">
        <v>31</v>
      </c>
      <c r="AG158" s="22" t="s">
        <v>14</v>
      </c>
      <c r="AH158" s="30" t="e">
        <f ca="1">IF(LEN(AG158)&gt;0,INDIRECT("list!B"&amp;SUMIF(#REF!,AG158,#REF!)),"")</f>
        <v>#REF!</v>
      </c>
      <c r="AI158" s="22" t="s">
        <v>28</v>
      </c>
      <c r="AJ158" s="22" t="s">
        <v>17</v>
      </c>
      <c r="AN158" s="152" t="str">
        <f t="shared" si="30"/>
        <v/>
      </c>
      <c r="AP158" s="10" t="str">
        <f t="shared" si="38"/>
        <v>Closed</v>
      </c>
      <c r="AQ158" s="31">
        <f t="shared" si="39"/>
        <v>42592</v>
      </c>
      <c r="AR158" s="10" t="str">
        <f t="shared" si="27"/>
        <v>CETELEM_16N2-Y4_Recto</v>
      </c>
      <c r="AS158" s="10" t="str">
        <f t="shared" si="28"/>
        <v>16N2-Y4_Recto</v>
      </c>
      <c r="AT158" s="10">
        <f t="shared" si="29"/>
        <v>158</v>
      </c>
      <c r="AU158" s="10" t="str">
        <f t="shared" si="33"/>
        <v>Création______0816</v>
      </c>
      <c r="AV158" s="10" t="str">
        <f t="shared" si="34"/>
        <v>0816_08_4</v>
      </c>
      <c r="AW158" s="10">
        <f t="shared" si="37"/>
        <v>-30419</v>
      </c>
      <c r="AX158" s="10" t="str">
        <f t="shared" si="35"/>
        <v>0816_-30419</v>
      </c>
      <c r="AY158" s="10" t="str">
        <f t="shared" si="36"/>
        <v>0816_4_-30419</v>
      </c>
    </row>
    <row r="159" spans="1:51" x14ac:dyDescent="0.25">
      <c r="A159" s="10">
        <v>3813</v>
      </c>
      <c r="B159" s="10" t="s">
        <v>41</v>
      </c>
      <c r="C159" s="10" t="s">
        <v>454</v>
      </c>
      <c r="D159" s="20" t="s">
        <v>455</v>
      </c>
      <c r="E159" s="47"/>
      <c r="F159" s="21"/>
      <c r="G159" s="47"/>
      <c r="H159" s="47"/>
      <c r="M159" s="24" t="s">
        <v>29</v>
      </c>
      <c r="N159" s="103" t="s">
        <v>477</v>
      </c>
      <c r="P159" s="25">
        <v>42586</v>
      </c>
      <c r="Q159" s="26">
        <v>42590</v>
      </c>
      <c r="R159" s="26"/>
      <c r="S159" s="26">
        <v>42590</v>
      </c>
      <c r="T159" s="26"/>
      <c r="U159" s="26"/>
      <c r="V159" s="36"/>
      <c r="W159" s="37"/>
      <c r="X159" s="38"/>
      <c r="Y159" s="40"/>
      <c r="AA159" s="28" t="s">
        <v>179</v>
      </c>
      <c r="AD159" s="10" t="s">
        <v>23</v>
      </c>
      <c r="AE159" s="22" t="s">
        <v>456</v>
      </c>
      <c r="AF159" s="22" t="s">
        <v>31</v>
      </c>
      <c r="AG159" s="22" t="s">
        <v>8</v>
      </c>
      <c r="AH159" s="30" t="e">
        <f ca="1">IF(LEN(AG159)&gt;0,INDIRECT("list!B"&amp;SUMIF(#REF!,AG159,#REF!)),"")</f>
        <v>#REF!</v>
      </c>
      <c r="AI159" s="22" t="s">
        <v>82</v>
      </c>
      <c r="AJ159" s="22" t="s">
        <v>17</v>
      </c>
      <c r="AK159" s="31">
        <v>42592</v>
      </c>
      <c r="AL159" s="167">
        <v>42593</v>
      </c>
      <c r="AM159" s="31">
        <v>42591</v>
      </c>
      <c r="AN159" s="152" t="str">
        <f t="shared" si="30"/>
        <v/>
      </c>
      <c r="AP159" s="10" t="str">
        <f t="shared" si="38"/>
        <v>Closed</v>
      </c>
      <c r="AQ159" s="31">
        <f t="shared" si="39"/>
        <v>42591</v>
      </c>
      <c r="AR159" s="10" t="str">
        <f t="shared" si="27"/>
        <v>BNP_12N1-A3_Recto</v>
      </c>
      <c r="AS159" s="10" t="str">
        <f t="shared" si="28"/>
        <v>12N1-A3_Recto</v>
      </c>
      <c r="AT159" s="10">
        <f t="shared" si="29"/>
        <v>159</v>
      </c>
      <c r="AU159" s="10" t="str">
        <f t="shared" si="33"/>
        <v>Création______0816</v>
      </c>
      <c r="AV159" s="10" t="str">
        <f t="shared" si="34"/>
        <v>0816_08_4</v>
      </c>
      <c r="AW159" s="10">
        <f t="shared" si="37"/>
        <v>4</v>
      </c>
      <c r="AX159" s="10" t="str">
        <f t="shared" si="35"/>
        <v>0816_4</v>
      </c>
      <c r="AY159" s="10" t="str">
        <f t="shared" si="36"/>
        <v>0816_4_4</v>
      </c>
    </row>
    <row r="160" spans="1:51" x14ac:dyDescent="0.25">
      <c r="A160" s="10">
        <v>3814</v>
      </c>
      <c r="B160" s="10" t="s">
        <v>41</v>
      </c>
      <c r="C160" s="10" t="s">
        <v>457</v>
      </c>
      <c r="D160" s="20" t="s">
        <v>458</v>
      </c>
      <c r="E160" s="47"/>
      <c r="F160" s="21"/>
      <c r="G160" s="47"/>
      <c r="H160" s="47"/>
      <c r="M160" s="24" t="s">
        <v>29</v>
      </c>
      <c r="N160" s="103" t="s">
        <v>477</v>
      </c>
      <c r="P160" s="25">
        <v>42587</v>
      </c>
      <c r="Q160" s="26">
        <v>42598</v>
      </c>
      <c r="R160" s="26"/>
      <c r="S160" s="26">
        <v>42598</v>
      </c>
      <c r="T160" s="26"/>
      <c r="U160" s="26"/>
      <c r="V160" s="36"/>
      <c r="W160" s="37"/>
      <c r="X160" s="38"/>
      <c r="Y160" s="40"/>
      <c r="AA160" s="28" t="s">
        <v>179</v>
      </c>
      <c r="AD160" s="10" t="s">
        <v>23</v>
      </c>
      <c r="AE160" s="22" t="s">
        <v>357</v>
      </c>
      <c r="AF160" s="22" t="s">
        <v>31</v>
      </c>
      <c r="AG160" s="22" t="s">
        <v>13</v>
      </c>
      <c r="AH160" s="30" t="e">
        <f ca="1">IF(LEN(AG160)&gt;0,INDIRECT("list!B"&amp;SUMIF(#REF!,AG160,#REF!)),"")</f>
        <v>#REF!</v>
      </c>
      <c r="AI160" s="22" t="s">
        <v>165</v>
      </c>
      <c r="AJ160" s="22" t="s">
        <v>17</v>
      </c>
      <c r="AK160" s="31">
        <v>42592</v>
      </c>
      <c r="AM160" s="31">
        <v>42593</v>
      </c>
      <c r="AN160" s="152" t="str">
        <f t="shared" si="30"/>
        <v/>
      </c>
      <c r="AP160" s="10" t="str">
        <f t="shared" si="38"/>
        <v>Closed</v>
      </c>
      <c r="AQ160" s="31">
        <f t="shared" si="39"/>
        <v>42593</v>
      </c>
      <c r="AR160" s="10" t="str">
        <f t="shared" si="27"/>
        <v>BNP_14N2-Y4_Recto</v>
      </c>
      <c r="AS160" s="10" t="str">
        <f t="shared" si="28"/>
        <v>14N2-Y4_Recto</v>
      </c>
      <c r="AT160" s="10">
        <f t="shared" si="29"/>
        <v>160</v>
      </c>
      <c r="AU160" s="10" t="str">
        <f t="shared" si="33"/>
        <v>Création______0816</v>
      </c>
      <c r="AV160" s="10" t="str">
        <f t="shared" si="34"/>
        <v>0816_08_5</v>
      </c>
      <c r="AW160" s="10">
        <f t="shared" si="37"/>
        <v>5</v>
      </c>
      <c r="AX160" s="10" t="str">
        <f t="shared" si="35"/>
        <v>0816_5</v>
      </c>
      <c r="AY160" s="10" t="str">
        <f t="shared" si="36"/>
        <v>0816_5_5</v>
      </c>
    </row>
    <row r="161" spans="1:51" x14ac:dyDescent="0.25">
      <c r="A161" s="10">
        <v>3815</v>
      </c>
      <c r="B161" s="10" t="s">
        <v>41</v>
      </c>
      <c r="C161" s="10" t="s">
        <v>459</v>
      </c>
      <c r="D161" s="20" t="s">
        <v>460</v>
      </c>
      <c r="E161" s="47"/>
      <c r="F161" s="21"/>
      <c r="G161" s="47"/>
      <c r="H161" s="47"/>
      <c r="M161" s="24" t="s">
        <v>29</v>
      </c>
      <c r="N161" s="103" t="s">
        <v>477</v>
      </c>
      <c r="P161" s="25">
        <v>42587</v>
      </c>
      <c r="Q161" s="26">
        <v>42598</v>
      </c>
      <c r="R161" s="26"/>
      <c r="S161" s="26">
        <v>42598</v>
      </c>
      <c r="T161" s="26"/>
      <c r="U161" s="26"/>
      <c r="V161" s="36"/>
      <c r="W161" s="37"/>
      <c r="X161" s="38"/>
      <c r="Y161" s="40"/>
      <c r="AA161" s="28" t="s">
        <v>179</v>
      </c>
      <c r="AD161" s="10" t="s">
        <v>23</v>
      </c>
      <c r="AE161" s="22" t="s">
        <v>360</v>
      </c>
      <c r="AF161" s="22" t="s">
        <v>31</v>
      </c>
      <c r="AG161" s="22" t="s">
        <v>13</v>
      </c>
      <c r="AH161" s="30" t="e">
        <f ca="1">IF(LEN(AG161)&gt;0,INDIRECT("list!B"&amp;SUMIF(#REF!,AG161,#REF!)),"")</f>
        <v>#REF!</v>
      </c>
      <c r="AI161" s="22" t="s">
        <v>165</v>
      </c>
      <c r="AJ161" s="22" t="s">
        <v>17</v>
      </c>
      <c r="AK161" s="31">
        <v>42592</v>
      </c>
      <c r="AM161" s="31">
        <v>42593</v>
      </c>
      <c r="AN161" s="152" t="str">
        <f t="shared" si="30"/>
        <v/>
      </c>
      <c r="AP161" s="10" t="str">
        <f t="shared" si="38"/>
        <v>Closed</v>
      </c>
      <c r="AQ161" s="31">
        <f t="shared" si="39"/>
        <v>42593</v>
      </c>
      <c r="AR161" s="10" t="str">
        <f t="shared" si="27"/>
        <v>BNP_14N2-Y4_Recto</v>
      </c>
      <c r="AS161" s="10" t="str">
        <f t="shared" si="28"/>
        <v>14N2-Y4_Recto</v>
      </c>
      <c r="AT161" s="10">
        <f t="shared" si="29"/>
        <v>161</v>
      </c>
      <c r="AU161" s="10" t="str">
        <f t="shared" si="33"/>
        <v>Création______0816</v>
      </c>
      <c r="AV161" s="10" t="str">
        <f t="shared" si="34"/>
        <v>0816_08_5</v>
      </c>
      <c r="AW161" s="10">
        <f t="shared" si="37"/>
        <v>5</v>
      </c>
      <c r="AX161" s="10" t="str">
        <f t="shared" si="35"/>
        <v>0816_5</v>
      </c>
      <c r="AY161" s="10" t="str">
        <f t="shared" si="36"/>
        <v>0816_5_5</v>
      </c>
    </row>
    <row r="162" spans="1:51" x14ac:dyDescent="0.25">
      <c r="A162" s="10">
        <v>3816</v>
      </c>
      <c r="B162" s="10" t="s">
        <v>52</v>
      </c>
      <c r="C162" s="10" t="s">
        <v>238</v>
      </c>
      <c r="D162" s="20" t="s">
        <v>239</v>
      </c>
      <c r="E162" s="47"/>
      <c r="F162" s="21"/>
      <c r="G162" s="47"/>
      <c r="H162" s="47"/>
      <c r="M162" s="24" t="s">
        <v>29</v>
      </c>
      <c r="N162" s="103" t="s">
        <v>477</v>
      </c>
      <c r="P162" s="25">
        <v>42587</v>
      </c>
      <c r="Q162" s="26">
        <v>42590</v>
      </c>
      <c r="R162" s="26"/>
      <c r="S162" s="26">
        <v>42590</v>
      </c>
      <c r="T162" s="26"/>
      <c r="U162" s="26"/>
      <c r="V162" s="36"/>
      <c r="W162" s="37"/>
      <c r="X162" s="38"/>
      <c r="Y162" s="40"/>
      <c r="AA162" s="28" t="s">
        <v>179</v>
      </c>
      <c r="AD162" s="10" t="s">
        <v>20</v>
      </c>
      <c r="AE162" s="22" t="s">
        <v>461</v>
      </c>
      <c r="AF162" s="22" t="s">
        <v>16</v>
      </c>
      <c r="AG162" s="22" t="s">
        <v>14</v>
      </c>
      <c r="AH162" s="30" t="e">
        <f ca="1">IF(LEN(AG162)&gt;0,INDIRECT("list!B"&amp;SUMIF(#REF!,AG162,#REF!)),"")</f>
        <v>#REF!</v>
      </c>
      <c r="AI162" s="22" t="s">
        <v>28</v>
      </c>
      <c r="AJ162" s="22" t="s">
        <v>17</v>
      </c>
      <c r="AK162" s="31">
        <v>42593</v>
      </c>
      <c r="AL162" s="167">
        <v>42594</v>
      </c>
      <c r="AM162" s="31">
        <v>42594</v>
      </c>
      <c r="AN162" s="152" t="str">
        <f t="shared" si="30"/>
        <v/>
      </c>
      <c r="AP162" s="10" t="str">
        <f t="shared" si="38"/>
        <v>Closed</v>
      </c>
      <c r="AQ162" s="31">
        <f t="shared" si="39"/>
        <v>42594</v>
      </c>
      <c r="AR162" s="10" t="str">
        <f t="shared" si="27"/>
        <v>CONFORAMA_16N2-Y4_Recto/Verso</v>
      </c>
      <c r="AS162" s="10" t="str">
        <f t="shared" si="28"/>
        <v>16N2-Y4_Recto/Verso</v>
      </c>
      <c r="AT162" s="10">
        <f t="shared" si="29"/>
        <v>162</v>
      </c>
      <c r="AU162" s="10" t="str">
        <f t="shared" si="33"/>
        <v>Modification support______0816</v>
      </c>
      <c r="AV162" s="10" t="str">
        <f t="shared" si="34"/>
        <v>0816_08_5</v>
      </c>
      <c r="AW162" s="10">
        <f t="shared" si="37"/>
        <v>6</v>
      </c>
      <c r="AX162" s="10" t="str">
        <f t="shared" si="35"/>
        <v>0816_6</v>
      </c>
      <c r="AY162" s="10" t="str">
        <f t="shared" si="36"/>
        <v>0816_5_6</v>
      </c>
    </row>
    <row r="163" spans="1:51" x14ac:dyDescent="0.25">
      <c r="A163" s="10">
        <v>3817</v>
      </c>
      <c r="B163" s="10" t="s">
        <v>52</v>
      </c>
      <c r="C163" s="10" t="s">
        <v>236</v>
      </c>
      <c r="D163" s="20" t="s">
        <v>237</v>
      </c>
      <c r="E163" s="47"/>
      <c r="F163" s="21"/>
      <c r="G163" s="47"/>
      <c r="H163" s="47"/>
      <c r="M163" s="24" t="s">
        <v>29</v>
      </c>
      <c r="N163" s="103" t="s">
        <v>477</v>
      </c>
      <c r="P163" s="25">
        <v>42587</v>
      </c>
      <c r="Q163" s="26">
        <v>42590</v>
      </c>
      <c r="R163" s="26"/>
      <c r="S163" s="26">
        <v>42590</v>
      </c>
      <c r="T163" s="26"/>
      <c r="U163" s="26"/>
      <c r="V163" s="36"/>
      <c r="W163" s="37"/>
      <c r="X163" s="38"/>
      <c r="Y163" s="40"/>
      <c r="AA163" s="28" t="s">
        <v>179</v>
      </c>
      <c r="AD163" s="10" t="s">
        <v>21</v>
      </c>
      <c r="AE163" s="22" t="s">
        <v>462</v>
      </c>
      <c r="AF163" s="22" t="s">
        <v>16</v>
      </c>
      <c r="AG163" s="22" t="s">
        <v>14</v>
      </c>
      <c r="AH163" s="30" t="e">
        <f ca="1">IF(LEN(AG163)&gt;0,INDIRECT("list!B"&amp;SUMIF(#REF!,AG163,#REF!)),"")</f>
        <v>#REF!</v>
      </c>
      <c r="AI163" s="22" t="s">
        <v>28</v>
      </c>
      <c r="AJ163" s="22" t="s">
        <v>17</v>
      </c>
      <c r="AK163" s="31">
        <v>42593</v>
      </c>
      <c r="AL163" s="167">
        <v>42595</v>
      </c>
      <c r="AM163" s="31">
        <v>42594</v>
      </c>
      <c r="AN163" s="152" t="str">
        <f t="shared" si="30"/>
        <v/>
      </c>
      <c r="AP163" s="10" t="str">
        <f t="shared" si="38"/>
        <v>Closed</v>
      </c>
      <c r="AQ163" s="31">
        <f t="shared" si="39"/>
        <v>42594</v>
      </c>
      <c r="AR163" s="10" t="str">
        <f t="shared" si="27"/>
        <v>BUT_16N2-Y4_Recto/Verso</v>
      </c>
      <c r="AS163" s="10" t="str">
        <f t="shared" si="28"/>
        <v>16N2-Y4_Recto/Verso</v>
      </c>
      <c r="AT163" s="10">
        <f t="shared" si="29"/>
        <v>163</v>
      </c>
      <c r="AU163" s="10" t="str">
        <f t="shared" si="33"/>
        <v>Modification support______0816</v>
      </c>
      <c r="AV163" s="10" t="str">
        <f t="shared" si="34"/>
        <v>0816_08_5</v>
      </c>
      <c r="AW163" s="10">
        <f t="shared" si="37"/>
        <v>6</v>
      </c>
      <c r="AX163" s="10" t="str">
        <f t="shared" si="35"/>
        <v>0816_6</v>
      </c>
      <c r="AY163" s="10" t="str">
        <f t="shared" si="36"/>
        <v>0816_5_6</v>
      </c>
    </row>
    <row r="164" spans="1:51" x14ac:dyDescent="0.25">
      <c r="A164" s="10">
        <v>3818</v>
      </c>
      <c r="B164" s="10" t="s">
        <v>41</v>
      </c>
      <c r="C164" s="10" t="s">
        <v>463</v>
      </c>
      <c r="D164" s="20" t="s">
        <v>467</v>
      </c>
      <c r="E164" s="47"/>
      <c r="F164" s="21"/>
      <c r="G164" s="47"/>
      <c r="H164" s="47"/>
      <c r="M164" s="24" t="s">
        <v>29</v>
      </c>
      <c r="N164" s="103" t="s">
        <v>477</v>
      </c>
      <c r="P164" s="25">
        <v>42590</v>
      </c>
      <c r="Q164" s="26">
        <v>42591</v>
      </c>
      <c r="R164" s="26"/>
      <c r="S164" s="26">
        <v>42591</v>
      </c>
      <c r="T164" s="26"/>
      <c r="U164" s="26"/>
      <c r="V164" s="36"/>
      <c r="W164" s="37"/>
      <c r="X164" s="38"/>
      <c r="Y164" s="40"/>
      <c r="AA164" s="28" t="s">
        <v>179</v>
      </c>
      <c r="AD164" s="10" t="s">
        <v>24</v>
      </c>
      <c r="AE164" s="22" t="s">
        <v>132</v>
      </c>
      <c r="AF164" s="22" t="s">
        <v>16</v>
      </c>
      <c r="AG164" s="22" t="s">
        <v>14</v>
      </c>
      <c r="AH164" s="30" t="e">
        <f ca="1">IF(LEN(AG164)&gt;0,INDIRECT("list!B"&amp;SUMIF(#REF!,AG164,#REF!)),"")</f>
        <v>#REF!</v>
      </c>
      <c r="AI164" s="22" t="s">
        <v>28</v>
      </c>
      <c r="AJ164" s="22" t="s">
        <v>17</v>
      </c>
      <c r="AK164" s="31">
        <v>42586</v>
      </c>
      <c r="AL164" s="167">
        <v>42595</v>
      </c>
      <c r="AM164" s="31">
        <v>42594</v>
      </c>
      <c r="AN164" s="152" t="str">
        <f t="shared" si="30"/>
        <v/>
      </c>
      <c r="AP164" s="10" t="str">
        <f t="shared" si="38"/>
        <v>Closed</v>
      </c>
      <c r="AQ164" s="31">
        <f t="shared" si="39"/>
        <v>42594</v>
      </c>
      <c r="AR164" s="10" t="str">
        <f t="shared" si="27"/>
        <v>CORA_16N2-Y4_Recto/Verso</v>
      </c>
      <c r="AS164" s="10" t="str">
        <f t="shared" si="28"/>
        <v>16N2-Y4_Recto/Verso</v>
      </c>
      <c r="AT164" s="10">
        <f t="shared" si="29"/>
        <v>164</v>
      </c>
      <c r="AU164" s="10" t="str">
        <f t="shared" si="33"/>
        <v>Création______0816</v>
      </c>
      <c r="AV164" s="10" t="str">
        <f t="shared" si="34"/>
        <v>0816_08_8</v>
      </c>
      <c r="AW164" s="10">
        <f t="shared" si="37"/>
        <v>5</v>
      </c>
      <c r="AX164" s="10" t="str">
        <f t="shared" si="35"/>
        <v>0816_5</v>
      </c>
      <c r="AY164" s="10" t="str">
        <f t="shared" si="36"/>
        <v>0816_8_5</v>
      </c>
    </row>
    <row r="165" spans="1:51" x14ac:dyDescent="0.25">
      <c r="A165" s="10">
        <v>3819</v>
      </c>
      <c r="B165" s="10" t="s">
        <v>41</v>
      </c>
      <c r="C165" s="10" t="s">
        <v>464</v>
      </c>
      <c r="D165" s="20" t="s">
        <v>465</v>
      </c>
      <c r="E165" s="47"/>
      <c r="F165" s="21"/>
      <c r="G165" s="47"/>
      <c r="H165" s="47"/>
      <c r="M165" s="24" t="s">
        <v>29</v>
      </c>
      <c r="N165" s="103" t="s">
        <v>477</v>
      </c>
      <c r="P165" s="25">
        <v>42590</v>
      </c>
      <c r="Q165" s="26">
        <v>42590</v>
      </c>
      <c r="R165" s="26"/>
      <c r="S165" s="26">
        <v>42591</v>
      </c>
      <c r="T165" s="26"/>
      <c r="U165" s="26"/>
      <c r="V165" s="36"/>
      <c r="W165" s="37"/>
      <c r="X165" s="38"/>
      <c r="Y165" s="40"/>
      <c r="AA165" s="28" t="s">
        <v>179</v>
      </c>
      <c r="AD165" s="10" t="s">
        <v>21</v>
      </c>
      <c r="AE165" s="22" t="s">
        <v>466</v>
      </c>
      <c r="AF165" s="22" t="s">
        <v>31</v>
      </c>
      <c r="AG165" s="22" t="s">
        <v>9</v>
      </c>
      <c r="AH165" s="30" t="e">
        <f ca="1">IF(LEN(AG165)&gt;0,INDIRECT("list!B"&amp;SUMIF(#REF!,AG165,#REF!)),"")</f>
        <v>#REF!</v>
      </c>
      <c r="AI165" s="22" t="s">
        <v>121</v>
      </c>
      <c r="AJ165" s="22" t="s">
        <v>17</v>
      </c>
      <c r="AK165" s="31">
        <v>42593</v>
      </c>
      <c r="AL165" s="167">
        <v>42595</v>
      </c>
      <c r="AM165" s="31">
        <v>42594</v>
      </c>
      <c r="AN165" s="152" t="str">
        <f t="shared" si="30"/>
        <v/>
      </c>
      <c r="AP165" s="10" t="str">
        <f t="shared" si="38"/>
        <v>Closed</v>
      </c>
      <c r="AQ165" s="31">
        <f t="shared" si="39"/>
        <v>42594</v>
      </c>
      <c r="AR165" s="10" t="str">
        <f t="shared" si="27"/>
        <v>BUT_12N2-A3_Recto</v>
      </c>
      <c r="AS165" s="10" t="str">
        <f t="shared" si="28"/>
        <v>12N2-A3_Recto</v>
      </c>
      <c r="AT165" s="10">
        <f t="shared" si="29"/>
        <v>165</v>
      </c>
      <c r="AU165" s="10" t="str">
        <f t="shared" si="33"/>
        <v>Création______0816</v>
      </c>
      <c r="AV165" s="10" t="str">
        <f t="shared" si="34"/>
        <v>0816_08_8</v>
      </c>
      <c r="AW165" s="10">
        <f t="shared" si="37"/>
        <v>5</v>
      </c>
      <c r="AX165" s="10" t="str">
        <f t="shared" si="35"/>
        <v>0816_5</v>
      </c>
      <c r="AY165" s="10" t="str">
        <f t="shared" si="36"/>
        <v>0816_8_5</v>
      </c>
    </row>
    <row r="166" spans="1:51" x14ac:dyDescent="0.25">
      <c r="A166" s="10">
        <v>3820</v>
      </c>
      <c r="B166" s="10" t="s">
        <v>41</v>
      </c>
      <c r="C166" s="10" t="s">
        <v>468</v>
      </c>
      <c r="D166" s="20" t="s">
        <v>469</v>
      </c>
      <c r="E166" s="47"/>
      <c r="F166" s="21"/>
      <c r="G166" s="47"/>
      <c r="H166" s="47"/>
      <c r="M166" s="24" t="s">
        <v>29</v>
      </c>
      <c r="N166" s="103" t="s">
        <v>477</v>
      </c>
      <c r="P166" s="25">
        <v>42591</v>
      </c>
      <c r="Q166" s="26">
        <v>42592</v>
      </c>
      <c r="R166" s="26"/>
      <c r="S166" s="26">
        <v>42593</v>
      </c>
      <c r="T166" s="26"/>
      <c r="U166" s="26"/>
      <c r="V166" s="36"/>
      <c r="W166" s="37"/>
      <c r="X166" s="38"/>
      <c r="Y166" s="40"/>
      <c r="AA166" s="28" t="s">
        <v>179</v>
      </c>
      <c r="AD166" s="10" t="s">
        <v>22</v>
      </c>
      <c r="AE166" s="22" t="s">
        <v>470</v>
      </c>
      <c r="AF166" s="22" t="s">
        <v>16</v>
      </c>
      <c r="AG166" s="22" t="s">
        <v>14</v>
      </c>
      <c r="AH166" s="30" t="e">
        <f ca="1">IF(LEN(AG166)&gt;0,INDIRECT("list!B"&amp;SUMIF(#REF!,AG166,#REF!)),"")</f>
        <v>#REF!</v>
      </c>
      <c r="AI166" s="22" t="s">
        <v>28</v>
      </c>
      <c r="AJ166" s="22" t="s">
        <v>17</v>
      </c>
      <c r="AK166" s="31">
        <v>42593</v>
      </c>
      <c r="AL166" s="167">
        <v>42598</v>
      </c>
      <c r="AM166" s="31">
        <v>42598</v>
      </c>
      <c r="AN166" s="152" t="str">
        <f t="shared" si="30"/>
        <v/>
      </c>
      <c r="AP166" s="10" t="str">
        <f t="shared" si="38"/>
        <v>Closed</v>
      </c>
      <c r="AQ166" s="31">
        <f t="shared" si="39"/>
        <v>42598</v>
      </c>
      <c r="AR166" s="10" t="str">
        <f t="shared" si="27"/>
        <v>NORRSKEN_16N2-Y4_Recto/Verso</v>
      </c>
      <c r="AS166" s="10" t="str">
        <f t="shared" si="28"/>
        <v>16N2-Y4_Recto/Verso</v>
      </c>
      <c r="AT166" s="10">
        <f t="shared" si="29"/>
        <v>166</v>
      </c>
      <c r="AU166" s="10" t="str">
        <f t="shared" si="33"/>
        <v>Création______0816</v>
      </c>
      <c r="AV166" s="10" t="str">
        <f t="shared" si="34"/>
        <v>0816_08_9</v>
      </c>
      <c r="AW166" s="10">
        <f t="shared" si="37"/>
        <v>6</v>
      </c>
      <c r="AX166" s="10" t="str">
        <f t="shared" si="35"/>
        <v>0816_6</v>
      </c>
      <c r="AY166" s="10" t="str">
        <f t="shared" si="36"/>
        <v>0816_9_6</v>
      </c>
    </row>
    <row r="167" spans="1:51" x14ac:dyDescent="0.25">
      <c r="A167" s="10">
        <v>3821</v>
      </c>
      <c r="B167" s="10" t="s">
        <v>41</v>
      </c>
      <c r="C167" s="10" t="s">
        <v>208</v>
      </c>
      <c r="D167" s="20" t="s">
        <v>471</v>
      </c>
      <c r="E167" s="47"/>
      <c r="F167" s="21"/>
      <c r="G167" s="47"/>
      <c r="H167" s="47"/>
      <c r="M167" s="24" t="s">
        <v>29</v>
      </c>
      <c r="N167" s="103" t="s">
        <v>477</v>
      </c>
      <c r="P167" s="25">
        <v>42591</v>
      </c>
      <c r="Q167" s="26">
        <v>42599</v>
      </c>
      <c r="R167" s="26"/>
      <c r="S167" s="26">
        <v>42599</v>
      </c>
      <c r="T167" s="26"/>
      <c r="U167" s="26"/>
      <c r="V167" s="36"/>
      <c r="W167" s="37"/>
      <c r="X167" s="38"/>
      <c r="Y167" s="40"/>
      <c r="AA167" s="28" t="s">
        <v>179</v>
      </c>
      <c r="AD167" s="10" t="s">
        <v>24</v>
      </c>
      <c r="AE167" s="22" t="s">
        <v>472</v>
      </c>
      <c r="AF167" s="22" t="s">
        <v>16</v>
      </c>
      <c r="AG167" s="22" t="s">
        <v>15</v>
      </c>
      <c r="AH167" s="30" t="e">
        <f ca="1">IF(LEN(AG167)&gt;0,INDIRECT("list!B"&amp;SUMIF(#REF!,AG167,#REF!)),"")</f>
        <v>#REF!</v>
      </c>
      <c r="AI167" s="22" t="s">
        <v>129</v>
      </c>
      <c r="AJ167" s="22" t="s">
        <v>17</v>
      </c>
      <c r="AK167" s="31">
        <v>42592</v>
      </c>
      <c r="AM167" s="31">
        <v>42597</v>
      </c>
      <c r="AN167" s="152" t="str">
        <f t="shared" si="30"/>
        <v/>
      </c>
      <c r="AP167" s="10" t="str">
        <f t="shared" si="38"/>
        <v>Closed</v>
      </c>
      <c r="AQ167" s="31">
        <f t="shared" si="39"/>
        <v>42597</v>
      </c>
      <c r="AR167" s="10" t="str">
        <f t="shared" si="27"/>
        <v>CORA_18N2-Y4_Recto/Verso</v>
      </c>
      <c r="AS167" s="10" t="str">
        <f t="shared" si="28"/>
        <v>18N2-Y4_Recto/Verso</v>
      </c>
      <c r="AT167" s="10">
        <f t="shared" si="29"/>
        <v>167</v>
      </c>
      <c r="AU167" s="10" t="str">
        <f t="shared" si="33"/>
        <v>Création______0816</v>
      </c>
      <c r="AV167" s="10" t="str">
        <f t="shared" si="34"/>
        <v>0816_08_9</v>
      </c>
      <c r="AW167" s="10">
        <f t="shared" si="37"/>
        <v>5</v>
      </c>
      <c r="AX167" s="10" t="str">
        <f t="shared" si="35"/>
        <v>0816_5</v>
      </c>
      <c r="AY167" s="10" t="str">
        <f t="shared" si="36"/>
        <v>0816_9_5</v>
      </c>
    </row>
    <row r="168" spans="1:51" x14ac:dyDescent="0.25">
      <c r="A168" s="10">
        <v>3822</v>
      </c>
      <c r="B168" s="10" t="s">
        <v>152</v>
      </c>
      <c r="C168" s="10" t="s">
        <v>86</v>
      </c>
      <c r="D168" s="20" t="s">
        <v>192</v>
      </c>
      <c r="E168" s="47"/>
      <c r="F168" s="21"/>
      <c r="G168" s="47"/>
      <c r="H168" s="47"/>
      <c r="M168" s="24" t="s">
        <v>29</v>
      </c>
      <c r="N168" s="103" t="s">
        <v>477</v>
      </c>
      <c r="P168" s="25">
        <v>42591</v>
      </c>
      <c r="Q168" s="26">
        <v>42592</v>
      </c>
      <c r="R168" s="26"/>
      <c r="S168" s="26">
        <v>42593</v>
      </c>
      <c r="T168" s="26"/>
      <c r="U168" s="26"/>
      <c r="V168" s="36"/>
      <c r="W168" s="37"/>
      <c r="X168" s="38"/>
      <c r="Y168" s="40"/>
      <c r="AE168" s="22" t="s">
        <v>203</v>
      </c>
      <c r="AH168" s="30" t="str">
        <f ca="1">IF(LEN(AG168)&gt;0,INDIRECT("list!B"&amp;SUMIF(#REF!,AG168,#REF!)),"")</f>
        <v/>
      </c>
      <c r="AM168" s="31">
        <v>42592</v>
      </c>
      <c r="AN168" s="152" t="str">
        <f t="shared" si="30"/>
        <v/>
      </c>
      <c r="AP168" s="10" t="str">
        <f t="shared" si="38"/>
        <v>Closed</v>
      </c>
      <c r="AQ168" s="31">
        <f t="shared" si="39"/>
        <v>42592</v>
      </c>
      <c r="AR168" s="10" t="str">
        <f t="shared" si="27"/>
        <v>__</v>
      </c>
      <c r="AS168" s="10" t="str">
        <f t="shared" si="28"/>
        <v>_</v>
      </c>
      <c r="AT168" s="10">
        <f t="shared" si="29"/>
        <v>168</v>
      </c>
      <c r="AU168" s="10" t="str">
        <f t="shared" si="33"/>
        <v>Modification texte______0816</v>
      </c>
      <c r="AV168" s="10" t="str">
        <f t="shared" si="34"/>
        <v>0816_08_9</v>
      </c>
      <c r="AW168" s="10">
        <f t="shared" si="37"/>
        <v>2</v>
      </c>
      <c r="AX168" s="10" t="str">
        <f t="shared" si="35"/>
        <v>0816_2</v>
      </c>
      <c r="AY168" s="10" t="str">
        <f t="shared" si="36"/>
        <v>0816_9_2</v>
      </c>
    </row>
    <row r="169" spans="1:51" x14ac:dyDescent="0.25">
      <c r="A169" s="10">
        <v>3823</v>
      </c>
      <c r="B169" s="10" t="s">
        <v>41</v>
      </c>
      <c r="C169" s="10" t="s">
        <v>473</v>
      </c>
      <c r="D169" s="20" t="s">
        <v>474</v>
      </c>
      <c r="E169" s="47"/>
      <c r="F169" s="21"/>
      <c r="G169" s="47"/>
      <c r="H169" s="47"/>
      <c r="M169" s="24" t="s">
        <v>29</v>
      </c>
      <c r="N169" s="103" t="s">
        <v>477</v>
      </c>
      <c r="P169" s="25">
        <v>42592</v>
      </c>
      <c r="Q169" s="26">
        <v>42593</v>
      </c>
      <c r="R169" s="26"/>
      <c r="S169" s="26">
        <v>42598</v>
      </c>
      <c r="T169" s="26"/>
      <c r="U169" s="26"/>
      <c r="V169" s="36"/>
      <c r="W169" s="37"/>
      <c r="X169" s="38"/>
      <c r="Y169" s="40"/>
      <c r="AA169" s="28" t="s">
        <v>179</v>
      </c>
      <c r="AD169" s="10" t="s">
        <v>24</v>
      </c>
      <c r="AE169" s="22" t="s">
        <v>475</v>
      </c>
      <c r="AF169" s="22" t="s">
        <v>16</v>
      </c>
      <c r="AG169" s="22" t="s">
        <v>15</v>
      </c>
      <c r="AH169" s="30" t="e">
        <f ca="1">IF(LEN(AG169)&gt;0,INDIRECT("list!B"&amp;SUMIF(#REF!,AG169,#REF!)),"")</f>
        <v>#REF!</v>
      </c>
      <c r="AI169" s="22" t="s">
        <v>129</v>
      </c>
      <c r="AJ169" s="22" t="s">
        <v>17</v>
      </c>
      <c r="AK169" s="31">
        <v>42592</v>
      </c>
      <c r="AL169" s="167">
        <v>42595</v>
      </c>
      <c r="AM169" s="31">
        <v>42598</v>
      </c>
      <c r="AN169" s="152" t="str">
        <f t="shared" si="30"/>
        <v/>
      </c>
      <c r="AP169" s="10" t="str">
        <f t="shared" si="38"/>
        <v>Closed</v>
      </c>
      <c r="AQ169" s="31">
        <f t="shared" si="39"/>
        <v>42598</v>
      </c>
      <c r="AR169" s="10" t="str">
        <f t="shared" si="27"/>
        <v>CORA_18N2-Y4_Recto/Verso</v>
      </c>
      <c r="AS169" s="10" t="str">
        <f t="shared" si="28"/>
        <v>18N2-Y4_Recto/Verso</v>
      </c>
      <c r="AT169" s="10">
        <f t="shared" si="29"/>
        <v>169</v>
      </c>
      <c r="AU169" s="10" t="str">
        <f t="shared" si="33"/>
        <v>Création______0816</v>
      </c>
      <c r="AV169" s="10" t="str">
        <f t="shared" si="34"/>
        <v>0816_08_10</v>
      </c>
      <c r="AW169" s="10">
        <f t="shared" si="37"/>
        <v>5</v>
      </c>
      <c r="AX169" s="10" t="str">
        <f t="shared" si="35"/>
        <v>0816_5</v>
      </c>
      <c r="AY169" s="10" t="str">
        <f t="shared" si="36"/>
        <v>0816_10_5</v>
      </c>
    </row>
    <row r="170" spans="1:51" x14ac:dyDescent="0.25">
      <c r="D170" s="20"/>
      <c r="E170" s="47"/>
      <c r="F170" s="21"/>
      <c r="G170" s="47"/>
      <c r="H170" s="47"/>
      <c r="P170" s="25"/>
      <c r="Q170" s="26"/>
      <c r="R170" s="26"/>
      <c r="S170" s="26"/>
      <c r="T170" s="26"/>
      <c r="U170" s="26"/>
      <c r="V170" s="36"/>
      <c r="W170" s="37"/>
      <c r="X170" s="38"/>
      <c r="Y170" s="40"/>
      <c r="AH170" s="30"/>
      <c r="AK170" s="31"/>
      <c r="AL170" s="167"/>
      <c r="AM170" s="31"/>
      <c r="AQ170" s="31"/>
    </row>
    <row r="171" spans="1:51" x14ac:dyDescent="0.25">
      <c r="D171" s="20"/>
      <c r="E171" s="47"/>
      <c r="F171" s="21"/>
      <c r="G171" s="47"/>
      <c r="H171" s="47"/>
      <c r="P171" s="25"/>
      <c r="Q171" s="26"/>
      <c r="R171" s="26"/>
      <c r="S171" s="26"/>
      <c r="T171" s="26"/>
      <c r="U171" s="26"/>
      <c r="V171" s="36"/>
      <c r="W171" s="37"/>
      <c r="X171" s="38"/>
      <c r="Y171" s="40"/>
      <c r="AH171" s="30"/>
      <c r="AK171" s="31"/>
      <c r="AL171" s="167"/>
      <c r="AM171" s="31"/>
      <c r="AQ171" s="31"/>
    </row>
    <row r="172" spans="1:51" x14ac:dyDescent="0.25">
      <c r="D172" s="20"/>
      <c r="E172" s="47"/>
      <c r="F172" s="21"/>
      <c r="G172" s="47"/>
      <c r="H172" s="47"/>
      <c r="P172" s="25"/>
      <c r="Q172" s="26"/>
      <c r="R172" s="26"/>
      <c r="S172" s="26"/>
      <c r="T172" s="26"/>
      <c r="U172" s="26"/>
      <c r="V172" s="36"/>
      <c r="W172" s="37"/>
      <c r="X172" s="38"/>
      <c r="Y172" s="40"/>
      <c r="AH172" s="30"/>
      <c r="AK172" s="31"/>
      <c r="AL172" s="167"/>
      <c r="AM172" s="31"/>
      <c r="AQ172" s="31"/>
    </row>
    <row r="173" spans="1:51" x14ac:dyDescent="0.25">
      <c r="D173" s="20"/>
      <c r="E173" s="47"/>
      <c r="F173" s="21"/>
      <c r="G173" s="47"/>
      <c r="H173" s="47"/>
      <c r="P173" s="25"/>
      <c r="AH173" s="30"/>
      <c r="AM173" s="31"/>
      <c r="AQ173" s="31"/>
    </row>
    <row r="174" spans="1:51" x14ac:dyDescent="0.25">
      <c r="D174" s="20"/>
      <c r="E174" s="47"/>
      <c r="F174" s="21"/>
      <c r="G174" s="47"/>
      <c r="H174" s="47"/>
      <c r="P174" s="25"/>
      <c r="Q174" s="26"/>
      <c r="R174" s="26"/>
      <c r="S174" s="26"/>
      <c r="T174" s="26"/>
      <c r="U174" s="26"/>
      <c r="V174" s="36"/>
      <c r="W174" s="37"/>
      <c r="X174" s="38"/>
      <c r="Y174" s="40"/>
      <c r="AH174" s="30"/>
      <c r="AK174" s="31"/>
      <c r="AL174" s="167"/>
      <c r="AM174" s="31"/>
      <c r="AQ174" s="31"/>
    </row>
    <row r="175" spans="1:51" x14ac:dyDescent="0.25">
      <c r="D175" s="20"/>
      <c r="E175" s="47"/>
      <c r="F175" s="21"/>
      <c r="G175" s="47"/>
      <c r="H175" s="47"/>
      <c r="P175" s="25"/>
      <c r="Q175" s="26"/>
      <c r="R175" s="26"/>
      <c r="S175" s="26"/>
      <c r="T175" s="26"/>
      <c r="U175" s="26"/>
      <c r="V175" s="36"/>
      <c r="W175" s="37"/>
      <c r="X175" s="38"/>
      <c r="Y175" s="40"/>
      <c r="AH175" s="30"/>
      <c r="AK175" s="31"/>
      <c r="AL175" s="167"/>
      <c r="AM175" s="31"/>
      <c r="AQ175" s="31"/>
    </row>
    <row r="176" spans="1:51" x14ac:dyDescent="0.25">
      <c r="D176" s="20"/>
      <c r="E176" s="47"/>
      <c r="F176" s="21"/>
      <c r="G176" s="47"/>
      <c r="H176" s="47"/>
      <c r="P176" s="25"/>
      <c r="Q176" s="26"/>
      <c r="R176" s="26"/>
      <c r="S176" s="26"/>
      <c r="T176" s="26"/>
      <c r="U176" s="26"/>
      <c r="V176" s="36"/>
      <c r="W176" s="37"/>
      <c r="X176" s="38"/>
      <c r="Y176" s="40"/>
      <c r="AH176" s="30"/>
      <c r="AK176" s="31"/>
      <c r="AL176" s="167"/>
      <c r="AM176" s="31"/>
      <c r="AQ176" s="31"/>
    </row>
    <row r="177" spans="4:43" x14ac:dyDescent="0.25">
      <c r="D177" s="20"/>
      <c r="E177" s="47"/>
      <c r="F177" s="21"/>
      <c r="G177" s="47"/>
      <c r="H177" s="47"/>
      <c r="P177" s="25"/>
      <c r="Q177" s="26"/>
      <c r="R177" s="26"/>
      <c r="S177" s="26"/>
      <c r="T177" s="26"/>
      <c r="U177" s="26"/>
      <c r="V177" s="36"/>
      <c r="W177" s="37"/>
      <c r="X177" s="38"/>
      <c r="Y177" s="40"/>
      <c r="AH177" s="30"/>
      <c r="AK177" s="31"/>
      <c r="AL177" s="167"/>
      <c r="AM177" s="31"/>
      <c r="AQ177" s="31"/>
    </row>
    <row r="178" spans="4:43" x14ac:dyDescent="0.25">
      <c r="D178" s="20"/>
      <c r="E178" s="47"/>
      <c r="F178" s="21"/>
      <c r="G178" s="47"/>
      <c r="H178" s="47"/>
      <c r="P178" s="25"/>
      <c r="AH178" s="30"/>
      <c r="AQ178" s="31"/>
    </row>
    <row r="179" spans="4:43" x14ac:dyDescent="0.25">
      <c r="D179" s="20"/>
      <c r="E179" s="47"/>
      <c r="F179" s="21"/>
      <c r="G179" s="47"/>
      <c r="H179" s="47"/>
      <c r="P179" s="25"/>
      <c r="Q179" s="26"/>
      <c r="R179" s="26"/>
      <c r="S179" s="26"/>
      <c r="T179" s="26"/>
      <c r="U179" s="26"/>
      <c r="V179" s="36"/>
      <c r="W179" s="37"/>
      <c r="X179" s="38"/>
      <c r="Y179" s="40"/>
      <c r="AH179" s="30"/>
      <c r="AK179" s="31"/>
      <c r="AL179" s="167"/>
      <c r="AM179" s="31"/>
      <c r="AQ179" s="31"/>
    </row>
    <row r="180" spans="4:43" x14ac:dyDescent="0.25">
      <c r="D180" s="20"/>
      <c r="E180" s="47"/>
      <c r="F180" s="21"/>
      <c r="G180" s="47"/>
      <c r="H180" s="47"/>
      <c r="P180" s="25"/>
      <c r="Q180" s="26"/>
      <c r="R180" s="26"/>
      <c r="S180" s="26"/>
      <c r="T180" s="26"/>
      <c r="U180" s="26"/>
      <c r="V180" s="36"/>
      <c r="W180" s="37"/>
      <c r="X180" s="38"/>
      <c r="Y180" s="40"/>
      <c r="AH180" s="30"/>
      <c r="AK180" s="31"/>
      <c r="AL180" s="167"/>
      <c r="AM180" s="31"/>
      <c r="AQ180" s="31"/>
    </row>
    <row r="181" spans="4:43" x14ac:dyDescent="0.25">
      <c r="D181" s="20"/>
      <c r="E181" s="47"/>
      <c r="F181" s="21"/>
      <c r="G181" s="47"/>
      <c r="H181" s="47"/>
      <c r="P181" s="25"/>
      <c r="Q181" s="26"/>
      <c r="R181" s="26"/>
      <c r="S181" s="26"/>
      <c r="T181" s="26"/>
      <c r="U181" s="26"/>
      <c r="V181" s="36"/>
      <c r="W181" s="37"/>
      <c r="X181" s="38"/>
      <c r="Y181" s="40"/>
      <c r="AH181" s="30"/>
      <c r="AK181" s="31"/>
      <c r="AL181" s="167"/>
      <c r="AM181" s="31"/>
      <c r="AQ181" s="31"/>
    </row>
    <row r="182" spans="4:43" x14ac:dyDescent="0.25">
      <c r="D182" s="20"/>
      <c r="E182" s="47"/>
      <c r="F182" s="21"/>
      <c r="G182" s="47"/>
      <c r="H182" s="47"/>
      <c r="P182" s="25"/>
      <c r="Q182" s="26"/>
      <c r="R182" s="26"/>
      <c r="S182" s="26"/>
      <c r="T182" s="26"/>
      <c r="U182" s="26"/>
      <c r="V182" s="36"/>
      <c r="W182" s="37"/>
      <c r="X182" s="38"/>
      <c r="Y182" s="40"/>
      <c r="AH182" s="30"/>
      <c r="AL182" s="167"/>
      <c r="AM182" s="31"/>
      <c r="AQ182" s="31"/>
    </row>
    <row r="183" spans="4:43" x14ac:dyDescent="0.25">
      <c r="D183" s="20"/>
      <c r="E183" s="47"/>
      <c r="F183" s="21"/>
      <c r="G183" s="47"/>
      <c r="H183" s="47"/>
      <c r="P183" s="25"/>
      <c r="Q183" s="26"/>
      <c r="R183" s="26"/>
      <c r="S183" s="26"/>
      <c r="T183" s="26"/>
      <c r="U183" s="26"/>
      <c r="V183" s="36"/>
      <c r="W183" s="37"/>
      <c r="X183" s="38"/>
      <c r="Y183" s="40"/>
      <c r="AH183" s="30"/>
      <c r="AL183" s="167"/>
      <c r="AM183" s="31"/>
      <c r="AQ183" s="31"/>
    </row>
    <row r="184" spans="4:43" x14ac:dyDescent="0.25">
      <c r="D184" s="20"/>
      <c r="E184" s="47"/>
      <c r="F184" s="21"/>
      <c r="G184" s="47"/>
      <c r="H184" s="47"/>
      <c r="P184" s="25"/>
      <c r="Q184" s="26"/>
      <c r="R184" s="26"/>
      <c r="S184" s="26"/>
      <c r="T184" s="26"/>
      <c r="U184" s="26"/>
      <c r="V184" s="36"/>
      <c r="W184" s="37"/>
      <c r="X184" s="38"/>
      <c r="Y184" s="40"/>
      <c r="AH184" s="30"/>
      <c r="AK184" s="31"/>
      <c r="AL184" s="167"/>
      <c r="AM184" s="31"/>
      <c r="AQ184" s="31"/>
    </row>
    <row r="185" spans="4:43" x14ac:dyDescent="0.25">
      <c r="D185" s="20"/>
      <c r="E185" s="47"/>
      <c r="F185" s="21"/>
      <c r="G185" s="47"/>
      <c r="H185" s="47"/>
      <c r="P185" s="25"/>
      <c r="Q185" s="26"/>
      <c r="R185" s="26"/>
      <c r="S185" s="26"/>
      <c r="T185" s="26"/>
      <c r="U185" s="26"/>
      <c r="V185" s="36"/>
      <c r="W185" s="37"/>
      <c r="X185" s="38"/>
      <c r="Y185" s="40"/>
      <c r="AH185" s="30"/>
      <c r="AL185" s="167"/>
      <c r="AM185" s="31"/>
      <c r="AQ185" s="31"/>
    </row>
    <row r="186" spans="4:43" x14ac:dyDescent="0.25">
      <c r="D186" s="20"/>
      <c r="E186" s="47"/>
      <c r="F186" s="21"/>
      <c r="G186" s="47"/>
      <c r="H186" s="47"/>
      <c r="P186" s="25"/>
      <c r="Q186" s="26"/>
      <c r="R186" s="26"/>
      <c r="S186" s="26"/>
      <c r="T186" s="26"/>
      <c r="U186" s="26"/>
      <c r="V186" s="36"/>
      <c r="W186" s="37"/>
      <c r="X186" s="38"/>
      <c r="Y186" s="40"/>
      <c r="AH186" s="30"/>
      <c r="AK186" s="31"/>
      <c r="AL186" s="167"/>
      <c r="AM186" s="31"/>
      <c r="AQ186" s="31"/>
    </row>
    <row r="187" spans="4:43" x14ac:dyDescent="0.25">
      <c r="D187" s="20"/>
      <c r="E187" s="47"/>
      <c r="F187" s="21"/>
      <c r="G187" s="47"/>
      <c r="H187" s="47"/>
      <c r="P187" s="25"/>
      <c r="Q187" s="26"/>
      <c r="R187" s="26"/>
      <c r="S187" s="26"/>
      <c r="T187" s="26"/>
      <c r="U187" s="26"/>
      <c r="V187" s="36"/>
      <c r="W187" s="37"/>
      <c r="X187" s="38"/>
      <c r="Y187" s="40"/>
      <c r="AH187" s="30"/>
      <c r="AK187" s="31"/>
      <c r="AL187" s="167"/>
      <c r="AM187" s="31"/>
      <c r="AQ187" s="31"/>
    </row>
    <row r="188" spans="4:43" x14ac:dyDescent="0.25">
      <c r="D188" s="20"/>
      <c r="E188" s="47"/>
      <c r="F188" s="21"/>
      <c r="G188" s="47"/>
      <c r="H188" s="47"/>
      <c r="P188" s="25"/>
      <c r="Q188" s="26"/>
      <c r="R188" s="26"/>
      <c r="S188" s="26"/>
      <c r="T188" s="26"/>
      <c r="U188" s="26"/>
      <c r="V188" s="36"/>
      <c r="W188" s="37"/>
      <c r="X188" s="38"/>
      <c r="Y188" s="40"/>
      <c r="AH188" s="30"/>
      <c r="AK188" s="31"/>
      <c r="AL188" s="167"/>
      <c r="AM188" s="31"/>
      <c r="AQ188" s="31"/>
    </row>
    <row r="189" spans="4:43" x14ac:dyDescent="0.25">
      <c r="D189" s="20"/>
      <c r="E189" s="47"/>
      <c r="F189" s="21"/>
      <c r="G189" s="47"/>
      <c r="H189" s="47"/>
      <c r="P189" s="25"/>
      <c r="Q189" s="26"/>
      <c r="R189" s="26"/>
      <c r="S189" s="26"/>
      <c r="T189" s="26"/>
      <c r="U189" s="26"/>
      <c r="V189" s="36"/>
      <c r="W189" s="37"/>
      <c r="X189" s="38"/>
      <c r="Y189" s="40"/>
      <c r="AH189" s="30"/>
      <c r="AK189" s="31"/>
      <c r="AL189" s="167"/>
      <c r="AM189" s="31"/>
      <c r="AQ189" s="31"/>
    </row>
    <row r="190" spans="4:43" x14ac:dyDescent="0.25">
      <c r="D190" s="20"/>
      <c r="E190" s="47"/>
      <c r="F190" s="21"/>
      <c r="G190" s="47"/>
      <c r="H190" s="47"/>
      <c r="P190" s="25"/>
      <c r="Q190" s="26"/>
      <c r="R190" s="26"/>
      <c r="S190" s="26"/>
      <c r="T190" s="26"/>
      <c r="U190" s="26"/>
      <c r="V190" s="36"/>
      <c r="W190" s="37"/>
      <c r="X190" s="38"/>
      <c r="Y190" s="40"/>
      <c r="AH190" s="30"/>
      <c r="AK190" s="31"/>
      <c r="AL190" s="167"/>
      <c r="AM190" s="31"/>
      <c r="AQ190" s="31"/>
    </row>
    <row r="191" spans="4:43" x14ac:dyDescent="0.25">
      <c r="D191" s="20"/>
      <c r="E191" s="47"/>
      <c r="F191" s="21"/>
      <c r="G191" s="47"/>
      <c r="H191" s="47"/>
      <c r="P191" s="25"/>
      <c r="Q191" s="26"/>
      <c r="R191" s="26"/>
      <c r="S191" s="26"/>
      <c r="T191" s="26"/>
      <c r="U191" s="26"/>
      <c r="V191" s="36"/>
      <c r="W191" s="37"/>
      <c r="X191" s="38"/>
      <c r="Y191" s="40"/>
      <c r="AH191" s="30"/>
      <c r="AK191" s="31"/>
      <c r="AL191" s="167"/>
      <c r="AM191" s="31"/>
      <c r="AQ191" s="31"/>
    </row>
    <row r="192" spans="4:43" x14ac:dyDescent="0.25">
      <c r="D192" s="20"/>
      <c r="E192" s="47"/>
      <c r="F192" s="21"/>
      <c r="G192" s="47"/>
      <c r="H192" s="47"/>
      <c r="P192" s="25"/>
      <c r="Q192" s="26"/>
      <c r="R192" s="26"/>
      <c r="S192" s="26"/>
      <c r="T192" s="26"/>
      <c r="U192" s="26"/>
      <c r="V192" s="36"/>
      <c r="W192" s="37"/>
      <c r="X192" s="38"/>
      <c r="Y192" s="40"/>
      <c r="AH192" s="30"/>
      <c r="AM192" s="31"/>
      <c r="AQ192" s="31"/>
    </row>
    <row r="193" spans="4:43" x14ac:dyDescent="0.25">
      <c r="D193" s="20"/>
      <c r="E193" s="47"/>
      <c r="F193" s="21"/>
      <c r="G193" s="47"/>
      <c r="H193" s="47"/>
      <c r="P193" s="25"/>
      <c r="Q193" s="26"/>
      <c r="R193" s="26"/>
      <c r="S193" s="26"/>
      <c r="T193" s="26"/>
      <c r="U193" s="26"/>
      <c r="V193" s="36"/>
      <c r="W193" s="37"/>
      <c r="X193" s="38"/>
      <c r="Y193" s="40"/>
      <c r="AH193" s="30"/>
      <c r="AK193" s="31"/>
      <c r="AL193" s="167"/>
      <c r="AM193" s="31"/>
      <c r="AQ193" s="31"/>
    </row>
    <row r="194" spans="4:43" x14ac:dyDescent="0.25">
      <c r="D194" s="20"/>
      <c r="E194" s="47"/>
      <c r="F194" s="21"/>
      <c r="G194" s="47"/>
      <c r="H194" s="47"/>
      <c r="P194" s="25"/>
      <c r="Q194" s="26"/>
      <c r="R194" s="26"/>
      <c r="S194" s="26"/>
      <c r="T194" s="26"/>
      <c r="U194" s="26"/>
      <c r="V194" s="36"/>
      <c r="W194" s="37"/>
      <c r="X194" s="38"/>
      <c r="Y194" s="40"/>
      <c r="AH194" s="30"/>
      <c r="AK194" s="31"/>
      <c r="AL194" s="167"/>
      <c r="AM194" s="31"/>
      <c r="AQ194" s="31"/>
    </row>
    <row r="195" spans="4:43" x14ac:dyDescent="0.25">
      <c r="D195" s="20"/>
      <c r="E195" s="47"/>
      <c r="F195" s="21"/>
      <c r="G195" s="47"/>
      <c r="H195" s="47"/>
      <c r="P195" s="25"/>
      <c r="Q195" s="26"/>
      <c r="R195" s="26"/>
      <c r="S195" s="26"/>
      <c r="T195" s="26"/>
      <c r="U195" s="26"/>
      <c r="V195" s="36"/>
      <c r="W195" s="37"/>
      <c r="X195" s="38"/>
      <c r="Y195" s="40"/>
      <c r="AH195" s="30"/>
      <c r="AK195" s="31"/>
      <c r="AM195" s="31"/>
      <c r="AQ195" s="31"/>
    </row>
    <row r="196" spans="4:43" x14ac:dyDescent="0.25">
      <c r="D196" s="20"/>
      <c r="E196" s="47"/>
      <c r="F196" s="21"/>
      <c r="G196" s="47"/>
      <c r="H196" s="47"/>
      <c r="P196" s="25"/>
      <c r="Q196" s="26"/>
      <c r="R196" s="26"/>
      <c r="S196" s="26"/>
      <c r="T196" s="26"/>
      <c r="U196" s="26"/>
      <c r="V196" s="36"/>
      <c r="W196" s="37"/>
      <c r="X196" s="38"/>
      <c r="Y196" s="40"/>
      <c r="AH196" s="30"/>
      <c r="AK196" s="31"/>
      <c r="AM196" s="31"/>
      <c r="AQ196" s="31"/>
    </row>
    <row r="197" spans="4:43" x14ac:dyDescent="0.25">
      <c r="D197" s="20"/>
      <c r="E197" s="47"/>
      <c r="F197" s="21"/>
      <c r="G197" s="47"/>
      <c r="H197" s="47"/>
      <c r="P197" s="25"/>
      <c r="Q197" s="26"/>
      <c r="R197" s="26"/>
      <c r="S197" s="26"/>
      <c r="T197" s="26"/>
      <c r="U197" s="26"/>
      <c r="V197" s="36"/>
      <c r="W197" s="37"/>
      <c r="X197" s="38"/>
      <c r="Y197" s="40"/>
      <c r="AH197" s="30"/>
      <c r="AK197" s="31"/>
      <c r="AM197" s="31"/>
      <c r="AQ197" s="31"/>
    </row>
    <row r="198" spans="4:43" x14ac:dyDescent="0.25">
      <c r="D198" s="20"/>
      <c r="E198" s="47"/>
      <c r="F198" s="21"/>
      <c r="G198" s="47"/>
      <c r="H198" s="47"/>
      <c r="P198" s="25"/>
      <c r="Q198" s="26"/>
      <c r="R198" s="26"/>
      <c r="S198" s="26"/>
      <c r="T198" s="26"/>
      <c r="U198" s="26"/>
      <c r="V198" s="36"/>
      <c r="W198" s="37"/>
      <c r="X198" s="38"/>
      <c r="Y198" s="40"/>
      <c r="AH198" s="30"/>
      <c r="AK198" s="31"/>
      <c r="AM198" s="31"/>
      <c r="AQ198" s="31"/>
    </row>
    <row r="199" spans="4:43" x14ac:dyDescent="0.25">
      <c r="D199" s="20"/>
      <c r="E199" s="47"/>
      <c r="F199" s="21"/>
      <c r="G199" s="47"/>
      <c r="H199" s="47"/>
      <c r="P199" s="25"/>
      <c r="Q199" s="26"/>
      <c r="R199" s="26"/>
      <c r="S199" s="26"/>
      <c r="T199" s="26"/>
      <c r="U199" s="26"/>
      <c r="V199" s="36"/>
      <c r="W199" s="37"/>
      <c r="X199" s="38"/>
      <c r="Y199" s="40"/>
      <c r="AH199" s="30"/>
      <c r="AK199" s="31"/>
      <c r="AM199" s="31"/>
      <c r="AQ199" s="31"/>
    </row>
    <row r="200" spans="4:43" x14ac:dyDescent="0.25">
      <c r="D200" s="20"/>
      <c r="E200" s="47"/>
      <c r="F200" s="21"/>
      <c r="G200" s="47"/>
      <c r="H200" s="47"/>
      <c r="P200" s="25"/>
      <c r="Q200" s="26"/>
      <c r="R200" s="26"/>
      <c r="S200" s="26"/>
      <c r="T200" s="26"/>
      <c r="U200" s="26"/>
      <c r="V200" s="36"/>
      <c r="W200" s="37"/>
      <c r="X200" s="38"/>
      <c r="Y200" s="40"/>
      <c r="AH200" s="30"/>
      <c r="AK200" s="31"/>
      <c r="AL200" s="167"/>
      <c r="AM200" s="31"/>
      <c r="AQ200" s="31"/>
    </row>
    <row r="201" spans="4:43" x14ac:dyDescent="0.25">
      <c r="D201" s="20"/>
      <c r="E201" s="47"/>
      <c r="F201" s="21"/>
      <c r="G201" s="47"/>
      <c r="H201" s="47"/>
      <c r="P201" s="25"/>
      <c r="Q201" s="26"/>
      <c r="R201" s="26"/>
      <c r="S201" s="26"/>
      <c r="T201" s="26"/>
      <c r="U201" s="26"/>
      <c r="V201" s="36"/>
      <c r="W201" s="37"/>
      <c r="X201" s="38"/>
      <c r="Y201" s="40"/>
      <c r="AH201" s="30"/>
      <c r="AK201" s="31"/>
      <c r="AL201" s="167"/>
      <c r="AM201" s="31"/>
      <c r="AQ201" s="31"/>
    </row>
    <row r="202" spans="4:43" x14ac:dyDescent="0.25">
      <c r="D202" s="20"/>
      <c r="E202" s="47"/>
      <c r="F202" s="21"/>
      <c r="G202" s="47"/>
      <c r="H202" s="47"/>
      <c r="P202" s="25"/>
      <c r="Q202" s="26"/>
      <c r="R202" s="26"/>
      <c r="S202" s="26"/>
      <c r="T202" s="26"/>
      <c r="U202" s="26"/>
      <c r="V202" s="36"/>
      <c r="W202" s="37"/>
      <c r="X202" s="38"/>
      <c r="Y202" s="40"/>
      <c r="AH202" s="30"/>
      <c r="AK202" s="31"/>
      <c r="AM202" s="31"/>
      <c r="AQ202" s="31"/>
    </row>
    <row r="203" spans="4:43" x14ac:dyDescent="0.25">
      <c r="D203" s="20"/>
      <c r="E203" s="47"/>
      <c r="F203" s="21"/>
      <c r="G203" s="47"/>
      <c r="H203" s="47"/>
      <c r="P203" s="25"/>
      <c r="Q203" s="26"/>
      <c r="R203" s="26"/>
      <c r="S203" s="26"/>
      <c r="T203" s="26"/>
      <c r="U203" s="26"/>
      <c r="V203" s="36"/>
      <c r="W203" s="37"/>
      <c r="X203" s="38"/>
      <c r="Y203" s="40"/>
      <c r="AH203" s="30"/>
      <c r="AK203" s="31"/>
      <c r="AM203" s="31"/>
      <c r="AQ203" s="31"/>
    </row>
    <row r="204" spans="4:43" x14ac:dyDescent="0.25">
      <c r="D204" s="20"/>
      <c r="E204" s="47"/>
      <c r="F204" s="21"/>
      <c r="G204" s="47"/>
      <c r="H204" s="47"/>
      <c r="P204" s="25"/>
      <c r="Q204" s="26"/>
      <c r="R204" s="26"/>
      <c r="S204" s="26"/>
      <c r="T204" s="26"/>
      <c r="U204" s="26"/>
      <c r="V204" s="36"/>
      <c r="W204" s="37"/>
      <c r="X204" s="38"/>
      <c r="Y204" s="40"/>
      <c r="AH204" s="30"/>
      <c r="AK204" s="31"/>
      <c r="AL204" s="167"/>
      <c r="AM204" s="31"/>
      <c r="AQ204" s="31"/>
    </row>
    <row r="205" spans="4:43" x14ac:dyDescent="0.25">
      <c r="D205" s="20"/>
      <c r="E205" s="47"/>
      <c r="F205" s="21"/>
      <c r="G205" s="47"/>
      <c r="H205" s="47"/>
      <c r="P205" s="25"/>
      <c r="Q205" s="26"/>
      <c r="R205" s="26"/>
      <c r="S205" s="26"/>
      <c r="T205" s="26"/>
      <c r="U205" s="26"/>
      <c r="V205" s="36"/>
      <c r="W205" s="37"/>
      <c r="X205" s="38"/>
      <c r="Y205" s="40"/>
      <c r="AH205" s="30"/>
      <c r="AM205" s="31"/>
      <c r="AQ205" s="31"/>
    </row>
    <row r="206" spans="4:43" x14ac:dyDescent="0.25">
      <c r="D206" s="20"/>
      <c r="E206" s="47"/>
      <c r="F206" s="21"/>
      <c r="G206" s="47"/>
      <c r="H206" s="47"/>
      <c r="P206" s="25"/>
      <c r="AH206" s="30"/>
      <c r="AM206" s="31"/>
      <c r="AQ206" s="31"/>
    </row>
    <row r="207" spans="4:43" x14ac:dyDescent="0.25">
      <c r="D207" s="20"/>
      <c r="E207" s="47"/>
      <c r="F207" s="21"/>
      <c r="G207" s="47"/>
      <c r="H207" s="47"/>
      <c r="P207" s="25"/>
      <c r="Q207" s="26"/>
      <c r="R207" s="26"/>
      <c r="S207" s="26"/>
      <c r="T207" s="26"/>
      <c r="U207" s="26"/>
      <c r="V207" s="36"/>
      <c r="W207" s="37"/>
      <c r="X207" s="38"/>
      <c r="Y207" s="40"/>
      <c r="AH207" s="30"/>
      <c r="AK207" s="31"/>
      <c r="AL207" s="167"/>
      <c r="AM207" s="31"/>
      <c r="AQ207" s="31"/>
    </row>
    <row r="208" spans="4:43" x14ac:dyDescent="0.25">
      <c r="D208" s="20"/>
      <c r="E208" s="47"/>
      <c r="F208" s="21"/>
      <c r="G208" s="47"/>
      <c r="H208" s="47"/>
      <c r="P208" s="25"/>
      <c r="Q208" s="26"/>
      <c r="R208" s="26"/>
      <c r="S208" s="26"/>
      <c r="T208" s="26"/>
      <c r="U208" s="26"/>
      <c r="V208" s="36"/>
      <c r="W208" s="37"/>
      <c r="X208" s="38"/>
      <c r="Y208" s="40"/>
      <c r="AH208" s="30"/>
      <c r="AM208" s="31"/>
      <c r="AQ208" s="31"/>
    </row>
    <row r="209" spans="4:43" x14ac:dyDescent="0.25">
      <c r="D209" s="20"/>
      <c r="E209" s="47"/>
      <c r="F209" s="21"/>
      <c r="G209" s="47"/>
      <c r="H209" s="47"/>
      <c r="P209" s="25"/>
      <c r="Q209" s="26"/>
      <c r="R209" s="26"/>
      <c r="S209" s="26"/>
      <c r="T209" s="26"/>
      <c r="U209" s="26"/>
      <c r="V209" s="36"/>
      <c r="W209" s="37"/>
      <c r="X209" s="38"/>
      <c r="Y209" s="40"/>
      <c r="AH209" s="30"/>
      <c r="AK209" s="31"/>
      <c r="AM209" s="31"/>
      <c r="AQ209" s="31"/>
    </row>
    <row r="210" spans="4:43" x14ac:dyDescent="0.25">
      <c r="D210" s="20"/>
      <c r="E210" s="47"/>
      <c r="F210" s="21"/>
      <c r="G210" s="47"/>
      <c r="H210" s="47"/>
      <c r="P210" s="25"/>
      <c r="Q210" s="26"/>
      <c r="R210" s="26"/>
      <c r="S210" s="26"/>
      <c r="T210" s="26"/>
      <c r="U210" s="26"/>
      <c r="V210" s="36"/>
      <c r="W210" s="37"/>
      <c r="X210" s="38"/>
      <c r="Y210" s="40"/>
      <c r="AH210" s="30"/>
      <c r="AK210" s="31"/>
      <c r="AM210" s="31"/>
      <c r="AQ210" s="31"/>
    </row>
    <row r="211" spans="4:43" x14ac:dyDescent="0.25">
      <c r="D211" s="20"/>
      <c r="E211" s="47"/>
      <c r="F211" s="21"/>
      <c r="G211" s="47"/>
      <c r="H211" s="47"/>
      <c r="P211" s="25"/>
      <c r="Q211" s="26"/>
      <c r="R211" s="26"/>
      <c r="S211" s="26"/>
      <c r="T211" s="26"/>
      <c r="U211" s="26"/>
      <c r="V211" s="36"/>
      <c r="W211" s="37"/>
      <c r="X211" s="38"/>
      <c r="Y211" s="40"/>
      <c r="AH211" s="30"/>
      <c r="AK211" s="31"/>
      <c r="AM211" s="31"/>
      <c r="AQ211" s="31"/>
    </row>
    <row r="212" spans="4:43" x14ac:dyDescent="0.25">
      <c r="D212" s="20"/>
      <c r="E212" s="47"/>
      <c r="F212" s="21"/>
      <c r="G212" s="47"/>
      <c r="H212" s="47"/>
      <c r="P212" s="25"/>
      <c r="Q212" s="26"/>
      <c r="R212" s="26"/>
      <c r="S212" s="26"/>
      <c r="T212" s="26"/>
      <c r="U212" s="26"/>
      <c r="V212" s="36"/>
      <c r="W212" s="37"/>
      <c r="X212" s="38"/>
      <c r="Y212" s="40"/>
      <c r="AH212" s="30"/>
      <c r="AM212" s="31"/>
      <c r="AQ212" s="31"/>
    </row>
    <row r="213" spans="4:43" x14ac:dyDescent="0.25">
      <c r="D213" s="20"/>
      <c r="E213" s="47"/>
      <c r="F213" s="21"/>
      <c r="G213" s="47"/>
      <c r="H213" s="47"/>
      <c r="P213" s="25"/>
      <c r="Q213" s="26"/>
      <c r="R213" s="26"/>
      <c r="S213" s="26"/>
      <c r="T213" s="26"/>
      <c r="U213" s="26"/>
      <c r="V213" s="36"/>
      <c r="W213" s="37"/>
      <c r="X213" s="38"/>
      <c r="Y213" s="40"/>
      <c r="AH213" s="30"/>
      <c r="AL213" s="167"/>
      <c r="AM213" s="31"/>
      <c r="AQ213" s="31"/>
    </row>
    <row r="214" spans="4:43" x14ac:dyDescent="0.25">
      <c r="D214" s="20"/>
      <c r="E214" s="47"/>
      <c r="F214" s="21"/>
      <c r="G214" s="47"/>
      <c r="H214" s="47"/>
      <c r="P214" s="25"/>
      <c r="Q214" s="26"/>
      <c r="R214" s="26"/>
      <c r="S214" s="26"/>
      <c r="T214" s="26"/>
      <c r="U214" s="26"/>
      <c r="V214" s="36"/>
      <c r="W214" s="37"/>
      <c r="X214" s="38"/>
      <c r="Y214" s="40"/>
      <c r="AH214" s="30"/>
      <c r="AM214" s="31"/>
      <c r="AQ214" s="31"/>
    </row>
    <row r="215" spans="4:43" x14ac:dyDescent="0.25">
      <c r="D215" s="20"/>
      <c r="E215" s="47"/>
      <c r="F215" s="21"/>
      <c r="G215" s="47"/>
      <c r="H215" s="47"/>
      <c r="P215" s="25"/>
      <c r="Q215" s="26"/>
      <c r="R215" s="26"/>
      <c r="S215" s="26"/>
      <c r="T215" s="26"/>
      <c r="U215" s="26"/>
      <c r="V215" s="36"/>
      <c r="W215" s="37"/>
      <c r="X215" s="38"/>
      <c r="Y215" s="40"/>
      <c r="AH215" s="30"/>
      <c r="AM215" s="31"/>
      <c r="AQ215" s="31"/>
    </row>
    <row r="216" spans="4:43" x14ac:dyDescent="0.25">
      <c r="D216" s="20"/>
      <c r="E216" s="47"/>
      <c r="F216" s="21"/>
      <c r="G216" s="47"/>
      <c r="H216" s="47"/>
      <c r="P216" s="25"/>
      <c r="Q216" s="26"/>
      <c r="R216" s="26"/>
      <c r="S216" s="26"/>
      <c r="T216" s="26"/>
      <c r="U216" s="26"/>
      <c r="V216" s="36"/>
      <c r="W216" s="37"/>
      <c r="X216" s="38"/>
      <c r="Y216" s="40"/>
      <c r="AH216" s="30"/>
      <c r="AM216" s="31"/>
      <c r="AQ216" s="31"/>
    </row>
    <row r="217" spans="4:43" x14ac:dyDescent="0.25">
      <c r="D217" s="20"/>
      <c r="E217" s="47"/>
      <c r="F217" s="21"/>
      <c r="G217" s="47"/>
      <c r="H217" s="47"/>
      <c r="P217" s="25"/>
      <c r="Q217" s="26"/>
      <c r="R217" s="26"/>
      <c r="S217" s="26"/>
      <c r="T217" s="26"/>
      <c r="U217" s="26"/>
      <c r="V217" s="36"/>
      <c r="W217" s="37"/>
      <c r="X217" s="38"/>
      <c r="Y217" s="40"/>
      <c r="AH217" s="30"/>
      <c r="AM217" s="31"/>
      <c r="AQ217" s="31"/>
    </row>
    <row r="218" spans="4:43" x14ac:dyDescent="0.25">
      <c r="D218" s="20"/>
      <c r="E218" s="47"/>
      <c r="F218" s="21"/>
      <c r="G218" s="47"/>
      <c r="H218" s="47"/>
      <c r="P218" s="25"/>
      <c r="Q218" s="26"/>
      <c r="R218" s="26"/>
      <c r="S218" s="26"/>
      <c r="T218" s="26"/>
      <c r="U218" s="26"/>
      <c r="V218" s="36"/>
      <c r="W218" s="37"/>
      <c r="X218" s="38"/>
      <c r="Y218" s="40"/>
      <c r="AH218" s="30"/>
      <c r="AK218" s="31"/>
      <c r="AL218" s="167"/>
      <c r="AM218" s="31"/>
      <c r="AQ218" s="31"/>
    </row>
    <row r="219" spans="4:43" x14ac:dyDescent="0.25">
      <c r="D219" s="20"/>
      <c r="E219" s="47"/>
      <c r="F219" s="21"/>
      <c r="G219" s="47"/>
      <c r="H219" s="47"/>
      <c r="P219" s="25"/>
      <c r="Q219" s="26"/>
      <c r="R219" s="26"/>
      <c r="S219" s="26"/>
      <c r="T219" s="26"/>
      <c r="U219" s="26"/>
      <c r="V219" s="36"/>
      <c r="W219" s="37"/>
      <c r="X219" s="38"/>
      <c r="Y219" s="40"/>
      <c r="AH219" s="30"/>
      <c r="AK219" s="31"/>
      <c r="AL219" s="167"/>
      <c r="AM219" s="31"/>
      <c r="AQ219" s="31"/>
    </row>
    <row r="220" spans="4:43" x14ac:dyDescent="0.25">
      <c r="D220" s="20"/>
      <c r="E220" s="47"/>
      <c r="F220" s="21"/>
      <c r="G220" s="47"/>
      <c r="H220" s="47"/>
      <c r="P220" s="25"/>
      <c r="Q220" s="26"/>
      <c r="R220" s="26"/>
      <c r="S220" s="26"/>
      <c r="T220" s="26"/>
      <c r="U220" s="26"/>
      <c r="V220" s="36"/>
      <c r="W220" s="37"/>
      <c r="X220" s="38"/>
      <c r="Y220" s="40"/>
      <c r="AH220" s="30"/>
      <c r="AM220" s="31"/>
      <c r="AQ220" s="31"/>
    </row>
    <row r="221" spans="4:43" x14ac:dyDescent="0.25">
      <c r="D221" s="20"/>
      <c r="E221" s="47"/>
      <c r="F221" s="21"/>
      <c r="G221" s="47"/>
      <c r="H221" s="47"/>
      <c r="P221" s="25"/>
      <c r="AH221" s="30"/>
      <c r="AM221" s="31"/>
      <c r="AQ221" s="31"/>
    </row>
    <row r="222" spans="4:43" x14ac:dyDescent="0.25">
      <c r="D222" s="20"/>
      <c r="E222" s="47"/>
      <c r="F222" s="21"/>
      <c r="G222" s="47"/>
      <c r="H222" s="47"/>
      <c r="P222" s="25"/>
      <c r="Q222" s="26"/>
      <c r="R222" s="26"/>
      <c r="S222" s="26"/>
      <c r="T222" s="26"/>
      <c r="U222" s="26"/>
      <c r="V222" s="36"/>
      <c r="W222" s="37"/>
      <c r="X222" s="38"/>
      <c r="Y222" s="40"/>
      <c r="AH222" s="30"/>
      <c r="AM222" s="31"/>
      <c r="AQ222" s="31"/>
    </row>
    <row r="223" spans="4:43" x14ac:dyDescent="0.25">
      <c r="D223" s="20"/>
      <c r="E223" s="47"/>
      <c r="F223" s="21"/>
      <c r="G223" s="47"/>
      <c r="H223" s="47"/>
      <c r="P223" s="25"/>
      <c r="Q223" s="26"/>
      <c r="R223" s="26"/>
      <c r="S223" s="26"/>
      <c r="T223" s="26"/>
      <c r="U223" s="26"/>
      <c r="V223" s="36"/>
      <c r="W223" s="37"/>
      <c r="X223" s="38"/>
      <c r="Y223" s="40"/>
      <c r="AH223" s="30"/>
      <c r="AK223" s="31"/>
      <c r="AL223" s="167"/>
      <c r="AM223" s="31"/>
      <c r="AQ223" s="31"/>
    </row>
    <row r="224" spans="4:43" x14ac:dyDescent="0.25">
      <c r="D224" s="20"/>
      <c r="E224" s="47"/>
      <c r="F224" s="21"/>
      <c r="G224" s="47"/>
      <c r="H224" s="47"/>
      <c r="P224" s="25"/>
      <c r="Q224" s="26"/>
      <c r="R224" s="26"/>
      <c r="S224" s="26"/>
      <c r="T224" s="26"/>
      <c r="U224" s="26"/>
      <c r="V224" s="36"/>
      <c r="W224" s="37"/>
      <c r="X224" s="38"/>
      <c r="Y224" s="40"/>
      <c r="AH224" s="30"/>
      <c r="AK224" s="31"/>
      <c r="AL224" s="167"/>
      <c r="AM224" s="31"/>
      <c r="AQ224" s="31"/>
    </row>
    <row r="225" spans="4:43" x14ac:dyDescent="0.25">
      <c r="D225" s="20"/>
      <c r="E225" s="47"/>
      <c r="F225" s="21"/>
      <c r="G225" s="47"/>
      <c r="H225" s="47"/>
      <c r="P225" s="25"/>
      <c r="Q225" s="26"/>
      <c r="R225" s="26"/>
      <c r="S225" s="26"/>
      <c r="T225" s="26"/>
      <c r="U225" s="26"/>
      <c r="V225" s="36"/>
      <c r="W225" s="37"/>
      <c r="X225" s="38"/>
      <c r="Y225" s="40"/>
      <c r="AH225" s="30"/>
      <c r="AM225" s="31"/>
      <c r="AQ225" s="31"/>
    </row>
    <row r="226" spans="4:43" x14ac:dyDescent="0.25">
      <c r="D226" s="20"/>
      <c r="E226" s="47"/>
      <c r="F226" s="21"/>
      <c r="G226" s="47"/>
      <c r="H226" s="47"/>
      <c r="P226" s="25"/>
      <c r="Q226" s="26"/>
      <c r="R226" s="26"/>
      <c r="S226" s="26"/>
      <c r="T226" s="26"/>
      <c r="U226" s="26"/>
      <c r="V226" s="36"/>
      <c r="W226" s="37"/>
      <c r="X226" s="38"/>
      <c r="Y226" s="40"/>
      <c r="AH226" s="30"/>
      <c r="AM226" s="31"/>
      <c r="AQ226" s="31"/>
    </row>
    <row r="227" spans="4:43" x14ac:dyDescent="0.25">
      <c r="D227" s="20"/>
      <c r="E227" s="47"/>
      <c r="F227" s="21"/>
      <c r="G227" s="47"/>
      <c r="H227" s="47"/>
      <c r="P227" s="25"/>
      <c r="Q227" s="26"/>
      <c r="R227" s="26"/>
      <c r="S227" s="26"/>
      <c r="T227" s="26"/>
      <c r="U227" s="26"/>
      <c r="V227" s="36"/>
      <c r="W227" s="37"/>
      <c r="X227" s="38"/>
      <c r="Y227" s="40"/>
      <c r="AH227" s="30"/>
      <c r="AM227" s="31"/>
      <c r="AQ227" s="31"/>
    </row>
    <row r="228" spans="4:43" x14ac:dyDescent="0.25">
      <c r="D228" s="33"/>
      <c r="E228" s="47"/>
      <c r="F228" s="21"/>
      <c r="G228" s="47"/>
      <c r="H228" s="47"/>
      <c r="I228" s="46"/>
      <c r="P228" s="25"/>
      <c r="Q228" s="26"/>
      <c r="R228" s="26"/>
      <c r="S228" s="26"/>
      <c r="T228" s="26"/>
      <c r="U228" s="26"/>
      <c r="V228" s="36"/>
      <c r="W228" s="37"/>
      <c r="X228" s="38"/>
      <c r="Y228" s="40"/>
      <c r="AH228" s="30"/>
      <c r="AM228" s="31"/>
      <c r="AQ228" s="31"/>
    </row>
    <row r="229" spans="4:43" x14ac:dyDescent="0.25">
      <c r="D229" s="20"/>
      <c r="E229" s="47"/>
      <c r="F229" s="21"/>
      <c r="G229" s="47"/>
      <c r="H229" s="47"/>
      <c r="P229" s="25"/>
      <c r="Q229" s="26"/>
      <c r="R229" s="26"/>
      <c r="S229" s="26"/>
      <c r="T229" s="26"/>
      <c r="U229" s="26"/>
      <c r="V229" s="36"/>
      <c r="W229" s="37"/>
      <c r="X229" s="38"/>
      <c r="Y229" s="40"/>
      <c r="AH229" s="30"/>
      <c r="AM229" s="31"/>
      <c r="AQ229" s="31"/>
    </row>
    <row r="230" spans="4:43" x14ac:dyDescent="0.25">
      <c r="D230" s="20"/>
      <c r="E230" s="47"/>
      <c r="F230" s="21"/>
      <c r="G230" s="47"/>
      <c r="H230" s="47"/>
      <c r="P230" s="25"/>
      <c r="Q230" s="26"/>
      <c r="R230" s="26"/>
      <c r="S230" s="26"/>
      <c r="T230" s="26"/>
      <c r="U230" s="26"/>
      <c r="V230" s="36"/>
      <c r="W230" s="37"/>
      <c r="X230" s="38"/>
      <c r="Y230" s="40"/>
      <c r="AH230" s="30"/>
      <c r="AK230" s="31"/>
      <c r="AL230" s="167"/>
      <c r="AM230" s="31"/>
      <c r="AQ230" s="31"/>
    </row>
    <row r="231" spans="4:43" x14ac:dyDescent="0.25">
      <c r="D231" s="20"/>
      <c r="E231" s="47"/>
      <c r="F231" s="21"/>
      <c r="G231" s="47"/>
      <c r="H231" s="47"/>
      <c r="P231" s="25"/>
      <c r="Q231" s="26"/>
      <c r="R231" s="26"/>
      <c r="S231" s="26"/>
      <c r="T231" s="26"/>
      <c r="U231" s="26"/>
      <c r="V231" s="36"/>
      <c r="W231" s="37"/>
      <c r="X231" s="38"/>
      <c r="Y231" s="40"/>
      <c r="AH231" s="30"/>
      <c r="AK231" s="31"/>
      <c r="AL231" s="167"/>
      <c r="AM231" s="31"/>
      <c r="AQ231" s="31"/>
    </row>
    <row r="232" spans="4:43" x14ac:dyDescent="0.25">
      <c r="D232" s="20"/>
      <c r="E232" s="47"/>
      <c r="F232" s="21"/>
      <c r="G232" s="47"/>
      <c r="H232" s="47"/>
      <c r="P232" s="25"/>
      <c r="Q232" s="26"/>
      <c r="R232" s="26"/>
      <c r="S232" s="26"/>
      <c r="T232" s="26"/>
      <c r="U232" s="26"/>
      <c r="V232" s="36"/>
      <c r="W232" s="37"/>
      <c r="X232" s="38"/>
      <c r="Y232" s="40"/>
      <c r="AH232" s="30"/>
      <c r="AK232" s="31"/>
      <c r="AL232" s="167"/>
      <c r="AM232" s="31"/>
      <c r="AQ232" s="31"/>
    </row>
    <row r="233" spans="4:43" x14ac:dyDescent="0.25">
      <c r="D233" s="20"/>
      <c r="E233" s="47"/>
      <c r="F233" s="21"/>
      <c r="G233" s="47"/>
      <c r="H233" s="47"/>
      <c r="P233" s="25"/>
      <c r="Q233" s="26"/>
      <c r="R233" s="26"/>
      <c r="S233" s="26"/>
      <c r="T233" s="26"/>
      <c r="U233" s="26"/>
      <c r="V233" s="36"/>
      <c r="W233" s="37"/>
      <c r="X233" s="38"/>
      <c r="Y233" s="40"/>
      <c r="AH233" s="30"/>
      <c r="AK233" s="31"/>
      <c r="AL233" s="167"/>
      <c r="AM233" s="31"/>
      <c r="AQ233" s="31"/>
    </row>
    <row r="234" spans="4:43" x14ac:dyDescent="0.25">
      <c r="D234" s="20"/>
      <c r="E234" s="47"/>
      <c r="F234" s="21"/>
      <c r="G234" s="47"/>
      <c r="H234" s="47"/>
      <c r="P234" s="25"/>
      <c r="Q234" s="26"/>
      <c r="R234" s="26"/>
      <c r="S234" s="26"/>
      <c r="T234" s="26"/>
      <c r="U234" s="26"/>
      <c r="V234" s="36"/>
      <c r="W234" s="37"/>
      <c r="X234" s="38"/>
      <c r="Y234" s="40"/>
      <c r="AH234" s="30"/>
      <c r="AK234" s="31"/>
      <c r="AL234" s="167"/>
      <c r="AM234" s="31"/>
      <c r="AQ234" s="31"/>
    </row>
    <row r="235" spans="4:43" x14ac:dyDescent="0.25">
      <c r="D235" s="20"/>
      <c r="E235" s="47"/>
      <c r="F235" s="21"/>
      <c r="G235" s="47"/>
      <c r="H235" s="47"/>
      <c r="P235" s="25"/>
      <c r="Q235" s="26"/>
      <c r="R235" s="26"/>
      <c r="S235" s="26"/>
      <c r="T235" s="26"/>
      <c r="U235" s="26"/>
      <c r="V235" s="36"/>
      <c r="W235" s="37"/>
      <c r="X235" s="38"/>
      <c r="Y235" s="40"/>
      <c r="AH235" s="30"/>
      <c r="AK235" s="31"/>
      <c r="AL235" s="167"/>
      <c r="AM235" s="31"/>
      <c r="AQ235" s="31"/>
    </row>
    <row r="236" spans="4:43" x14ac:dyDescent="0.25">
      <c r="D236" s="20"/>
      <c r="E236" s="47"/>
      <c r="F236" s="21"/>
      <c r="G236" s="47"/>
      <c r="H236" s="47"/>
      <c r="P236" s="25"/>
      <c r="Q236" s="26"/>
      <c r="R236" s="26"/>
      <c r="S236" s="26"/>
      <c r="T236" s="26"/>
      <c r="U236" s="26"/>
      <c r="V236" s="36"/>
      <c r="W236" s="37"/>
      <c r="X236" s="38"/>
      <c r="Y236" s="40"/>
      <c r="AH236" s="30"/>
      <c r="AK236" s="31"/>
      <c r="AM236" s="31"/>
      <c r="AQ236" s="31"/>
    </row>
    <row r="237" spans="4:43" x14ac:dyDescent="0.25">
      <c r="D237" s="20"/>
      <c r="E237" s="47"/>
      <c r="F237" s="21"/>
      <c r="G237" s="47"/>
      <c r="H237" s="47"/>
      <c r="P237" s="25"/>
      <c r="Q237" s="26"/>
      <c r="R237" s="26"/>
      <c r="S237" s="26"/>
      <c r="T237" s="26"/>
      <c r="U237" s="26"/>
      <c r="V237" s="36"/>
      <c r="W237" s="37"/>
      <c r="X237" s="38"/>
      <c r="Y237" s="40"/>
      <c r="AH237" s="30"/>
      <c r="AK237" s="31"/>
      <c r="AL237" s="167"/>
      <c r="AM237" s="31"/>
      <c r="AQ237" s="31"/>
    </row>
    <row r="238" spans="4:43" x14ac:dyDescent="0.25">
      <c r="D238" s="20"/>
      <c r="E238" s="47"/>
      <c r="F238" s="21"/>
      <c r="G238" s="47"/>
      <c r="H238" s="47"/>
      <c r="P238" s="25"/>
      <c r="Q238" s="26"/>
      <c r="R238" s="26"/>
      <c r="S238" s="26"/>
      <c r="T238" s="26"/>
      <c r="U238" s="26"/>
      <c r="V238" s="36"/>
      <c r="W238" s="37"/>
      <c r="X238" s="38"/>
      <c r="Y238" s="40"/>
      <c r="AH238" s="30"/>
      <c r="AK238" s="31"/>
      <c r="AL238" s="167"/>
      <c r="AM238" s="31"/>
      <c r="AQ238" s="31"/>
    </row>
    <row r="239" spans="4:43" x14ac:dyDescent="0.25">
      <c r="D239" s="20"/>
      <c r="E239" s="47"/>
      <c r="F239" s="21"/>
      <c r="G239" s="47"/>
      <c r="H239" s="47"/>
      <c r="P239" s="25"/>
      <c r="Q239" s="26"/>
      <c r="R239" s="26"/>
      <c r="S239" s="26"/>
      <c r="T239" s="26"/>
      <c r="U239" s="26"/>
      <c r="V239" s="36"/>
      <c r="W239" s="37"/>
      <c r="X239" s="38"/>
      <c r="Y239" s="40"/>
      <c r="AH239" s="30"/>
      <c r="AK239" s="31"/>
      <c r="AL239" s="167"/>
      <c r="AM239" s="31"/>
      <c r="AQ239" s="31"/>
    </row>
    <row r="240" spans="4:43" x14ac:dyDescent="0.25">
      <c r="D240" s="20"/>
      <c r="E240" s="47"/>
      <c r="F240" s="21"/>
      <c r="G240" s="47"/>
      <c r="H240" s="47"/>
      <c r="P240" s="25"/>
      <c r="Q240" s="26"/>
      <c r="R240" s="26"/>
      <c r="S240" s="26"/>
      <c r="T240" s="26"/>
      <c r="U240" s="26"/>
      <c r="V240" s="36"/>
      <c r="W240" s="37"/>
      <c r="X240" s="38"/>
      <c r="Y240" s="40"/>
      <c r="AH240" s="30"/>
      <c r="AK240" s="31"/>
      <c r="AM240" s="31"/>
      <c r="AQ240" s="31"/>
    </row>
    <row r="241" spans="4:43" x14ac:dyDescent="0.25">
      <c r="D241" s="20"/>
      <c r="E241" s="47"/>
      <c r="F241" s="21"/>
      <c r="G241" s="47"/>
      <c r="H241" s="47"/>
      <c r="P241" s="25"/>
      <c r="Q241" s="26"/>
      <c r="R241" s="26"/>
      <c r="S241" s="26"/>
      <c r="T241" s="26"/>
      <c r="U241" s="26"/>
      <c r="V241" s="36"/>
      <c r="W241" s="37"/>
      <c r="X241" s="38"/>
      <c r="Y241" s="40"/>
      <c r="AH241" s="30"/>
      <c r="AM241" s="31"/>
      <c r="AQ241" s="31"/>
    </row>
    <row r="242" spans="4:43" x14ac:dyDescent="0.25">
      <c r="D242" s="20"/>
      <c r="E242" s="47"/>
      <c r="F242" s="21"/>
      <c r="G242" s="47"/>
      <c r="H242" s="47"/>
      <c r="P242" s="25"/>
      <c r="Q242" s="26"/>
      <c r="R242" s="26"/>
      <c r="S242" s="26"/>
      <c r="T242" s="26"/>
      <c r="U242" s="26"/>
      <c r="V242" s="36"/>
      <c r="W242" s="37"/>
      <c r="X242" s="38"/>
      <c r="Y242" s="40"/>
      <c r="AH242" s="30"/>
      <c r="AK242" s="31"/>
      <c r="AL242" s="167"/>
      <c r="AM242" s="31"/>
      <c r="AQ242" s="31"/>
    </row>
    <row r="243" spans="4:43" x14ac:dyDescent="0.25">
      <c r="D243" s="20"/>
      <c r="E243" s="47"/>
      <c r="F243" s="21"/>
      <c r="G243" s="47"/>
      <c r="H243" s="47"/>
      <c r="P243" s="25"/>
      <c r="Q243" s="26"/>
      <c r="R243" s="26"/>
      <c r="S243" s="26"/>
      <c r="T243" s="26"/>
      <c r="U243" s="26"/>
      <c r="V243" s="36"/>
      <c r="W243" s="37"/>
      <c r="X243" s="38"/>
      <c r="Y243" s="40"/>
      <c r="AH243" s="30"/>
      <c r="AK243" s="31"/>
      <c r="AL243" s="167"/>
      <c r="AM243" s="31"/>
      <c r="AQ243" s="31"/>
    </row>
    <row r="244" spans="4:43" x14ac:dyDescent="0.25">
      <c r="D244" s="20"/>
      <c r="E244" s="47"/>
      <c r="F244" s="21"/>
      <c r="G244" s="47"/>
      <c r="H244" s="47"/>
      <c r="P244" s="25"/>
      <c r="Q244" s="26"/>
      <c r="R244" s="26"/>
      <c r="S244" s="26"/>
      <c r="T244" s="26"/>
      <c r="U244" s="26"/>
      <c r="V244" s="36"/>
      <c r="W244" s="37"/>
      <c r="X244" s="38"/>
      <c r="Y244" s="40"/>
      <c r="AH244" s="30"/>
      <c r="AK244" s="31"/>
      <c r="AL244" s="167"/>
      <c r="AM244" s="31"/>
      <c r="AQ244" s="31"/>
    </row>
    <row r="245" spans="4:43" x14ac:dyDescent="0.25">
      <c r="D245" s="20"/>
      <c r="E245" s="47"/>
      <c r="F245" s="21"/>
      <c r="G245" s="47"/>
      <c r="H245" s="47"/>
      <c r="P245" s="25"/>
      <c r="Q245" s="26"/>
      <c r="R245" s="26"/>
      <c r="S245" s="26"/>
      <c r="T245" s="26"/>
      <c r="U245" s="26"/>
      <c r="V245" s="36"/>
      <c r="W245" s="37"/>
      <c r="X245" s="38"/>
      <c r="Y245" s="40"/>
      <c r="AH245" s="30"/>
      <c r="AK245" s="31"/>
      <c r="AL245" s="167"/>
      <c r="AM245" s="31"/>
      <c r="AQ245" s="31"/>
    </row>
    <row r="246" spans="4:43" x14ac:dyDescent="0.25">
      <c r="D246" s="20"/>
      <c r="E246" s="47"/>
      <c r="F246" s="21"/>
      <c r="G246" s="47"/>
      <c r="H246" s="47"/>
      <c r="P246" s="25"/>
      <c r="Q246" s="26"/>
      <c r="R246" s="26"/>
      <c r="S246" s="26"/>
      <c r="T246" s="26"/>
      <c r="U246" s="26"/>
      <c r="V246" s="36"/>
      <c r="W246" s="37"/>
      <c r="X246" s="38"/>
      <c r="Y246" s="40"/>
      <c r="AH246" s="30"/>
      <c r="AK246" s="31"/>
      <c r="AL246" s="167"/>
      <c r="AM246" s="31"/>
      <c r="AQ246" s="31"/>
    </row>
    <row r="247" spans="4:43" x14ac:dyDescent="0.25">
      <c r="D247" s="20"/>
      <c r="E247" s="47"/>
      <c r="F247" s="21"/>
      <c r="G247" s="47"/>
      <c r="H247" s="47"/>
      <c r="P247" s="25"/>
      <c r="Q247" s="26"/>
      <c r="R247" s="26"/>
      <c r="S247" s="26"/>
      <c r="T247" s="26"/>
      <c r="U247" s="26"/>
      <c r="V247" s="36"/>
      <c r="W247" s="37"/>
      <c r="X247" s="38"/>
      <c r="Y247" s="40"/>
      <c r="AH247" s="30"/>
      <c r="AK247" s="31"/>
      <c r="AL247" s="167"/>
      <c r="AM247" s="31"/>
      <c r="AQ247" s="31"/>
    </row>
    <row r="248" spans="4:43" x14ac:dyDescent="0.25">
      <c r="D248" s="20"/>
      <c r="E248" s="47"/>
      <c r="F248" s="21"/>
      <c r="G248" s="47"/>
      <c r="H248" s="47"/>
      <c r="P248" s="25"/>
      <c r="Q248" s="26"/>
      <c r="R248" s="26"/>
      <c r="S248" s="26"/>
      <c r="T248" s="26"/>
      <c r="U248" s="26"/>
      <c r="V248" s="36"/>
      <c r="W248" s="37"/>
      <c r="X248" s="38"/>
      <c r="Y248" s="40"/>
      <c r="AH248" s="30"/>
      <c r="AK248" s="31"/>
      <c r="AL248" s="167"/>
      <c r="AM248" s="31"/>
      <c r="AQ248" s="31"/>
    </row>
    <row r="249" spans="4:43" x14ac:dyDescent="0.25">
      <c r="D249" s="20"/>
      <c r="E249" s="47"/>
      <c r="F249" s="21"/>
      <c r="G249" s="47"/>
      <c r="H249" s="47"/>
      <c r="P249" s="25"/>
      <c r="Q249" s="26"/>
      <c r="R249" s="26"/>
      <c r="S249" s="26"/>
      <c r="T249" s="26"/>
      <c r="U249" s="26"/>
      <c r="V249" s="36"/>
      <c r="W249" s="37"/>
      <c r="X249" s="38"/>
      <c r="Y249" s="40"/>
      <c r="AH249" s="30"/>
      <c r="AK249" s="31"/>
      <c r="AM249" s="31"/>
      <c r="AQ249" s="31"/>
    </row>
    <row r="250" spans="4:43" x14ac:dyDescent="0.25">
      <c r="D250" s="20"/>
      <c r="E250" s="47"/>
      <c r="F250" s="21"/>
      <c r="G250" s="47"/>
      <c r="H250" s="47"/>
      <c r="P250" s="25"/>
      <c r="Q250" s="26"/>
      <c r="R250" s="26"/>
      <c r="S250" s="26"/>
      <c r="T250" s="26"/>
      <c r="U250" s="26"/>
      <c r="V250" s="36"/>
      <c r="W250" s="37"/>
      <c r="X250" s="38"/>
      <c r="Y250" s="40"/>
      <c r="AH250" s="30"/>
      <c r="AK250" s="31"/>
      <c r="AL250" s="167"/>
      <c r="AM250" s="31"/>
      <c r="AQ250" s="31"/>
    </row>
    <row r="251" spans="4:43" x14ac:dyDescent="0.25">
      <c r="D251" s="20"/>
      <c r="E251" s="47"/>
      <c r="F251" s="21"/>
      <c r="G251" s="47"/>
      <c r="H251" s="47"/>
      <c r="P251" s="25"/>
      <c r="Q251" s="26"/>
      <c r="R251" s="26"/>
      <c r="S251" s="26"/>
      <c r="T251" s="26"/>
      <c r="U251" s="26"/>
      <c r="V251" s="36"/>
      <c r="W251" s="37"/>
      <c r="X251" s="38"/>
      <c r="Y251" s="40"/>
      <c r="AH251" s="30"/>
      <c r="AK251" s="31"/>
      <c r="AM251" s="31"/>
      <c r="AQ251" s="31"/>
    </row>
    <row r="252" spans="4:43" x14ac:dyDescent="0.25">
      <c r="D252" s="20"/>
      <c r="E252" s="47"/>
      <c r="F252" s="21"/>
      <c r="G252" s="47"/>
      <c r="H252" s="47"/>
      <c r="P252" s="25"/>
      <c r="Q252" s="26"/>
      <c r="R252" s="26"/>
      <c r="S252" s="26"/>
      <c r="T252" s="26"/>
      <c r="U252" s="26"/>
      <c r="V252" s="36"/>
      <c r="W252" s="37"/>
      <c r="X252" s="38"/>
      <c r="Y252" s="40"/>
      <c r="AH252" s="30"/>
      <c r="AK252" s="31"/>
      <c r="AM252" s="31"/>
      <c r="AQ252" s="31"/>
    </row>
    <row r="253" spans="4:43" x14ac:dyDescent="0.25">
      <c r="D253" s="20"/>
      <c r="E253" s="47"/>
      <c r="F253" s="21"/>
      <c r="G253" s="47"/>
      <c r="H253" s="47"/>
      <c r="P253" s="25"/>
      <c r="Q253" s="26"/>
      <c r="R253" s="26"/>
      <c r="S253" s="26"/>
      <c r="T253" s="26"/>
      <c r="U253" s="26"/>
      <c r="V253" s="36"/>
      <c r="W253" s="37"/>
      <c r="X253" s="38"/>
      <c r="Y253" s="40"/>
      <c r="AH253" s="30"/>
      <c r="AK253" s="31"/>
      <c r="AM253" s="31"/>
      <c r="AQ253" s="31"/>
    </row>
    <row r="254" spans="4:43" x14ac:dyDescent="0.25">
      <c r="D254" s="20"/>
      <c r="E254" s="47"/>
      <c r="F254" s="21"/>
      <c r="G254" s="47"/>
      <c r="H254" s="47"/>
      <c r="P254" s="25"/>
      <c r="Q254" s="26"/>
      <c r="R254" s="26"/>
      <c r="S254" s="26"/>
      <c r="T254" s="26"/>
      <c r="U254" s="26"/>
      <c r="V254" s="36"/>
      <c r="W254" s="37"/>
      <c r="X254" s="38"/>
      <c r="Y254" s="40"/>
      <c r="AH254" s="30"/>
      <c r="AK254" s="31"/>
      <c r="AM254" s="31"/>
      <c r="AQ254" s="31"/>
    </row>
    <row r="255" spans="4:43" x14ac:dyDescent="0.25">
      <c r="D255" s="20"/>
      <c r="E255" s="47"/>
      <c r="F255" s="21"/>
      <c r="G255" s="47"/>
      <c r="H255" s="47"/>
      <c r="P255" s="25"/>
      <c r="Q255" s="26"/>
      <c r="R255" s="26"/>
      <c r="S255" s="26"/>
      <c r="T255" s="26"/>
      <c r="U255" s="26"/>
      <c r="V255" s="36"/>
      <c r="W255" s="37"/>
      <c r="X255" s="38"/>
      <c r="Y255" s="40"/>
      <c r="AH255" s="30"/>
      <c r="AK255" s="31"/>
      <c r="AL255" s="167"/>
      <c r="AM255" s="31"/>
      <c r="AQ255" s="31"/>
    </row>
    <row r="256" spans="4:43" x14ac:dyDescent="0.25">
      <c r="D256" s="20"/>
      <c r="E256" s="47"/>
      <c r="F256" s="21"/>
      <c r="G256" s="47"/>
      <c r="H256" s="47"/>
      <c r="P256" s="25"/>
      <c r="Q256" s="26"/>
      <c r="R256" s="26"/>
      <c r="S256" s="26"/>
      <c r="T256" s="26"/>
      <c r="U256" s="26"/>
      <c r="V256" s="36"/>
      <c r="W256" s="37"/>
      <c r="X256" s="38"/>
      <c r="Y256" s="40"/>
      <c r="AH256" s="30"/>
      <c r="AM256" s="31"/>
      <c r="AQ256" s="31"/>
    </row>
    <row r="257" spans="4:43" x14ac:dyDescent="0.25">
      <c r="D257" s="20"/>
      <c r="E257" s="47"/>
      <c r="F257" s="21"/>
      <c r="G257" s="47"/>
      <c r="H257" s="47"/>
      <c r="P257" s="25"/>
      <c r="AH257" s="30"/>
      <c r="AM257" s="31"/>
      <c r="AQ257" s="31"/>
    </row>
    <row r="258" spans="4:43" x14ac:dyDescent="0.25">
      <c r="D258" s="20"/>
      <c r="E258" s="47"/>
      <c r="F258" s="21"/>
      <c r="G258" s="47"/>
      <c r="H258" s="47"/>
      <c r="P258" s="25"/>
      <c r="Q258" s="26"/>
      <c r="R258" s="26"/>
      <c r="S258" s="26"/>
      <c r="T258" s="26"/>
      <c r="U258" s="26"/>
      <c r="V258" s="36"/>
      <c r="W258" s="37"/>
      <c r="X258" s="38"/>
      <c r="Y258" s="40"/>
      <c r="AH258" s="30"/>
      <c r="AM258" s="31"/>
      <c r="AQ258" s="31"/>
    </row>
    <row r="259" spans="4:43" x14ac:dyDescent="0.25">
      <c r="D259" s="20"/>
      <c r="E259" s="47"/>
      <c r="F259" s="21"/>
      <c r="G259" s="47"/>
      <c r="H259" s="47"/>
      <c r="P259" s="25"/>
      <c r="Q259" s="26"/>
      <c r="R259" s="26"/>
      <c r="S259" s="26"/>
      <c r="T259" s="26"/>
      <c r="U259" s="26"/>
      <c r="V259" s="36"/>
      <c r="W259" s="37"/>
      <c r="X259" s="38"/>
      <c r="Y259" s="40"/>
      <c r="AH259" s="30"/>
      <c r="AM259" s="31"/>
      <c r="AQ259" s="31"/>
    </row>
    <row r="260" spans="4:43" x14ac:dyDescent="0.25">
      <c r="D260" s="20"/>
      <c r="E260" s="47"/>
      <c r="F260" s="21"/>
      <c r="G260" s="47"/>
      <c r="H260" s="47"/>
      <c r="P260" s="25"/>
      <c r="Q260" s="26"/>
      <c r="R260" s="26"/>
      <c r="AH260" s="30"/>
      <c r="AM260" s="31"/>
      <c r="AQ260" s="31"/>
    </row>
    <row r="261" spans="4:43" x14ac:dyDescent="0.25">
      <c r="D261" s="20"/>
      <c r="E261" s="47"/>
      <c r="F261" s="21"/>
      <c r="G261" s="47"/>
      <c r="H261" s="47"/>
      <c r="P261" s="25"/>
      <c r="Q261" s="26"/>
      <c r="R261" s="26"/>
      <c r="S261" s="26"/>
      <c r="T261" s="26"/>
      <c r="U261" s="26"/>
      <c r="V261" s="36"/>
      <c r="W261" s="37"/>
      <c r="X261" s="38"/>
      <c r="Y261" s="40"/>
      <c r="AH261" s="30"/>
      <c r="AM261" s="31"/>
      <c r="AQ261" s="31"/>
    </row>
    <row r="262" spans="4:43" x14ac:dyDescent="0.25">
      <c r="D262" s="20"/>
      <c r="E262" s="47"/>
      <c r="F262" s="21"/>
      <c r="G262" s="47"/>
      <c r="H262" s="47"/>
      <c r="P262" s="25"/>
      <c r="Q262" s="26"/>
      <c r="R262" s="26"/>
      <c r="AH262" s="30"/>
      <c r="AM262" s="31"/>
      <c r="AQ262" s="31"/>
    </row>
    <row r="263" spans="4:43" x14ac:dyDescent="0.25">
      <c r="D263" s="20"/>
      <c r="E263" s="47"/>
      <c r="F263" s="21"/>
      <c r="G263" s="47"/>
      <c r="H263" s="47"/>
      <c r="P263" s="25"/>
      <c r="Q263" s="26"/>
      <c r="R263" s="26"/>
      <c r="S263" s="26"/>
      <c r="T263" s="26"/>
      <c r="U263" s="26"/>
      <c r="V263" s="36"/>
      <c r="W263" s="37"/>
      <c r="X263" s="38"/>
      <c r="Y263" s="40"/>
      <c r="AH263" s="30"/>
      <c r="AM263" s="31"/>
      <c r="AQ263" s="31"/>
    </row>
    <row r="264" spans="4:43" x14ac:dyDescent="0.25">
      <c r="D264" s="20"/>
      <c r="E264" s="47"/>
      <c r="F264" s="21"/>
      <c r="G264" s="47"/>
      <c r="H264" s="47"/>
      <c r="P264" s="25"/>
      <c r="Q264" s="26"/>
      <c r="R264" s="26"/>
      <c r="AH264" s="30"/>
      <c r="AM264" s="31"/>
      <c r="AQ264" s="31"/>
    </row>
    <row r="265" spans="4:43" x14ac:dyDescent="0.25">
      <c r="D265" s="20"/>
      <c r="E265" s="47"/>
      <c r="F265" s="21"/>
      <c r="G265" s="47"/>
      <c r="H265" s="47"/>
      <c r="P265" s="25"/>
      <c r="Q265" s="26"/>
      <c r="R265" s="26"/>
      <c r="S265" s="26"/>
      <c r="T265" s="26"/>
      <c r="U265" s="26"/>
      <c r="V265" s="36"/>
      <c r="W265" s="37"/>
      <c r="X265" s="38"/>
      <c r="Y265" s="40"/>
      <c r="AH265" s="30"/>
      <c r="AM265" s="31"/>
      <c r="AQ265" s="31"/>
    </row>
    <row r="266" spans="4:43" x14ac:dyDescent="0.25">
      <c r="D266" s="20"/>
      <c r="E266" s="47"/>
      <c r="F266" s="21"/>
      <c r="G266" s="47"/>
      <c r="H266" s="47"/>
      <c r="P266" s="25"/>
      <c r="Q266" s="26"/>
      <c r="R266" s="26"/>
      <c r="AH266" s="30"/>
      <c r="AM266" s="31"/>
      <c r="AQ266" s="31"/>
    </row>
    <row r="267" spans="4:43" x14ac:dyDescent="0.25">
      <c r="D267" s="20"/>
      <c r="E267" s="47"/>
      <c r="F267" s="21"/>
      <c r="G267" s="47"/>
      <c r="H267" s="47"/>
      <c r="P267" s="25"/>
      <c r="Q267" s="26"/>
      <c r="R267" s="26"/>
      <c r="S267" s="26"/>
      <c r="T267" s="26"/>
      <c r="U267" s="26"/>
      <c r="V267" s="36"/>
      <c r="W267" s="37"/>
      <c r="X267" s="38"/>
      <c r="Y267" s="40"/>
      <c r="AH267" s="30"/>
      <c r="AM267" s="31"/>
      <c r="AQ267" s="31"/>
    </row>
    <row r="268" spans="4:43" x14ac:dyDescent="0.25">
      <c r="D268" s="20"/>
      <c r="E268" s="47"/>
      <c r="F268" s="21"/>
      <c r="G268" s="47"/>
      <c r="H268" s="47"/>
      <c r="P268" s="25"/>
      <c r="Q268" s="26"/>
      <c r="R268" s="26"/>
      <c r="S268" s="26"/>
      <c r="T268" s="26"/>
      <c r="U268" s="26"/>
      <c r="V268" s="36"/>
      <c r="W268" s="37"/>
      <c r="X268" s="38"/>
      <c r="Y268" s="40"/>
      <c r="AH268" s="30"/>
      <c r="AM268" s="31"/>
      <c r="AQ268" s="31"/>
    </row>
    <row r="269" spans="4:43" x14ac:dyDescent="0.25">
      <c r="D269" s="20"/>
      <c r="E269" s="47"/>
      <c r="F269" s="21"/>
      <c r="G269" s="47"/>
      <c r="H269" s="47"/>
      <c r="P269" s="25"/>
      <c r="Q269" s="26"/>
      <c r="R269" s="26"/>
      <c r="S269" s="26"/>
      <c r="T269" s="26"/>
      <c r="U269" s="26"/>
      <c r="V269" s="36"/>
      <c r="W269" s="37"/>
      <c r="X269" s="38"/>
      <c r="Y269" s="40"/>
      <c r="AH269" s="30"/>
      <c r="AM269" s="31"/>
      <c r="AQ269" s="31"/>
    </row>
    <row r="270" spans="4:43" x14ac:dyDescent="0.25">
      <c r="D270" s="33"/>
      <c r="E270" s="47"/>
      <c r="F270" s="21"/>
      <c r="G270" s="47"/>
      <c r="H270" s="47"/>
      <c r="AH270" s="30"/>
      <c r="AQ270" s="31"/>
    </row>
    <row r="271" spans="4:43" x14ac:dyDescent="0.25">
      <c r="D271" s="20"/>
      <c r="E271" s="47"/>
      <c r="F271" s="21"/>
      <c r="G271" s="47"/>
      <c r="H271" s="47"/>
      <c r="P271" s="25"/>
      <c r="Q271" s="26"/>
      <c r="R271" s="26"/>
      <c r="S271" s="26"/>
      <c r="T271" s="26"/>
      <c r="U271" s="26"/>
      <c r="V271" s="36"/>
      <c r="W271" s="37"/>
      <c r="X271" s="38"/>
      <c r="Y271" s="40"/>
      <c r="AH271" s="30"/>
      <c r="AM271" s="31"/>
      <c r="AQ271" s="31"/>
    </row>
    <row r="272" spans="4:43" x14ac:dyDescent="0.25">
      <c r="D272" s="20"/>
      <c r="E272" s="47"/>
      <c r="F272" s="21"/>
      <c r="G272" s="47"/>
      <c r="H272" s="47"/>
      <c r="P272" s="25"/>
      <c r="Q272" s="26"/>
      <c r="R272" s="26"/>
      <c r="S272" s="26"/>
      <c r="T272" s="26"/>
      <c r="U272" s="26"/>
      <c r="V272" s="36"/>
      <c r="W272" s="37"/>
      <c r="X272" s="38"/>
      <c r="Y272" s="40"/>
      <c r="AH272" s="30"/>
      <c r="AM272" s="31"/>
      <c r="AQ272" s="31"/>
    </row>
    <row r="273" spans="4:43" x14ac:dyDescent="0.25">
      <c r="D273" s="20"/>
      <c r="E273" s="47"/>
      <c r="F273" s="21"/>
      <c r="G273" s="47"/>
      <c r="H273" s="47"/>
      <c r="P273" s="25"/>
      <c r="Q273" s="26"/>
      <c r="R273" s="26"/>
      <c r="S273" s="26"/>
      <c r="T273" s="26"/>
      <c r="U273" s="26"/>
      <c r="V273" s="36"/>
      <c r="W273" s="37"/>
      <c r="X273" s="38"/>
      <c r="Y273" s="40"/>
      <c r="AH273" s="30"/>
      <c r="AK273" s="31"/>
      <c r="AL273" s="167"/>
      <c r="AM273" s="31"/>
      <c r="AQ273" s="31"/>
    </row>
    <row r="274" spans="4:43" x14ac:dyDescent="0.25">
      <c r="D274" s="20"/>
      <c r="E274" s="47"/>
      <c r="F274" s="21"/>
      <c r="G274" s="47"/>
      <c r="H274" s="47"/>
      <c r="P274" s="25"/>
      <c r="Q274" s="26"/>
      <c r="R274" s="26"/>
      <c r="S274" s="26"/>
      <c r="T274" s="26"/>
      <c r="U274" s="26"/>
      <c r="V274" s="36"/>
      <c r="W274" s="37"/>
      <c r="X274" s="38"/>
      <c r="Y274" s="40"/>
      <c r="AH274" s="30"/>
      <c r="AK274" s="31"/>
      <c r="AL274" s="167"/>
      <c r="AM274" s="31"/>
      <c r="AQ274" s="31"/>
    </row>
    <row r="275" spans="4:43" x14ac:dyDescent="0.25">
      <c r="D275" s="20"/>
      <c r="E275" s="47"/>
      <c r="F275" s="21"/>
      <c r="G275" s="47"/>
      <c r="H275" s="47"/>
      <c r="P275" s="25"/>
      <c r="Q275" s="26"/>
      <c r="R275" s="26"/>
      <c r="S275" s="26"/>
      <c r="T275" s="26"/>
      <c r="U275" s="26"/>
      <c r="V275" s="36"/>
      <c r="W275" s="37"/>
      <c r="X275" s="38"/>
      <c r="Y275" s="40"/>
      <c r="AH275" s="30"/>
      <c r="AK275" s="31"/>
      <c r="AL275" s="167"/>
      <c r="AM275" s="31"/>
      <c r="AQ275" s="31"/>
    </row>
    <row r="276" spans="4:43" x14ac:dyDescent="0.25">
      <c r="D276" s="20"/>
      <c r="E276" s="47"/>
      <c r="F276" s="21"/>
      <c r="G276" s="47"/>
      <c r="H276" s="47"/>
      <c r="P276" s="25"/>
      <c r="Q276" s="26"/>
      <c r="R276" s="26"/>
      <c r="S276" s="26"/>
      <c r="T276" s="26"/>
      <c r="U276" s="26"/>
      <c r="V276" s="36"/>
      <c r="W276" s="37"/>
      <c r="X276" s="38"/>
      <c r="Y276" s="40"/>
      <c r="AH276" s="30"/>
      <c r="AL276" s="167"/>
      <c r="AM276" s="31"/>
      <c r="AQ276" s="31"/>
    </row>
    <row r="277" spans="4:43" x14ac:dyDescent="0.25">
      <c r="D277" s="20"/>
      <c r="E277" s="47"/>
      <c r="F277" s="21"/>
      <c r="G277" s="47"/>
      <c r="H277" s="47"/>
      <c r="P277" s="25"/>
      <c r="Q277" s="26"/>
      <c r="R277" s="26"/>
      <c r="S277" s="26"/>
      <c r="T277" s="26"/>
      <c r="U277" s="26"/>
      <c r="V277" s="36"/>
      <c r="W277" s="37"/>
      <c r="X277" s="38"/>
      <c r="Y277" s="40"/>
      <c r="AH277" s="30"/>
      <c r="AQ277" s="31"/>
    </row>
    <row r="278" spans="4:43" x14ac:dyDescent="0.25">
      <c r="D278" s="20"/>
      <c r="E278" s="47"/>
      <c r="F278" s="21"/>
      <c r="G278" s="47"/>
      <c r="H278" s="47"/>
      <c r="P278" s="25"/>
      <c r="Q278" s="26"/>
      <c r="R278" s="26"/>
      <c r="S278" s="26"/>
      <c r="T278" s="26"/>
      <c r="U278" s="26"/>
      <c r="V278" s="36"/>
      <c r="W278" s="37"/>
      <c r="X278" s="38"/>
      <c r="Y278" s="40"/>
      <c r="AH278" s="30"/>
      <c r="AK278" s="31"/>
      <c r="AL278" s="167"/>
      <c r="AM278" s="31"/>
      <c r="AQ278" s="31"/>
    </row>
    <row r="279" spans="4:43" x14ac:dyDescent="0.25">
      <c r="D279" s="20"/>
      <c r="E279" s="47"/>
      <c r="F279" s="21"/>
      <c r="G279" s="47"/>
      <c r="H279" s="47"/>
      <c r="P279" s="25"/>
      <c r="Q279" s="26"/>
      <c r="R279" s="26"/>
      <c r="S279" s="26"/>
      <c r="T279" s="26"/>
      <c r="U279" s="26"/>
      <c r="V279" s="36"/>
      <c r="W279" s="37"/>
      <c r="X279" s="38"/>
      <c r="Y279" s="40"/>
      <c r="AH279" s="30"/>
      <c r="AM279" s="31"/>
      <c r="AQ279" s="31"/>
    </row>
    <row r="280" spans="4:43" x14ac:dyDescent="0.25">
      <c r="D280" s="20"/>
      <c r="E280" s="47"/>
      <c r="F280" s="21"/>
      <c r="G280" s="47"/>
      <c r="H280" s="47"/>
      <c r="P280" s="25"/>
      <c r="Q280" s="26"/>
      <c r="R280" s="26"/>
      <c r="S280" s="26"/>
      <c r="T280" s="26"/>
      <c r="U280" s="26"/>
      <c r="V280" s="36"/>
      <c r="W280" s="37"/>
      <c r="X280" s="38"/>
      <c r="Y280" s="40"/>
      <c r="AH280" s="30"/>
      <c r="AK280" s="31"/>
      <c r="AM280" s="31"/>
      <c r="AQ280" s="31"/>
    </row>
    <row r="281" spans="4:43" x14ac:dyDescent="0.25">
      <c r="D281" s="20"/>
      <c r="E281" s="47"/>
      <c r="F281" s="21"/>
      <c r="G281" s="47"/>
      <c r="H281" s="47"/>
      <c r="P281" s="25"/>
      <c r="Q281" s="26"/>
      <c r="R281" s="26"/>
      <c r="S281" s="26"/>
      <c r="T281" s="26"/>
      <c r="U281" s="26"/>
      <c r="V281" s="36"/>
      <c r="W281" s="37"/>
      <c r="X281" s="38"/>
      <c r="Y281" s="40"/>
      <c r="AH281" s="30"/>
      <c r="AK281" s="31"/>
      <c r="AM281" s="31"/>
      <c r="AQ281" s="31"/>
    </row>
    <row r="282" spans="4:43" x14ac:dyDescent="0.25">
      <c r="D282" s="20"/>
      <c r="E282" s="47"/>
      <c r="F282" s="21"/>
      <c r="G282" s="47"/>
      <c r="H282" s="47"/>
      <c r="P282" s="25"/>
      <c r="Q282" s="26"/>
      <c r="R282" s="26"/>
      <c r="S282" s="26"/>
      <c r="T282" s="26"/>
      <c r="U282" s="26"/>
      <c r="V282" s="36"/>
      <c r="W282" s="37"/>
      <c r="X282" s="38"/>
      <c r="Y282" s="40"/>
      <c r="AH282" s="30"/>
      <c r="AK282" s="31"/>
      <c r="AL282" s="167"/>
      <c r="AM282" s="31"/>
      <c r="AQ282" s="31"/>
    </row>
    <row r="283" spans="4:43" x14ac:dyDescent="0.25">
      <c r="D283" s="20"/>
      <c r="E283" s="47"/>
      <c r="F283" s="21"/>
      <c r="G283" s="47"/>
      <c r="H283" s="47"/>
      <c r="P283" s="25"/>
      <c r="Q283" s="26"/>
      <c r="R283" s="26"/>
      <c r="S283" s="26"/>
      <c r="T283" s="26"/>
      <c r="U283" s="26"/>
      <c r="V283" s="36"/>
      <c r="W283" s="37"/>
      <c r="X283" s="38"/>
      <c r="Y283" s="40"/>
      <c r="AH283" s="30"/>
      <c r="AK283" s="31"/>
      <c r="AM283" s="31"/>
      <c r="AQ283" s="31"/>
    </row>
    <row r="284" spans="4:43" x14ac:dyDescent="0.25">
      <c r="D284" s="20"/>
      <c r="E284" s="47"/>
      <c r="F284" s="21"/>
      <c r="G284" s="47"/>
      <c r="H284" s="47"/>
      <c r="P284" s="25"/>
      <c r="Q284" s="26"/>
      <c r="R284" s="26"/>
      <c r="S284" s="26"/>
      <c r="T284" s="26"/>
      <c r="U284" s="26"/>
      <c r="V284" s="36"/>
      <c r="W284" s="37"/>
      <c r="X284" s="38"/>
      <c r="Y284" s="40"/>
      <c r="AH284" s="30"/>
      <c r="AK284" s="31"/>
      <c r="AL284" s="167"/>
      <c r="AM284" s="31"/>
      <c r="AQ284" s="31"/>
    </row>
    <row r="285" spans="4:43" x14ac:dyDescent="0.25">
      <c r="D285" s="20"/>
      <c r="E285" s="47"/>
      <c r="F285" s="21"/>
      <c r="G285" s="47"/>
      <c r="H285" s="47"/>
      <c r="P285" s="25"/>
      <c r="Q285" s="26"/>
      <c r="R285" s="26"/>
      <c r="S285" s="26"/>
      <c r="T285" s="26"/>
      <c r="U285" s="26"/>
      <c r="V285" s="36"/>
      <c r="W285" s="37"/>
      <c r="X285" s="38"/>
      <c r="Y285" s="40"/>
      <c r="AH285" s="30"/>
      <c r="AK285" s="31"/>
      <c r="AL285" s="167"/>
      <c r="AM285" s="31"/>
      <c r="AQ285" s="31"/>
    </row>
    <row r="286" spans="4:43" x14ac:dyDescent="0.25">
      <c r="D286" s="20"/>
      <c r="E286" s="47"/>
      <c r="F286" s="21"/>
      <c r="G286" s="47"/>
      <c r="H286" s="47"/>
      <c r="P286" s="25"/>
      <c r="Q286" s="26"/>
      <c r="R286" s="26"/>
      <c r="S286" s="26"/>
      <c r="T286" s="26"/>
      <c r="U286" s="26"/>
      <c r="V286" s="36"/>
      <c r="W286" s="37"/>
      <c r="X286" s="38"/>
      <c r="Y286" s="40"/>
      <c r="AH286" s="30"/>
      <c r="AM286" s="31"/>
      <c r="AQ286" s="31"/>
    </row>
    <row r="287" spans="4:43" x14ac:dyDescent="0.25">
      <c r="D287" s="20"/>
      <c r="E287" s="47"/>
      <c r="F287" s="21"/>
      <c r="G287" s="47"/>
      <c r="H287" s="47"/>
      <c r="P287" s="25"/>
      <c r="Q287" s="26"/>
      <c r="R287" s="26"/>
      <c r="S287" s="26"/>
      <c r="T287" s="26"/>
      <c r="U287" s="26"/>
      <c r="V287" s="36"/>
      <c r="W287" s="37"/>
      <c r="X287" s="38"/>
      <c r="Y287" s="40"/>
      <c r="AH287" s="30"/>
      <c r="AM287" s="31"/>
      <c r="AQ287" s="31"/>
    </row>
    <row r="288" spans="4:43" x14ac:dyDescent="0.25">
      <c r="D288" s="20"/>
      <c r="E288" s="47"/>
      <c r="F288" s="21"/>
      <c r="G288" s="47"/>
      <c r="H288" s="47"/>
      <c r="P288" s="25"/>
      <c r="Q288" s="26"/>
      <c r="R288" s="26"/>
      <c r="S288" s="26"/>
      <c r="T288" s="26"/>
      <c r="U288" s="26"/>
      <c r="V288" s="36"/>
      <c r="W288" s="37"/>
      <c r="X288" s="38"/>
      <c r="Y288" s="40"/>
      <c r="AH288" s="30"/>
      <c r="AM288" s="31"/>
      <c r="AQ288" s="31"/>
    </row>
    <row r="289" spans="4:43" x14ac:dyDescent="0.25">
      <c r="D289" s="20"/>
      <c r="E289" s="47"/>
      <c r="F289" s="21"/>
      <c r="G289" s="47"/>
      <c r="H289" s="47"/>
      <c r="P289" s="25"/>
      <c r="Q289" s="26"/>
      <c r="R289" s="26"/>
      <c r="S289" s="26"/>
      <c r="T289" s="26"/>
      <c r="U289" s="26"/>
      <c r="V289" s="36"/>
      <c r="W289" s="37"/>
      <c r="X289" s="38"/>
      <c r="Y289" s="40"/>
      <c r="AH289" s="30"/>
      <c r="AM289" s="31"/>
      <c r="AQ289" s="31"/>
    </row>
    <row r="290" spans="4:43" x14ac:dyDescent="0.25">
      <c r="D290" s="20"/>
      <c r="E290" s="47"/>
      <c r="F290" s="21"/>
      <c r="G290" s="47"/>
      <c r="H290" s="47"/>
      <c r="P290" s="25"/>
      <c r="AH290" s="30"/>
      <c r="AQ290" s="31"/>
    </row>
    <row r="291" spans="4:43" x14ac:dyDescent="0.25">
      <c r="D291" s="20"/>
      <c r="E291" s="47"/>
      <c r="F291" s="21"/>
      <c r="G291" s="47"/>
      <c r="H291" s="47"/>
      <c r="P291" s="25"/>
      <c r="Q291" s="26"/>
      <c r="R291" s="26"/>
      <c r="S291" s="26"/>
      <c r="T291" s="26"/>
      <c r="U291" s="26"/>
      <c r="V291" s="36"/>
      <c r="W291" s="37"/>
      <c r="X291" s="38"/>
      <c r="Y291" s="40"/>
      <c r="AH291" s="30"/>
      <c r="AM291" s="31"/>
      <c r="AQ291" s="31"/>
    </row>
    <row r="292" spans="4:43" x14ac:dyDescent="0.25">
      <c r="D292" s="20"/>
      <c r="E292" s="47"/>
      <c r="F292" s="21"/>
      <c r="G292" s="47"/>
      <c r="H292" s="47"/>
      <c r="P292" s="25"/>
      <c r="Q292" s="26"/>
      <c r="R292" s="26"/>
      <c r="S292" s="26"/>
      <c r="T292" s="26"/>
      <c r="U292" s="26"/>
      <c r="V292" s="36"/>
      <c r="W292" s="37"/>
      <c r="X292" s="38"/>
      <c r="Y292" s="40"/>
      <c r="AH292" s="30"/>
      <c r="AM292" s="31"/>
      <c r="AQ292" s="31"/>
    </row>
    <row r="293" spans="4:43" x14ac:dyDescent="0.25">
      <c r="D293" s="20"/>
      <c r="E293" s="47"/>
      <c r="F293" s="21"/>
      <c r="G293" s="47"/>
      <c r="H293" s="47"/>
      <c r="P293" s="25"/>
      <c r="Q293" s="26"/>
      <c r="R293" s="26"/>
      <c r="S293" s="26"/>
      <c r="T293" s="26"/>
      <c r="U293" s="26"/>
      <c r="V293" s="36"/>
      <c r="W293" s="37"/>
      <c r="X293" s="38"/>
      <c r="Y293" s="40"/>
      <c r="AH293" s="30"/>
      <c r="AM293" s="31"/>
      <c r="AQ293" s="31"/>
    </row>
    <row r="294" spans="4:43" x14ac:dyDescent="0.25">
      <c r="D294" s="33"/>
      <c r="E294" s="47"/>
      <c r="F294" s="21"/>
      <c r="G294" s="47"/>
      <c r="H294" s="47"/>
      <c r="AH294" s="30"/>
      <c r="AQ294" s="31"/>
    </row>
    <row r="295" spans="4:43" x14ac:dyDescent="0.25">
      <c r="D295" s="20"/>
      <c r="E295" s="47"/>
      <c r="F295" s="21"/>
      <c r="G295" s="47"/>
      <c r="H295" s="47"/>
      <c r="P295" s="25"/>
      <c r="Q295" s="26"/>
      <c r="R295" s="26"/>
      <c r="S295" s="26"/>
      <c r="T295" s="26"/>
      <c r="U295" s="26"/>
      <c r="V295" s="36"/>
      <c r="W295" s="37"/>
      <c r="X295" s="38"/>
      <c r="Y295" s="40"/>
      <c r="AH295" s="30"/>
      <c r="AM295" s="31"/>
      <c r="AQ295" s="31"/>
    </row>
    <row r="296" spans="4:43" x14ac:dyDescent="0.25">
      <c r="D296" s="33"/>
      <c r="E296" s="47"/>
      <c r="F296" s="21"/>
      <c r="G296" s="47"/>
      <c r="H296" s="47"/>
      <c r="AH296" s="30"/>
      <c r="AQ296" s="31"/>
    </row>
    <row r="297" spans="4:43" x14ac:dyDescent="0.25">
      <c r="D297" s="20"/>
      <c r="E297" s="47"/>
      <c r="F297" s="21"/>
      <c r="G297" s="47"/>
      <c r="H297" s="47"/>
      <c r="P297" s="25"/>
      <c r="Q297" s="26"/>
      <c r="R297" s="26"/>
      <c r="S297" s="26"/>
      <c r="T297" s="26"/>
      <c r="U297" s="26"/>
      <c r="V297" s="36"/>
      <c r="W297" s="37"/>
      <c r="X297" s="38"/>
      <c r="Y297" s="40"/>
      <c r="AH297" s="30"/>
      <c r="AM297" s="31"/>
      <c r="AQ297" s="31"/>
    </row>
    <row r="298" spans="4:43" x14ac:dyDescent="0.25">
      <c r="D298" s="20"/>
      <c r="E298" s="47"/>
      <c r="F298" s="21"/>
      <c r="G298" s="47"/>
      <c r="H298" s="47"/>
      <c r="P298" s="25"/>
      <c r="Q298" s="26"/>
      <c r="R298" s="26"/>
      <c r="S298" s="26"/>
      <c r="T298" s="26"/>
      <c r="U298" s="26"/>
      <c r="V298" s="36"/>
      <c r="W298" s="37"/>
      <c r="X298" s="38"/>
      <c r="Y298" s="40"/>
      <c r="AH298" s="30"/>
      <c r="AK298" s="31"/>
      <c r="AL298" s="167"/>
      <c r="AM298" s="31"/>
      <c r="AQ298" s="31"/>
    </row>
    <row r="299" spans="4:43" x14ac:dyDescent="0.25">
      <c r="D299" s="20"/>
      <c r="E299" s="47"/>
      <c r="F299" s="21"/>
      <c r="G299" s="47"/>
      <c r="H299" s="47"/>
      <c r="P299" s="25"/>
      <c r="Q299" s="26"/>
      <c r="R299" s="26"/>
      <c r="S299" s="26"/>
      <c r="T299" s="26"/>
      <c r="U299" s="26"/>
      <c r="V299" s="36"/>
      <c r="W299" s="37"/>
      <c r="X299" s="38"/>
      <c r="Y299" s="40"/>
      <c r="AH299" s="30"/>
      <c r="AK299" s="31"/>
      <c r="AM299" s="31"/>
      <c r="AQ299" s="31"/>
    </row>
    <row r="300" spans="4:43" x14ac:dyDescent="0.25">
      <c r="D300" s="20"/>
      <c r="E300" s="47"/>
      <c r="F300" s="21"/>
      <c r="G300" s="47"/>
      <c r="H300" s="47"/>
      <c r="P300" s="25"/>
      <c r="Q300" s="26"/>
      <c r="R300" s="26"/>
      <c r="S300" s="26"/>
      <c r="T300" s="26"/>
      <c r="U300" s="26"/>
      <c r="V300" s="36"/>
      <c r="W300" s="37"/>
      <c r="X300" s="38"/>
      <c r="Y300" s="40"/>
      <c r="AH300" s="30"/>
      <c r="AK300" s="31"/>
      <c r="AM300" s="31"/>
      <c r="AQ300" s="31"/>
    </row>
    <row r="301" spans="4:43" x14ac:dyDescent="0.25">
      <c r="D301" s="20"/>
      <c r="E301" s="47"/>
      <c r="F301" s="21"/>
      <c r="G301" s="47"/>
      <c r="H301" s="47"/>
      <c r="P301" s="25"/>
      <c r="Q301" s="26"/>
      <c r="R301" s="26"/>
      <c r="S301" s="26"/>
      <c r="T301" s="26"/>
      <c r="U301" s="26"/>
      <c r="V301" s="36"/>
      <c r="W301" s="37"/>
      <c r="X301" s="38"/>
      <c r="Y301" s="40"/>
      <c r="AH301" s="30"/>
      <c r="AK301" s="31"/>
      <c r="AL301" s="167"/>
      <c r="AM301" s="31"/>
      <c r="AQ301" s="31"/>
    </row>
    <row r="302" spans="4:43" x14ac:dyDescent="0.25">
      <c r="D302" s="20"/>
      <c r="E302" s="47"/>
      <c r="F302" s="21"/>
      <c r="G302" s="47"/>
      <c r="H302" s="47"/>
      <c r="P302" s="25"/>
      <c r="Q302" s="26"/>
      <c r="R302" s="26"/>
      <c r="S302" s="26"/>
      <c r="T302" s="26"/>
      <c r="U302" s="26"/>
      <c r="V302" s="36"/>
      <c r="W302" s="37"/>
      <c r="X302" s="38"/>
      <c r="Y302" s="40"/>
      <c r="AH302" s="30"/>
      <c r="AK302" s="31"/>
      <c r="AL302" s="167"/>
      <c r="AM302" s="31"/>
      <c r="AQ302" s="31"/>
    </row>
    <row r="303" spans="4:43" x14ac:dyDescent="0.25">
      <c r="D303" s="20"/>
      <c r="E303" s="47"/>
      <c r="F303" s="21"/>
      <c r="G303" s="47"/>
      <c r="H303" s="47"/>
      <c r="P303" s="25"/>
      <c r="Q303" s="26"/>
      <c r="R303" s="26"/>
      <c r="S303" s="26"/>
      <c r="T303" s="26"/>
      <c r="U303" s="26"/>
      <c r="V303" s="36"/>
      <c r="W303" s="37"/>
      <c r="X303" s="38"/>
      <c r="Y303" s="40"/>
      <c r="AH303" s="30"/>
      <c r="AK303" s="31"/>
      <c r="AM303" s="31"/>
      <c r="AQ303" s="31"/>
    </row>
    <row r="304" spans="4:43" x14ac:dyDescent="0.25">
      <c r="D304" s="20"/>
      <c r="E304" s="47"/>
      <c r="F304" s="21"/>
      <c r="G304" s="47"/>
      <c r="H304" s="47"/>
      <c r="P304" s="25"/>
      <c r="Q304" s="26"/>
      <c r="R304" s="26"/>
      <c r="S304" s="26"/>
      <c r="T304" s="26"/>
      <c r="U304" s="26"/>
      <c r="V304" s="36"/>
      <c r="W304" s="37"/>
      <c r="X304" s="38"/>
      <c r="Y304" s="40"/>
      <c r="AH304" s="30"/>
      <c r="AK304" s="31"/>
      <c r="AL304" s="167"/>
      <c r="AM304" s="31"/>
      <c r="AQ304" s="31"/>
    </row>
    <row r="305" spans="4:43" x14ac:dyDescent="0.25">
      <c r="D305" s="20"/>
      <c r="E305" s="47"/>
      <c r="F305" s="21"/>
      <c r="G305" s="47"/>
      <c r="H305" s="47"/>
      <c r="P305" s="25"/>
      <c r="Q305" s="26"/>
      <c r="R305" s="26"/>
      <c r="S305" s="26"/>
      <c r="T305" s="26"/>
      <c r="U305" s="26"/>
      <c r="V305" s="36"/>
      <c r="W305" s="37"/>
      <c r="X305" s="38"/>
      <c r="Y305" s="40"/>
      <c r="AH305" s="30"/>
      <c r="AK305" s="31"/>
      <c r="AM305" s="31"/>
      <c r="AQ305" s="31"/>
    </row>
    <row r="306" spans="4:43" x14ac:dyDescent="0.25">
      <c r="D306" s="20"/>
      <c r="E306" s="47"/>
      <c r="F306" s="21"/>
      <c r="G306" s="47"/>
      <c r="H306" s="47"/>
      <c r="P306" s="25"/>
      <c r="Q306" s="26"/>
      <c r="R306" s="26"/>
      <c r="S306" s="26"/>
      <c r="T306" s="26"/>
      <c r="U306" s="26"/>
      <c r="V306" s="36"/>
      <c r="W306" s="37"/>
      <c r="X306" s="38"/>
      <c r="Y306" s="40"/>
      <c r="AH306" s="30"/>
      <c r="AK306" s="31"/>
      <c r="AM306" s="31"/>
      <c r="AQ306" s="31"/>
    </row>
    <row r="307" spans="4:43" x14ac:dyDescent="0.25">
      <c r="D307" s="20"/>
      <c r="E307" s="47"/>
      <c r="F307" s="21"/>
      <c r="G307" s="47"/>
      <c r="H307" s="47"/>
      <c r="P307" s="25"/>
      <c r="Q307" s="26"/>
      <c r="R307" s="26"/>
      <c r="S307" s="26"/>
      <c r="T307" s="26"/>
      <c r="U307" s="26"/>
      <c r="V307" s="36"/>
      <c r="W307" s="37"/>
      <c r="X307" s="38"/>
      <c r="Y307" s="40"/>
      <c r="AH307" s="30"/>
      <c r="AK307" s="31"/>
      <c r="AM307" s="31"/>
      <c r="AQ307" s="31"/>
    </row>
    <row r="308" spans="4:43" x14ac:dyDescent="0.25">
      <c r="D308" s="20"/>
      <c r="E308" s="47"/>
      <c r="F308" s="21"/>
      <c r="G308" s="47"/>
      <c r="H308" s="47"/>
      <c r="P308" s="25"/>
      <c r="Q308" s="26"/>
      <c r="R308" s="26"/>
      <c r="S308" s="26"/>
      <c r="T308" s="26"/>
      <c r="U308" s="26"/>
      <c r="V308" s="36"/>
      <c r="W308" s="37"/>
      <c r="X308" s="38"/>
      <c r="Y308" s="40"/>
      <c r="AH308" s="30"/>
      <c r="AK308" s="31"/>
      <c r="AL308" s="167"/>
      <c r="AM308" s="31"/>
      <c r="AQ308" s="31"/>
    </row>
    <row r="309" spans="4:43" x14ac:dyDescent="0.25">
      <c r="D309" s="20"/>
      <c r="E309" s="47"/>
      <c r="F309" s="21"/>
      <c r="G309" s="47"/>
      <c r="H309" s="47"/>
      <c r="P309" s="25"/>
      <c r="Q309" s="26"/>
      <c r="R309" s="26"/>
      <c r="S309" s="26"/>
      <c r="T309" s="26"/>
      <c r="U309" s="26"/>
      <c r="V309" s="36"/>
      <c r="W309" s="37"/>
      <c r="X309" s="38"/>
      <c r="Y309" s="40"/>
      <c r="AH309" s="30"/>
      <c r="AK309" s="31"/>
      <c r="AM309" s="31"/>
      <c r="AQ309" s="31"/>
    </row>
    <row r="310" spans="4:43" x14ac:dyDescent="0.25">
      <c r="D310" s="20"/>
      <c r="E310" s="47"/>
      <c r="F310" s="21"/>
      <c r="G310" s="47"/>
      <c r="H310" s="47"/>
      <c r="P310" s="25"/>
      <c r="Q310" s="26"/>
      <c r="R310" s="26"/>
      <c r="S310" s="26"/>
      <c r="T310" s="26"/>
      <c r="U310" s="26"/>
      <c r="V310" s="36"/>
      <c r="W310" s="37"/>
      <c r="X310" s="38"/>
      <c r="Y310" s="40"/>
      <c r="AH310" s="30"/>
      <c r="AK310" s="31"/>
      <c r="AL310" s="167"/>
      <c r="AM310" s="31"/>
      <c r="AQ310" s="31"/>
    </row>
    <row r="311" spans="4:43" x14ac:dyDescent="0.25">
      <c r="D311" s="20"/>
      <c r="E311" s="47"/>
      <c r="F311" s="21"/>
      <c r="G311" s="47"/>
      <c r="H311" s="47"/>
      <c r="P311" s="25"/>
      <c r="Q311" s="26"/>
      <c r="R311" s="26"/>
      <c r="S311" s="26"/>
      <c r="T311" s="26"/>
      <c r="U311" s="26"/>
      <c r="V311" s="36"/>
      <c r="W311" s="37"/>
      <c r="X311" s="38"/>
      <c r="Y311" s="40"/>
      <c r="AH311" s="30"/>
      <c r="AK311" s="31"/>
      <c r="AL311" s="167"/>
      <c r="AM311" s="31"/>
      <c r="AQ311" s="31"/>
    </row>
    <row r="312" spans="4:43" x14ac:dyDescent="0.25">
      <c r="D312" s="33"/>
      <c r="E312" s="47"/>
      <c r="F312" s="21"/>
      <c r="G312" s="47"/>
      <c r="H312" s="47"/>
      <c r="I312" s="46"/>
      <c r="P312" s="25"/>
      <c r="Q312" s="26"/>
      <c r="R312" s="26"/>
      <c r="S312" s="26"/>
      <c r="T312" s="26"/>
      <c r="U312" s="26"/>
      <c r="V312" s="36"/>
      <c r="W312" s="37"/>
      <c r="X312" s="38"/>
      <c r="Y312" s="40"/>
      <c r="AH312" s="30"/>
      <c r="AK312" s="31"/>
      <c r="AL312" s="167"/>
      <c r="AM312" s="31"/>
      <c r="AQ312" s="31"/>
    </row>
    <row r="313" spans="4:43" x14ac:dyDescent="0.25">
      <c r="D313" s="20"/>
      <c r="E313" s="47"/>
      <c r="F313" s="21"/>
      <c r="G313" s="47"/>
      <c r="H313" s="47"/>
      <c r="P313" s="25"/>
      <c r="Q313" s="26"/>
      <c r="R313" s="26"/>
      <c r="S313" s="26"/>
      <c r="T313" s="26"/>
      <c r="U313" s="26"/>
      <c r="V313" s="36"/>
      <c r="W313" s="37"/>
      <c r="X313" s="38"/>
      <c r="Y313" s="40"/>
      <c r="AH313" s="30"/>
      <c r="AK313" s="31"/>
      <c r="AL313" s="167"/>
      <c r="AM313" s="31"/>
      <c r="AQ313" s="31"/>
    </row>
    <row r="314" spans="4:43" x14ac:dyDescent="0.25">
      <c r="D314" s="20"/>
      <c r="E314" s="47"/>
      <c r="F314" s="21"/>
      <c r="G314" s="47"/>
      <c r="H314" s="47"/>
      <c r="P314" s="25"/>
      <c r="Q314" s="26"/>
      <c r="R314" s="26"/>
      <c r="S314" s="26"/>
      <c r="T314" s="26"/>
      <c r="U314" s="26"/>
      <c r="V314" s="36"/>
      <c r="W314" s="37"/>
      <c r="X314" s="38"/>
      <c r="Y314" s="40"/>
      <c r="AH314" s="30"/>
      <c r="AK314" s="31"/>
      <c r="AL314" s="167"/>
      <c r="AM314" s="31"/>
      <c r="AQ314" s="31"/>
    </row>
    <row r="315" spans="4:43" x14ac:dyDescent="0.25">
      <c r="D315" s="20"/>
      <c r="E315" s="47"/>
      <c r="F315" s="21"/>
      <c r="G315" s="47"/>
      <c r="H315" s="47"/>
      <c r="P315" s="25"/>
      <c r="Q315" s="26"/>
      <c r="R315" s="26"/>
      <c r="S315" s="26"/>
      <c r="T315" s="26"/>
      <c r="U315" s="26"/>
      <c r="V315" s="36"/>
      <c r="W315" s="37"/>
      <c r="X315" s="38"/>
      <c r="Y315" s="40"/>
      <c r="AH315" s="30"/>
      <c r="AK315" s="31"/>
      <c r="AM315" s="31"/>
      <c r="AQ315" s="31"/>
    </row>
    <row r="316" spans="4:43" x14ac:dyDescent="0.25">
      <c r="D316" s="20"/>
      <c r="E316" s="47"/>
      <c r="F316" s="21"/>
      <c r="G316" s="47"/>
      <c r="H316" s="47"/>
      <c r="P316" s="25"/>
      <c r="Q316" s="26"/>
      <c r="R316" s="26"/>
      <c r="S316" s="26"/>
      <c r="T316" s="26"/>
      <c r="U316" s="26"/>
      <c r="V316" s="36"/>
      <c r="W316" s="37"/>
      <c r="X316" s="38"/>
      <c r="Y316" s="40"/>
      <c r="AH316" s="30"/>
      <c r="AK316" s="31"/>
      <c r="AL316" s="167"/>
      <c r="AM316" s="31"/>
      <c r="AQ316" s="31"/>
    </row>
    <row r="317" spans="4:43" x14ac:dyDescent="0.25">
      <c r="D317" s="20"/>
      <c r="E317" s="47"/>
      <c r="F317" s="21"/>
      <c r="G317" s="47"/>
      <c r="H317" s="47"/>
      <c r="P317" s="25"/>
      <c r="Q317" s="26"/>
      <c r="R317" s="26"/>
      <c r="S317" s="26"/>
      <c r="T317" s="26"/>
      <c r="U317" s="26"/>
      <c r="V317" s="36"/>
      <c r="W317" s="37"/>
      <c r="X317" s="38"/>
      <c r="Y317" s="40"/>
      <c r="AH317" s="30"/>
      <c r="AK317" s="31"/>
      <c r="AL317" s="167"/>
      <c r="AM317" s="31"/>
      <c r="AQ317" s="31"/>
    </row>
    <row r="318" spans="4:43" x14ac:dyDescent="0.25">
      <c r="D318" s="20"/>
      <c r="E318" s="47"/>
      <c r="F318" s="21"/>
      <c r="G318" s="47"/>
      <c r="H318" s="47"/>
      <c r="P318" s="25"/>
      <c r="Q318" s="26"/>
      <c r="R318" s="26"/>
      <c r="S318" s="26"/>
      <c r="T318" s="26"/>
      <c r="U318" s="26"/>
      <c r="V318" s="36"/>
      <c r="W318" s="37"/>
      <c r="X318" s="38"/>
      <c r="Y318" s="40"/>
      <c r="AH318" s="30"/>
      <c r="AK318" s="31"/>
      <c r="AL318" s="167"/>
      <c r="AM318" s="31"/>
      <c r="AQ318" s="31"/>
    </row>
    <row r="319" spans="4:43" x14ac:dyDescent="0.25">
      <c r="D319" s="20"/>
      <c r="E319" s="47"/>
      <c r="F319" s="21"/>
      <c r="G319" s="47"/>
      <c r="H319" s="47"/>
      <c r="P319" s="25"/>
      <c r="Q319" s="26"/>
      <c r="R319" s="26"/>
      <c r="S319" s="26"/>
      <c r="T319" s="26"/>
      <c r="U319" s="26"/>
      <c r="V319" s="36"/>
      <c r="W319" s="37"/>
      <c r="X319" s="38"/>
      <c r="Y319" s="40"/>
      <c r="AH319" s="30"/>
      <c r="AK319" s="31"/>
      <c r="AL319" s="167"/>
      <c r="AM319" s="31"/>
      <c r="AQ319" s="31"/>
    </row>
    <row r="320" spans="4:43" x14ac:dyDescent="0.25">
      <c r="D320" s="20"/>
      <c r="E320" s="47"/>
      <c r="F320" s="21"/>
      <c r="G320" s="47"/>
      <c r="H320" s="47"/>
      <c r="P320" s="25"/>
      <c r="Q320" s="26"/>
      <c r="R320" s="26"/>
      <c r="S320" s="26"/>
      <c r="T320" s="26"/>
      <c r="U320" s="26"/>
      <c r="V320" s="36"/>
      <c r="W320" s="37"/>
      <c r="X320" s="38"/>
      <c r="Y320" s="40"/>
      <c r="AH320" s="30"/>
      <c r="AK320" s="31"/>
      <c r="AL320" s="167"/>
      <c r="AM320" s="31"/>
      <c r="AQ320" s="31"/>
    </row>
    <row r="321" spans="4:43" x14ac:dyDescent="0.25">
      <c r="D321" s="20"/>
      <c r="E321" s="47"/>
      <c r="F321" s="21"/>
      <c r="G321" s="47"/>
      <c r="H321" s="47"/>
      <c r="P321" s="25"/>
      <c r="Q321" s="26"/>
      <c r="R321" s="26"/>
      <c r="S321" s="26"/>
      <c r="T321" s="26"/>
      <c r="U321" s="26"/>
      <c r="V321" s="36"/>
      <c r="W321" s="37"/>
      <c r="X321" s="38"/>
      <c r="Y321" s="40"/>
      <c r="AH321" s="30"/>
      <c r="AK321" s="31"/>
      <c r="AL321" s="167"/>
      <c r="AM321" s="31"/>
      <c r="AQ321" s="31"/>
    </row>
    <row r="322" spans="4:43" x14ac:dyDescent="0.25">
      <c r="D322" s="20"/>
      <c r="E322" s="47"/>
      <c r="F322" s="21"/>
      <c r="G322" s="47"/>
      <c r="H322" s="47"/>
      <c r="P322" s="25"/>
      <c r="AH322" s="30"/>
      <c r="AK322" s="31"/>
      <c r="AL322" s="167"/>
      <c r="AM322" s="31"/>
      <c r="AQ322" s="31"/>
    </row>
    <row r="323" spans="4:43" x14ac:dyDescent="0.25">
      <c r="E323" s="47"/>
      <c r="F323" s="21"/>
      <c r="G323" s="47"/>
      <c r="H323" s="47"/>
      <c r="P323" s="25"/>
      <c r="Q323" s="26"/>
      <c r="R323" s="26"/>
      <c r="S323" s="26"/>
      <c r="T323" s="26"/>
      <c r="U323" s="26"/>
      <c r="V323" s="36"/>
      <c r="W323" s="37"/>
      <c r="X323" s="38"/>
      <c r="Y323" s="40"/>
      <c r="AH323" s="30"/>
      <c r="AK323" s="31"/>
      <c r="AL323" s="167"/>
      <c r="AM323" s="31"/>
      <c r="AQ323" s="31"/>
    </row>
    <row r="324" spans="4:43" x14ac:dyDescent="0.25">
      <c r="D324" s="20"/>
      <c r="E324" s="47"/>
      <c r="F324" s="21"/>
      <c r="G324" s="47"/>
      <c r="H324" s="47"/>
      <c r="P324" s="25"/>
      <c r="Q324" s="26"/>
      <c r="R324" s="26"/>
      <c r="AH324" s="30"/>
      <c r="AK324" s="31"/>
      <c r="AL324" s="167"/>
      <c r="AM324" s="31"/>
      <c r="AQ324" s="31"/>
    </row>
    <row r="325" spans="4:43" x14ac:dyDescent="0.25">
      <c r="D325" s="20"/>
      <c r="E325" s="47"/>
      <c r="F325" s="21"/>
      <c r="G325" s="47"/>
      <c r="H325" s="47"/>
      <c r="P325" s="25"/>
      <c r="Q325" s="26"/>
      <c r="R325" s="26"/>
      <c r="S325" s="26"/>
      <c r="T325" s="26"/>
      <c r="U325" s="26"/>
      <c r="V325" s="36"/>
      <c r="W325" s="37"/>
      <c r="X325" s="38"/>
      <c r="Y325" s="40"/>
      <c r="AH325" s="30"/>
      <c r="AK325" s="31"/>
      <c r="AL325" s="167"/>
      <c r="AM325" s="31"/>
      <c r="AQ325" s="31"/>
    </row>
    <row r="326" spans="4:43" x14ac:dyDescent="0.25">
      <c r="D326" s="20"/>
      <c r="E326" s="47"/>
      <c r="F326" s="21"/>
      <c r="G326" s="47"/>
      <c r="H326" s="47"/>
      <c r="P326" s="25"/>
      <c r="Q326" s="26"/>
      <c r="R326" s="26"/>
      <c r="S326" s="26"/>
      <c r="T326" s="26"/>
      <c r="U326" s="26"/>
      <c r="V326" s="36"/>
      <c r="W326" s="37"/>
      <c r="X326" s="38"/>
      <c r="Y326" s="40"/>
      <c r="AH326" s="30"/>
      <c r="AK326" s="31"/>
      <c r="AL326" s="167"/>
      <c r="AM326" s="31"/>
      <c r="AQ326" s="31"/>
    </row>
    <row r="327" spans="4:43" x14ac:dyDescent="0.25">
      <c r="D327" s="20"/>
      <c r="E327" s="47"/>
      <c r="F327" s="21"/>
      <c r="G327" s="47"/>
      <c r="H327" s="47"/>
      <c r="P327" s="25"/>
      <c r="Q327" s="26"/>
      <c r="R327" s="26"/>
      <c r="S327" s="26"/>
      <c r="T327" s="26"/>
      <c r="U327" s="26"/>
      <c r="V327" s="36"/>
      <c r="W327" s="37"/>
      <c r="X327" s="38"/>
      <c r="Y327" s="40"/>
      <c r="AH327" s="30"/>
      <c r="AM327" s="31"/>
      <c r="AQ327" s="31"/>
    </row>
    <row r="328" spans="4:43" x14ac:dyDescent="0.25">
      <c r="D328" s="20"/>
      <c r="E328" s="47"/>
      <c r="F328" s="21"/>
      <c r="G328" s="47"/>
      <c r="H328" s="47"/>
      <c r="P328" s="25"/>
      <c r="Q328" s="26"/>
      <c r="R328" s="26"/>
      <c r="S328" s="26"/>
      <c r="T328" s="26"/>
      <c r="U328" s="26"/>
      <c r="V328" s="36"/>
      <c r="W328" s="37"/>
      <c r="X328" s="38"/>
      <c r="Y328" s="40"/>
      <c r="AH328" s="30"/>
      <c r="AM328" s="31"/>
      <c r="AQ328" s="31"/>
    </row>
    <row r="329" spans="4:43" x14ac:dyDescent="0.25">
      <c r="D329" s="20"/>
      <c r="E329" s="47"/>
      <c r="F329" s="21"/>
      <c r="G329" s="47"/>
      <c r="H329" s="47"/>
      <c r="P329" s="25"/>
      <c r="Q329" s="26"/>
      <c r="R329" s="26"/>
      <c r="S329" s="26"/>
      <c r="T329" s="26"/>
      <c r="U329" s="26"/>
      <c r="V329" s="36"/>
      <c r="W329" s="37"/>
      <c r="X329" s="38"/>
      <c r="Y329" s="40"/>
      <c r="AH329" s="30"/>
      <c r="AM329" s="31"/>
      <c r="AQ329" s="31"/>
    </row>
    <row r="330" spans="4:43" x14ac:dyDescent="0.25">
      <c r="D330" s="20"/>
      <c r="E330" s="47"/>
      <c r="F330" s="21"/>
      <c r="G330" s="47"/>
      <c r="H330" s="47"/>
      <c r="P330" s="25"/>
      <c r="Q330" s="26"/>
      <c r="R330" s="26"/>
      <c r="S330" s="26"/>
      <c r="T330" s="26"/>
      <c r="U330" s="26"/>
      <c r="V330" s="36"/>
      <c r="W330" s="37"/>
      <c r="X330" s="38"/>
      <c r="Y330" s="40"/>
      <c r="AH330" s="30"/>
      <c r="AM330" s="31"/>
      <c r="AQ330" s="31"/>
    </row>
    <row r="331" spans="4:43" x14ac:dyDescent="0.25">
      <c r="D331" s="20"/>
      <c r="E331" s="47"/>
      <c r="F331" s="21"/>
      <c r="G331" s="47"/>
      <c r="H331" s="47"/>
      <c r="P331" s="25"/>
      <c r="Q331" s="26"/>
      <c r="R331" s="26"/>
      <c r="S331" s="26"/>
      <c r="T331" s="26"/>
      <c r="U331" s="26"/>
      <c r="V331" s="36"/>
      <c r="W331" s="37"/>
      <c r="X331" s="38"/>
      <c r="Y331" s="40"/>
      <c r="AH331" s="30"/>
      <c r="AM331" s="31"/>
      <c r="AQ331" s="31"/>
    </row>
    <row r="332" spans="4:43" x14ac:dyDescent="0.25">
      <c r="D332" s="20"/>
      <c r="E332" s="47"/>
      <c r="F332" s="21"/>
      <c r="G332" s="47"/>
      <c r="H332" s="47"/>
      <c r="P332" s="25"/>
      <c r="Q332" s="26"/>
      <c r="R332" s="26"/>
      <c r="S332" s="26"/>
      <c r="T332" s="26"/>
      <c r="U332" s="26"/>
      <c r="V332" s="36"/>
      <c r="W332" s="37"/>
      <c r="X332" s="38"/>
      <c r="Y332" s="40"/>
      <c r="AH332" s="30"/>
      <c r="AM332" s="31"/>
      <c r="AQ332" s="31"/>
    </row>
    <row r="333" spans="4:43" x14ac:dyDescent="0.25">
      <c r="D333" s="20"/>
      <c r="E333" s="47"/>
      <c r="F333" s="21"/>
      <c r="G333" s="47"/>
      <c r="H333" s="47"/>
      <c r="P333" s="25"/>
      <c r="Q333" s="26"/>
      <c r="R333" s="26"/>
      <c r="S333" s="26"/>
      <c r="T333" s="26"/>
      <c r="U333" s="26"/>
      <c r="V333" s="36"/>
      <c r="W333" s="37"/>
      <c r="X333" s="38"/>
      <c r="Y333" s="40"/>
      <c r="AH333" s="30"/>
      <c r="AM333" s="31"/>
      <c r="AQ333" s="31"/>
    </row>
    <row r="334" spans="4:43" x14ac:dyDescent="0.25">
      <c r="D334" s="20"/>
      <c r="E334" s="47"/>
      <c r="F334" s="21"/>
      <c r="G334" s="47"/>
      <c r="H334" s="47"/>
      <c r="P334" s="25"/>
      <c r="Q334" s="26"/>
      <c r="R334" s="26"/>
      <c r="S334" s="26"/>
      <c r="T334" s="26"/>
      <c r="U334" s="26"/>
      <c r="V334" s="36"/>
      <c r="W334" s="37"/>
      <c r="X334" s="38"/>
      <c r="Y334" s="40"/>
      <c r="AH334" s="30"/>
      <c r="AM334" s="31"/>
      <c r="AQ334" s="31"/>
    </row>
    <row r="335" spans="4:43" x14ac:dyDescent="0.25">
      <c r="D335" s="20"/>
      <c r="E335" s="47"/>
      <c r="F335" s="21"/>
      <c r="G335" s="47"/>
      <c r="H335" s="47"/>
      <c r="P335" s="25"/>
      <c r="Q335" s="26"/>
      <c r="R335" s="26"/>
      <c r="S335" s="26"/>
      <c r="T335" s="26"/>
      <c r="U335" s="26"/>
      <c r="V335" s="36"/>
      <c r="W335" s="37"/>
      <c r="X335" s="38"/>
      <c r="Y335" s="40"/>
      <c r="AH335" s="30"/>
      <c r="AM335" s="31"/>
      <c r="AQ335" s="31"/>
    </row>
    <row r="336" spans="4:43" x14ac:dyDescent="0.25">
      <c r="D336" s="20"/>
      <c r="E336" s="47"/>
      <c r="F336" s="21"/>
      <c r="G336" s="47"/>
      <c r="H336" s="47"/>
      <c r="P336" s="25"/>
      <c r="Q336" s="26"/>
      <c r="R336" s="26"/>
      <c r="S336" s="26"/>
      <c r="T336" s="26"/>
      <c r="U336" s="26"/>
      <c r="V336" s="36"/>
      <c r="W336" s="37"/>
      <c r="X336" s="38"/>
      <c r="Y336" s="40"/>
      <c r="AH336" s="30"/>
      <c r="AM336" s="31"/>
      <c r="AQ336" s="31"/>
    </row>
    <row r="337" spans="4:43" x14ac:dyDescent="0.25">
      <c r="D337" s="20"/>
      <c r="E337" s="47"/>
      <c r="F337" s="21"/>
      <c r="G337" s="47"/>
      <c r="H337" s="47"/>
      <c r="P337" s="25"/>
      <c r="Q337" s="26"/>
      <c r="R337" s="26"/>
      <c r="S337" s="26"/>
      <c r="T337" s="26"/>
      <c r="U337" s="26"/>
      <c r="V337" s="36"/>
      <c r="W337" s="37"/>
      <c r="X337" s="38"/>
      <c r="Y337" s="40"/>
      <c r="AH337" s="30"/>
      <c r="AK337" s="31"/>
      <c r="AL337" s="167"/>
      <c r="AM337" s="31"/>
      <c r="AQ337" s="31"/>
    </row>
    <row r="338" spans="4:43" x14ac:dyDescent="0.25">
      <c r="D338" s="20"/>
      <c r="E338" s="47"/>
      <c r="F338" s="21"/>
      <c r="G338" s="47"/>
      <c r="H338" s="47"/>
      <c r="P338" s="25"/>
      <c r="Q338" s="26"/>
      <c r="R338" s="26"/>
      <c r="S338" s="26"/>
      <c r="T338" s="26"/>
      <c r="U338" s="26"/>
      <c r="V338" s="36"/>
      <c r="W338" s="37"/>
      <c r="X338" s="38"/>
      <c r="Y338" s="40"/>
      <c r="AH338" s="30"/>
      <c r="AK338" s="31"/>
      <c r="AL338" s="167"/>
      <c r="AM338" s="31"/>
      <c r="AQ338" s="31"/>
    </row>
    <row r="339" spans="4:43" x14ac:dyDescent="0.25">
      <c r="D339" s="20"/>
      <c r="E339" s="47"/>
      <c r="F339" s="21"/>
      <c r="G339" s="47"/>
      <c r="H339" s="47"/>
      <c r="P339" s="25"/>
      <c r="Q339" s="26"/>
      <c r="R339" s="26"/>
      <c r="S339" s="26"/>
      <c r="T339" s="26"/>
      <c r="U339" s="26"/>
      <c r="V339" s="36"/>
      <c r="W339" s="37"/>
      <c r="X339" s="38"/>
      <c r="Y339" s="40"/>
      <c r="AH339" s="30"/>
      <c r="AK339" s="31"/>
      <c r="AL339" s="167"/>
      <c r="AM339" s="31"/>
      <c r="AQ339" s="31"/>
    </row>
    <row r="340" spans="4:43" x14ac:dyDescent="0.25">
      <c r="D340" s="20"/>
      <c r="E340" s="47"/>
      <c r="F340" s="21"/>
      <c r="G340" s="47"/>
      <c r="H340" s="47"/>
      <c r="P340" s="25"/>
      <c r="Q340" s="26"/>
      <c r="R340" s="26"/>
      <c r="S340" s="26"/>
      <c r="T340" s="26"/>
      <c r="U340" s="26"/>
      <c r="V340" s="36"/>
      <c r="W340" s="37"/>
      <c r="X340" s="38"/>
      <c r="Y340" s="40"/>
      <c r="AH340" s="30"/>
      <c r="AM340" s="31"/>
      <c r="AQ340" s="31"/>
    </row>
    <row r="341" spans="4:43" x14ac:dyDescent="0.25">
      <c r="D341" s="33"/>
      <c r="E341" s="47"/>
      <c r="F341" s="21"/>
      <c r="G341" s="47"/>
      <c r="H341" s="47"/>
      <c r="AH341" s="30"/>
      <c r="AQ341" s="31"/>
    </row>
    <row r="342" spans="4:43" x14ac:dyDescent="0.25">
      <c r="D342" s="20"/>
      <c r="E342" s="47"/>
      <c r="F342" s="21"/>
      <c r="G342" s="47"/>
      <c r="H342" s="47"/>
      <c r="P342" s="25"/>
      <c r="Q342" s="26"/>
      <c r="R342" s="26"/>
      <c r="S342" s="26"/>
      <c r="T342" s="26"/>
      <c r="U342" s="26"/>
      <c r="V342" s="36"/>
      <c r="W342" s="37"/>
      <c r="X342" s="38"/>
      <c r="Y342" s="40"/>
      <c r="AH342" s="30"/>
      <c r="AM342" s="31"/>
      <c r="AQ342" s="31"/>
    </row>
    <row r="343" spans="4:43" x14ac:dyDescent="0.25">
      <c r="D343" s="20"/>
      <c r="E343" s="47"/>
      <c r="F343" s="21"/>
      <c r="G343" s="47"/>
      <c r="H343" s="47"/>
      <c r="P343" s="25"/>
      <c r="Q343" s="26"/>
      <c r="R343" s="26"/>
      <c r="S343" s="26"/>
      <c r="T343" s="26"/>
      <c r="U343" s="26"/>
      <c r="V343" s="36"/>
      <c r="W343" s="37"/>
      <c r="X343" s="38"/>
      <c r="Y343" s="40"/>
      <c r="AH343" s="30"/>
      <c r="AM343" s="31"/>
      <c r="AQ343" s="31"/>
    </row>
    <row r="344" spans="4:43" x14ac:dyDescent="0.25">
      <c r="D344" s="20"/>
      <c r="E344" s="47"/>
      <c r="F344" s="21"/>
      <c r="G344" s="47"/>
      <c r="H344" s="47"/>
      <c r="P344" s="25"/>
      <c r="AH344" s="30"/>
      <c r="AQ344" s="31"/>
    </row>
    <row r="345" spans="4:43" x14ac:dyDescent="0.25">
      <c r="D345" s="20"/>
      <c r="E345" s="47"/>
      <c r="F345" s="21"/>
      <c r="G345" s="47"/>
      <c r="H345" s="47"/>
      <c r="P345" s="25"/>
      <c r="Q345" s="26"/>
      <c r="R345" s="26"/>
      <c r="S345" s="26"/>
      <c r="T345" s="26"/>
      <c r="U345" s="26"/>
      <c r="V345" s="36"/>
      <c r="W345" s="37"/>
      <c r="X345" s="38"/>
      <c r="Y345" s="40"/>
      <c r="AH345" s="30"/>
      <c r="AK345" s="31"/>
      <c r="AL345" s="167"/>
      <c r="AM345" s="31"/>
      <c r="AQ345" s="31"/>
    </row>
    <row r="346" spans="4:43" x14ac:dyDescent="0.25">
      <c r="D346" s="20"/>
      <c r="E346" s="47"/>
      <c r="F346" s="21"/>
      <c r="G346" s="47"/>
      <c r="H346" s="47"/>
      <c r="P346" s="25"/>
      <c r="Q346" s="26"/>
      <c r="R346" s="26"/>
      <c r="S346" s="26"/>
      <c r="T346" s="26"/>
      <c r="U346" s="26"/>
      <c r="V346" s="36"/>
      <c r="W346" s="37"/>
      <c r="X346" s="38"/>
      <c r="Y346" s="40"/>
      <c r="AH346" s="30"/>
      <c r="AL346" s="167"/>
      <c r="AM346" s="31"/>
      <c r="AQ346" s="31"/>
    </row>
    <row r="347" spans="4:43" x14ac:dyDescent="0.25">
      <c r="D347" s="20"/>
      <c r="E347" s="47"/>
      <c r="F347" s="21"/>
      <c r="G347" s="47"/>
      <c r="H347" s="47"/>
      <c r="P347" s="25"/>
      <c r="Q347" s="26"/>
      <c r="R347" s="26"/>
      <c r="S347" s="26"/>
      <c r="T347" s="26"/>
      <c r="U347" s="26"/>
      <c r="V347" s="36"/>
      <c r="W347" s="37"/>
      <c r="X347" s="38"/>
      <c r="Y347" s="40"/>
      <c r="AH347" s="30"/>
      <c r="AK347" s="31"/>
      <c r="AL347" s="167"/>
      <c r="AM347" s="31"/>
      <c r="AQ347" s="31"/>
    </row>
    <row r="348" spans="4:43" x14ac:dyDescent="0.25">
      <c r="D348" s="20"/>
      <c r="E348" s="47"/>
      <c r="F348" s="21"/>
      <c r="G348" s="47"/>
      <c r="H348" s="47"/>
      <c r="P348" s="25"/>
      <c r="Q348" s="26"/>
      <c r="R348" s="26"/>
      <c r="S348" s="26"/>
      <c r="T348" s="26"/>
      <c r="U348" s="26"/>
      <c r="V348" s="36"/>
      <c r="W348" s="37"/>
      <c r="X348" s="38"/>
      <c r="Y348" s="40"/>
      <c r="AH348" s="30"/>
      <c r="AK348" s="31"/>
      <c r="AL348" s="167"/>
      <c r="AM348" s="31"/>
      <c r="AQ348" s="31"/>
    </row>
    <row r="349" spans="4:43" x14ac:dyDescent="0.25">
      <c r="D349" s="20"/>
      <c r="E349" s="47"/>
      <c r="F349" s="21"/>
      <c r="G349" s="47"/>
      <c r="H349" s="47"/>
      <c r="P349" s="25"/>
      <c r="Q349" s="26"/>
      <c r="R349" s="26"/>
      <c r="S349" s="26"/>
      <c r="T349" s="26"/>
      <c r="U349" s="26"/>
      <c r="V349" s="36"/>
      <c r="W349" s="37"/>
      <c r="X349" s="38"/>
      <c r="Y349" s="40"/>
      <c r="AH349" s="30"/>
      <c r="AK349" s="31"/>
      <c r="AL349" s="167"/>
      <c r="AM349" s="31"/>
      <c r="AQ349" s="31"/>
    </row>
    <row r="350" spans="4:43" x14ac:dyDescent="0.25">
      <c r="D350" s="20"/>
      <c r="E350" s="47"/>
      <c r="F350" s="21"/>
      <c r="G350" s="47"/>
      <c r="H350" s="47"/>
      <c r="P350" s="25"/>
      <c r="Q350" s="26"/>
      <c r="R350" s="26"/>
      <c r="S350" s="26"/>
      <c r="T350" s="26"/>
      <c r="U350" s="26"/>
      <c r="V350" s="36"/>
      <c r="W350" s="37"/>
      <c r="X350" s="38"/>
      <c r="Y350" s="40"/>
      <c r="AH350" s="30"/>
      <c r="AK350" s="31"/>
      <c r="AM350" s="31"/>
      <c r="AQ350" s="31"/>
    </row>
    <row r="351" spans="4:43" x14ac:dyDescent="0.25">
      <c r="D351" s="20"/>
      <c r="E351" s="47"/>
      <c r="F351" s="21"/>
      <c r="G351" s="47"/>
      <c r="H351" s="47"/>
      <c r="P351" s="25"/>
      <c r="Q351" s="26"/>
      <c r="R351" s="26"/>
      <c r="S351" s="26"/>
      <c r="T351" s="26"/>
      <c r="U351" s="26"/>
      <c r="V351" s="36"/>
      <c r="W351" s="37"/>
      <c r="X351" s="38"/>
      <c r="Y351" s="40"/>
      <c r="AH351" s="30"/>
      <c r="AK351" s="31"/>
      <c r="AL351" s="167"/>
      <c r="AM351" s="31"/>
      <c r="AQ351" s="31"/>
    </row>
    <row r="352" spans="4:43" x14ac:dyDescent="0.25">
      <c r="D352" s="20"/>
      <c r="E352" s="47"/>
      <c r="F352" s="21"/>
      <c r="G352" s="47"/>
      <c r="H352" s="47"/>
      <c r="P352" s="25"/>
      <c r="Q352" s="26"/>
      <c r="R352" s="26"/>
      <c r="S352" s="26"/>
      <c r="T352" s="26"/>
      <c r="U352" s="26"/>
      <c r="V352" s="36"/>
      <c r="W352" s="37"/>
      <c r="X352" s="38"/>
      <c r="Y352" s="40"/>
      <c r="AH352" s="30"/>
      <c r="AK352" s="31"/>
      <c r="AL352" s="167"/>
      <c r="AM352" s="31"/>
      <c r="AQ352" s="31"/>
    </row>
    <row r="353" spans="4:43" x14ac:dyDescent="0.25">
      <c r="D353" s="20"/>
      <c r="E353" s="47"/>
      <c r="F353" s="21"/>
      <c r="G353" s="47"/>
      <c r="H353" s="47"/>
      <c r="P353" s="25"/>
      <c r="Q353" s="26"/>
      <c r="R353" s="26"/>
      <c r="S353" s="26"/>
      <c r="T353" s="26"/>
      <c r="U353" s="26"/>
      <c r="V353" s="36"/>
      <c r="W353" s="37"/>
      <c r="X353" s="38"/>
      <c r="Y353" s="40"/>
      <c r="AH353" s="30"/>
      <c r="AK353" s="31"/>
      <c r="AL353" s="167"/>
      <c r="AM353" s="31"/>
      <c r="AQ353" s="31"/>
    </row>
    <row r="354" spans="4:43" x14ac:dyDescent="0.25">
      <c r="D354" s="20"/>
      <c r="E354" s="47"/>
      <c r="F354" s="21"/>
      <c r="G354" s="47"/>
      <c r="H354" s="47"/>
      <c r="P354" s="25"/>
      <c r="Q354" s="26"/>
      <c r="R354" s="26"/>
      <c r="S354" s="26"/>
      <c r="T354" s="26"/>
      <c r="U354" s="26"/>
      <c r="V354" s="36"/>
      <c r="W354" s="37"/>
      <c r="X354" s="38"/>
      <c r="Y354" s="40"/>
      <c r="AH354" s="30"/>
      <c r="AK354" s="31"/>
      <c r="AL354" s="167"/>
      <c r="AM354" s="31"/>
      <c r="AQ354" s="31"/>
    </row>
    <row r="355" spans="4:43" x14ac:dyDescent="0.25">
      <c r="D355" s="20"/>
      <c r="E355" s="47"/>
      <c r="F355" s="21"/>
      <c r="G355" s="47"/>
      <c r="H355" s="47"/>
      <c r="P355" s="25"/>
      <c r="Q355" s="26"/>
      <c r="R355" s="26"/>
      <c r="S355" s="26"/>
      <c r="T355" s="26"/>
      <c r="U355" s="26"/>
      <c r="V355" s="36"/>
      <c r="W355" s="37"/>
      <c r="X355" s="38"/>
      <c r="Y355" s="40"/>
      <c r="AH355" s="30"/>
      <c r="AK355" s="31"/>
      <c r="AL355" s="167"/>
      <c r="AM355" s="31"/>
      <c r="AQ355" s="31"/>
    </row>
    <row r="356" spans="4:43" x14ac:dyDescent="0.25">
      <c r="D356" s="20"/>
      <c r="E356" s="47"/>
      <c r="F356" s="21"/>
      <c r="G356" s="47"/>
      <c r="H356" s="47"/>
      <c r="P356" s="25"/>
      <c r="AH356" s="30"/>
      <c r="AK356" s="31"/>
      <c r="AL356" s="167"/>
      <c r="AM356" s="31"/>
      <c r="AQ356" s="31"/>
    </row>
    <row r="357" spans="4:43" x14ac:dyDescent="0.25">
      <c r="D357" s="20"/>
      <c r="E357" s="47"/>
      <c r="F357" s="21"/>
      <c r="G357" s="47"/>
      <c r="H357" s="47"/>
      <c r="P357" s="25"/>
      <c r="Q357" s="26"/>
      <c r="R357" s="26"/>
      <c r="S357" s="26"/>
      <c r="T357" s="26"/>
      <c r="U357" s="26"/>
      <c r="V357" s="36"/>
      <c r="W357" s="37"/>
      <c r="X357" s="38"/>
      <c r="Y357" s="40"/>
      <c r="AH357" s="30"/>
      <c r="AK357" s="31"/>
      <c r="AL357" s="167"/>
      <c r="AM357" s="31"/>
      <c r="AQ357" s="31"/>
    </row>
    <row r="358" spans="4:43" x14ac:dyDescent="0.25">
      <c r="D358" s="20"/>
      <c r="E358" s="47"/>
      <c r="F358" s="21"/>
      <c r="G358" s="47"/>
      <c r="H358" s="47"/>
      <c r="P358" s="25"/>
      <c r="Q358" s="26"/>
      <c r="R358" s="26"/>
      <c r="S358" s="26"/>
      <c r="T358" s="26"/>
      <c r="U358" s="26"/>
      <c r="V358" s="36"/>
      <c r="W358" s="37"/>
      <c r="X358" s="38"/>
      <c r="Y358" s="40"/>
      <c r="AH358" s="30"/>
      <c r="AK358" s="31"/>
      <c r="AL358" s="167"/>
      <c r="AM358" s="31"/>
      <c r="AQ358" s="31"/>
    </row>
    <row r="359" spans="4:43" x14ac:dyDescent="0.25">
      <c r="D359" s="20"/>
      <c r="E359" s="47"/>
      <c r="F359" s="21"/>
      <c r="G359" s="47"/>
      <c r="H359" s="47"/>
      <c r="P359" s="25"/>
      <c r="Q359" s="26"/>
      <c r="R359" s="26"/>
      <c r="S359" s="26"/>
      <c r="T359" s="26"/>
      <c r="U359" s="26"/>
      <c r="V359" s="36"/>
      <c r="W359" s="37"/>
      <c r="X359" s="38"/>
      <c r="Y359" s="40"/>
      <c r="AH359" s="30"/>
      <c r="AK359" s="31"/>
      <c r="AL359" s="167"/>
      <c r="AM359" s="31"/>
      <c r="AQ359" s="31"/>
    </row>
    <row r="360" spans="4:43" x14ac:dyDescent="0.25">
      <c r="D360" s="20"/>
      <c r="E360" s="47"/>
      <c r="F360" s="21"/>
      <c r="G360" s="47"/>
      <c r="H360" s="47"/>
      <c r="P360" s="25"/>
      <c r="Q360" s="26"/>
      <c r="R360" s="26"/>
      <c r="S360" s="26"/>
      <c r="T360" s="26"/>
      <c r="U360" s="26"/>
      <c r="V360" s="36"/>
      <c r="W360" s="37"/>
      <c r="X360" s="38"/>
      <c r="Y360" s="40"/>
      <c r="AH360" s="30"/>
      <c r="AK360" s="31"/>
      <c r="AL360" s="167"/>
      <c r="AM360" s="31"/>
      <c r="AQ360" s="31"/>
    </row>
    <row r="361" spans="4:43" x14ac:dyDescent="0.25">
      <c r="D361" s="20"/>
      <c r="E361" s="47"/>
      <c r="F361" s="21"/>
      <c r="G361" s="47"/>
      <c r="H361" s="47"/>
      <c r="P361" s="25"/>
      <c r="Q361" s="26"/>
      <c r="R361" s="26"/>
      <c r="S361" s="26"/>
      <c r="T361" s="26"/>
      <c r="U361" s="26"/>
      <c r="V361" s="36"/>
      <c r="W361" s="37"/>
      <c r="X361" s="38"/>
      <c r="Y361" s="40"/>
      <c r="AH361" s="30"/>
      <c r="AK361" s="31"/>
      <c r="AL361" s="167"/>
      <c r="AM361" s="31"/>
      <c r="AQ361" s="31"/>
    </row>
    <row r="362" spans="4:43" x14ac:dyDescent="0.25">
      <c r="D362" s="20"/>
      <c r="E362" s="47"/>
      <c r="F362" s="21"/>
      <c r="G362" s="47"/>
      <c r="H362" s="47"/>
      <c r="P362" s="25"/>
      <c r="Q362" s="26"/>
      <c r="R362" s="26"/>
      <c r="S362" s="26"/>
      <c r="T362" s="26"/>
      <c r="U362" s="26"/>
      <c r="V362" s="36"/>
      <c r="W362" s="37"/>
      <c r="X362" s="38"/>
      <c r="Y362" s="40"/>
      <c r="AH362" s="30"/>
      <c r="AK362" s="31"/>
      <c r="AL362" s="167"/>
      <c r="AM362" s="31"/>
      <c r="AQ362" s="31"/>
    </row>
    <row r="363" spans="4:43" x14ac:dyDescent="0.25">
      <c r="D363" s="20"/>
      <c r="E363" s="47"/>
      <c r="F363" s="21"/>
      <c r="G363" s="47"/>
      <c r="H363" s="47"/>
      <c r="P363" s="25"/>
      <c r="Q363" s="26"/>
      <c r="R363" s="26"/>
      <c r="S363" s="26"/>
      <c r="T363" s="26"/>
      <c r="U363" s="26"/>
      <c r="V363" s="36"/>
      <c r="W363" s="37"/>
      <c r="X363" s="38"/>
      <c r="Y363" s="40"/>
      <c r="AH363" s="30"/>
      <c r="AQ363" s="31"/>
    </row>
    <row r="364" spans="4:43" x14ac:dyDescent="0.25">
      <c r="D364" s="20"/>
      <c r="E364" s="47"/>
      <c r="F364" s="21"/>
      <c r="G364" s="47"/>
      <c r="H364" s="47"/>
      <c r="P364" s="25"/>
      <c r="Q364" s="26"/>
      <c r="R364" s="26"/>
      <c r="S364" s="26"/>
      <c r="T364" s="26"/>
      <c r="U364" s="26"/>
      <c r="V364" s="36"/>
      <c r="W364" s="37"/>
      <c r="X364" s="38"/>
      <c r="Y364" s="40"/>
      <c r="AH364" s="30"/>
      <c r="AK364" s="31"/>
      <c r="AL364" s="167"/>
      <c r="AM364" s="31"/>
      <c r="AQ364" s="31"/>
    </row>
    <row r="365" spans="4:43" x14ac:dyDescent="0.25">
      <c r="D365" s="20"/>
      <c r="E365" s="47"/>
      <c r="F365" s="21"/>
      <c r="G365" s="47"/>
      <c r="H365" s="47"/>
      <c r="N365" s="104"/>
      <c r="O365" s="104"/>
      <c r="P365" s="25"/>
      <c r="Q365" s="26"/>
      <c r="R365" s="26"/>
      <c r="S365" s="26"/>
      <c r="T365" s="26"/>
      <c r="U365" s="26"/>
      <c r="V365" s="36"/>
      <c r="W365" s="37"/>
      <c r="X365" s="38"/>
      <c r="Y365" s="40"/>
      <c r="AH365" s="30"/>
      <c r="AQ365" s="31"/>
    </row>
    <row r="366" spans="4:43" x14ac:dyDescent="0.25">
      <c r="D366" s="20"/>
      <c r="E366" s="47"/>
      <c r="F366" s="21"/>
      <c r="G366" s="47"/>
      <c r="H366" s="47"/>
      <c r="N366" s="104"/>
      <c r="O366" s="104"/>
      <c r="P366" s="25"/>
      <c r="Q366" s="26"/>
      <c r="R366" s="26"/>
      <c r="S366" s="26"/>
      <c r="T366" s="26"/>
      <c r="U366" s="26"/>
      <c r="V366" s="36"/>
      <c r="W366" s="37"/>
      <c r="X366" s="38"/>
      <c r="Y366" s="40"/>
      <c r="AH366" s="30"/>
      <c r="AK366" s="31"/>
      <c r="AL366" s="167"/>
      <c r="AM366" s="31"/>
      <c r="AQ366" s="31"/>
    </row>
    <row r="367" spans="4:43" x14ac:dyDescent="0.25">
      <c r="D367" s="20"/>
      <c r="E367" s="47"/>
      <c r="F367" s="21"/>
      <c r="G367" s="47"/>
      <c r="H367" s="47"/>
      <c r="N367" s="104"/>
      <c r="O367" s="104"/>
      <c r="P367" s="25"/>
      <c r="Q367" s="26"/>
      <c r="R367" s="26"/>
      <c r="S367" s="26"/>
      <c r="T367" s="26"/>
      <c r="U367" s="26"/>
      <c r="V367" s="36"/>
      <c r="W367" s="37"/>
      <c r="X367" s="38"/>
      <c r="Y367" s="40"/>
      <c r="AH367" s="30"/>
      <c r="AM367" s="31"/>
      <c r="AQ367" s="31"/>
    </row>
    <row r="368" spans="4:43" x14ac:dyDescent="0.25">
      <c r="D368" s="20"/>
      <c r="E368" s="47"/>
      <c r="F368" s="21"/>
      <c r="G368" s="47"/>
      <c r="H368" s="47"/>
      <c r="N368" s="104"/>
      <c r="O368" s="104"/>
      <c r="P368" s="25"/>
      <c r="Q368" s="26"/>
      <c r="R368" s="26"/>
      <c r="S368" s="26"/>
      <c r="T368" s="26"/>
      <c r="U368" s="26"/>
      <c r="V368" s="36"/>
      <c r="W368" s="37"/>
      <c r="X368" s="38"/>
      <c r="Y368" s="40"/>
      <c r="AH368" s="30"/>
      <c r="AK368" s="31"/>
      <c r="AL368" s="167"/>
      <c r="AM368" s="31"/>
      <c r="AN368" s="153"/>
      <c r="AQ368" s="31"/>
    </row>
    <row r="369" spans="4:43" x14ac:dyDescent="0.25">
      <c r="D369" s="20"/>
      <c r="E369" s="47"/>
      <c r="F369" s="21"/>
      <c r="G369" s="47"/>
      <c r="H369" s="47"/>
      <c r="N369" s="104"/>
      <c r="O369" s="104"/>
      <c r="P369" s="25"/>
      <c r="Q369" s="26"/>
      <c r="R369" s="26"/>
      <c r="S369" s="26"/>
      <c r="T369" s="26"/>
      <c r="U369" s="26"/>
      <c r="V369" s="36"/>
      <c r="W369" s="37"/>
      <c r="X369" s="38"/>
      <c r="Y369" s="40"/>
      <c r="AH369" s="30"/>
      <c r="AK369" s="31"/>
      <c r="AL369" s="167"/>
      <c r="AM369" s="31"/>
      <c r="AQ369" s="31"/>
    </row>
    <row r="370" spans="4:43" x14ac:dyDescent="0.25">
      <c r="D370" s="20"/>
      <c r="E370" s="47"/>
      <c r="F370" s="21"/>
      <c r="G370" s="47"/>
      <c r="H370" s="47"/>
      <c r="P370" s="25"/>
      <c r="Q370" s="26"/>
      <c r="R370" s="26"/>
      <c r="S370" s="26"/>
      <c r="T370" s="26"/>
      <c r="U370" s="26"/>
      <c r="V370" s="36"/>
      <c r="W370" s="37"/>
      <c r="X370" s="38"/>
      <c r="Y370" s="40"/>
      <c r="AH370" s="30"/>
      <c r="AM370" s="31"/>
      <c r="AQ370" s="31"/>
    </row>
    <row r="371" spans="4:43" x14ac:dyDescent="0.25">
      <c r="D371" s="20"/>
      <c r="E371" s="47"/>
      <c r="F371" s="21"/>
      <c r="G371" s="47"/>
      <c r="H371" s="47"/>
      <c r="P371" s="25"/>
      <c r="Q371" s="26"/>
      <c r="R371" s="26"/>
      <c r="S371" s="26"/>
      <c r="T371" s="26"/>
      <c r="U371" s="26"/>
      <c r="V371" s="36"/>
      <c r="W371" s="37"/>
      <c r="X371" s="38"/>
      <c r="Y371" s="40"/>
      <c r="AH371" s="30"/>
      <c r="AK371" s="31"/>
      <c r="AL371" s="167"/>
      <c r="AM371" s="31"/>
      <c r="AQ371" s="31"/>
    </row>
    <row r="372" spans="4:43" x14ac:dyDescent="0.25">
      <c r="D372" s="20"/>
      <c r="E372" s="47"/>
      <c r="F372" s="21"/>
      <c r="G372" s="47"/>
      <c r="H372" s="47"/>
      <c r="P372" s="25"/>
      <c r="Q372" s="26"/>
      <c r="R372" s="26"/>
      <c r="S372" s="26"/>
      <c r="T372" s="26"/>
      <c r="U372" s="26"/>
      <c r="V372" s="36"/>
      <c r="W372" s="37"/>
      <c r="X372" s="38"/>
      <c r="Y372" s="40"/>
      <c r="AH372" s="30"/>
      <c r="AM372" s="31"/>
      <c r="AQ372" s="31"/>
    </row>
    <row r="373" spans="4:43" x14ac:dyDescent="0.25">
      <c r="D373" s="20"/>
      <c r="E373" s="47"/>
      <c r="F373" s="21"/>
      <c r="G373" s="47"/>
      <c r="H373" s="47"/>
      <c r="P373" s="25"/>
      <c r="Q373" s="26"/>
      <c r="R373" s="26"/>
      <c r="S373" s="26"/>
      <c r="T373" s="26"/>
      <c r="U373" s="26"/>
      <c r="V373" s="36"/>
      <c r="W373" s="37"/>
      <c r="X373" s="38"/>
      <c r="Y373" s="40"/>
      <c r="AH373" s="30"/>
      <c r="AK373" s="31"/>
      <c r="AL373" s="167"/>
      <c r="AM373" s="31"/>
      <c r="AQ373" s="31"/>
    </row>
    <row r="374" spans="4:43" x14ac:dyDescent="0.25">
      <c r="D374" s="20"/>
      <c r="E374" s="47"/>
      <c r="F374" s="21"/>
      <c r="G374" s="47"/>
      <c r="H374" s="47"/>
      <c r="P374" s="25"/>
      <c r="Q374" s="26"/>
      <c r="R374" s="26"/>
      <c r="S374" s="26"/>
      <c r="T374" s="26"/>
      <c r="U374" s="26"/>
      <c r="V374" s="36"/>
      <c r="W374" s="37"/>
      <c r="X374" s="38"/>
      <c r="Y374" s="40"/>
      <c r="Z374" s="27"/>
      <c r="AH374" s="30"/>
      <c r="AM374" s="31"/>
      <c r="AQ374" s="31"/>
    </row>
    <row r="375" spans="4:43" x14ac:dyDescent="0.25">
      <c r="D375" s="20"/>
      <c r="E375" s="47"/>
      <c r="F375" s="21"/>
      <c r="G375" s="47"/>
      <c r="H375" s="47"/>
      <c r="P375" s="25"/>
      <c r="Q375" s="26"/>
      <c r="R375" s="26"/>
      <c r="S375" s="26"/>
      <c r="T375" s="26"/>
      <c r="U375" s="26"/>
      <c r="V375" s="36"/>
      <c r="W375" s="37"/>
      <c r="X375" s="38"/>
      <c r="Y375" s="40"/>
      <c r="Z375" s="27"/>
      <c r="AH375" s="30"/>
      <c r="AM375" s="31"/>
      <c r="AQ375" s="31"/>
    </row>
    <row r="376" spans="4:43" x14ac:dyDescent="0.25">
      <c r="D376" s="20"/>
      <c r="E376" s="47"/>
      <c r="F376" s="21"/>
      <c r="G376" s="47"/>
      <c r="H376" s="47"/>
      <c r="P376" s="25"/>
      <c r="Q376" s="26"/>
      <c r="R376" s="26"/>
      <c r="S376" s="26"/>
      <c r="T376" s="26"/>
      <c r="U376" s="26"/>
      <c r="V376" s="36"/>
      <c r="W376" s="37"/>
      <c r="X376" s="38"/>
      <c r="Y376" s="40"/>
      <c r="Z376" s="27"/>
      <c r="AH376" s="30"/>
      <c r="AM376" s="31"/>
      <c r="AQ376" s="31"/>
    </row>
    <row r="377" spans="4:43" x14ac:dyDescent="0.25">
      <c r="D377" s="20"/>
      <c r="E377" s="47"/>
      <c r="F377" s="21"/>
      <c r="G377" s="47"/>
      <c r="H377" s="47"/>
      <c r="P377" s="25"/>
      <c r="Q377" s="26"/>
      <c r="R377" s="26"/>
      <c r="S377" s="26"/>
      <c r="T377" s="26"/>
      <c r="U377" s="26"/>
      <c r="V377" s="36"/>
      <c r="W377" s="37"/>
      <c r="X377" s="38"/>
      <c r="Y377" s="40"/>
      <c r="AH377" s="30"/>
      <c r="AM377" s="31"/>
      <c r="AQ377" s="31"/>
    </row>
    <row r="378" spans="4:43" x14ac:dyDescent="0.25">
      <c r="D378" s="20"/>
      <c r="E378" s="47"/>
      <c r="F378" s="21"/>
      <c r="G378" s="47"/>
      <c r="H378" s="47"/>
      <c r="P378" s="25"/>
      <c r="Q378" s="26"/>
      <c r="R378" s="26"/>
      <c r="S378" s="26"/>
      <c r="T378" s="26"/>
      <c r="U378" s="26"/>
      <c r="V378" s="36"/>
      <c r="W378" s="37"/>
      <c r="X378" s="38"/>
      <c r="Y378" s="40"/>
      <c r="AH378" s="30"/>
      <c r="AM378" s="31"/>
      <c r="AQ378" s="31"/>
    </row>
    <row r="379" spans="4:43" x14ac:dyDescent="0.25">
      <c r="D379" s="20"/>
      <c r="E379" s="47"/>
      <c r="F379" s="21"/>
      <c r="G379" s="47"/>
      <c r="H379" s="47"/>
      <c r="P379" s="25"/>
      <c r="Q379" s="26"/>
      <c r="R379" s="26"/>
      <c r="S379" s="26"/>
      <c r="T379" s="26"/>
      <c r="U379" s="26"/>
      <c r="V379" s="36"/>
      <c r="W379" s="37"/>
      <c r="X379" s="38"/>
      <c r="Y379" s="40"/>
      <c r="AH379" s="30"/>
      <c r="AM379" s="31"/>
      <c r="AQ379" s="31"/>
    </row>
    <row r="380" spans="4:43" x14ac:dyDescent="0.25">
      <c r="D380" s="20"/>
      <c r="E380" s="47"/>
      <c r="F380" s="21"/>
      <c r="G380" s="47"/>
      <c r="H380" s="47"/>
      <c r="P380" s="25"/>
      <c r="Q380" s="26"/>
      <c r="R380" s="26"/>
      <c r="S380" s="26"/>
      <c r="T380" s="26"/>
      <c r="U380" s="26"/>
      <c r="V380" s="36"/>
      <c r="W380" s="37"/>
      <c r="X380" s="38"/>
      <c r="Y380" s="40"/>
      <c r="AH380" s="30"/>
      <c r="AM380" s="31"/>
      <c r="AQ380" s="31"/>
    </row>
    <row r="381" spans="4:43" x14ac:dyDescent="0.25">
      <c r="D381" s="20"/>
      <c r="E381" s="47"/>
      <c r="F381" s="21"/>
      <c r="G381" s="47"/>
      <c r="H381" s="47"/>
      <c r="P381" s="25"/>
      <c r="Q381" s="26"/>
      <c r="R381" s="26"/>
      <c r="S381" s="26"/>
      <c r="T381" s="26"/>
      <c r="U381" s="26"/>
      <c r="V381" s="36"/>
      <c r="W381" s="37"/>
      <c r="X381" s="38"/>
      <c r="Y381" s="40"/>
      <c r="AH381" s="30"/>
      <c r="AM381" s="31"/>
      <c r="AQ381" s="31"/>
    </row>
    <row r="382" spans="4:43" x14ac:dyDescent="0.25">
      <c r="D382" s="20"/>
      <c r="E382" s="47"/>
      <c r="F382" s="21"/>
      <c r="G382" s="47"/>
      <c r="H382" s="47"/>
      <c r="P382" s="25"/>
      <c r="Q382" s="26"/>
      <c r="R382" s="26"/>
      <c r="S382" s="26"/>
      <c r="T382" s="26"/>
      <c r="U382" s="26"/>
      <c r="V382" s="36"/>
      <c r="W382" s="37"/>
      <c r="X382" s="38"/>
      <c r="Y382" s="40"/>
      <c r="AH382" s="30"/>
      <c r="AM382" s="31"/>
      <c r="AQ382" s="31"/>
    </row>
    <row r="383" spans="4:43" x14ac:dyDescent="0.25">
      <c r="D383" s="20"/>
      <c r="E383" s="47"/>
      <c r="F383" s="21"/>
      <c r="G383" s="47"/>
      <c r="H383" s="47"/>
      <c r="P383" s="25"/>
      <c r="Q383" s="26"/>
      <c r="R383" s="26"/>
      <c r="S383" s="26"/>
      <c r="T383" s="26"/>
      <c r="U383" s="26"/>
      <c r="V383" s="36"/>
      <c r="W383" s="37"/>
      <c r="X383" s="38"/>
      <c r="Y383" s="40"/>
      <c r="AH383" s="30"/>
      <c r="AM383" s="31"/>
      <c r="AQ383" s="31"/>
    </row>
    <row r="384" spans="4:43" x14ac:dyDescent="0.25">
      <c r="D384" s="20"/>
      <c r="E384" s="47"/>
      <c r="F384" s="21"/>
      <c r="G384" s="47"/>
      <c r="H384" s="47"/>
      <c r="P384" s="25"/>
      <c r="Q384" s="26"/>
      <c r="R384" s="26"/>
      <c r="S384" s="26"/>
      <c r="T384" s="26"/>
      <c r="U384" s="26"/>
      <c r="V384" s="36"/>
      <c r="W384" s="37"/>
      <c r="X384" s="38"/>
      <c r="Y384" s="40"/>
      <c r="AH384" s="30"/>
      <c r="AM384" s="31"/>
      <c r="AQ384" s="31"/>
    </row>
    <row r="385" spans="3:43" x14ac:dyDescent="0.25">
      <c r="D385" s="20"/>
      <c r="E385" s="47"/>
      <c r="F385" s="21"/>
      <c r="G385" s="47"/>
      <c r="H385" s="47"/>
      <c r="P385" s="25"/>
      <c r="Q385" s="26"/>
      <c r="R385" s="26"/>
      <c r="S385" s="26"/>
      <c r="T385" s="26"/>
      <c r="U385" s="26"/>
      <c r="V385" s="36"/>
      <c r="W385" s="37"/>
      <c r="X385" s="38"/>
      <c r="Y385" s="40"/>
      <c r="AH385" s="30"/>
      <c r="AM385" s="31"/>
      <c r="AQ385" s="31"/>
    </row>
    <row r="386" spans="3:43" x14ac:dyDescent="0.25">
      <c r="D386" s="20"/>
      <c r="E386" s="47"/>
      <c r="F386" s="21"/>
      <c r="G386" s="47"/>
      <c r="H386" s="47"/>
      <c r="P386" s="25"/>
      <c r="Q386" s="26"/>
      <c r="R386" s="26"/>
      <c r="S386" s="26"/>
      <c r="T386" s="26"/>
      <c r="U386" s="26"/>
      <c r="V386" s="36"/>
      <c r="W386" s="37"/>
      <c r="X386" s="38"/>
      <c r="Y386" s="40"/>
      <c r="AH386" s="30"/>
      <c r="AM386" s="31"/>
      <c r="AQ386" s="31"/>
    </row>
    <row r="387" spans="3:43" x14ac:dyDescent="0.25">
      <c r="D387" s="20"/>
      <c r="E387" s="47"/>
      <c r="F387" s="21"/>
      <c r="G387" s="47"/>
      <c r="H387" s="47"/>
      <c r="P387" s="25"/>
      <c r="Q387" s="26"/>
      <c r="R387" s="26"/>
      <c r="S387" s="26"/>
      <c r="T387" s="26"/>
      <c r="U387" s="26"/>
      <c r="V387" s="36"/>
      <c r="W387" s="37"/>
      <c r="X387" s="38"/>
      <c r="Y387" s="40"/>
      <c r="AH387" s="30"/>
      <c r="AK387" s="31"/>
      <c r="AL387" s="167"/>
      <c r="AM387" s="31"/>
      <c r="AQ387" s="31"/>
    </row>
    <row r="388" spans="3:43" x14ac:dyDescent="0.25">
      <c r="D388" s="20"/>
      <c r="E388" s="47"/>
      <c r="F388" s="21"/>
      <c r="G388" s="47"/>
      <c r="H388" s="47"/>
      <c r="P388" s="25"/>
      <c r="Q388" s="26"/>
      <c r="R388" s="26"/>
      <c r="S388" s="26"/>
      <c r="T388" s="26"/>
      <c r="U388" s="26"/>
      <c r="V388" s="36"/>
      <c r="W388" s="37"/>
      <c r="X388" s="38"/>
      <c r="Y388" s="40"/>
      <c r="AH388" s="30"/>
      <c r="AM388" s="31"/>
      <c r="AQ388" s="31"/>
    </row>
    <row r="389" spans="3:43" x14ac:dyDescent="0.25">
      <c r="D389" s="20"/>
      <c r="E389" s="47"/>
      <c r="F389" s="21"/>
      <c r="G389" s="47"/>
      <c r="H389" s="47"/>
      <c r="P389" s="25"/>
      <c r="Q389" s="26"/>
      <c r="R389" s="26"/>
      <c r="S389" s="26"/>
      <c r="T389" s="26"/>
      <c r="U389" s="26"/>
      <c r="V389" s="36"/>
      <c r="W389" s="37"/>
      <c r="X389" s="38"/>
      <c r="Y389" s="40"/>
      <c r="AH389" s="30"/>
      <c r="AM389" s="31"/>
      <c r="AQ389" s="31"/>
    </row>
    <row r="390" spans="3:43" x14ac:dyDescent="0.25">
      <c r="D390" s="20"/>
      <c r="E390" s="47"/>
      <c r="F390" s="21"/>
      <c r="G390" s="47"/>
      <c r="H390" s="47"/>
      <c r="P390" s="25"/>
      <c r="Q390" s="26"/>
      <c r="R390" s="26"/>
      <c r="S390" s="26"/>
      <c r="T390" s="26"/>
      <c r="U390" s="26"/>
      <c r="V390" s="36"/>
      <c r="W390" s="37"/>
      <c r="X390" s="38"/>
      <c r="Y390" s="40"/>
      <c r="AH390" s="30"/>
      <c r="AM390" s="31"/>
      <c r="AQ390" s="31"/>
    </row>
    <row r="391" spans="3:43" x14ac:dyDescent="0.25">
      <c r="D391" s="20"/>
      <c r="E391" s="47"/>
      <c r="F391" s="21"/>
      <c r="G391" s="47"/>
      <c r="H391" s="47"/>
      <c r="P391" s="25"/>
      <c r="Q391" s="26"/>
      <c r="R391" s="26"/>
      <c r="S391" s="26"/>
      <c r="T391" s="26"/>
      <c r="U391" s="26"/>
      <c r="V391" s="36"/>
      <c r="W391" s="37"/>
      <c r="X391" s="38"/>
      <c r="Y391" s="40"/>
      <c r="AH391" s="30"/>
      <c r="AK391" s="31"/>
      <c r="AL391" s="167"/>
      <c r="AM391" s="31"/>
      <c r="AQ391" s="31"/>
    </row>
    <row r="392" spans="3:43" x14ac:dyDescent="0.25">
      <c r="D392" s="20"/>
      <c r="E392" s="47"/>
      <c r="F392" s="21"/>
      <c r="G392" s="47"/>
      <c r="H392" s="47"/>
      <c r="P392" s="25"/>
      <c r="Q392" s="26"/>
      <c r="R392" s="26"/>
      <c r="S392" s="26"/>
      <c r="T392" s="26"/>
      <c r="U392" s="26"/>
      <c r="V392" s="36"/>
      <c r="W392" s="37"/>
      <c r="X392" s="38"/>
      <c r="Y392" s="40"/>
      <c r="AH392" s="30"/>
      <c r="AK392" s="31"/>
      <c r="AM392" s="31"/>
      <c r="AQ392" s="31"/>
    </row>
    <row r="393" spans="3:43" x14ac:dyDescent="0.25">
      <c r="D393" s="20"/>
      <c r="E393" s="47"/>
      <c r="F393" s="21"/>
      <c r="G393" s="47"/>
      <c r="H393" s="47"/>
      <c r="P393" s="25"/>
      <c r="Q393" s="26"/>
      <c r="R393" s="26"/>
      <c r="S393" s="26"/>
      <c r="T393" s="26"/>
      <c r="U393" s="26"/>
      <c r="V393" s="36"/>
      <c r="W393" s="37"/>
      <c r="X393" s="38"/>
      <c r="Y393" s="40"/>
      <c r="AH393" s="30"/>
      <c r="AK393" s="31"/>
      <c r="AM393" s="31"/>
      <c r="AQ393" s="31"/>
    </row>
    <row r="394" spans="3:43" x14ac:dyDescent="0.25">
      <c r="D394" s="20"/>
      <c r="E394" s="47"/>
      <c r="F394" s="21"/>
      <c r="G394" s="47"/>
      <c r="H394" s="47"/>
      <c r="P394" s="25"/>
      <c r="Q394" s="26"/>
      <c r="R394" s="26"/>
      <c r="S394" s="26"/>
      <c r="T394" s="26"/>
      <c r="U394" s="26"/>
      <c r="V394" s="36"/>
      <c r="W394" s="37"/>
      <c r="X394" s="38"/>
      <c r="Y394" s="40"/>
      <c r="AH394" s="30"/>
      <c r="AM394" s="31"/>
      <c r="AQ394" s="31"/>
    </row>
    <row r="395" spans="3:43" x14ac:dyDescent="0.25">
      <c r="D395" s="20"/>
      <c r="E395" s="47"/>
      <c r="F395" s="21"/>
      <c r="G395" s="47"/>
      <c r="H395" s="47"/>
      <c r="P395" s="25"/>
      <c r="Q395" s="26"/>
      <c r="R395" s="26"/>
      <c r="S395" s="26"/>
      <c r="T395" s="26"/>
      <c r="U395" s="26"/>
      <c r="V395" s="36"/>
      <c r="W395" s="37"/>
      <c r="X395" s="38"/>
      <c r="Y395" s="40"/>
      <c r="AH395" s="30"/>
      <c r="AM395" s="31"/>
      <c r="AQ395" s="31"/>
    </row>
    <row r="396" spans="3:43" x14ac:dyDescent="0.25">
      <c r="C396" s="19"/>
      <c r="D396" s="20"/>
      <c r="E396" s="47"/>
      <c r="F396" s="21"/>
      <c r="G396" s="47"/>
      <c r="H396" s="47"/>
      <c r="P396" s="25"/>
      <c r="Q396" s="26"/>
      <c r="R396" s="26"/>
      <c r="S396" s="26"/>
      <c r="T396" s="26"/>
      <c r="U396" s="26"/>
      <c r="V396" s="36"/>
      <c r="W396" s="37"/>
      <c r="X396" s="38"/>
      <c r="Y396" s="40"/>
      <c r="AH396" s="30"/>
      <c r="AK396" s="31"/>
      <c r="AL396" s="167"/>
      <c r="AM396" s="31"/>
      <c r="AQ396" s="31"/>
    </row>
    <row r="397" spans="3:43" x14ac:dyDescent="0.25">
      <c r="D397" s="20"/>
      <c r="E397" s="47"/>
      <c r="F397" s="21"/>
      <c r="G397" s="47"/>
      <c r="H397" s="47"/>
      <c r="P397" s="25"/>
      <c r="Q397" s="26"/>
      <c r="R397" s="26"/>
      <c r="S397" s="26"/>
      <c r="T397" s="26"/>
      <c r="U397" s="26"/>
      <c r="V397" s="36"/>
      <c r="W397" s="37"/>
      <c r="X397" s="38"/>
      <c r="Y397" s="40"/>
      <c r="AH397" s="30"/>
      <c r="AM397" s="31"/>
      <c r="AQ397" s="31"/>
    </row>
    <row r="398" spans="3:43" x14ac:dyDescent="0.25">
      <c r="D398" s="20"/>
      <c r="E398" s="47"/>
      <c r="F398" s="21"/>
      <c r="G398" s="47"/>
      <c r="H398" s="47"/>
      <c r="P398" s="25"/>
      <c r="Q398" s="26"/>
      <c r="R398" s="26"/>
      <c r="S398" s="26"/>
      <c r="T398" s="26"/>
      <c r="U398" s="26"/>
      <c r="V398" s="36"/>
      <c r="W398" s="37"/>
      <c r="X398" s="38"/>
      <c r="Y398" s="40"/>
      <c r="AH398" s="30"/>
      <c r="AM398" s="31"/>
      <c r="AQ398" s="31"/>
    </row>
    <row r="399" spans="3:43" x14ac:dyDescent="0.25">
      <c r="D399" s="20"/>
      <c r="E399" s="47"/>
      <c r="F399" s="21"/>
      <c r="G399" s="47"/>
      <c r="H399" s="47"/>
      <c r="P399" s="25"/>
      <c r="Q399" s="26"/>
      <c r="R399" s="26"/>
      <c r="S399" s="26"/>
      <c r="T399" s="26"/>
      <c r="U399" s="26"/>
      <c r="V399" s="36"/>
      <c r="W399" s="37"/>
      <c r="X399" s="38"/>
      <c r="Y399" s="40"/>
      <c r="AH399" s="30"/>
      <c r="AK399" s="31"/>
      <c r="AM399" s="31"/>
      <c r="AQ399" s="31"/>
    </row>
    <row r="400" spans="3:43" x14ac:dyDescent="0.25">
      <c r="D400" s="20"/>
      <c r="E400" s="47"/>
      <c r="F400" s="21"/>
      <c r="G400" s="47"/>
      <c r="H400" s="47"/>
      <c r="P400" s="25"/>
      <c r="Q400" s="26"/>
      <c r="R400" s="26"/>
      <c r="S400" s="26"/>
      <c r="T400" s="26"/>
      <c r="U400" s="26"/>
      <c r="V400" s="36"/>
      <c r="W400" s="37"/>
      <c r="X400" s="38"/>
      <c r="Y400" s="40"/>
      <c r="AH400" s="30"/>
      <c r="AK400" s="31"/>
      <c r="AM400" s="31"/>
      <c r="AQ400" s="31"/>
    </row>
    <row r="401" spans="4:43" x14ac:dyDescent="0.25">
      <c r="D401" s="20"/>
      <c r="E401" s="47"/>
      <c r="F401" s="21"/>
      <c r="G401" s="47"/>
      <c r="H401" s="47"/>
      <c r="P401" s="25"/>
      <c r="Q401" s="26"/>
      <c r="R401" s="26"/>
      <c r="S401" s="26"/>
      <c r="T401" s="26"/>
      <c r="U401" s="26"/>
      <c r="V401" s="36"/>
      <c r="W401" s="37"/>
      <c r="X401" s="38"/>
      <c r="Y401" s="40"/>
      <c r="AH401" s="30"/>
      <c r="AM401" s="31"/>
      <c r="AQ401" s="31"/>
    </row>
    <row r="402" spans="4:43" x14ac:dyDescent="0.25">
      <c r="D402" s="20"/>
      <c r="E402" s="47"/>
      <c r="F402" s="21"/>
      <c r="G402" s="47"/>
      <c r="H402" s="47"/>
      <c r="P402" s="25"/>
      <c r="Q402" s="26"/>
      <c r="R402" s="26"/>
      <c r="S402" s="26"/>
      <c r="T402" s="26"/>
      <c r="U402" s="26"/>
      <c r="V402" s="36"/>
      <c r="W402" s="37"/>
      <c r="X402" s="38"/>
      <c r="Y402" s="40"/>
      <c r="AH402" s="30"/>
      <c r="AM402" s="31"/>
      <c r="AQ402" s="31"/>
    </row>
    <row r="403" spans="4:43" x14ac:dyDescent="0.25">
      <c r="D403" s="20"/>
      <c r="E403" s="47"/>
      <c r="F403" s="21"/>
      <c r="G403" s="47"/>
      <c r="H403" s="47"/>
      <c r="P403" s="25"/>
      <c r="Q403" s="26"/>
      <c r="R403" s="26"/>
      <c r="S403" s="26"/>
      <c r="T403" s="26"/>
      <c r="U403" s="26"/>
      <c r="V403" s="36"/>
      <c r="W403" s="37"/>
      <c r="X403" s="38"/>
      <c r="Y403" s="40"/>
      <c r="AH403" s="30"/>
      <c r="AK403" s="31"/>
      <c r="AL403" s="167"/>
      <c r="AM403" s="31"/>
      <c r="AQ403" s="31"/>
    </row>
    <row r="404" spans="4:43" x14ac:dyDescent="0.25">
      <c r="D404" s="20"/>
      <c r="E404" s="47"/>
      <c r="F404" s="21"/>
      <c r="G404" s="47"/>
      <c r="H404" s="47"/>
      <c r="P404" s="25"/>
      <c r="Q404" s="26"/>
      <c r="R404" s="26"/>
      <c r="S404" s="26"/>
      <c r="T404" s="26"/>
      <c r="U404" s="26"/>
      <c r="V404" s="36"/>
      <c r="W404" s="37"/>
      <c r="X404" s="38"/>
      <c r="Y404" s="40"/>
      <c r="AH404" s="30"/>
      <c r="AM404" s="31"/>
      <c r="AQ404" s="31"/>
    </row>
    <row r="405" spans="4:43" x14ac:dyDescent="0.25">
      <c r="D405" s="20"/>
      <c r="E405" s="47"/>
      <c r="F405" s="21"/>
      <c r="G405" s="47"/>
      <c r="H405" s="47"/>
      <c r="P405" s="25"/>
      <c r="Q405" s="26"/>
      <c r="R405" s="26"/>
      <c r="S405" s="26"/>
      <c r="T405" s="26"/>
      <c r="U405" s="26"/>
      <c r="V405" s="36"/>
      <c r="W405" s="37"/>
      <c r="X405" s="38"/>
      <c r="Y405" s="40"/>
      <c r="AH405" s="30"/>
      <c r="AM405" s="31"/>
      <c r="AQ405" s="31"/>
    </row>
    <row r="406" spans="4:43" x14ac:dyDescent="0.25">
      <c r="D406" s="20"/>
      <c r="E406" s="47"/>
      <c r="F406" s="21"/>
      <c r="G406" s="47"/>
      <c r="H406" s="47"/>
      <c r="P406" s="25"/>
      <c r="Q406" s="26"/>
      <c r="R406" s="26"/>
      <c r="S406" s="26"/>
      <c r="T406" s="26"/>
      <c r="U406" s="26"/>
      <c r="V406" s="36"/>
      <c r="W406" s="37"/>
      <c r="X406" s="38"/>
      <c r="Y406" s="40"/>
      <c r="AH406" s="30"/>
      <c r="AM406" s="31"/>
      <c r="AQ406" s="31"/>
    </row>
    <row r="407" spans="4:43" x14ac:dyDescent="0.25">
      <c r="D407" s="20"/>
      <c r="E407" s="47"/>
      <c r="F407" s="21"/>
      <c r="G407" s="47"/>
      <c r="H407" s="47"/>
      <c r="P407" s="25"/>
      <c r="Q407" s="26"/>
      <c r="R407" s="26"/>
      <c r="S407" s="26"/>
      <c r="T407" s="26"/>
      <c r="U407" s="26"/>
      <c r="V407" s="36"/>
      <c r="W407" s="37"/>
      <c r="X407" s="38"/>
      <c r="Y407" s="40"/>
      <c r="AH407" s="30"/>
      <c r="AM407" s="31"/>
      <c r="AQ407" s="31"/>
    </row>
    <row r="408" spans="4:43" x14ac:dyDescent="0.25">
      <c r="D408" s="20"/>
      <c r="E408" s="47"/>
      <c r="F408" s="21"/>
      <c r="G408" s="47"/>
      <c r="H408" s="47"/>
      <c r="P408" s="25"/>
      <c r="Q408" s="26"/>
      <c r="R408" s="26"/>
      <c r="S408" s="26"/>
      <c r="T408" s="26"/>
      <c r="U408" s="26"/>
      <c r="V408" s="36"/>
      <c r="W408" s="37"/>
      <c r="X408" s="38"/>
      <c r="Y408" s="40"/>
      <c r="AH408" s="30"/>
      <c r="AM408" s="31"/>
      <c r="AQ408" s="31"/>
    </row>
    <row r="409" spans="4:43" x14ac:dyDescent="0.25">
      <c r="D409" s="20"/>
      <c r="E409" s="47"/>
      <c r="F409" s="21"/>
      <c r="G409" s="47"/>
      <c r="H409" s="47"/>
      <c r="P409" s="25"/>
      <c r="Q409" s="26"/>
      <c r="R409" s="26"/>
      <c r="S409" s="26"/>
      <c r="T409" s="26"/>
      <c r="U409" s="26"/>
      <c r="V409" s="36"/>
      <c r="W409" s="37"/>
      <c r="X409" s="38"/>
      <c r="Y409" s="40"/>
      <c r="AH409" s="30"/>
      <c r="AM409" s="31"/>
      <c r="AQ409" s="31"/>
    </row>
    <row r="410" spans="4:43" x14ac:dyDescent="0.25">
      <c r="D410" s="20"/>
      <c r="E410" s="47"/>
      <c r="F410" s="21"/>
      <c r="G410" s="47"/>
      <c r="H410" s="47"/>
      <c r="P410" s="25"/>
      <c r="Q410" s="26"/>
      <c r="R410" s="26"/>
      <c r="S410" s="26"/>
      <c r="T410" s="26"/>
      <c r="U410" s="26"/>
      <c r="V410" s="36"/>
      <c r="W410" s="37"/>
      <c r="X410" s="38"/>
      <c r="Y410" s="40"/>
      <c r="AH410" s="30"/>
      <c r="AM410" s="31"/>
      <c r="AQ410" s="31"/>
    </row>
    <row r="411" spans="4:43" x14ac:dyDescent="0.25">
      <c r="D411" s="20"/>
      <c r="E411" s="47"/>
      <c r="F411" s="21"/>
      <c r="G411" s="47"/>
      <c r="H411" s="47"/>
      <c r="P411" s="25"/>
      <c r="Q411" s="26"/>
      <c r="R411" s="26"/>
      <c r="S411" s="26"/>
      <c r="T411" s="26"/>
      <c r="U411" s="26"/>
      <c r="V411" s="36"/>
      <c r="W411" s="37"/>
      <c r="X411" s="38"/>
      <c r="Y411" s="40"/>
      <c r="AH411" s="30"/>
      <c r="AM411" s="31"/>
      <c r="AQ411" s="31"/>
    </row>
    <row r="412" spans="4:43" x14ac:dyDescent="0.25">
      <c r="D412" s="20"/>
      <c r="E412" s="47"/>
      <c r="F412" s="21"/>
      <c r="G412" s="47"/>
      <c r="H412" s="47"/>
      <c r="P412" s="25"/>
      <c r="Q412" s="26"/>
      <c r="R412" s="26"/>
      <c r="S412" s="26"/>
      <c r="T412" s="26"/>
      <c r="U412" s="26"/>
      <c r="V412" s="36"/>
      <c r="W412" s="37"/>
      <c r="X412" s="38"/>
      <c r="Y412" s="40"/>
      <c r="AH412" s="30"/>
      <c r="AM412" s="31"/>
      <c r="AQ412" s="31"/>
    </row>
    <row r="413" spans="4:43" x14ac:dyDescent="0.25">
      <c r="D413" s="20"/>
      <c r="E413" s="47"/>
      <c r="F413" s="21"/>
      <c r="G413" s="47"/>
      <c r="H413" s="47"/>
      <c r="P413" s="25"/>
      <c r="Q413" s="26"/>
      <c r="R413" s="26"/>
      <c r="S413" s="26"/>
      <c r="T413" s="26"/>
      <c r="U413" s="26"/>
      <c r="V413" s="36"/>
      <c r="W413" s="37"/>
      <c r="X413" s="38"/>
      <c r="Y413" s="40"/>
      <c r="AH413" s="30"/>
      <c r="AM413" s="31"/>
      <c r="AQ413" s="31"/>
    </row>
    <row r="414" spans="4:43" x14ac:dyDescent="0.25">
      <c r="D414" s="20"/>
      <c r="E414" s="47"/>
      <c r="F414" s="21"/>
      <c r="G414" s="47"/>
      <c r="H414" s="47"/>
      <c r="P414" s="25"/>
      <c r="Q414" s="26"/>
      <c r="R414" s="26"/>
      <c r="S414" s="26"/>
      <c r="T414" s="26"/>
      <c r="U414" s="26"/>
      <c r="V414" s="36"/>
      <c r="W414" s="37"/>
      <c r="X414" s="38"/>
      <c r="Y414" s="40"/>
      <c r="AH414" s="30"/>
      <c r="AM414" s="31"/>
      <c r="AQ414" s="31"/>
    </row>
    <row r="415" spans="4:43" x14ac:dyDescent="0.25">
      <c r="D415" s="20"/>
      <c r="E415" s="47"/>
      <c r="F415" s="21"/>
      <c r="G415" s="47"/>
      <c r="H415" s="47"/>
      <c r="P415" s="25"/>
      <c r="Q415" s="26"/>
      <c r="R415" s="26"/>
      <c r="S415" s="26"/>
      <c r="T415" s="26"/>
      <c r="U415" s="26"/>
      <c r="V415" s="36"/>
      <c r="W415" s="37"/>
      <c r="X415" s="38"/>
      <c r="Y415" s="40"/>
      <c r="AH415" s="30"/>
      <c r="AK415" s="31"/>
      <c r="AM415" s="31"/>
      <c r="AQ415" s="31"/>
    </row>
    <row r="416" spans="4:43" x14ac:dyDescent="0.25">
      <c r="D416" s="20"/>
      <c r="E416" s="47"/>
      <c r="F416" s="21"/>
      <c r="G416" s="47"/>
      <c r="H416" s="47"/>
      <c r="P416" s="25"/>
      <c r="Q416" s="26"/>
      <c r="R416" s="26"/>
      <c r="S416" s="26"/>
      <c r="T416" s="26"/>
      <c r="U416" s="26"/>
      <c r="V416" s="36"/>
      <c r="W416" s="37"/>
      <c r="X416" s="38"/>
      <c r="Y416" s="40"/>
      <c r="AH416" s="30"/>
      <c r="AK416" s="31"/>
      <c r="AL416" s="167"/>
      <c r="AM416" s="31"/>
      <c r="AQ416" s="31"/>
    </row>
    <row r="417" spans="4:43" x14ac:dyDescent="0.25">
      <c r="E417" s="47"/>
      <c r="F417" s="21"/>
      <c r="G417" s="47"/>
      <c r="H417" s="47"/>
      <c r="P417" s="25"/>
      <c r="Q417" s="26"/>
      <c r="R417" s="26"/>
      <c r="S417" s="26"/>
      <c r="T417" s="26"/>
      <c r="U417" s="26"/>
      <c r="V417" s="36"/>
      <c r="W417" s="37"/>
      <c r="X417" s="38"/>
      <c r="Y417" s="40"/>
      <c r="AH417" s="30"/>
      <c r="AK417" s="31"/>
      <c r="AL417" s="167"/>
      <c r="AM417" s="31"/>
      <c r="AQ417" s="31"/>
    </row>
    <row r="418" spans="4:43" x14ac:dyDescent="0.25">
      <c r="D418" s="20"/>
      <c r="E418" s="47"/>
      <c r="F418" s="21"/>
      <c r="G418" s="47"/>
      <c r="H418" s="47"/>
      <c r="P418" s="25"/>
      <c r="Q418" s="26"/>
      <c r="R418" s="26"/>
      <c r="S418" s="26"/>
      <c r="T418" s="26"/>
      <c r="U418" s="26"/>
      <c r="V418" s="36"/>
      <c r="W418" s="37"/>
      <c r="X418" s="38"/>
      <c r="Y418" s="40"/>
      <c r="AH418" s="30"/>
      <c r="AK418" s="31"/>
      <c r="AL418" s="167"/>
      <c r="AM418" s="31"/>
      <c r="AQ418" s="31"/>
    </row>
    <row r="419" spans="4:43" x14ac:dyDescent="0.25">
      <c r="D419" s="20"/>
      <c r="E419" s="47"/>
      <c r="F419" s="21"/>
      <c r="G419" s="47"/>
      <c r="H419" s="47"/>
      <c r="P419" s="25"/>
      <c r="Q419" s="26"/>
      <c r="R419" s="26"/>
      <c r="S419" s="26"/>
      <c r="T419" s="26"/>
      <c r="U419" s="26"/>
      <c r="V419" s="36"/>
      <c r="W419" s="37"/>
      <c r="X419" s="38"/>
      <c r="Y419" s="40"/>
      <c r="AH419" s="30"/>
      <c r="AK419" s="31"/>
      <c r="AL419" s="167"/>
      <c r="AM419" s="31"/>
      <c r="AQ419" s="31"/>
    </row>
    <row r="420" spans="4:43" x14ac:dyDescent="0.25">
      <c r="D420" s="20"/>
      <c r="E420" s="47"/>
      <c r="F420" s="21"/>
      <c r="G420" s="47"/>
      <c r="H420" s="47"/>
      <c r="P420" s="25"/>
      <c r="Q420" s="26"/>
      <c r="R420" s="26"/>
      <c r="S420" s="26"/>
      <c r="T420" s="26"/>
      <c r="U420" s="26"/>
      <c r="V420" s="36"/>
      <c r="W420" s="37"/>
      <c r="X420" s="38"/>
      <c r="Y420" s="40"/>
      <c r="AH420" s="30"/>
      <c r="AK420" s="31"/>
      <c r="AL420" s="167"/>
      <c r="AM420" s="31"/>
      <c r="AQ420" s="31"/>
    </row>
    <row r="421" spans="4:43" x14ac:dyDescent="0.25">
      <c r="D421" s="20"/>
      <c r="E421" s="47"/>
      <c r="F421" s="21"/>
      <c r="G421" s="47"/>
      <c r="H421" s="47"/>
      <c r="P421" s="25"/>
      <c r="Q421" s="26"/>
      <c r="R421" s="26"/>
      <c r="S421" s="26"/>
      <c r="T421" s="26"/>
      <c r="U421" s="26"/>
      <c r="V421" s="36"/>
      <c r="W421" s="37"/>
      <c r="X421" s="38"/>
      <c r="Y421" s="40"/>
      <c r="AH421" s="30"/>
      <c r="AM421" s="31"/>
      <c r="AQ421" s="31"/>
    </row>
    <row r="422" spans="4:43" x14ac:dyDescent="0.25">
      <c r="D422" s="20"/>
      <c r="E422" s="47"/>
      <c r="F422" s="21"/>
      <c r="G422" s="47"/>
      <c r="H422" s="47"/>
      <c r="P422" s="25"/>
      <c r="Q422" s="26"/>
      <c r="R422" s="26"/>
      <c r="S422" s="26"/>
      <c r="T422" s="26"/>
      <c r="U422" s="26"/>
      <c r="V422" s="36"/>
      <c r="W422" s="37"/>
      <c r="X422" s="38"/>
      <c r="Y422" s="40"/>
      <c r="AH422" s="30"/>
      <c r="AK422" s="31"/>
      <c r="AL422" s="167"/>
      <c r="AM422" s="31"/>
      <c r="AQ422" s="31"/>
    </row>
    <row r="423" spans="4:43" x14ac:dyDescent="0.25">
      <c r="D423" s="20"/>
      <c r="E423" s="47"/>
      <c r="F423" s="21"/>
      <c r="G423" s="47"/>
      <c r="H423" s="47"/>
      <c r="P423" s="25"/>
      <c r="Q423" s="26"/>
      <c r="R423" s="26"/>
      <c r="S423" s="26"/>
      <c r="T423" s="26"/>
      <c r="U423" s="26"/>
      <c r="V423" s="36"/>
      <c r="W423" s="37"/>
      <c r="X423" s="38"/>
      <c r="Y423" s="40"/>
      <c r="AH423" s="30"/>
      <c r="AK423" s="31"/>
      <c r="AL423" s="167"/>
      <c r="AM423" s="31"/>
      <c r="AQ423" s="31"/>
    </row>
    <row r="424" spans="4:43" x14ac:dyDescent="0.25">
      <c r="D424" s="20"/>
      <c r="E424" s="47"/>
      <c r="F424" s="21"/>
      <c r="G424" s="47"/>
      <c r="H424" s="47"/>
      <c r="P424" s="25"/>
      <c r="Q424" s="26"/>
      <c r="R424" s="26"/>
      <c r="S424" s="26"/>
      <c r="T424" s="26"/>
      <c r="U424" s="26"/>
      <c r="V424" s="36"/>
      <c r="W424" s="37"/>
      <c r="X424" s="38"/>
      <c r="Y424" s="40"/>
      <c r="AH424" s="30"/>
      <c r="AM424" s="31"/>
      <c r="AQ424" s="31"/>
    </row>
    <row r="425" spans="4:43" x14ac:dyDescent="0.25">
      <c r="D425" s="20"/>
      <c r="E425" s="47"/>
      <c r="F425" s="21"/>
      <c r="G425" s="47"/>
      <c r="H425" s="47"/>
      <c r="P425" s="25"/>
      <c r="Q425" s="26"/>
      <c r="R425" s="26"/>
      <c r="S425" s="26"/>
      <c r="T425" s="26"/>
      <c r="U425" s="26"/>
      <c r="V425" s="36"/>
      <c r="W425" s="37"/>
      <c r="X425" s="38"/>
      <c r="Y425" s="40"/>
      <c r="AH425" s="30"/>
      <c r="AM425" s="31"/>
      <c r="AQ425" s="31"/>
    </row>
    <row r="426" spans="4:43" x14ac:dyDescent="0.25">
      <c r="D426" s="20"/>
      <c r="E426" s="47"/>
      <c r="F426" s="21"/>
      <c r="G426" s="47"/>
      <c r="H426" s="47"/>
      <c r="P426" s="25"/>
      <c r="Q426" s="26"/>
      <c r="R426" s="26"/>
      <c r="S426" s="26"/>
      <c r="T426" s="26"/>
      <c r="U426" s="26"/>
      <c r="V426" s="36"/>
      <c r="W426" s="37"/>
      <c r="X426" s="38"/>
      <c r="Y426" s="40"/>
      <c r="AH426" s="30"/>
      <c r="AM426" s="31"/>
      <c r="AQ426" s="31"/>
    </row>
    <row r="427" spans="4:43" x14ac:dyDescent="0.25">
      <c r="D427" s="20"/>
      <c r="E427" s="47"/>
      <c r="F427" s="21"/>
      <c r="G427" s="47"/>
      <c r="H427" s="47"/>
      <c r="P427" s="25"/>
      <c r="Q427" s="26"/>
      <c r="R427" s="26"/>
      <c r="S427" s="26"/>
      <c r="T427" s="26"/>
      <c r="U427" s="26"/>
      <c r="V427" s="36"/>
      <c r="W427" s="37"/>
      <c r="X427" s="38"/>
      <c r="Y427" s="40"/>
      <c r="AH427" s="30"/>
      <c r="AM427" s="31"/>
      <c r="AQ427" s="31"/>
    </row>
    <row r="428" spans="4:43" x14ac:dyDescent="0.25">
      <c r="D428" s="20"/>
      <c r="E428" s="47"/>
      <c r="F428" s="21"/>
      <c r="G428" s="47"/>
      <c r="H428" s="47"/>
      <c r="P428" s="25"/>
      <c r="Q428" s="26"/>
      <c r="R428" s="26"/>
      <c r="S428" s="26"/>
      <c r="T428" s="26"/>
      <c r="U428" s="26"/>
      <c r="V428" s="36"/>
      <c r="W428" s="37"/>
      <c r="X428" s="38"/>
      <c r="Y428" s="40"/>
      <c r="AH428" s="30"/>
      <c r="AM428" s="31"/>
      <c r="AQ428" s="31"/>
    </row>
    <row r="429" spans="4:43" x14ac:dyDescent="0.25">
      <c r="D429" s="20"/>
      <c r="E429" s="47"/>
      <c r="F429" s="21"/>
      <c r="G429" s="47"/>
      <c r="H429" s="47"/>
      <c r="P429" s="25"/>
      <c r="Q429" s="26"/>
      <c r="R429" s="26"/>
      <c r="S429" s="26"/>
      <c r="T429" s="26"/>
      <c r="U429" s="26"/>
      <c r="V429" s="36"/>
      <c r="W429" s="37"/>
      <c r="X429" s="38"/>
      <c r="Y429" s="40"/>
      <c r="AH429" s="30"/>
      <c r="AK429" s="31"/>
      <c r="AL429" s="167"/>
      <c r="AM429" s="31"/>
      <c r="AQ429" s="31"/>
    </row>
    <row r="430" spans="4:43" x14ac:dyDescent="0.25">
      <c r="D430" s="20"/>
      <c r="E430" s="47"/>
      <c r="F430" s="21"/>
      <c r="G430" s="47"/>
      <c r="H430" s="47"/>
      <c r="P430" s="25"/>
      <c r="Q430" s="26"/>
      <c r="R430" s="26"/>
      <c r="S430" s="26"/>
      <c r="T430" s="26"/>
      <c r="U430" s="26"/>
      <c r="V430" s="36"/>
      <c r="W430" s="37"/>
      <c r="X430" s="38"/>
      <c r="Y430" s="40"/>
      <c r="AH430" s="30"/>
      <c r="AK430" s="31"/>
      <c r="AL430" s="167"/>
      <c r="AM430" s="31"/>
      <c r="AQ430" s="31"/>
    </row>
    <row r="431" spans="4:43" x14ac:dyDescent="0.25">
      <c r="D431" s="20"/>
      <c r="E431" s="47"/>
      <c r="F431" s="21"/>
      <c r="G431" s="47"/>
      <c r="H431" s="47"/>
      <c r="P431" s="25"/>
      <c r="Q431" s="26"/>
      <c r="R431" s="26"/>
      <c r="S431" s="26"/>
      <c r="T431" s="26"/>
      <c r="U431" s="26"/>
      <c r="V431" s="36"/>
      <c r="W431" s="37"/>
      <c r="X431" s="38"/>
      <c r="Y431" s="40"/>
      <c r="AH431" s="30"/>
      <c r="AM431" s="31"/>
      <c r="AQ431" s="31"/>
    </row>
    <row r="432" spans="4:43" x14ac:dyDescent="0.25">
      <c r="D432" s="20"/>
      <c r="E432" s="47"/>
      <c r="F432" s="21"/>
      <c r="G432" s="47"/>
      <c r="H432" s="47"/>
      <c r="P432" s="25"/>
      <c r="Q432" s="26"/>
      <c r="R432" s="26"/>
      <c r="S432" s="26"/>
      <c r="T432" s="26"/>
      <c r="U432" s="26"/>
      <c r="V432" s="36"/>
      <c r="W432" s="37"/>
      <c r="X432" s="38"/>
      <c r="Y432" s="40"/>
      <c r="AH432" s="30"/>
      <c r="AM432" s="31"/>
      <c r="AQ432" s="31"/>
    </row>
    <row r="433" spans="4:43" x14ac:dyDescent="0.25">
      <c r="D433" s="20"/>
      <c r="E433" s="47"/>
      <c r="F433" s="21"/>
      <c r="G433" s="47"/>
      <c r="H433" s="47"/>
      <c r="P433" s="25"/>
      <c r="Q433" s="26"/>
      <c r="R433" s="26"/>
      <c r="S433" s="26"/>
      <c r="T433" s="26"/>
      <c r="U433" s="26"/>
      <c r="V433" s="36"/>
      <c r="W433" s="37"/>
      <c r="X433" s="38"/>
      <c r="Y433" s="40"/>
      <c r="AH433" s="30"/>
      <c r="AK433" s="31"/>
      <c r="AM433" s="31"/>
      <c r="AQ433" s="31"/>
    </row>
    <row r="434" spans="4:43" x14ac:dyDescent="0.25">
      <c r="D434" s="20"/>
      <c r="E434" s="47"/>
      <c r="F434" s="21"/>
      <c r="G434" s="47"/>
      <c r="H434" s="47"/>
      <c r="P434" s="25"/>
      <c r="Q434" s="26"/>
      <c r="R434" s="26"/>
      <c r="S434" s="26"/>
      <c r="T434" s="26"/>
      <c r="U434" s="26"/>
      <c r="V434" s="36"/>
      <c r="W434" s="37"/>
      <c r="X434" s="38"/>
      <c r="Y434" s="40"/>
      <c r="AH434" s="30"/>
      <c r="AK434" s="31"/>
      <c r="AM434" s="31"/>
      <c r="AQ434" s="31"/>
    </row>
    <row r="435" spans="4:43" x14ac:dyDescent="0.25">
      <c r="D435" s="20"/>
      <c r="E435" s="47"/>
      <c r="F435" s="21"/>
      <c r="G435" s="47"/>
      <c r="H435" s="47"/>
      <c r="P435" s="25"/>
      <c r="Q435" s="26"/>
      <c r="R435" s="26"/>
      <c r="S435" s="26"/>
      <c r="T435" s="26"/>
      <c r="U435" s="26"/>
      <c r="V435" s="36"/>
      <c r="W435" s="37"/>
      <c r="X435" s="38"/>
      <c r="Y435" s="40"/>
      <c r="AH435" s="30"/>
      <c r="AM435" s="31"/>
      <c r="AQ435" s="31"/>
    </row>
    <row r="436" spans="4:43" x14ac:dyDescent="0.25">
      <c r="D436" s="20"/>
      <c r="E436" s="47"/>
      <c r="F436" s="21"/>
      <c r="G436" s="47"/>
      <c r="H436" s="47"/>
      <c r="P436" s="25"/>
      <c r="Q436" s="26"/>
      <c r="R436" s="26"/>
      <c r="S436" s="26"/>
      <c r="T436" s="26"/>
      <c r="U436" s="26"/>
      <c r="V436" s="36"/>
      <c r="W436" s="37"/>
      <c r="X436" s="38"/>
      <c r="Y436" s="40"/>
      <c r="AH436" s="30"/>
      <c r="AM436" s="31"/>
      <c r="AQ436" s="31"/>
    </row>
    <row r="437" spans="4:43" x14ac:dyDescent="0.25">
      <c r="D437" s="20"/>
      <c r="E437" s="47"/>
      <c r="F437" s="21"/>
      <c r="G437" s="47"/>
      <c r="H437" s="47"/>
      <c r="P437" s="25"/>
      <c r="Q437" s="26"/>
      <c r="R437" s="26"/>
      <c r="S437" s="26"/>
      <c r="T437" s="26"/>
      <c r="U437" s="26"/>
      <c r="V437" s="36"/>
      <c r="W437" s="37"/>
      <c r="X437" s="38"/>
      <c r="Y437" s="40"/>
      <c r="AH437" s="30"/>
      <c r="AM437" s="31"/>
      <c r="AQ437" s="31"/>
    </row>
    <row r="438" spans="4:43" x14ac:dyDescent="0.25">
      <c r="D438" s="20"/>
      <c r="E438" s="47"/>
      <c r="F438" s="21"/>
      <c r="G438" s="47"/>
      <c r="H438" s="47"/>
      <c r="P438" s="25"/>
      <c r="Q438" s="26"/>
      <c r="R438" s="26"/>
      <c r="S438" s="26"/>
      <c r="T438" s="26"/>
      <c r="U438" s="26"/>
      <c r="V438" s="36"/>
      <c r="W438" s="37"/>
      <c r="X438" s="38"/>
      <c r="Y438" s="40"/>
      <c r="Z438" s="27"/>
      <c r="AH438" s="30"/>
      <c r="AK438" s="31"/>
      <c r="AM438" s="31"/>
      <c r="AQ438" s="31"/>
    </row>
    <row r="439" spans="4:43" x14ac:dyDescent="0.25">
      <c r="D439" s="20"/>
      <c r="E439" s="47"/>
      <c r="F439" s="21"/>
      <c r="G439" s="47"/>
      <c r="H439" s="47"/>
      <c r="P439" s="25"/>
      <c r="Q439" s="26"/>
      <c r="R439" s="26"/>
      <c r="S439" s="26"/>
      <c r="T439" s="26"/>
      <c r="Z439" s="27"/>
      <c r="AH439" s="30"/>
      <c r="AK439" s="31"/>
      <c r="AM439" s="31"/>
      <c r="AQ439" s="31"/>
    </row>
    <row r="440" spans="4:43" x14ac:dyDescent="0.25">
      <c r="D440" s="20"/>
      <c r="E440" s="47"/>
      <c r="F440" s="21"/>
      <c r="G440" s="47"/>
      <c r="H440" s="47"/>
      <c r="P440" s="25"/>
      <c r="Q440" s="26"/>
      <c r="R440" s="26"/>
      <c r="S440" s="26"/>
      <c r="T440" s="26"/>
      <c r="AH440" s="30"/>
      <c r="AK440" s="31"/>
      <c r="AL440" s="167"/>
      <c r="AM440" s="31"/>
      <c r="AQ440" s="31"/>
    </row>
    <row r="441" spans="4:43" x14ac:dyDescent="0.25">
      <c r="D441" s="20"/>
      <c r="E441" s="47"/>
      <c r="F441" s="21"/>
      <c r="G441" s="47"/>
      <c r="H441" s="47"/>
      <c r="P441" s="25"/>
      <c r="Q441" s="26"/>
      <c r="R441" s="26"/>
      <c r="S441" s="26"/>
      <c r="T441" s="26"/>
      <c r="AH441" s="30"/>
      <c r="AK441" s="31"/>
      <c r="AL441" s="167"/>
      <c r="AM441" s="31"/>
      <c r="AQ441" s="31"/>
    </row>
    <row r="442" spans="4:43" x14ac:dyDescent="0.25">
      <c r="D442" s="20"/>
      <c r="E442" s="47"/>
      <c r="F442" s="21"/>
      <c r="G442" s="47"/>
      <c r="H442" s="47"/>
      <c r="P442" s="25"/>
      <c r="Q442" s="26"/>
      <c r="R442" s="26"/>
      <c r="S442" s="26"/>
      <c r="T442" s="26"/>
      <c r="AH442" s="30"/>
      <c r="AK442" s="31"/>
      <c r="AL442" s="167"/>
      <c r="AM442" s="31"/>
      <c r="AQ442" s="31"/>
    </row>
    <row r="443" spans="4:43" x14ac:dyDescent="0.25">
      <c r="D443" s="20"/>
      <c r="E443" s="47"/>
      <c r="F443" s="21"/>
      <c r="G443" s="47"/>
      <c r="H443" s="47"/>
      <c r="P443" s="25"/>
      <c r="Q443" s="26"/>
      <c r="R443" s="26"/>
      <c r="S443" s="26"/>
      <c r="T443" s="26"/>
      <c r="AH443" s="30"/>
      <c r="AK443" s="31"/>
      <c r="AL443" s="167"/>
      <c r="AM443" s="31"/>
      <c r="AQ443" s="31"/>
    </row>
    <row r="444" spans="4:43" x14ac:dyDescent="0.25">
      <c r="D444" s="20"/>
      <c r="E444" s="47"/>
      <c r="F444" s="21"/>
      <c r="G444" s="47"/>
      <c r="H444" s="47"/>
      <c r="P444" s="25"/>
      <c r="Q444" s="26"/>
      <c r="R444" s="26"/>
      <c r="S444" s="26"/>
      <c r="T444" s="26"/>
      <c r="AH444" s="30"/>
      <c r="AK444" s="31"/>
      <c r="AL444" s="167"/>
      <c r="AM444" s="31"/>
      <c r="AQ444" s="31"/>
    </row>
    <row r="445" spans="4:43" x14ac:dyDescent="0.25">
      <c r="D445" s="20"/>
      <c r="E445" s="47"/>
      <c r="F445" s="21"/>
      <c r="G445" s="47"/>
      <c r="H445" s="47"/>
      <c r="P445" s="25"/>
      <c r="Q445" s="26"/>
      <c r="R445" s="26"/>
      <c r="S445" s="26"/>
      <c r="T445" s="26"/>
      <c r="AH445" s="30"/>
      <c r="AK445" s="31"/>
      <c r="AL445" s="167"/>
      <c r="AM445" s="31"/>
      <c r="AQ445" s="31"/>
    </row>
    <row r="446" spans="4:43" x14ac:dyDescent="0.25">
      <c r="D446" s="20"/>
      <c r="E446" s="47"/>
      <c r="F446" s="21"/>
      <c r="G446" s="47"/>
      <c r="H446" s="47"/>
      <c r="P446" s="25"/>
      <c r="Q446" s="26"/>
      <c r="R446" s="26"/>
      <c r="S446" s="26"/>
      <c r="T446" s="26"/>
      <c r="AH446" s="30"/>
      <c r="AK446" s="31"/>
      <c r="AL446" s="167"/>
      <c r="AM446" s="31"/>
      <c r="AQ446" s="31"/>
    </row>
    <row r="447" spans="4:43" x14ac:dyDescent="0.25">
      <c r="D447" s="20"/>
      <c r="E447" s="47"/>
      <c r="F447" s="21"/>
      <c r="G447" s="47"/>
      <c r="H447" s="47"/>
      <c r="P447" s="25"/>
      <c r="Q447" s="26"/>
      <c r="R447" s="26"/>
      <c r="S447" s="26"/>
      <c r="T447" s="26"/>
      <c r="AH447" s="30"/>
      <c r="AK447" s="31"/>
      <c r="AL447" s="167"/>
      <c r="AM447" s="31"/>
      <c r="AQ447" s="31"/>
    </row>
    <row r="448" spans="4:43" x14ac:dyDescent="0.25">
      <c r="D448" s="20"/>
      <c r="E448" s="47"/>
      <c r="F448" s="21"/>
      <c r="G448" s="47"/>
      <c r="H448" s="47"/>
      <c r="P448" s="25"/>
      <c r="Q448" s="26"/>
      <c r="R448" s="26"/>
      <c r="S448" s="26"/>
      <c r="T448" s="26"/>
      <c r="AH448" s="30"/>
      <c r="AK448" s="31"/>
      <c r="AL448" s="167"/>
      <c r="AM448" s="31"/>
      <c r="AQ448" s="31"/>
    </row>
    <row r="449" spans="4:43" x14ac:dyDescent="0.25">
      <c r="D449" s="20"/>
      <c r="E449" s="47"/>
      <c r="F449" s="21"/>
      <c r="G449" s="47"/>
      <c r="H449" s="47"/>
      <c r="P449" s="25"/>
      <c r="Q449" s="26"/>
      <c r="R449" s="26"/>
      <c r="S449" s="26"/>
      <c r="T449" s="26"/>
      <c r="AH449" s="30"/>
      <c r="AK449" s="31"/>
      <c r="AL449" s="167"/>
      <c r="AM449" s="31"/>
      <c r="AQ449" s="31"/>
    </row>
    <row r="450" spans="4:43" x14ac:dyDescent="0.25">
      <c r="D450" s="20"/>
      <c r="E450" s="47"/>
      <c r="F450" s="21"/>
      <c r="G450" s="47"/>
      <c r="H450" s="47"/>
      <c r="P450" s="25"/>
      <c r="Q450" s="26"/>
      <c r="R450" s="26"/>
      <c r="S450" s="26"/>
      <c r="T450" s="26"/>
      <c r="AH450" s="30"/>
      <c r="AK450" s="31"/>
      <c r="AL450" s="167"/>
      <c r="AM450" s="31"/>
      <c r="AQ450" s="31"/>
    </row>
    <row r="451" spans="4:43" x14ac:dyDescent="0.25">
      <c r="D451" s="20"/>
      <c r="E451" s="47"/>
      <c r="F451" s="21"/>
      <c r="G451" s="47"/>
      <c r="H451" s="47"/>
      <c r="P451" s="25"/>
      <c r="Q451" s="26"/>
      <c r="R451" s="26"/>
      <c r="S451" s="26"/>
      <c r="T451" s="26"/>
      <c r="AH451" s="30"/>
      <c r="AK451" s="31"/>
      <c r="AL451" s="167"/>
      <c r="AM451" s="31"/>
      <c r="AQ451" s="31"/>
    </row>
    <row r="452" spans="4:43" x14ac:dyDescent="0.25">
      <c r="D452" s="20"/>
      <c r="E452" s="47"/>
      <c r="F452" s="21"/>
      <c r="G452" s="47"/>
      <c r="H452" s="47"/>
      <c r="P452" s="25"/>
      <c r="Q452" s="26"/>
      <c r="R452" s="26"/>
      <c r="S452" s="26"/>
      <c r="T452" s="26"/>
      <c r="AH452" s="30"/>
      <c r="AK452" s="31"/>
      <c r="AL452" s="167"/>
      <c r="AM452" s="31"/>
      <c r="AQ452" s="31"/>
    </row>
    <row r="453" spans="4:43" x14ac:dyDescent="0.25">
      <c r="D453" s="20"/>
      <c r="E453" s="47"/>
      <c r="F453" s="21"/>
      <c r="G453" s="47"/>
      <c r="H453" s="47"/>
      <c r="P453" s="25"/>
      <c r="Q453" s="26"/>
      <c r="R453" s="26"/>
      <c r="S453" s="26"/>
      <c r="T453" s="26"/>
      <c r="AH453" s="30"/>
      <c r="AK453" s="31"/>
      <c r="AL453" s="167"/>
      <c r="AM453" s="31"/>
      <c r="AQ453" s="31"/>
    </row>
    <row r="454" spans="4:43" x14ac:dyDescent="0.25">
      <c r="D454" s="20"/>
      <c r="E454" s="47"/>
      <c r="F454" s="21"/>
      <c r="G454" s="47"/>
      <c r="H454" s="47"/>
      <c r="P454" s="25"/>
      <c r="Q454" s="26"/>
      <c r="R454" s="26"/>
      <c r="S454" s="26"/>
      <c r="T454" s="26"/>
      <c r="AH454" s="30"/>
      <c r="AK454" s="31"/>
      <c r="AL454" s="167"/>
      <c r="AM454" s="31"/>
      <c r="AQ454" s="31"/>
    </row>
    <row r="455" spans="4:43" x14ac:dyDescent="0.25">
      <c r="D455" s="20"/>
      <c r="E455" s="47"/>
      <c r="F455" s="21"/>
      <c r="G455" s="47"/>
      <c r="H455" s="47"/>
      <c r="P455" s="25"/>
      <c r="Q455" s="26"/>
      <c r="R455" s="26"/>
      <c r="S455" s="26"/>
      <c r="T455" s="26"/>
      <c r="AH455" s="30"/>
      <c r="AM455" s="31"/>
      <c r="AQ455" s="31"/>
    </row>
    <row r="456" spans="4:43" x14ac:dyDescent="0.25">
      <c r="D456" s="20"/>
      <c r="E456" s="47"/>
      <c r="F456" s="21"/>
      <c r="G456" s="47"/>
      <c r="H456" s="47"/>
      <c r="P456" s="25"/>
      <c r="Q456" s="26"/>
      <c r="R456" s="26"/>
      <c r="S456" s="26"/>
      <c r="T456" s="26"/>
      <c r="AH456" s="30"/>
      <c r="AK456" s="31"/>
      <c r="AL456" s="167"/>
      <c r="AM456" s="31"/>
      <c r="AQ456" s="31"/>
    </row>
    <row r="457" spans="4:43" x14ac:dyDescent="0.25">
      <c r="D457" s="20"/>
      <c r="E457" s="47"/>
      <c r="F457" s="21"/>
      <c r="G457" s="47"/>
      <c r="H457" s="47"/>
      <c r="P457" s="25"/>
      <c r="Q457" s="26"/>
      <c r="R457" s="26"/>
      <c r="S457" s="26"/>
      <c r="T457" s="26"/>
      <c r="AH457" s="30"/>
      <c r="AM457" s="31"/>
      <c r="AQ457" s="31"/>
    </row>
    <row r="458" spans="4:43" x14ac:dyDescent="0.25">
      <c r="D458" s="20"/>
      <c r="E458" s="47"/>
      <c r="F458" s="21"/>
      <c r="G458" s="47"/>
      <c r="H458" s="47"/>
      <c r="P458" s="25"/>
      <c r="Q458" s="26"/>
      <c r="R458" s="26"/>
      <c r="S458" s="26"/>
      <c r="T458" s="26"/>
      <c r="AH458" s="30"/>
      <c r="AM458" s="31"/>
      <c r="AQ458" s="31"/>
    </row>
    <row r="459" spans="4:43" x14ac:dyDescent="0.25">
      <c r="D459" s="20"/>
      <c r="E459" s="47"/>
      <c r="F459" s="21"/>
      <c r="G459" s="47"/>
      <c r="H459" s="47"/>
      <c r="P459" s="25"/>
      <c r="Q459" s="26"/>
      <c r="R459" s="26"/>
      <c r="S459" s="26"/>
      <c r="T459" s="26"/>
      <c r="AH459" s="30"/>
      <c r="AM459" s="31"/>
      <c r="AQ459" s="31"/>
    </row>
    <row r="460" spans="4:43" x14ac:dyDescent="0.25">
      <c r="D460" s="20"/>
      <c r="E460" s="47"/>
      <c r="F460" s="21"/>
      <c r="G460" s="47"/>
      <c r="H460" s="47"/>
      <c r="P460" s="25"/>
      <c r="Q460" s="26"/>
      <c r="R460" s="26"/>
      <c r="S460" s="26"/>
      <c r="T460" s="26"/>
      <c r="AH460" s="30"/>
      <c r="AM460" s="31"/>
      <c r="AQ460" s="31"/>
    </row>
    <row r="461" spans="4:43" x14ac:dyDescent="0.25">
      <c r="D461" s="20"/>
      <c r="E461" s="47"/>
      <c r="F461" s="21"/>
      <c r="G461" s="47"/>
      <c r="H461" s="47"/>
      <c r="P461" s="25"/>
      <c r="Q461" s="26"/>
      <c r="R461" s="26"/>
      <c r="S461" s="26"/>
      <c r="T461" s="26"/>
      <c r="AH461" s="30"/>
      <c r="AL461" s="167"/>
      <c r="AM461" s="31"/>
      <c r="AQ461" s="31"/>
    </row>
    <row r="462" spans="4:43" x14ac:dyDescent="0.25">
      <c r="D462" s="20"/>
      <c r="E462" s="47"/>
      <c r="F462" s="21"/>
      <c r="G462" s="47"/>
      <c r="H462" s="47"/>
      <c r="P462" s="25"/>
      <c r="Q462" s="26"/>
      <c r="R462" s="26"/>
      <c r="S462" s="26"/>
      <c r="T462" s="26"/>
      <c r="AH462" s="30"/>
      <c r="AL462" s="167"/>
      <c r="AM462" s="31"/>
      <c r="AQ462" s="31"/>
    </row>
    <row r="463" spans="4:43" x14ac:dyDescent="0.25">
      <c r="D463" s="20"/>
      <c r="E463" s="47"/>
      <c r="F463" s="21"/>
      <c r="G463" s="47"/>
      <c r="H463" s="47"/>
      <c r="P463" s="25"/>
      <c r="Q463" s="26"/>
      <c r="R463" s="26"/>
      <c r="S463" s="26"/>
      <c r="T463" s="26"/>
      <c r="AH463" s="30"/>
      <c r="AK463" s="31"/>
      <c r="AL463" s="167"/>
      <c r="AM463" s="31"/>
      <c r="AQ463" s="31"/>
    </row>
    <row r="464" spans="4:43" x14ac:dyDescent="0.25">
      <c r="D464" s="20"/>
      <c r="E464" s="47"/>
      <c r="F464" s="21"/>
      <c r="G464" s="47"/>
      <c r="H464" s="47"/>
      <c r="P464" s="25"/>
      <c r="Q464" s="26"/>
      <c r="R464" s="26"/>
      <c r="S464" s="26"/>
      <c r="T464" s="26"/>
      <c r="AH464" s="30"/>
      <c r="AK464" s="31"/>
      <c r="AL464" s="167"/>
      <c r="AM464" s="31"/>
      <c r="AQ464" s="31"/>
    </row>
    <row r="465" spans="4:43" x14ac:dyDescent="0.25">
      <c r="D465" s="20"/>
      <c r="E465" s="47"/>
      <c r="F465" s="21"/>
      <c r="G465" s="47"/>
      <c r="H465" s="47"/>
      <c r="P465" s="25"/>
      <c r="Q465" s="26"/>
      <c r="R465" s="26"/>
      <c r="S465" s="26"/>
      <c r="T465" s="26"/>
      <c r="AH465" s="30"/>
      <c r="AK465" s="31"/>
      <c r="AL465" s="167"/>
      <c r="AM465" s="31"/>
      <c r="AQ465" s="31"/>
    </row>
    <row r="466" spans="4:43" x14ac:dyDescent="0.25">
      <c r="D466" s="20"/>
      <c r="E466" s="47"/>
      <c r="F466" s="21"/>
      <c r="G466" s="47"/>
      <c r="H466" s="47"/>
      <c r="P466" s="25"/>
      <c r="Q466" s="26"/>
      <c r="R466" s="26"/>
      <c r="S466" s="26"/>
      <c r="T466" s="26"/>
      <c r="AH466" s="30"/>
      <c r="AK466" s="31"/>
      <c r="AL466" s="167"/>
      <c r="AM466" s="31"/>
      <c r="AQ466" s="31"/>
    </row>
    <row r="467" spans="4:43" x14ac:dyDescent="0.25">
      <c r="D467" s="20"/>
      <c r="E467" s="47"/>
      <c r="F467" s="21"/>
      <c r="G467" s="47"/>
      <c r="H467" s="47"/>
      <c r="P467" s="25"/>
      <c r="Q467" s="26"/>
      <c r="R467" s="26"/>
      <c r="S467" s="26"/>
      <c r="T467" s="26"/>
      <c r="AH467" s="30"/>
      <c r="AK467" s="31"/>
      <c r="AL467" s="167"/>
      <c r="AM467" s="31"/>
      <c r="AQ467" s="31"/>
    </row>
    <row r="468" spans="4:43" x14ac:dyDescent="0.25">
      <c r="D468" s="20"/>
      <c r="E468" s="47"/>
      <c r="F468" s="21"/>
      <c r="G468" s="47"/>
      <c r="H468" s="47"/>
      <c r="P468" s="25"/>
      <c r="Q468" s="26"/>
      <c r="R468" s="26"/>
      <c r="S468" s="26"/>
      <c r="T468" s="26"/>
      <c r="AH468" s="30"/>
      <c r="AQ468" s="31"/>
    </row>
    <row r="469" spans="4:43" x14ac:dyDescent="0.25">
      <c r="D469" s="20"/>
      <c r="E469" s="47"/>
      <c r="F469" s="21"/>
      <c r="G469" s="47"/>
      <c r="H469" s="47"/>
      <c r="P469" s="25"/>
      <c r="Q469" s="26"/>
      <c r="R469" s="26"/>
      <c r="S469" s="26"/>
      <c r="T469" s="26"/>
      <c r="AH469" s="30"/>
      <c r="AQ469" s="31"/>
    </row>
    <row r="470" spans="4:43" x14ac:dyDescent="0.25">
      <c r="D470" s="20"/>
      <c r="E470" s="47"/>
      <c r="F470" s="21"/>
      <c r="G470" s="47"/>
      <c r="H470" s="47"/>
      <c r="P470" s="25"/>
      <c r="Q470" s="26"/>
      <c r="R470" s="26"/>
      <c r="S470" s="26"/>
      <c r="T470" s="26"/>
      <c r="AH470" s="30"/>
      <c r="AM470" s="31"/>
      <c r="AQ470" s="31"/>
    </row>
    <row r="471" spans="4:43" x14ac:dyDescent="0.25">
      <c r="D471" s="20"/>
      <c r="E471" s="47"/>
      <c r="F471" s="21"/>
      <c r="G471" s="47"/>
      <c r="H471" s="47"/>
      <c r="P471" s="25"/>
      <c r="Q471" s="26"/>
      <c r="R471" s="26"/>
      <c r="S471" s="26"/>
      <c r="T471" s="26"/>
      <c r="AH471" s="30"/>
      <c r="AK471" s="31"/>
      <c r="AL471" s="167"/>
      <c r="AM471" s="31"/>
      <c r="AQ471" s="31"/>
    </row>
    <row r="472" spans="4:43" x14ac:dyDescent="0.25">
      <c r="D472" s="20"/>
      <c r="E472" s="47"/>
      <c r="F472" s="21"/>
      <c r="G472" s="47"/>
      <c r="H472" s="47"/>
      <c r="P472" s="25"/>
      <c r="Q472" s="26"/>
      <c r="R472" s="26"/>
      <c r="S472" s="26"/>
      <c r="T472" s="26"/>
      <c r="AH472" s="30"/>
      <c r="AM472" s="31"/>
      <c r="AQ472" s="31"/>
    </row>
    <row r="473" spans="4:43" ht="48.75" customHeight="1" x14ac:dyDescent="0.25">
      <c r="D473" s="20"/>
      <c r="E473" s="47"/>
      <c r="F473" s="21"/>
      <c r="G473" s="47"/>
      <c r="H473" s="47"/>
      <c r="P473" s="25"/>
      <c r="Q473" s="26"/>
      <c r="R473" s="26"/>
      <c r="S473" s="26"/>
      <c r="T473" s="26"/>
      <c r="AH473" s="30"/>
      <c r="AK473" s="31"/>
      <c r="AL473" s="167"/>
      <c r="AM473" s="31"/>
      <c r="AQ473" s="31"/>
    </row>
    <row r="474" spans="4:43" ht="35.25" customHeight="1" x14ac:dyDescent="0.25">
      <c r="D474" s="20"/>
      <c r="E474" s="47"/>
      <c r="F474" s="21"/>
      <c r="G474" s="47"/>
      <c r="H474" s="47"/>
      <c r="P474" s="25"/>
      <c r="Q474" s="26"/>
      <c r="R474" s="26"/>
      <c r="S474" s="26"/>
      <c r="T474" s="26"/>
      <c r="Y474" s="42"/>
      <c r="AH474" s="30"/>
      <c r="AK474" s="31"/>
      <c r="AL474" s="167"/>
      <c r="AM474" s="31"/>
      <c r="AQ474" s="31"/>
    </row>
    <row r="475" spans="4:43" x14ac:dyDescent="0.25">
      <c r="D475" s="20"/>
      <c r="E475" s="47"/>
      <c r="F475" s="21"/>
      <c r="G475" s="47"/>
      <c r="H475" s="47"/>
      <c r="P475" s="25"/>
      <c r="Q475" s="26"/>
      <c r="R475" s="26"/>
      <c r="S475" s="26"/>
      <c r="T475" s="26"/>
      <c r="AH475" s="30"/>
      <c r="AK475" s="31"/>
      <c r="AL475" s="167"/>
      <c r="AM475" s="31"/>
      <c r="AQ475" s="31"/>
    </row>
    <row r="476" spans="4:43" x14ac:dyDescent="0.25">
      <c r="D476" s="20"/>
      <c r="E476" s="47"/>
      <c r="F476" s="21"/>
      <c r="G476" s="47"/>
      <c r="H476" s="47"/>
      <c r="P476" s="25"/>
      <c r="Q476" s="26"/>
      <c r="R476" s="26"/>
      <c r="S476" s="26"/>
      <c r="T476" s="26"/>
      <c r="AH476" s="30"/>
      <c r="AM476" s="31"/>
      <c r="AQ476" s="31"/>
    </row>
    <row r="477" spans="4:43" x14ac:dyDescent="0.25">
      <c r="D477" s="20"/>
      <c r="E477" s="47"/>
      <c r="F477" s="21"/>
      <c r="G477" s="47"/>
      <c r="H477" s="47"/>
      <c r="P477" s="25"/>
      <c r="Q477" s="26"/>
      <c r="R477" s="26"/>
      <c r="S477" s="26"/>
      <c r="T477" s="26"/>
      <c r="AH477" s="30"/>
      <c r="AK477" s="31"/>
      <c r="AL477" s="167"/>
      <c r="AM477" s="31"/>
      <c r="AQ477" s="31"/>
    </row>
    <row r="478" spans="4:43" x14ac:dyDescent="0.25">
      <c r="D478" s="20"/>
      <c r="E478" s="47"/>
      <c r="F478" s="21"/>
      <c r="G478" s="47"/>
      <c r="H478" s="47"/>
      <c r="P478" s="25"/>
      <c r="Q478" s="26"/>
      <c r="R478" s="26"/>
      <c r="S478" s="26"/>
      <c r="T478" s="26"/>
      <c r="AH478" s="30"/>
      <c r="AK478" s="31"/>
      <c r="AL478" s="167"/>
      <c r="AM478" s="31"/>
      <c r="AQ478" s="31"/>
    </row>
    <row r="479" spans="4:43" x14ac:dyDescent="0.25">
      <c r="D479" s="20"/>
      <c r="E479" s="47"/>
      <c r="F479" s="21"/>
      <c r="G479" s="47"/>
      <c r="H479" s="47"/>
      <c r="P479" s="25"/>
      <c r="Q479" s="26"/>
      <c r="R479" s="26"/>
      <c r="S479" s="26"/>
      <c r="T479" s="26"/>
      <c r="AH479" s="30"/>
      <c r="AK479" s="31"/>
      <c r="AL479" s="167"/>
      <c r="AM479" s="31"/>
      <c r="AQ479" s="31"/>
    </row>
    <row r="480" spans="4:43" x14ac:dyDescent="0.25">
      <c r="D480" s="20"/>
      <c r="E480" s="47"/>
      <c r="F480" s="21"/>
      <c r="G480" s="47"/>
      <c r="H480" s="47"/>
      <c r="P480" s="25"/>
      <c r="Q480" s="26"/>
      <c r="R480" s="26"/>
      <c r="S480" s="26"/>
      <c r="T480" s="26"/>
      <c r="AH480" s="30"/>
      <c r="AK480" s="31"/>
      <c r="AL480" s="167"/>
      <c r="AM480" s="31"/>
      <c r="AQ480" s="31"/>
    </row>
    <row r="481" spans="4:43" x14ac:dyDescent="0.25">
      <c r="D481" s="20"/>
      <c r="E481" s="47"/>
      <c r="F481" s="21"/>
      <c r="G481" s="47"/>
      <c r="H481" s="47"/>
      <c r="P481" s="25"/>
      <c r="Q481" s="26"/>
      <c r="R481" s="26"/>
      <c r="S481" s="26"/>
      <c r="T481" s="26"/>
      <c r="Y481" s="42"/>
      <c r="AH481" s="30"/>
      <c r="AK481" s="31"/>
      <c r="AL481" s="167"/>
      <c r="AM481" s="31"/>
      <c r="AQ481" s="31"/>
    </row>
    <row r="482" spans="4:43" x14ac:dyDescent="0.25">
      <c r="D482" s="20"/>
      <c r="E482" s="47"/>
      <c r="F482" s="21"/>
      <c r="G482" s="47"/>
      <c r="H482" s="47"/>
      <c r="P482" s="25"/>
      <c r="Q482" s="26"/>
      <c r="R482" s="26"/>
      <c r="S482" s="26"/>
      <c r="T482" s="26"/>
      <c r="AH482" s="30"/>
      <c r="AK482" s="31"/>
      <c r="AL482" s="167"/>
      <c r="AM482" s="31"/>
      <c r="AQ482" s="31"/>
    </row>
    <row r="483" spans="4:43" x14ac:dyDescent="0.25">
      <c r="D483" s="20"/>
      <c r="E483" s="47"/>
      <c r="F483" s="21"/>
      <c r="G483" s="47"/>
      <c r="H483" s="47"/>
      <c r="P483" s="25"/>
      <c r="Q483" s="26"/>
      <c r="R483" s="26"/>
      <c r="S483" s="26"/>
      <c r="T483" s="26"/>
      <c r="AH483" s="30"/>
      <c r="AM483" s="31"/>
      <c r="AQ483" s="31"/>
    </row>
    <row r="484" spans="4:43" x14ac:dyDescent="0.25">
      <c r="D484" s="20"/>
      <c r="E484" s="47"/>
      <c r="F484" s="21"/>
      <c r="G484" s="47"/>
      <c r="H484" s="47"/>
      <c r="P484" s="25"/>
      <c r="Q484" s="26"/>
      <c r="R484" s="26"/>
      <c r="S484" s="26"/>
      <c r="T484" s="26"/>
      <c r="AH484" s="30"/>
      <c r="AK484" s="31"/>
      <c r="AL484" s="167"/>
      <c r="AM484" s="31"/>
      <c r="AQ484" s="31"/>
    </row>
    <row r="485" spans="4:43" x14ac:dyDescent="0.25">
      <c r="D485" s="20"/>
      <c r="E485" s="47"/>
      <c r="F485" s="21"/>
      <c r="G485" s="47"/>
      <c r="H485" s="47"/>
      <c r="P485" s="25"/>
      <c r="Q485" s="26"/>
      <c r="R485" s="26"/>
      <c r="S485" s="26"/>
      <c r="T485" s="26"/>
      <c r="AH485" s="30"/>
      <c r="AK485" s="31"/>
      <c r="AL485" s="167"/>
      <c r="AM485" s="31"/>
      <c r="AQ485" s="31"/>
    </row>
    <row r="486" spans="4:43" x14ac:dyDescent="0.25">
      <c r="D486" s="20"/>
      <c r="E486" s="47"/>
      <c r="F486" s="21"/>
      <c r="G486" s="47"/>
      <c r="H486" s="47"/>
      <c r="P486" s="25"/>
      <c r="Q486" s="26"/>
      <c r="R486" s="26"/>
      <c r="S486" s="26"/>
      <c r="T486" s="26"/>
      <c r="AH486" s="30"/>
      <c r="AK486" s="31"/>
      <c r="AL486" s="167"/>
      <c r="AM486" s="31"/>
      <c r="AQ486" s="31"/>
    </row>
    <row r="487" spans="4:43" x14ac:dyDescent="0.25">
      <c r="D487" s="20"/>
      <c r="E487" s="47"/>
      <c r="F487" s="21"/>
      <c r="G487" s="47"/>
      <c r="H487" s="47"/>
      <c r="P487" s="25"/>
      <c r="Q487" s="26"/>
      <c r="R487" s="26"/>
      <c r="S487" s="26"/>
      <c r="T487" s="26"/>
      <c r="AH487" s="30"/>
      <c r="AK487" s="31"/>
      <c r="AM487" s="31"/>
      <c r="AQ487" s="31"/>
    </row>
    <row r="488" spans="4:43" x14ac:dyDescent="0.25">
      <c r="D488" s="20"/>
      <c r="E488" s="47"/>
      <c r="F488" s="21"/>
      <c r="G488" s="47"/>
      <c r="H488" s="47"/>
      <c r="P488" s="25"/>
      <c r="Q488" s="26"/>
      <c r="R488" s="26"/>
      <c r="S488" s="26"/>
      <c r="T488" s="26"/>
      <c r="AH488" s="30"/>
      <c r="AK488" s="31"/>
      <c r="AL488" s="167"/>
      <c r="AM488" s="31"/>
      <c r="AQ488" s="31"/>
    </row>
    <row r="489" spans="4:43" x14ac:dyDescent="0.25">
      <c r="D489" s="20"/>
      <c r="E489" s="47"/>
      <c r="F489" s="21"/>
      <c r="G489" s="47"/>
      <c r="H489" s="47"/>
      <c r="K489" s="23"/>
      <c r="L489" s="161"/>
      <c r="P489" s="25"/>
      <c r="Q489" s="26"/>
      <c r="R489" s="26"/>
      <c r="S489" s="26"/>
      <c r="T489" s="26"/>
      <c r="AH489" s="30"/>
      <c r="AK489" s="31"/>
      <c r="AL489" s="167"/>
      <c r="AM489" s="31"/>
      <c r="AQ489" s="31"/>
    </row>
    <row r="490" spans="4:43" x14ac:dyDescent="0.25">
      <c r="D490" s="20"/>
      <c r="E490" s="47"/>
      <c r="F490" s="21"/>
      <c r="G490" s="47"/>
      <c r="H490" s="47"/>
      <c r="P490" s="25"/>
      <c r="Q490" s="26"/>
      <c r="R490" s="26"/>
      <c r="S490" s="26"/>
      <c r="T490" s="26"/>
      <c r="AH490" s="30"/>
      <c r="AK490" s="31"/>
      <c r="AL490" s="167"/>
      <c r="AM490" s="31"/>
      <c r="AQ490" s="31"/>
    </row>
    <row r="491" spans="4:43" x14ac:dyDescent="0.25">
      <c r="D491" s="20"/>
      <c r="E491" s="47"/>
      <c r="F491" s="21"/>
      <c r="G491" s="47"/>
      <c r="H491" s="47"/>
      <c r="P491" s="25"/>
      <c r="Q491" s="26"/>
      <c r="R491" s="26"/>
      <c r="S491" s="26"/>
      <c r="T491" s="26"/>
      <c r="Y491" s="42"/>
      <c r="AH491" s="30"/>
      <c r="AK491" s="31"/>
      <c r="AL491" s="167"/>
      <c r="AM491" s="31"/>
      <c r="AQ491" s="31"/>
    </row>
    <row r="492" spans="4:43" x14ac:dyDescent="0.25">
      <c r="D492" s="20"/>
      <c r="E492" s="47"/>
      <c r="F492" s="21"/>
      <c r="G492" s="47"/>
      <c r="H492" s="47"/>
      <c r="P492" s="25"/>
      <c r="Q492" s="26"/>
      <c r="R492" s="26"/>
      <c r="S492" s="26"/>
      <c r="T492" s="26"/>
      <c r="AH492" s="30"/>
      <c r="AK492" s="31"/>
      <c r="AM492" s="31"/>
      <c r="AQ492" s="31"/>
    </row>
    <row r="493" spans="4:43" x14ac:dyDescent="0.25">
      <c r="D493" s="20"/>
      <c r="E493" s="47"/>
      <c r="F493" s="21"/>
      <c r="G493" s="47"/>
      <c r="H493" s="47"/>
      <c r="P493" s="25"/>
      <c r="Q493" s="26"/>
      <c r="R493" s="26"/>
      <c r="S493" s="26"/>
      <c r="T493" s="26"/>
      <c r="AH493" s="30"/>
      <c r="AK493" s="31"/>
      <c r="AM493" s="31"/>
      <c r="AQ493" s="31"/>
    </row>
    <row r="494" spans="4:43" x14ac:dyDescent="0.25">
      <c r="D494" s="20"/>
      <c r="E494" s="47"/>
      <c r="F494" s="21"/>
      <c r="G494" s="47"/>
      <c r="H494" s="47"/>
      <c r="P494" s="25"/>
      <c r="Q494" s="26"/>
      <c r="R494" s="26"/>
      <c r="S494" s="26"/>
      <c r="T494" s="26"/>
      <c r="AH494" s="30"/>
      <c r="AK494" s="31"/>
      <c r="AL494" s="167"/>
      <c r="AM494" s="31"/>
      <c r="AQ494" s="31"/>
    </row>
    <row r="495" spans="4:43" x14ac:dyDescent="0.25">
      <c r="D495" s="20"/>
      <c r="E495" s="47"/>
      <c r="F495" s="21"/>
      <c r="G495" s="47"/>
      <c r="H495" s="47"/>
      <c r="P495" s="25"/>
      <c r="Q495" s="26"/>
      <c r="R495" s="26"/>
      <c r="S495" s="26"/>
      <c r="T495" s="26"/>
      <c r="AH495" s="30"/>
      <c r="AM495" s="31"/>
      <c r="AQ495" s="31"/>
    </row>
    <row r="496" spans="4:43" x14ac:dyDescent="0.25">
      <c r="D496" s="20"/>
      <c r="E496" s="47"/>
      <c r="F496" s="21"/>
      <c r="G496" s="47"/>
      <c r="H496" s="47"/>
      <c r="P496" s="25"/>
      <c r="Q496" s="26"/>
      <c r="R496" s="26"/>
      <c r="S496" s="26"/>
      <c r="T496" s="26"/>
      <c r="AH496" s="30"/>
      <c r="AK496" s="31"/>
      <c r="AL496" s="167"/>
      <c r="AM496" s="31"/>
      <c r="AQ496" s="31"/>
    </row>
    <row r="497" spans="4:43" x14ac:dyDescent="0.25">
      <c r="D497" s="20"/>
      <c r="E497" s="47"/>
      <c r="F497" s="21"/>
      <c r="G497" s="47"/>
      <c r="H497" s="47"/>
      <c r="P497" s="25"/>
      <c r="Q497" s="26"/>
      <c r="R497" s="26"/>
      <c r="S497" s="26"/>
      <c r="T497" s="26"/>
      <c r="AH497" s="30"/>
      <c r="AK497" s="31"/>
      <c r="AL497" s="167"/>
      <c r="AM497" s="31"/>
      <c r="AQ497" s="31"/>
    </row>
    <row r="498" spans="4:43" x14ac:dyDescent="0.25">
      <c r="D498" s="20"/>
      <c r="E498" s="47"/>
      <c r="F498" s="21"/>
      <c r="G498" s="47"/>
      <c r="H498" s="47"/>
      <c r="P498" s="25"/>
      <c r="Q498" s="26"/>
      <c r="R498" s="26"/>
      <c r="S498" s="26"/>
      <c r="T498" s="26"/>
      <c r="AH498" s="30"/>
      <c r="AK498" s="31"/>
      <c r="AL498" s="167"/>
      <c r="AM498" s="31"/>
      <c r="AQ498" s="31"/>
    </row>
    <row r="499" spans="4:43" x14ac:dyDescent="0.25">
      <c r="D499" s="20"/>
      <c r="E499" s="47"/>
      <c r="F499" s="21"/>
      <c r="G499" s="47"/>
      <c r="H499" s="47"/>
      <c r="P499" s="25"/>
      <c r="Q499" s="26"/>
      <c r="R499" s="26"/>
      <c r="S499" s="26"/>
      <c r="T499" s="26"/>
      <c r="AH499" s="30"/>
      <c r="AK499" s="31"/>
      <c r="AL499" s="167"/>
      <c r="AM499" s="31"/>
      <c r="AQ499" s="31"/>
    </row>
    <row r="500" spans="4:43" x14ac:dyDescent="0.25">
      <c r="D500" s="20"/>
      <c r="E500" s="47"/>
      <c r="F500" s="21"/>
      <c r="G500" s="47"/>
      <c r="H500" s="47"/>
      <c r="P500" s="25"/>
      <c r="Q500" s="26"/>
      <c r="R500" s="26"/>
      <c r="AH500" s="30"/>
      <c r="AK500" s="31"/>
      <c r="AL500" s="167"/>
      <c r="AM500" s="31"/>
      <c r="AQ500" s="31"/>
    </row>
    <row r="501" spans="4:43" x14ac:dyDescent="0.25">
      <c r="D501" s="20"/>
      <c r="E501" s="47"/>
      <c r="F501" s="21"/>
      <c r="G501" s="47"/>
      <c r="H501" s="47"/>
      <c r="P501" s="25"/>
      <c r="Q501" s="26"/>
      <c r="R501" s="26"/>
      <c r="S501" s="26"/>
      <c r="T501" s="26"/>
      <c r="Y501" s="42"/>
      <c r="AH501" s="30"/>
      <c r="AK501" s="31"/>
      <c r="AL501" s="167"/>
      <c r="AM501" s="31"/>
      <c r="AQ501" s="31"/>
    </row>
    <row r="502" spans="4:43" x14ac:dyDescent="0.25">
      <c r="D502" s="20"/>
      <c r="E502" s="47"/>
      <c r="F502" s="21"/>
      <c r="G502" s="47"/>
      <c r="H502" s="47"/>
      <c r="P502" s="25"/>
      <c r="Q502" s="26"/>
      <c r="R502" s="26"/>
      <c r="S502" s="26"/>
      <c r="T502" s="26"/>
      <c r="AH502" s="30"/>
      <c r="AK502" s="31"/>
      <c r="AL502" s="167"/>
      <c r="AM502" s="31"/>
      <c r="AQ502" s="31"/>
    </row>
    <row r="503" spans="4:43" x14ac:dyDescent="0.25">
      <c r="D503" s="20"/>
      <c r="E503" s="47"/>
      <c r="F503" s="21"/>
      <c r="G503" s="47"/>
      <c r="H503" s="47"/>
      <c r="P503" s="25"/>
      <c r="Q503" s="26"/>
      <c r="R503" s="26"/>
      <c r="S503" s="26"/>
      <c r="T503" s="26"/>
      <c r="AH503" s="30"/>
      <c r="AK503" s="31"/>
      <c r="AL503" s="167"/>
      <c r="AM503" s="31"/>
      <c r="AQ503" s="31"/>
    </row>
    <row r="504" spans="4:43" x14ac:dyDescent="0.25">
      <c r="D504" s="20"/>
      <c r="E504" s="47"/>
      <c r="F504" s="21"/>
      <c r="G504" s="47"/>
      <c r="H504" s="47"/>
      <c r="P504" s="25"/>
      <c r="Q504" s="26"/>
      <c r="R504" s="26"/>
      <c r="S504" s="26"/>
      <c r="T504" s="26"/>
      <c r="AH504" s="30"/>
      <c r="AK504" s="31"/>
      <c r="AM504" s="31"/>
      <c r="AQ504" s="31"/>
    </row>
    <row r="505" spans="4:43" x14ac:dyDescent="0.25">
      <c r="D505" s="20"/>
      <c r="E505" s="47"/>
      <c r="F505" s="21"/>
      <c r="G505" s="47"/>
      <c r="H505" s="47"/>
      <c r="P505" s="25"/>
      <c r="Q505" s="26"/>
      <c r="R505" s="26"/>
      <c r="S505" s="26"/>
      <c r="T505" s="26"/>
      <c r="AH505" s="30"/>
      <c r="AK505" s="31"/>
      <c r="AM505" s="31"/>
      <c r="AQ505" s="31"/>
    </row>
    <row r="506" spans="4:43" x14ac:dyDescent="0.25">
      <c r="D506" s="20"/>
      <c r="E506" s="47"/>
      <c r="F506" s="21"/>
      <c r="G506" s="47"/>
      <c r="H506" s="47"/>
      <c r="P506" s="25"/>
      <c r="Q506" s="26"/>
      <c r="R506" s="26"/>
      <c r="S506" s="26"/>
      <c r="T506" s="26"/>
      <c r="AH506" s="30"/>
      <c r="AK506" s="31"/>
      <c r="AM506" s="31"/>
      <c r="AQ506" s="31"/>
    </row>
    <row r="507" spans="4:43" x14ac:dyDescent="0.25">
      <c r="D507" s="20"/>
      <c r="E507" s="47"/>
      <c r="F507" s="21"/>
      <c r="G507" s="47"/>
      <c r="H507" s="47"/>
      <c r="P507" s="25"/>
      <c r="Q507" s="26"/>
      <c r="R507" s="26"/>
      <c r="S507" s="26"/>
      <c r="T507" s="26"/>
      <c r="AH507" s="30"/>
      <c r="AM507" s="31"/>
      <c r="AQ507" s="31"/>
    </row>
    <row r="508" spans="4:43" x14ac:dyDescent="0.25">
      <c r="D508" s="20"/>
      <c r="E508" s="47"/>
      <c r="F508" s="21"/>
      <c r="G508" s="47"/>
      <c r="H508" s="47"/>
      <c r="P508" s="25"/>
      <c r="Q508" s="26"/>
      <c r="R508" s="26"/>
      <c r="S508" s="26"/>
      <c r="T508" s="26"/>
      <c r="AH508" s="30"/>
      <c r="AQ508" s="31"/>
    </row>
    <row r="509" spans="4:43" x14ac:dyDescent="0.25">
      <c r="D509" s="20"/>
      <c r="E509" s="47"/>
      <c r="F509" s="21"/>
      <c r="G509" s="47"/>
      <c r="H509" s="47"/>
      <c r="P509" s="25"/>
      <c r="Q509" s="26"/>
      <c r="R509" s="26"/>
      <c r="S509" s="26"/>
      <c r="T509" s="26"/>
      <c r="AH509" s="30"/>
      <c r="AQ509" s="31"/>
    </row>
    <row r="510" spans="4:43" x14ac:dyDescent="0.25">
      <c r="D510" s="20"/>
      <c r="E510" s="47"/>
      <c r="F510" s="21"/>
      <c r="G510" s="47"/>
      <c r="H510" s="47"/>
      <c r="P510" s="25"/>
      <c r="Q510" s="26"/>
      <c r="R510" s="26"/>
      <c r="S510" s="26"/>
      <c r="T510" s="26"/>
      <c r="AH510" s="30"/>
      <c r="AK510" s="31"/>
      <c r="AL510" s="167"/>
      <c r="AM510" s="31"/>
      <c r="AQ510" s="31"/>
    </row>
    <row r="511" spans="4:43" x14ac:dyDescent="0.25">
      <c r="D511" s="20"/>
      <c r="E511" s="47"/>
      <c r="F511" s="21"/>
      <c r="G511" s="47"/>
      <c r="H511" s="47"/>
      <c r="P511" s="25"/>
      <c r="Q511" s="26"/>
      <c r="R511" s="26"/>
      <c r="S511" s="26"/>
      <c r="T511" s="26"/>
      <c r="AH511" s="30"/>
      <c r="AM511" s="31"/>
      <c r="AQ511" s="31"/>
    </row>
    <row r="512" spans="4:43" x14ac:dyDescent="0.25">
      <c r="D512" s="20"/>
      <c r="E512" s="47"/>
      <c r="F512" s="21"/>
      <c r="G512" s="47"/>
      <c r="H512" s="47"/>
      <c r="P512" s="25"/>
      <c r="Q512" s="26"/>
      <c r="R512" s="26"/>
      <c r="S512" s="26"/>
      <c r="T512" s="26"/>
      <c r="Y512" s="42"/>
      <c r="AH512" s="30"/>
      <c r="AK512" s="31"/>
      <c r="AM512" s="31"/>
      <c r="AQ512" s="31"/>
    </row>
    <row r="513" spans="4:43" x14ac:dyDescent="0.25">
      <c r="D513" s="20"/>
      <c r="E513" s="47"/>
      <c r="F513" s="21"/>
      <c r="G513" s="47"/>
      <c r="H513" s="47"/>
      <c r="P513" s="25"/>
      <c r="Q513" s="26"/>
      <c r="R513" s="26"/>
      <c r="S513" s="26"/>
      <c r="T513" s="26"/>
      <c r="Y513" s="42"/>
      <c r="AH513" s="30"/>
      <c r="AK513" s="31"/>
      <c r="AL513" s="167"/>
      <c r="AM513" s="31"/>
      <c r="AQ513" s="31"/>
    </row>
    <row r="514" spans="4:43" x14ac:dyDescent="0.25">
      <c r="D514" s="20"/>
      <c r="E514" s="47"/>
      <c r="F514" s="21"/>
      <c r="G514" s="47"/>
      <c r="H514" s="47"/>
      <c r="P514" s="25"/>
      <c r="Q514" s="26"/>
      <c r="R514" s="26"/>
      <c r="S514" s="26"/>
      <c r="T514" s="26"/>
      <c r="Y514" s="42"/>
      <c r="AH514" s="30"/>
      <c r="AK514" s="31"/>
      <c r="AL514" s="167"/>
      <c r="AM514" s="31"/>
      <c r="AQ514" s="31"/>
    </row>
    <row r="515" spans="4:43" x14ac:dyDescent="0.25">
      <c r="D515" s="20"/>
      <c r="E515" s="47"/>
      <c r="F515" s="21"/>
      <c r="G515" s="47"/>
      <c r="H515" s="47"/>
      <c r="P515" s="25"/>
      <c r="Q515" s="26"/>
      <c r="R515" s="26"/>
      <c r="S515" s="26"/>
      <c r="T515" s="26"/>
      <c r="AH515" s="30"/>
      <c r="AK515" s="31"/>
      <c r="AL515" s="167"/>
      <c r="AM515" s="31"/>
      <c r="AQ515" s="31"/>
    </row>
    <row r="516" spans="4:43" x14ac:dyDescent="0.25">
      <c r="D516" s="20"/>
      <c r="E516" s="47"/>
      <c r="F516" s="21"/>
      <c r="G516" s="47"/>
      <c r="H516" s="47"/>
      <c r="AH516" s="30"/>
      <c r="AQ516" s="31"/>
    </row>
    <row r="517" spans="4:43" x14ac:dyDescent="0.25">
      <c r="D517" s="20"/>
      <c r="E517" s="47"/>
      <c r="F517" s="21"/>
      <c r="G517" s="47"/>
      <c r="H517" s="47"/>
      <c r="P517" s="25"/>
      <c r="Q517" s="26"/>
      <c r="R517" s="26"/>
      <c r="S517" s="26"/>
      <c r="T517" s="26"/>
      <c r="AH517" s="30"/>
      <c r="AK517" s="31"/>
      <c r="AL517" s="167"/>
      <c r="AM517" s="31"/>
      <c r="AQ517" s="31"/>
    </row>
    <row r="518" spans="4:43" x14ac:dyDescent="0.25">
      <c r="D518" s="20"/>
      <c r="E518" s="47"/>
      <c r="F518" s="21"/>
      <c r="G518" s="47"/>
      <c r="H518" s="47"/>
      <c r="P518" s="25"/>
      <c r="Q518" s="26"/>
      <c r="R518" s="26"/>
      <c r="S518" s="26"/>
      <c r="T518" s="26"/>
      <c r="AH518" s="30"/>
      <c r="AK518" s="31"/>
      <c r="AL518" s="167"/>
      <c r="AM518" s="31"/>
      <c r="AQ518" s="31"/>
    </row>
    <row r="519" spans="4:43" x14ac:dyDescent="0.25">
      <c r="D519" s="20"/>
      <c r="E519" s="47"/>
      <c r="F519" s="21"/>
      <c r="G519" s="47"/>
      <c r="H519" s="47"/>
      <c r="P519" s="25"/>
      <c r="Q519" s="26"/>
      <c r="R519" s="26"/>
      <c r="S519" s="26"/>
      <c r="T519" s="26"/>
      <c r="AH519" s="30"/>
      <c r="AK519" s="31"/>
      <c r="AL519" s="167"/>
      <c r="AM519" s="31"/>
      <c r="AQ519" s="31"/>
    </row>
    <row r="520" spans="4:43" x14ac:dyDescent="0.25">
      <c r="D520" s="20"/>
      <c r="E520" s="47"/>
      <c r="F520" s="21"/>
      <c r="G520" s="47"/>
      <c r="H520" s="47"/>
      <c r="P520" s="25"/>
      <c r="Q520" s="26"/>
      <c r="R520" s="26"/>
      <c r="S520" s="26"/>
      <c r="T520" s="26"/>
      <c r="Y520" s="42"/>
      <c r="AH520" s="30"/>
      <c r="AK520" s="31"/>
      <c r="AL520" s="167"/>
      <c r="AM520" s="31"/>
      <c r="AQ520" s="31"/>
    </row>
    <row r="521" spans="4:43" x14ac:dyDescent="0.25">
      <c r="D521" s="20"/>
      <c r="E521" s="47"/>
      <c r="F521" s="21"/>
      <c r="G521" s="47"/>
      <c r="H521" s="47"/>
      <c r="P521" s="25"/>
      <c r="Q521" s="26"/>
      <c r="R521" s="26"/>
      <c r="S521" s="26"/>
      <c r="T521" s="26"/>
      <c r="AH521" s="30"/>
      <c r="AK521" s="31"/>
      <c r="AL521" s="167"/>
      <c r="AM521" s="31"/>
      <c r="AQ521" s="31"/>
    </row>
    <row r="522" spans="4:43" x14ac:dyDescent="0.25">
      <c r="D522" s="20"/>
      <c r="E522" s="47"/>
      <c r="F522" s="21"/>
      <c r="G522" s="47"/>
      <c r="H522" s="47"/>
      <c r="P522" s="25"/>
      <c r="Q522" s="26"/>
      <c r="R522" s="26"/>
      <c r="S522" s="26"/>
      <c r="T522" s="26"/>
      <c r="AH522" s="30"/>
      <c r="AK522" s="31"/>
      <c r="AM522" s="31"/>
      <c r="AQ522" s="31"/>
    </row>
    <row r="523" spans="4:43" x14ac:dyDescent="0.25">
      <c r="D523" s="20"/>
      <c r="E523" s="47"/>
      <c r="F523" s="21"/>
      <c r="G523" s="47"/>
      <c r="H523" s="47"/>
      <c r="P523" s="25"/>
      <c r="Q523" s="26"/>
      <c r="R523" s="26"/>
      <c r="S523" s="26"/>
      <c r="T523" s="26"/>
      <c r="AH523" s="30"/>
      <c r="AK523" s="31"/>
      <c r="AM523" s="31"/>
      <c r="AQ523" s="31"/>
    </row>
    <row r="524" spans="4:43" x14ac:dyDescent="0.25">
      <c r="D524" s="20"/>
      <c r="E524" s="47"/>
      <c r="F524" s="21"/>
      <c r="G524" s="47"/>
      <c r="H524" s="47"/>
      <c r="P524" s="25"/>
      <c r="Q524" s="26"/>
      <c r="R524" s="26"/>
      <c r="S524" s="26"/>
      <c r="T524" s="26"/>
      <c r="AH524" s="30"/>
      <c r="AK524" s="31"/>
      <c r="AL524" s="167"/>
      <c r="AM524" s="31"/>
      <c r="AQ524" s="31"/>
    </row>
    <row r="525" spans="4:43" x14ac:dyDescent="0.25">
      <c r="D525" s="20"/>
      <c r="E525" s="47"/>
      <c r="F525" s="21"/>
      <c r="G525" s="47"/>
      <c r="H525" s="47"/>
      <c r="P525" s="25"/>
      <c r="Q525" s="26"/>
      <c r="R525" s="26"/>
      <c r="S525" s="26"/>
      <c r="T525" s="26"/>
      <c r="AH525" s="30"/>
      <c r="AK525" s="31"/>
      <c r="AL525" s="167"/>
      <c r="AM525" s="31"/>
      <c r="AQ525" s="31"/>
    </row>
    <row r="526" spans="4:43" x14ac:dyDescent="0.25">
      <c r="D526" s="20"/>
      <c r="E526" s="47"/>
      <c r="F526" s="21"/>
      <c r="G526" s="47"/>
      <c r="H526" s="47"/>
      <c r="P526" s="25"/>
      <c r="Q526" s="26"/>
      <c r="R526" s="26"/>
      <c r="S526" s="26"/>
      <c r="T526" s="26"/>
      <c r="AH526" s="30"/>
      <c r="AK526" s="31"/>
      <c r="AL526" s="167"/>
      <c r="AM526" s="31"/>
      <c r="AQ526" s="31"/>
    </row>
    <row r="527" spans="4:43" x14ac:dyDescent="0.25">
      <c r="D527" s="20"/>
      <c r="E527" s="47"/>
      <c r="F527" s="21"/>
      <c r="G527" s="47"/>
      <c r="H527" s="47"/>
      <c r="P527" s="25"/>
      <c r="Q527" s="26"/>
      <c r="R527" s="26"/>
      <c r="S527" s="26"/>
      <c r="T527" s="26"/>
      <c r="AH527" s="30"/>
      <c r="AK527" s="31"/>
      <c r="AL527" s="167"/>
      <c r="AM527" s="31"/>
      <c r="AQ527" s="31"/>
    </row>
    <row r="528" spans="4:43" x14ac:dyDescent="0.25">
      <c r="D528" s="20"/>
      <c r="E528" s="47"/>
      <c r="F528" s="21"/>
      <c r="G528" s="47"/>
      <c r="H528" s="47"/>
      <c r="P528" s="25"/>
      <c r="Q528" s="26"/>
      <c r="R528" s="26"/>
      <c r="S528" s="26"/>
      <c r="T528" s="26"/>
      <c r="AH528" s="30"/>
      <c r="AK528" s="31"/>
      <c r="AL528" s="167"/>
      <c r="AM528" s="31"/>
      <c r="AQ528" s="31"/>
    </row>
    <row r="529" spans="4:43" x14ac:dyDescent="0.25">
      <c r="D529" s="20"/>
      <c r="E529" s="47"/>
      <c r="F529" s="21"/>
      <c r="G529" s="47"/>
      <c r="H529" s="47"/>
      <c r="P529" s="25"/>
      <c r="Q529" s="26"/>
      <c r="R529" s="26"/>
      <c r="S529" s="26"/>
      <c r="T529" s="26"/>
      <c r="AH529" s="30"/>
      <c r="AK529" s="31"/>
      <c r="AL529" s="167"/>
      <c r="AM529" s="31"/>
      <c r="AQ529" s="31"/>
    </row>
    <row r="530" spans="4:43" x14ac:dyDescent="0.25">
      <c r="D530" s="20"/>
      <c r="E530" s="47"/>
      <c r="F530" s="21"/>
      <c r="G530" s="47"/>
      <c r="H530" s="47"/>
      <c r="P530" s="25"/>
      <c r="Q530" s="26"/>
      <c r="R530" s="26"/>
      <c r="S530" s="26"/>
      <c r="T530" s="26"/>
      <c r="AH530" s="30"/>
      <c r="AK530" s="31"/>
      <c r="AL530" s="167"/>
      <c r="AM530" s="31"/>
      <c r="AQ530" s="31"/>
    </row>
    <row r="531" spans="4:43" x14ac:dyDescent="0.25">
      <c r="D531" s="20"/>
      <c r="E531" s="47"/>
      <c r="F531" s="21"/>
      <c r="G531" s="47"/>
      <c r="H531" s="47"/>
      <c r="P531" s="25"/>
      <c r="Q531" s="26"/>
      <c r="R531" s="26"/>
      <c r="S531" s="26"/>
      <c r="T531" s="26"/>
      <c r="AH531" s="30"/>
      <c r="AK531" s="31"/>
      <c r="AM531" s="31"/>
      <c r="AQ531" s="31"/>
    </row>
    <row r="532" spans="4:43" x14ac:dyDescent="0.25">
      <c r="D532" s="20"/>
      <c r="E532" s="47"/>
      <c r="F532" s="21"/>
      <c r="G532" s="47"/>
      <c r="H532" s="47"/>
      <c r="P532" s="25"/>
      <c r="Q532" s="26"/>
      <c r="R532" s="26"/>
      <c r="S532" s="26"/>
      <c r="T532" s="26"/>
      <c r="AH532" s="30"/>
      <c r="AK532" s="31"/>
      <c r="AM532" s="31"/>
      <c r="AQ532" s="31"/>
    </row>
    <row r="533" spans="4:43" x14ac:dyDescent="0.25">
      <c r="D533" s="20"/>
      <c r="E533" s="47"/>
      <c r="F533" s="21"/>
      <c r="G533" s="47"/>
      <c r="H533" s="47"/>
      <c r="P533" s="25"/>
      <c r="Q533" s="26"/>
      <c r="R533" s="26"/>
      <c r="S533" s="26"/>
      <c r="T533" s="26"/>
      <c r="Y533" s="42"/>
      <c r="AH533" s="30"/>
      <c r="AK533" s="31"/>
      <c r="AM533" s="31"/>
      <c r="AQ533" s="31"/>
    </row>
    <row r="534" spans="4:43" x14ac:dyDescent="0.25">
      <c r="D534" s="20"/>
      <c r="E534" s="47"/>
      <c r="F534" s="21"/>
      <c r="G534" s="47"/>
      <c r="H534" s="47"/>
      <c r="P534" s="25"/>
      <c r="Q534" s="26"/>
      <c r="R534" s="26"/>
      <c r="S534" s="26"/>
      <c r="T534" s="26"/>
      <c r="AH534" s="30"/>
      <c r="AK534" s="31"/>
      <c r="AM534" s="31"/>
      <c r="AQ534" s="31"/>
    </row>
    <row r="535" spans="4:43" x14ac:dyDescent="0.25">
      <c r="D535" s="20"/>
      <c r="E535" s="47"/>
      <c r="F535" s="21"/>
      <c r="G535" s="47"/>
      <c r="H535" s="47"/>
      <c r="P535" s="25"/>
      <c r="Q535" s="26"/>
      <c r="R535" s="26"/>
      <c r="S535" s="26"/>
      <c r="T535" s="26"/>
      <c r="AH535" s="30"/>
      <c r="AK535" s="31"/>
      <c r="AM535" s="31"/>
      <c r="AQ535" s="31"/>
    </row>
    <row r="536" spans="4:43" x14ac:dyDescent="0.25">
      <c r="D536" s="20"/>
      <c r="E536" s="47"/>
      <c r="F536" s="21"/>
      <c r="G536" s="47"/>
      <c r="H536" s="47"/>
      <c r="P536" s="25"/>
      <c r="Q536" s="26"/>
      <c r="R536" s="26"/>
      <c r="S536" s="26"/>
      <c r="T536" s="26"/>
      <c r="AH536" s="30"/>
      <c r="AK536" s="31"/>
      <c r="AM536" s="31"/>
      <c r="AQ536" s="31"/>
    </row>
    <row r="537" spans="4:43" x14ac:dyDescent="0.25">
      <c r="D537" s="20"/>
      <c r="E537" s="47"/>
      <c r="F537" s="21"/>
      <c r="G537" s="47"/>
      <c r="H537" s="47"/>
      <c r="P537" s="25"/>
      <c r="Q537" s="26"/>
      <c r="R537" s="26"/>
      <c r="S537" s="26"/>
      <c r="T537" s="26"/>
      <c r="AH537" s="30"/>
      <c r="AK537" s="31"/>
      <c r="AL537" s="167"/>
      <c r="AM537" s="31"/>
      <c r="AQ537" s="31"/>
    </row>
    <row r="538" spans="4:43" x14ac:dyDescent="0.25">
      <c r="D538" s="20"/>
      <c r="E538" s="47"/>
      <c r="F538" s="21"/>
      <c r="G538" s="47"/>
      <c r="H538" s="47"/>
      <c r="P538" s="25"/>
      <c r="Q538" s="26"/>
      <c r="R538" s="26"/>
      <c r="S538" s="26"/>
      <c r="T538" s="26"/>
      <c r="AH538" s="30"/>
      <c r="AK538" s="31"/>
      <c r="AL538" s="167"/>
      <c r="AM538" s="31"/>
      <c r="AQ538" s="31"/>
    </row>
    <row r="539" spans="4:43" x14ac:dyDescent="0.25">
      <c r="D539" s="20"/>
      <c r="E539" s="47"/>
      <c r="F539" s="21"/>
      <c r="G539" s="47"/>
      <c r="H539" s="47"/>
      <c r="P539" s="25"/>
      <c r="Q539" s="26"/>
      <c r="R539" s="26"/>
      <c r="S539" s="26"/>
      <c r="T539" s="26"/>
      <c r="AH539" s="30"/>
      <c r="AK539" s="31"/>
      <c r="AL539" s="167"/>
      <c r="AM539" s="31"/>
      <c r="AQ539" s="31"/>
    </row>
    <row r="540" spans="4:43" x14ac:dyDescent="0.25">
      <c r="D540" s="20"/>
      <c r="E540" s="47"/>
      <c r="F540" s="21"/>
      <c r="G540" s="47"/>
      <c r="H540" s="47"/>
      <c r="P540" s="25"/>
      <c r="Q540" s="26"/>
      <c r="R540" s="26"/>
      <c r="S540" s="26"/>
      <c r="T540" s="26"/>
      <c r="AH540" s="30"/>
      <c r="AK540" s="31"/>
      <c r="AL540" s="167"/>
      <c r="AM540" s="31"/>
      <c r="AQ540" s="31"/>
    </row>
    <row r="541" spans="4:43" x14ac:dyDescent="0.25">
      <c r="D541" s="20"/>
      <c r="E541" s="47"/>
      <c r="F541" s="21"/>
      <c r="G541" s="47"/>
      <c r="H541" s="47"/>
      <c r="P541" s="25"/>
      <c r="Q541" s="26"/>
      <c r="R541" s="26"/>
      <c r="S541" s="26"/>
      <c r="T541" s="26"/>
      <c r="AH541" s="30"/>
      <c r="AK541" s="31"/>
      <c r="AL541" s="167"/>
      <c r="AM541" s="31"/>
      <c r="AQ541" s="31"/>
    </row>
    <row r="542" spans="4:43" x14ac:dyDescent="0.25">
      <c r="D542" s="20"/>
      <c r="E542" s="47"/>
      <c r="F542" s="21"/>
      <c r="G542" s="47"/>
      <c r="H542" s="47"/>
      <c r="P542" s="25"/>
      <c r="Q542" s="26"/>
      <c r="R542" s="26"/>
      <c r="S542" s="26"/>
      <c r="T542" s="26"/>
      <c r="Y542" s="42"/>
      <c r="AH542" s="30"/>
      <c r="AK542" s="31"/>
      <c r="AM542" s="31"/>
      <c r="AQ542" s="31"/>
    </row>
    <row r="543" spans="4:43" x14ac:dyDescent="0.25">
      <c r="D543" s="20"/>
      <c r="E543" s="47"/>
      <c r="F543" s="21"/>
      <c r="G543" s="47"/>
      <c r="H543" s="47"/>
      <c r="P543" s="25"/>
      <c r="Q543" s="26"/>
      <c r="R543" s="26"/>
      <c r="S543" s="26"/>
      <c r="T543" s="26"/>
      <c r="AH543" s="30"/>
      <c r="AK543" s="31"/>
      <c r="AL543" s="167"/>
      <c r="AM543" s="31"/>
      <c r="AQ543" s="31"/>
    </row>
    <row r="544" spans="4:43" x14ac:dyDescent="0.25">
      <c r="D544" s="20"/>
      <c r="E544" s="47"/>
      <c r="F544" s="21"/>
      <c r="G544" s="47"/>
      <c r="H544" s="47"/>
      <c r="P544" s="25"/>
      <c r="Q544" s="26"/>
      <c r="R544" s="26"/>
      <c r="S544" s="26"/>
      <c r="T544" s="26"/>
      <c r="AH544" s="30"/>
      <c r="AK544" s="31"/>
      <c r="AL544" s="167"/>
      <c r="AM544" s="31"/>
      <c r="AQ544" s="31"/>
    </row>
    <row r="545" spans="4:43" x14ac:dyDescent="0.25">
      <c r="D545" s="20"/>
      <c r="E545" s="47"/>
      <c r="F545" s="21"/>
      <c r="G545" s="47"/>
      <c r="H545" s="47"/>
      <c r="P545" s="25"/>
      <c r="Q545" s="26"/>
      <c r="R545" s="26"/>
      <c r="S545" s="26"/>
      <c r="T545" s="26"/>
      <c r="Y545" s="42"/>
      <c r="AH545" s="30"/>
      <c r="AK545" s="31"/>
      <c r="AM545" s="31"/>
      <c r="AQ545" s="31"/>
    </row>
    <row r="546" spans="4:43" x14ac:dyDescent="0.25">
      <c r="D546" s="20"/>
      <c r="E546" s="47"/>
      <c r="F546" s="21"/>
      <c r="G546" s="47"/>
      <c r="H546" s="47"/>
      <c r="P546" s="25"/>
      <c r="Q546" s="26"/>
      <c r="R546" s="26"/>
      <c r="S546" s="26"/>
      <c r="T546" s="26"/>
      <c r="Y546" s="42"/>
      <c r="AH546" s="30"/>
      <c r="AK546" s="31"/>
      <c r="AM546" s="31"/>
      <c r="AQ546" s="31"/>
    </row>
    <row r="547" spans="4:43" x14ac:dyDescent="0.25">
      <c r="D547" s="20"/>
      <c r="E547" s="47"/>
      <c r="F547" s="21"/>
      <c r="G547" s="47"/>
      <c r="H547" s="47"/>
      <c r="P547" s="25"/>
      <c r="Q547" s="26"/>
      <c r="R547" s="26"/>
      <c r="S547" s="26"/>
      <c r="T547" s="26"/>
      <c r="AH547" s="30"/>
      <c r="AK547" s="31"/>
      <c r="AM547" s="31"/>
      <c r="AQ547" s="31"/>
    </row>
    <row r="548" spans="4:43" x14ac:dyDescent="0.25">
      <c r="D548" s="20"/>
      <c r="E548" s="47"/>
      <c r="F548" s="21"/>
      <c r="G548" s="47"/>
      <c r="H548" s="47"/>
      <c r="P548" s="25"/>
      <c r="Q548" s="26"/>
      <c r="R548" s="26"/>
      <c r="S548" s="26"/>
      <c r="T548" s="26"/>
      <c r="AH548" s="30"/>
      <c r="AM548" s="31"/>
      <c r="AQ548" s="31"/>
    </row>
    <row r="549" spans="4:43" x14ac:dyDescent="0.25">
      <c r="D549" s="20"/>
      <c r="E549" s="47"/>
      <c r="F549" s="21"/>
      <c r="G549" s="47"/>
      <c r="H549" s="47"/>
      <c r="P549" s="25"/>
      <c r="Q549" s="26"/>
      <c r="R549" s="26"/>
      <c r="S549" s="26"/>
      <c r="T549" s="26"/>
      <c r="AH549" s="30"/>
      <c r="AM549" s="31"/>
      <c r="AQ549" s="31"/>
    </row>
    <row r="550" spans="4:43" x14ac:dyDescent="0.25">
      <c r="D550" s="20"/>
      <c r="E550" s="47"/>
      <c r="F550" s="21"/>
      <c r="G550" s="47"/>
      <c r="H550" s="47"/>
      <c r="P550" s="25"/>
      <c r="Q550" s="26"/>
      <c r="R550" s="26"/>
      <c r="S550" s="26"/>
      <c r="T550" s="26"/>
      <c r="AH550" s="30"/>
      <c r="AQ550" s="31"/>
    </row>
    <row r="551" spans="4:43" x14ac:dyDescent="0.25">
      <c r="D551" s="20"/>
      <c r="E551" s="47"/>
      <c r="F551" s="21"/>
      <c r="G551" s="47"/>
      <c r="H551" s="47"/>
      <c r="P551" s="25"/>
      <c r="Q551" s="26"/>
      <c r="R551" s="26"/>
      <c r="S551" s="26"/>
      <c r="T551" s="26"/>
      <c r="AH551" s="30"/>
      <c r="AQ551" s="31"/>
    </row>
    <row r="552" spans="4:43" x14ac:dyDescent="0.25">
      <c r="D552" s="20"/>
      <c r="E552" s="47"/>
      <c r="F552" s="21"/>
      <c r="G552" s="47"/>
      <c r="H552" s="47"/>
      <c r="AH552" s="30"/>
      <c r="AQ552" s="31"/>
    </row>
    <row r="553" spans="4:43" x14ac:dyDescent="0.25">
      <c r="D553" s="20"/>
      <c r="E553" s="47"/>
      <c r="F553" s="21"/>
      <c r="G553" s="47"/>
      <c r="H553" s="47"/>
      <c r="AH553" s="30"/>
      <c r="AQ553" s="31"/>
    </row>
    <row r="554" spans="4:43" x14ac:dyDescent="0.25">
      <c r="D554" s="20"/>
      <c r="E554" s="47"/>
      <c r="F554" s="21"/>
      <c r="G554" s="47"/>
      <c r="H554" s="47"/>
      <c r="AH554" s="30"/>
      <c r="AQ554" s="31"/>
    </row>
    <row r="555" spans="4:43" x14ac:dyDescent="0.25">
      <c r="D555" s="20"/>
      <c r="E555" s="47"/>
      <c r="F555" s="21"/>
      <c r="G555" s="47"/>
      <c r="H555" s="47"/>
      <c r="P555" s="25"/>
      <c r="Q555" s="26"/>
      <c r="R555" s="26"/>
      <c r="S555" s="26"/>
      <c r="T555" s="26"/>
      <c r="AH555" s="30"/>
      <c r="AK555" s="31"/>
      <c r="AL555" s="167"/>
      <c r="AM555" s="31"/>
      <c r="AQ555" s="31"/>
    </row>
    <row r="556" spans="4:43" x14ac:dyDescent="0.25">
      <c r="D556" s="20"/>
      <c r="E556" s="47"/>
      <c r="F556" s="21"/>
      <c r="G556" s="47"/>
      <c r="H556" s="47"/>
      <c r="P556" s="25"/>
      <c r="Q556" s="26"/>
      <c r="R556" s="26"/>
      <c r="S556" s="26"/>
      <c r="T556" s="26"/>
      <c r="AH556" s="30"/>
      <c r="AK556" s="31"/>
      <c r="AL556" s="167"/>
      <c r="AM556" s="31"/>
      <c r="AQ556" s="31"/>
    </row>
    <row r="557" spans="4:43" x14ac:dyDescent="0.25">
      <c r="D557" s="20"/>
      <c r="E557" s="47"/>
      <c r="F557" s="21"/>
      <c r="G557" s="47"/>
      <c r="H557" s="47"/>
      <c r="P557" s="25"/>
      <c r="AH557" s="30"/>
      <c r="AK557" s="31"/>
      <c r="AL557" s="167"/>
      <c r="AM557" s="31"/>
      <c r="AQ557" s="31"/>
    </row>
    <row r="558" spans="4:43" x14ac:dyDescent="0.25">
      <c r="D558" s="20"/>
      <c r="E558" s="47"/>
      <c r="F558" s="21"/>
      <c r="G558" s="47"/>
      <c r="H558" s="47"/>
      <c r="P558" s="25"/>
      <c r="Q558" s="26"/>
      <c r="R558" s="26"/>
      <c r="S558" s="26"/>
      <c r="T558" s="26"/>
      <c r="AH558" s="30"/>
      <c r="AK558" s="31"/>
      <c r="AL558" s="167"/>
      <c r="AM558" s="31"/>
      <c r="AQ558" s="31"/>
    </row>
    <row r="559" spans="4:43" x14ac:dyDescent="0.25">
      <c r="D559" s="20"/>
      <c r="E559" s="47"/>
      <c r="F559" s="21"/>
      <c r="G559" s="47"/>
      <c r="H559" s="47"/>
      <c r="P559" s="25"/>
      <c r="Q559" s="26"/>
      <c r="R559" s="26"/>
      <c r="S559" s="26"/>
      <c r="T559" s="26"/>
      <c r="Y559" s="42"/>
      <c r="AH559" s="30"/>
      <c r="AK559" s="31"/>
      <c r="AM559" s="31"/>
      <c r="AQ559" s="31"/>
    </row>
    <row r="560" spans="4:43" x14ac:dyDescent="0.25">
      <c r="D560" s="20"/>
      <c r="E560" s="47"/>
      <c r="F560" s="21"/>
      <c r="G560" s="47"/>
      <c r="H560" s="47"/>
      <c r="P560" s="25"/>
      <c r="Q560" s="26"/>
      <c r="R560" s="26"/>
      <c r="S560" s="26"/>
      <c r="T560" s="26"/>
      <c r="AH560" s="30"/>
      <c r="AK560" s="31"/>
      <c r="AM560" s="31"/>
      <c r="AQ560" s="31"/>
    </row>
    <row r="561" spans="4:43" x14ac:dyDescent="0.25">
      <c r="D561" s="20"/>
      <c r="E561" s="47"/>
      <c r="F561" s="21"/>
      <c r="G561" s="47"/>
      <c r="H561" s="47"/>
      <c r="P561" s="25"/>
      <c r="Q561" s="26"/>
      <c r="R561" s="26"/>
      <c r="S561" s="26"/>
      <c r="T561" s="26"/>
      <c r="AH561" s="30"/>
      <c r="AK561" s="31"/>
      <c r="AM561" s="31"/>
      <c r="AQ561" s="31"/>
    </row>
    <row r="562" spans="4:43" x14ac:dyDescent="0.25">
      <c r="D562" s="20"/>
      <c r="E562" s="47"/>
      <c r="F562" s="21"/>
      <c r="G562" s="47"/>
      <c r="H562" s="47"/>
      <c r="P562" s="25"/>
      <c r="Q562" s="26"/>
      <c r="R562" s="26"/>
      <c r="S562" s="26"/>
      <c r="T562" s="26"/>
      <c r="AH562" s="30"/>
      <c r="AK562" s="31"/>
      <c r="AL562" s="167"/>
      <c r="AM562" s="31"/>
      <c r="AQ562" s="31"/>
    </row>
    <row r="563" spans="4:43" x14ac:dyDescent="0.25">
      <c r="D563" s="20"/>
      <c r="E563" s="47"/>
      <c r="F563" s="21"/>
      <c r="G563" s="47"/>
      <c r="H563" s="47"/>
      <c r="P563" s="25"/>
      <c r="Q563" s="26"/>
      <c r="R563" s="26"/>
      <c r="S563" s="26"/>
      <c r="T563" s="26"/>
      <c r="AH563" s="30"/>
      <c r="AK563" s="31"/>
      <c r="AL563" s="167"/>
      <c r="AM563" s="31"/>
      <c r="AQ563" s="31"/>
    </row>
    <row r="564" spans="4:43" x14ac:dyDescent="0.25">
      <c r="D564" s="20"/>
      <c r="E564" s="47"/>
      <c r="F564" s="21"/>
      <c r="G564" s="47"/>
      <c r="H564" s="47"/>
      <c r="P564" s="25"/>
      <c r="Q564" s="26"/>
      <c r="R564" s="26"/>
      <c r="S564" s="26"/>
      <c r="T564" s="26"/>
      <c r="AH564" s="30"/>
      <c r="AK564" s="31"/>
      <c r="AM564" s="31"/>
      <c r="AQ564" s="31"/>
    </row>
    <row r="565" spans="4:43" x14ac:dyDescent="0.25">
      <c r="D565" s="20"/>
      <c r="E565" s="47"/>
      <c r="F565" s="21"/>
      <c r="G565" s="47"/>
      <c r="H565" s="47"/>
      <c r="P565" s="25"/>
      <c r="Q565" s="26"/>
      <c r="R565" s="26"/>
      <c r="S565" s="26"/>
      <c r="T565" s="26"/>
      <c r="AH565" s="30"/>
      <c r="AK565" s="31"/>
      <c r="AL565" s="167"/>
      <c r="AM565" s="31"/>
      <c r="AQ565" s="31"/>
    </row>
    <row r="566" spans="4:43" x14ac:dyDescent="0.25">
      <c r="D566" s="20"/>
      <c r="E566" s="47"/>
      <c r="F566" s="21"/>
      <c r="G566" s="47"/>
      <c r="H566" s="47"/>
      <c r="AH566" s="30"/>
      <c r="AQ566" s="31"/>
    </row>
    <row r="567" spans="4:43" x14ac:dyDescent="0.25">
      <c r="D567" s="20"/>
      <c r="E567" s="47"/>
      <c r="F567" s="21"/>
      <c r="G567" s="47"/>
      <c r="H567" s="47"/>
      <c r="AH567" s="30"/>
      <c r="AQ567" s="31"/>
    </row>
    <row r="568" spans="4:43" x14ac:dyDescent="0.25">
      <c r="D568" s="20"/>
      <c r="E568" s="47"/>
      <c r="F568" s="21"/>
      <c r="G568" s="47"/>
      <c r="H568" s="47"/>
      <c r="P568" s="25"/>
      <c r="Q568" s="26"/>
      <c r="R568" s="26"/>
      <c r="S568" s="26"/>
      <c r="T568" s="26"/>
      <c r="AH568" s="30"/>
      <c r="AK568" s="31"/>
      <c r="AM568" s="31"/>
      <c r="AQ568" s="31"/>
    </row>
    <row r="569" spans="4:43" x14ac:dyDescent="0.25">
      <c r="D569" s="20"/>
      <c r="E569" s="47"/>
      <c r="F569" s="21"/>
      <c r="G569" s="47"/>
      <c r="H569" s="47"/>
      <c r="P569" s="25"/>
      <c r="Q569" s="26"/>
      <c r="R569" s="26"/>
      <c r="S569" s="26"/>
      <c r="T569" s="26"/>
      <c r="AH569" s="30"/>
      <c r="AK569" s="31"/>
      <c r="AL569" s="167"/>
      <c r="AM569" s="31"/>
      <c r="AQ569" s="31"/>
    </row>
    <row r="570" spans="4:43" x14ac:dyDescent="0.25">
      <c r="D570" s="20"/>
      <c r="E570" s="47"/>
      <c r="F570" s="21"/>
      <c r="G570" s="47"/>
      <c r="H570" s="47"/>
      <c r="P570" s="25"/>
      <c r="Q570" s="26"/>
      <c r="R570" s="26"/>
      <c r="S570" s="26"/>
      <c r="T570" s="26"/>
      <c r="AH570" s="30"/>
      <c r="AK570" s="31"/>
      <c r="AL570" s="167"/>
      <c r="AM570" s="31"/>
      <c r="AQ570" s="31"/>
    </row>
    <row r="571" spans="4:43" x14ac:dyDescent="0.25">
      <c r="D571" s="20"/>
      <c r="E571" s="47"/>
      <c r="F571" s="21"/>
      <c r="G571" s="47"/>
      <c r="H571" s="47"/>
      <c r="P571" s="25"/>
      <c r="Q571" s="26"/>
      <c r="R571" s="26"/>
      <c r="S571" s="26"/>
      <c r="T571" s="26"/>
      <c r="AH571" s="30"/>
      <c r="AK571" s="31"/>
      <c r="AL571" s="167"/>
      <c r="AM571" s="31"/>
      <c r="AQ571" s="31"/>
    </row>
    <row r="572" spans="4:43" x14ac:dyDescent="0.25">
      <c r="D572" s="20"/>
      <c r="E572" s="47"/>
      <c r="F572" s="21"/>
      <c r="G572" s="47"/>
      <c r="H572" s="47"/>
      <c r="P572" s="25"/>
      <c r="Q572" s="26"/>
      <c r="R572" s="26"/>
      <c r="S572" s="26"/>
      <c r="T572" s="26"/>
      <c r="AH572" s="30"/>
      <c r="AK572" s="31"/>
      <c r="AL572" s="167"/>
      <c r="AM572" s="31"/>
      <c r="AQ572" s="31"/>
    </row>
    <row r="573" spans="4:43" x14ac:dyDescent="0.25">
      <c r="D573" s="20"/>
      <c r="E573" s="47"/>
      <c r="F573" s="21"/>
      <c r="G573" s="47"/>
      <c r="H573" s="47"/>
      <c r="P573" s="25"/>
      <c r="Q573" s="26"/>
      <c r="R573" s="26"/>
      <c r="S573" s="26"/>
      <c r="T573" s="26"/>
      <c r="AH573" s="30"/>
      <c r="AK573" s="31"/>
      <c r="AM573" s="31"/>
      <c r="AQ573" s="31"/>
    </row>
    <row r="574" spans="4:43" x14ac:dyDescent="0.25">
      <c r="D574" s="20"/>
      <c r="E574" s="47"/>
      <c r="F574" s="21"/>
      <c r="G574" s="47"/>
      <c r="H574" s="47"/>
      <c r="P574" s="25"/>
      <c r="Q574" s="26"/>
      <c r="R574" s="26"/>
      <c r="S574" s="26"/>
      <c r="T574" s="26"/>
      <c r="AH574" s="30"/>
      <c r="AK574" s="31"/>
      <c r="AM574" s="31"/>
      <c r="AQ574" s="31"/>
    </row>
    <row r="575" spans="4:43" x14ac:dyDescent="0.25">
      <c r="D575" s="20"/>
      <c r="E575" s="47"/>
      <c r="F575" s="21"/>
      <c r="G575" s="47"/>
      <c r="H575" s="47"/>
      <c r="P575" s="25"/>
      <c r="Q575" s="26"/>
      <c r="R575" s="26"/>
      <c r="S575" s="26"/>
      <c r="T575" s="26"/>
      <c r="AH575" s="30"/>
      <c r="AK575" s="31"/>
      <c r="AL575" s="167"/>
      <c r="AM575" s="31"/>
      <c r="AQ575" s="31"/>
    </row>
    <row r="576" spans="4:43" x14ac:dyDescent="0.25">
      <c r="D576" s="20"/>
      <c r="E576" s="47"/>
      <c r="F576" s="21"/>
      <c r="G576" s="47"/>
      <c r="H576" s="47"/>
      <c r="P576" s="25"/>
      <c r="Q576" s="26"/>
      <c r="R576" s="26"/>
      <c r="S576" s="26"/>
      <c r="T576" s="26"/>
      <c r="AH576" s="30"/>
      <c r="AK576" s="31"/>
      <c r="AM576" s="31"/>
      <c r="AQ576" s="31"/>
    </row>
    <row r="577" spans="3:43" x14ac:dyDescent="0.25">
      <c r="D577" s="20"/>
      <c r="E577" s="47"/>
      <c r="F577" s="21"/>
      <c r="G577" s="47"/>
      <c r="H577" s="47"/>
      <c r="P577" s="25"/>
      <c r="Q577" s="26"/>
      <c r="R577" s="26"/>
      <c r="S577" s="26"/>
      <c r="T577" s="26"/>
      <c r="AH577" s="30"/>
      <c r="AM577" s="31"/>
      <c r="AQ577" s="31"/>
    </row>
    <row r="578" spans="3:43" x14ac:dyDescent="0.25">
      <c r="D578" s="20"/>
      <c r="E578" s="47"/>
      <c r="F578" s="21"/>
      <c r="G578" s="47"/>
      <c r="H578" s="47"/>
      <c r="P578" s="25"/>
      <c r="Q578" s="26"/>
      <c r="R578" s="26"/>
      <c r="S578" s="26"/>
      <c r="T578" s="26"/>
      <c r="AH578" s="30"/>
      <c r="AM578" s="31"/>
      <c r="AQ578" s="31"/>
    </row>
    <row r="579" spans="3:43" x14ac:dyDescent="0.25">
      <c r="D579" s="20"/>
      <c r="E579" s="47"/>
      <c r="F579" s="21"/>
      <c r="G579" s="47"/>
      <c r="H579" s="47"/>
      <c r="P579" s="25"/>
      <c r="Q579" s="26"/>
      <c r="R579" s="26"/>
      <c r="S579" s="26"/>
      <c r="T579" s="26"/>
      <c r="AH579" s="30"/>
      <c r="AM579" s="31"/>
      <c r="AQ579" s="31"/>
    </row>
    <row r="580" spans="3:43" x14ac:dyDescent="0.25">
      <c r="D580" s="20"/>
      <c r="E580" s="47"/>
      <c r="F580" s="21"/>
      <c r="G580" s="47"/>
      <c r="H580" s="47"/>
      <c r="P580" s="25"/>
      <c r="Q580" s="26"/>
      <c r="R580" s="26"/>
      <c r="S580" s="26"/>
      <c r="T580" s="26"/>
      <c r="AH580" s="30"/>
      <c r="AK580" s="31"/>
      <c r="AL580" s="167"/>
      <c r="AM580" s="31"/>
      <c r="AQ580" s="31"/>
    </row>
    <row r="581" spans="3:43" x14ac:dyDescent="0.25">
      <c r="D581" s="20"/>
      <c r="E581" s="47"/>
      <c r="F581" s="21"/>
      <c r="G581" s="47"/>
      <c r="H581" s="47"/>
      <c r="P581" s="25"/>
      <c r="Q581" s="26"/>
      <c r="R581" s="26"/>
      <c r="S581" s="26"/>
      <c r="T581" s="26"/>
      <c r="AH581" s="30"/>
      <c r="AK581" s="31"/>
      <c r="AL581" s="167"/>
      <c r="AM581" s="31"/>
      <c r="AQ581" s="31"/>
    </row>
    <row r="582" spans="3:43" x14ac:dyDescent="0.2">
      <c r="C582" s="49"/>
      <c r="D582" s="20"/>
      <c r="E582" s="47"/>
      <c r="F582" s="21"/>
      <c r="G582" s="47"/>
      <c r="H582" s="47"/>
      <c r="P582" s="25"/>
      <c r="Q582" s="26"/>
      <c r="R582" s="26"/>
      <c r="S582" s="26"/>
      <c r="T582" s="26"/>
      <c r="AH582" s="30"/>
      <c r="AK582" s="31"/>
      <c r="AM582" s="31"/>
      <c r="AQ582" s="31"/>
    </row>
    <row r="583" spans="3:43" x14ac:dyDescent="0.25">
      <c r="D583" s="20"/>
      <c r="E583" s="47"/>
      <c r="F583" s="21"/>
      <c r="G583" s="47"/>
      <c r="H583" s="47"/>
      <c r="P583" s="25"/>
      <c r="Q583" s="26"/>
      <c r="R583" s="26"/>
      <c r="S583" s="26"/>
      <c r="T583" s="26"/>
      <c r="AH583" s="30"/>
      <c r="AK583" s="31"/>
      <c r="AM583" s="31"/>
      <c r="AQ583" s="31"/>
    </row>
    <row r="584" spans="3:43" x14ac:dyDescent="0.25">
      <c r="D584" s="20"/>
      <c r="E584" s="47"/>
      <c r="F584" s="21"/>
      <c r="G584" s="47"/>
      <c r="H584" s="47"/>
      <c r="P584" s="25"/>
      <c r="Q584" s="26"/>
      <c r="R584" s="26"/>
      <c r="S584" s="26"/>
      <c r="T584" s="26"/>
      <c r="AH584" s="30"/>
      <c r="AK584" s="31"/>
      <c r="AM584" s="31"/>
      <c r="AQ584" s="31"/>
    </row>
    <row r="585" spans="3:43" x14ac:dyDescent="0.25">
      <c r="D585" s="20"/>
      <c r="E585" s="47"/>
      <c r="F585" s="21"/>
      <c r="G585" s="47"/>
      <c r="H585" s="47"/>
      <c r="P585" s="25"/>
      <c r="Q585" s="26"/>
      <c r="R585" s="26"/>
      <c r="S585" s="26"/>
      <c r="T585" s="26"/>
      <c r="AH585" s="30"/>
      <c r="AK585" s="31"/>
      <c r="AM585" s="31"/>
      <c r="AQ585" s="31"/>
    </row>
    <row r="586" spans="3:43" x14ac:dyDescent="0.25">
      <c r="D586" s="20"/>
      <c r="E586" s="47"/>
      <c r="F586" s="21"/>
      <c r="G586" s="47"/>
      <c r="H586" s="47"/>
      <c r="P586" s="25"/>
      <c r="Q586" s="26"/>
      <c r="R586" s="26"/>
      <c r="S586" s="26"/>
      <c r="T586" s="26"/>
      <c r="AH586" s="30"/>
      <c r="AM586" s="31"/>
      <c r="AQ586" s="31"/>
    </row>
    <row r="587" spans="3:43" x14ac:dyDescent="0.25">
      <c r="D587" s="20"/>
      <c r="E587" s="47"/>
      <c r="F587" s="21"/>
      <c r="G587" s="47"/>
      <c r="H587" s="47"/>
      <c r="P587" s="25"/>
      <c r="Q587" s="26"/>
      <c r="R587" s="26"/>
      <c r="S587" s="26"/>
      <c r="T587" s="26"/>
      <c r="AH587" s="30"/>
      <c r="AK587" s="31"/>
      <c r="AM587" s="31"/>
      <c r="AQ587" s="31"/>
    </row>
    <row r="588" spans="3:43" x14ac:dyDescent="0.25">
      <c r="D588" s="20"/>
      <c r="E588" s="47"/>
      <c r="F588" s="21"/>
      <c r="G588" s="47"/>
      <c r="H588" s="47"/>
      <c r="P588" s="25"/>
      <c r="Q588" s="26"/>
      <c r="R588" s="26"/>
      <c r="S588" s="26"/>
      <c r="T588" s="26"/>
      <c r="AH588" s="30"/>
      <c r="AK588" s="31"/>
      <c r="AM588" s="31"/>
      <c r="AQ588" s="31"/>
    </row>
    <row r="589" spans="3:43" x14ac:dyDescent="0.25">
      <c r="D589" s="20"/>
      <c r="E589" s="47"/>
      <c r="F589" s="21"/>
      <c r="G589" s="47"/>
      <c r="H589" s="47"/>
      <c r="P589" s="25"/>
      <c r="Q589" s="26"/>
      <c r="R589" s="26"/>
      <c r="S589" s="26"/>
      <c r="T589" s="26"/>
      <c r="AH589" s="30"/>
      <c r="AK589" s="31"/>
      <c r="AM589" s="31"/>
      <c r="AQ589" s="31"/>
    </row>
    <row r="590" spans="3:43" x14ac:dyDescent="0.25">
      <c r="D590" s="20"/>
      <c r="E590" s="47"/>
      <c r="F590" s="21"/>
      <c r="G590" s="47"/>
      <c r="H590" s="47"/>
      <c r="P590" s="25"/>
      <c r="Q590" s="26"/>
      <c r="R590" s="26"/>
      <c r="S590" s="26"/>
      <c r="T590" s="26"/>
      <c r="AH590" s="30"/>
      <c r="AK590" s="31"/>
      <c r="AM590" s="31"/>
      <c r="AQ590" s="31"/>
    </row>
    <row r="591" spans="3:43" x14ac:dyDescent="0.25">
      <c r="D591" s="20"/>
      <c r="E591" s="52"/>
      <c r="F591" s="21"/>
      <c r="G591" s="52"/>
      <c r="H591" s="52"/>
      <c r="P591" s="25"/>
      <c r="Q591" s="26"/>
      <c r="R591" s="26"/>
      <c r="S591" s="26"/>
      <c r="T591" s="26"/>
      <c r="W591" s="51"/>
      <c r="X591" s="52"/>
      <c r="AA591" s="50"/>
      <c r="AH591" s="30"/>
      <c r="AK591" s="31"/>
      <c r="AM591" s="31"/>
      <c r="AQ591" s="31"/>
    </row>
    <row r="592" spans="3:43" x14ac:dyDescent="0.25">
      <c r="D592" s="20"/>
      <c r="E592" s="52"/>
      <c r="F592" s="21"/>
      <c r="G592" s="52"/>
      <c r="H592" s="52"/>
      <c r="P592" s="25"/>
      <c r="Q592" s="26"/>
      <c r="R592" s="26"/>
      <c r="S592" s="26"/>
      <c r="T592" s="26"/>
      <c r="W592" s="51"/>
      <c r="X592" s="52"/>
      <c r="AA592" s="50"/>
      <c r="AH592" s="30"/>
      <c r="AK592" s="31"/>
      <c r="AL592" s="167"/>
      <c r="AM592" s="31"/>
      <c r="AQ592" s="31"/>
    </row>
    <row r="593" spans="4:43" x14ac:dyDescent="0.25">
      <c r="D593" s="20"/>
      <c r="E593" s="52"/>
      <c r="F593" s="21"/>
      <c r="G593" s="52"/>
      <c r="H593" s="52"/>
      <c r="P593" s="25"/>
      <c r="Q593" s="26"/>
      <c r="R593" s="26"/>
      <c r="S593" s="26"/>
      <c r="T593" s="26"/>
      <c r="W593" s="51"/>
      <c r="X593" s="52"/>
      <c r="AA593" s="50"/>
      <c r="AH593" s="30"/>
      <c r="AK593" s="31"/>
      <c r="AL593" s="167"/>
      <c r="AM593" s="31"/>
      <c r="AQ593" s="31"/>
    </row>
    <row r="594" spans="4:43" x14ac:dyDescent="0.25">
      <c r="D594" s="20"/>
      <c r="E594" s="52"/>
      <c r="F594" s="21"/>
      <c r="G594" s="52"/>
      <c r="H594" s="52"/>
      <c r="P594" s="25"/>
      <c r="Q594" s="26"/>
      <c r="R594" s="26"/>
      <c r="S594" s="26"/>
      <c r="T594" s="26"/>
      <c r="W594" s="51"/>
      <c r="X594" s="52"/>
      <c r="AA594" s="50"/>
      <c r="AH594" s="30"/>
      <c r="AK594" s="31"/>
      <c r="AL594" s="167"/>
      <c r="AM594" s="31"/>
      <c r="AQ594" s="31"/>
    </row>
    <row r="595" spans="4:43" x14ac:dyDescent="0.25">
      <c r="D595" s="20"/>
      <c r="E595" s="52"/>
      <c r="F595" s="21"/>
      <c r="G595" s="52"/>
      <c r="H595" s="52"/>
      <c r="P595" s="25"/>
      <c r="Q595" s="26"/>
      <c r="R595" s="26"/>
      <c r="S595" s="26"/>
      <c r="T595" s="26"/>
      <c r="W595" s="51"/>
      <c r="X595" s="52"/>
      <c r="AA595" s="50"/>
      <c r="AH595" s="30"/>
      <c r="AK595" s="31"/>
      <c r="AL595" s="167"/>
      <c r="AM595" s="31"/>
      <c r="AQ595" s="31"/>
    </row>
    <row r="596" spans="4:43" x14ac:dyDescent="0.25">
      <c r="D596" s="20"/>
      <c r="E596" s="52"/>
      <c r="F596" s="21"/>
      <c r="G596" s="52"/>
      <c r="H596" s="52"/>
      <c r="P596" s="25"/>
      <c r="Q596" s="26"/>
      <c r="R596" s="26"/>
      <c r="S596" s="26"/>
      <c r="T596" s="26"/>
      <c r="W596" s="51"/>
      <c r="X596" s="52"/>
      <c r="AA596" s="50"/>
      <c r="AH596" s="30"/>
      <c r="AK596" s="31"/>
      <c r="AM596" s="31"/>
      <c r="AQ596" s="31"/>
    </row>
    <row r="597" spans="4:43" x14ac:dyDescent="0.25">
      <c r="D597" s="20"/>
      <c r="E597" s="52"/>
      <c r="F597" s="21"/>
      <c r="G597" s="52"/>
      <c r="H597" s="52"/>
      <c r="P597" s="25"/>
      <c r="Q597" s="26"/>
      <c r="R597" s="26"/>
      <c r="S597" s="26"/>
      <c r="T597" s="26"/>
      <c r="W597" s="51"/>
      <c r="X597" s="52"/>
      <c r="AA597" s="50"/>
      <c r="AH597" s="30"/>
      <c r="AK597" s="31"/>
      <c r="AL597" s="167"/>
      <c r="AM597" s="31"/>
      <c r="AQ597" s="31"/>
    </row>
    <row r="598" spans="4:43" x14ac:dyDescent="0.25">
      <c r="D598" s="20"/>
      <c r="E598" s="52"/>
      <c r="F598" s="21"/>
      <c r="G598" s="52"/>
      <c r="H598" s="52"/>
      <c r="P598" s="25"/>
      <c r="Q598" s="26"/>
      <c r="R598" s="26"/>
      <c r="S598" s="26"/>
      <c r="T598" s="26"/>
      <c r="W598" s="51"/>
      <c r="X598" s="52"/>
      <c r="AA598" s="50"/>
      <c r="AH598" s="30"/>
      <c r="AK598" s="31"/>
      <c r="AM598" s="31"/>
      <c r="AQ598" s="31"/>
    </row>
    <row r="599" spans="4:43" x14ac:dyDescent="0.25">
      <c r="D599" s="20"/>
      <c r="E599" s="52"/>
      <c r="F599" s="21"/>
      <c r="G599" s="52"/>
      <c r="H599" s="52"/>
      <c r="P599" s="25"/>
      <c r="Q599" s="26"/>
      <c r="R599" s="26"/>
      <c r="S599" s="26"/>
      <c r="T599" s="26"/>
      <c r="W599" s="51"/>
      <c r="X599" s="52"/>
      <c r="AA599" s="50"/>
      <c r="AH599" s="30"/>
      <c r="AK599" s="31"/>
      <c r="AM599" s="31"/>
      <c r="AQ599" s="31"/>
    </row>
    <row r="600" spans="4:43" x14ac:dyDescent="0.25">
      <c r="D600" s="20"/>
      <c r="E600" s="52"/>
      <c r="F600" s="21"/>
      <c r="G600" s="52"/>
      <c r="H600" s="52"/>
      <c r="P600" s="25"/>
      <c r="Q600" s="26"/>
      <c r="R600" s="26"/>
      <c r="S600" s="26"/>
      <c r="T600" s="26"/>
      <c r="W600" s="51"/>
      <c r="X600" s="52"/>
      <c r="AA600" s="50"/>
      <c r="AH600" s="30"/>
      <c r="AK600" s="31"/>
      <c r="AM600" s="31"/>
      <c r="AQ600" s="31"/>
    </row>
    <row r="601" spans="4:43" x14ac:dyDescent="0.25">
      <c r="D601" s="20"/>
      <c r="E601" s="52"/>
      <c r="F601" s="21"/>
      <c r="G601" s="52"/>
      <c r="H601" s="52"/>
      <c r="P601" s="25"/>
      <c r="Q601" s="26"/>
      <c r="R601" s="26"/>
      <c r="S601" s="26"/>
      <c r="T601" s="26"/>
      <c r="W601" s="51"/>
      <c r="X601" s="52"/>
      <c r="AA601" s="50"/>
      <c r="AH601" s="30"/>
      <c r="AK601" s="31"/>
      <c r="AL601" s="167"/>
      <c r="AM601" s="31"/>
      <c r="AQ601" s="31"/>
    </row>
    <row r="602" spans="4:43" x14ac:dyDescent="0.25">
      <c r="D602" s="20"/>
      <c r="E602" s="52"/>
      <c r="F602" s="21"/>
      <c r="G602" s="52"/>
      <c r="H602" s="52"/>
      <c r="P602" s="25"/>
      <c r="Q602" s="26"/>
      <c r="R602" s="26"/>
      <c r="S602" s="26"/>
      <c r="T602" s="26"/>
      <c r="W602" s="51"/>
      <c r="X602" s="52"/>
      <c r="AA602" s="50"/>
      <c r="AH602" s="30"/>
      <c r="AK602" s="31"/>
      <c r="AL602" s="167"/>
      <c r="AM602" s="31"/>
      <c r="AQ602" s="31"/>
    </row>
    <row r="603" spans="4:43" x14ac:dyDescent="0.25">
      <c r="D603" s="20"/>
      <c r="E603" s="52"/>
      <c r="F603" s="21"/>
      <c r="G603" s="52"/>
      <c r="H603" s="52"/>
      <c r="P603" s="25"/>
      <c r="Q603" s="26"/>
      <c r="R603" s="26"/>
      <c r="S603" s="26"/>
      <c r="T603" s="26"/>
      <c r="W603" s="51"/>
      <c r="X603" s="52"/>
      <c r="AA603" s="50"/>
      <c r="AH603" s="30"/>
      <c r="AK603" s="31"/>
      <c r="AL603" s="167"/>
      <c r="AM603" s="31"/>
      <c r="AQ603" s="31"/>
    </row>
    <row r="604" spans="4:43" x14ac:dyDescent="0.25">
      <c r="D604" s="20"/>
      <c r="E604" s="52"/>
      <c r="F604" s="21"/>
      <c r="G604" s="52"/>
      <c r="H604" s="52"/>
      <c r="P604" s="25"/>
      <c r="Q604" s="26"/>
      <c r="R604" s="26"/>
      <c r="S604" s="26"/>
      <c r="T604" s="26"/>
      <c r="W604" s="51"/>
      <c r="X604" s="52"/>
      <c r="AA604" s="50"/>
      <c r="AH604" s="30"/>
      <c r="AK604" s="31"/>
      <c r="AM604" s="31"/>
      <c r="AQ604" s="31"/>
    </row>
    <row r="605" spans="4:43" x14ac:dyDescent="0.25">
      <c r="D605" s="20"/>
      <c r="E605" s="47"/>
      <c r="F605" s="21"/>
      <c r="G605" s="47"/>
      <c r="H605" s="47"/>
      <c r="P605" s="25"/>
      <c r="Q605" s="26"/>
      <c r="R605" s="26"/>
      <c r="S605" s="26"/>
      <c r="T605" s="26"/>
      <c r="AH605" s="30"/>
      <c r="AK605" s="31"/>
      <c r="AM605" s="31"/>
      <c r="AQ605" s="31"/>
    </row>
    <row r="606" spans="4:43" x14ac:dyDescent="0.25">
      <c r="D606" s="20"/>
      <c r="E606" s="47"/>
      <c r="F606" s="21"/>
      <c r="G606" s="47"/>
      <c r="H606" s="47"/>
      <c r="P606" s="25"/>
      <c r="Q606" s="26"/>
      <c r="R606" s="26"/>
      <c r="S606" s="26"/>
      <c r="T606" s="26"/>
      <c r="AH606" s="30"/>
      <c r="AK606" s="31"/>
      <c r="AL606" s="167"/>
      <c r="AM606" s="31"/>
      <c r="AQ606" s="31"/>
    </row>
    <row r="607" spans="4:43" x14ac:dyDescent="0.25">
      <c r="D607" s="20"/>
      <c r="E607" s="47"/>
      <c r="F607" s="21"/>
      <c r="G607" s="47"/>
      <c r="H607" s="47"/>
      <c r="P607" s="25"/>
      <c r="Q607" s="26"/>
      <c r="R607" s="26"/>
      <c r="S607" s="26"/>
      <c r="T607" s="26"/>
      <c r="AH607" s="30"/>
      <c r="AK607" s="31"/>
      <c r="AL607" s="167"/>
      <c r="AM607" s="31"/>
      <c r="AQ607" s="31"/>
    </row>
    <row r="608" spans="4:43" x14ac:dyDescent="0.25">
      <c r="D608" s="20"/>
      <c r="E608" s="47"/>
      <c r="F608" s="21"/>
      <c r="G608" s="47"/>
      <c r="H608" s="47"/>
      <c r="P608" s="25"/>
      <c r="Q608" s="26"/>
      <c r="R608" s="26"/>
      <c r="S608" s="26"/>
      <c r="T608" s="26"/>
      <c r="AH608" s="30"/>
      <c r="AK608" s="31"/>
      <c r="AL608" s="167"/>
      <c r="AM608" s="31"/>
      <c r="AQ608" s="31"/>
    </row>
    <row r="609" spans="4:43" x14ac:dyDescent="0.25">
      <c r="D609" s="20"/>
      <c r="E609" s="47"/>
      <c r="F609" s="21"/>
      <c r="G609" s="47"/>
      <c r="H609" s="47"/>
      <c r="P609" s="25"/>
      <c r="Q609" s="26"/>
      <c r="R609" s="26"/>
      <c r="S609" s="26"/>
      <c r="T609" s="26"/>
      <c r="AH609" s="30"/>
      <c r="AK609" s="31"/>
      <c r="AL609" s="167"/>
      <c r="AM609" s="31"/>
      <c r="AQ609" s="31"/>
    </row>
    <row r="610" spans="4:43" x14ac:dyDescent="0.25">
      <c r="D610" s="20"/>
      <c r="E610" s="47"/>
      <c r="F610" s="21"/>
      <c r="G610" s="47"/>
      <c r="H610" s="47"/>
      <c r="P610" s="25"/>
      <c r="Q610" s="26"/>
      <c r="R610" s="26"/>
      <c r="S610" s="26"/>
      <c r="T610" s="26"/>
      <c r="AH610" s="30"/>
      <c r="AK610" s="31"/>
      <c r="AM610" s="31"/>
      <c r="AQ610" s="31"/>
    </row>
    <row r="611" spans="4:43" x14ac:dyDescent="0.25">
      <c r="D611" s="20"/>
      <c r="E611" s="52"/>
      <c r="F611" s="21"/>
      <c r="G611" s="52"/>
      <c r="H611" s="52"/>
      <c r="P611" s="25"/>
      <c r="Q611" s="26"/>
      <c r="R611" s="26"/>
      <c r="S611" s="26"/>
      <c r="T611" s="26"/>
      <c r="W611" s="51"/>
      <c r="X611" s="52"/>
      <c r="AA611" s="50"/>
      <c r="AH611" s="30"/>
      <c r="AK611" s="31"/>
      <c r="AM611" s="31"/>
      <c r="AQ611" s="31"/>
    </row>
    <row r="612" spans="4:43" x14ac:dyDescent="0.25">
      <c r="D612" s="20"/>
      <c r="E612" s="52"/>
      <c r="F612" s="21"/>
      <c r="G612" s="52"/>
      <c r="H612" s="52"/>
      <c r="P612" s="25"/>
      <c r="Q612" s="26"/>
      <c r="R612" s="26"/>
      <c r="S612" s="26"/>
      <c r="T612" s="26"/>
      <c r="W612" s="51"/>
      <c r="X612" s="52"/>
      <c r="AA612" s="50"/>
      <c r="AH612" s="30"/>
      <c r="AK612" s="31"/>
      <c r="AM612" s="31"/>
      <c r="AQ612" s="31"/>
    </row>
    <row r="613" spans="4:43" x14ac:dyDescent="0.25">
      <c r="D613" s="20"/>
      <c r="E613" s="52"/>
      <c r="F613" s="21"/>
      <c r="G613" s="52"/>
      <c r="H613" s="52"/>
      <c r="P613" s="25"/>
      <c r="Q613" s="26"/>
      <c r="R613" s="26"/>
      <c r="S613" s="26"/>
      <c r="T613" s="26"/>
      <c r="W613" s="51"/>
      <c r="X613" s="52"/>
      <c r="AA613" s="50"/>
      <c r="AH613" s="30"/>
      <c r="AK613" s="31"/>
      <c r="AM613" s="31"/>
      <c r="AQ613" s="31"/>
    </row>
    <row r="614" spans="4:43" x14ac:dyDescent="0.25">
      <c r="D614" s="20"/>
      <c r="E614" s="52"/>
      <c r="F614" s="21"/>
      <c r="G614" s="52"/>
      <c r="H614" s="52"/>
      <c r="P614" s="25"/>
      <c r="Q614" s="26"/>
      <c r="R614" s="26"/>
      <c r="S614" s="26"/>
      <c r="T614" s="26"/>
      <c r="W614" s="51"/>
      <c r="X614" s="52"/>
      <c r="AA614" s="50"/>
      <c r="AH614" s="30"/>
      <c r="AK614" s="31"/>
      <c r="AL614" s="167"/>
      <c r="AM614" s="31"/>
      <c r="AQ614" s="31"/>
    </row>
    <row r="615" spans="4:43" x14ac:dyDescent="0.25">
      <c r="D615" s="20"/>
      <c r="E615" s="52"/>
      <c r="F615" s="21"/>
      <c r="G615" s="52"/>
      <c r="H615" s="52"/>
      <c r="P615" s="25"/>
      <c r="Q615" s="26"/>
      <c r="R615" s="26"/>
      <c r="S615" s="26"/>
      <c r="T615" s="26"/>
      <c r="W615" s="51"/>
      <c r="X615" s="52"/>
      <c r="AA615" s="50"/>
      <c r="AH615" s="30"/>
      <c r="AK615" s="31"/>
      <c r="AL615" s="167"/>
      <c r="AM615" s="31"/>
      <c r="AQ615" s="31"/>
    </row>
    <row r="616" spans="4:43" x14ac:dyDescent="0.25">
      <c r="D616" s="20"/>
      <c r="E616" s="52"/>
      <c r="F616" s="21"/>
      <c r="G616" s="52"/>
      <c r="H616" s="52"/>
      <c r="P616" s="25"/>
      <c r="Q616" s="26"/>
      <c r="R616" s="26"/>
      <c r="S616" s="26"/>
      <c r="T616" s="26"/>
      <c r="W616" s="51"/>
      <c r="X616" s="52"/>
      <c r="AA616" s="50"/>
      <c r="AH616" s="30"/>
      <c r="AK616" s="31"/>
      <c r="AM616" s="31"/>
      <c r="AQ616" s="31"/>
    </row>
    <row r="617" spans="4:43" x14ac:dyDescent="0.25">
      <c r="D617" s="20"/>
      <c r="E617" s="52"/>
      <c r="F617" s="21"/>
      <c r="G617" s="52"/>
      <c r="H617" s="52"/>
      <c r="P617" s="25"/>
      <c r="Q617" s="26"/>
      <c r="R617" s="26"/>
      <c r="S617" s="26"/>
      <c r="T617" s="26"/>
      <c r="W617" s="51"/>
      <c r="X617" s="52"/>
      <c r="AA617" s="50"/>
      <c r="AH617" s="30"/>
      <c r="AK617" s="31"/>
      <c r="AM617" s="31"/>
      <c r="AQ617" s="31"/>
    </row>
    <row r="618" spans="4:43" x14ac:dyDescent="0.25">
      <c r="D618" s="20"/>
      <c r="E618" s="52"/>
      <c r="F618" s="21"/>
      <c r="G618" s="52"/>
      <c r="H618" s="52"/>
      <c r="P618" s="25"/>
      <c r="Q618" s="26"/>
      <c r="R618" s="26"/>
      <c r="S618" s="26"/>
      <c r="T618" s="26"/>
      <c r="W618" s="51"/>
      <c r="X618" s="52"/>
      <c r="AA618" s="50"/>
      <c r="AH618" s="30"/>
      <c r="AK618" s="31"/>
      <c r="AM618" s="31"/>
      <c r="AQ618" s="31"/>
    </row>
    <row r="619" spans="4:43" x14ac:dyDescent="0.25">
      <c r="D619" s="20"/>
      <c r="E619" s="52"/>
      <c r="F619" s="21"/>
      <c r="G619" s="52"/>
      <c r="H619" s="52"/>
      <c r="P619" s="25"/>
      <c r="Q619" s="26"/>
      <c r="R619" s="26"/>
      <c r="S619" s="26"/>
      <c r="T619" s="26"/>
      <c r="W619" s="51"/>
      <c r="X619" s="52"/>
      <c r="AA619" s="50"/>
      <c r="AH619" s="30"/>
      <c r="AK619" s="31"/>
      <c r="AM619" s="31"/>
      <c r="AQ619" s="31"/>
    </row>
    <row r="620" spans="4:43" x14ac:dyDescent="0.25">
      <c r="D620" s="20"/>
      <c r="E620" s="52"/>
      <c r="F620" s="21"/>
      <c r="G620" s="52"/>
      <c r="H620" s="52"/>
      <c r="P620" s="25"/>
      <c r="Q620" s="26"/>
      <c r="R620" s="26"/>
      <c r="S620" s="26"/>
      <c r="T620" s="26"/>
      <c r="W620" s="51"/>
      <c r="X620" s="52"/>
      <c r="AA620" s="50"/>
      <c r="AH620" s="30"/>
      <c r="AM620" s="31"/>
      <c r="AQ620" s="31"/>
    </row>
    <row r="621" spans="4:43" x14ac:dyDescent="0.25">
      <c r="D621" s="20"/>
      <c r="E621" s="52"/>
      <c r="F621" s="21"/>
      <c r="G621" s="52"/>
      <c r="H621" s="52"/>
      <c r="P621" s="25"/>
      <c r="Q621" s="26"/>
      <c r="R621" s="26"/>
      <c r="S621" s="26"/>
      <c r="T621" s="26"/>
      <c r="W621" s="51"/>
      <c r="X621" s="52"/>
      <c r="AA621" s="50"/>
      <c r="AH621" s="30"/>
      <c r="AM621" s="31"/>
      <c r="AQ621" s="31"/>
    </row>
    <row r="622" spans="4:43" x14ac:dyDescent="0.25">
      <c r="D622" s="20"/>
      <c r="E622" s="52"/>
      <c r="F622" s="21"/>
      <c r="G622" s="52"/>
      <c r="H622" s="52"/>
      <c r="P622" s="25"/>
      <c r="S622" s="26"/>
      <c r="T622" s="26"/>
      <c r="W622" s="51"/>
      <c r="X622" s="52"/>
      <c r="AA622" s="50"/>
      <c r="AH622" s="30"/>
      <c r="AM622" s="31"/>
      <c r="AQ622" s="31"/>
    </row>
    <row r="623" spans="4:43" x14ac:dyDescent="0.25">
      <c r="D623" s="20"/>
      <c r="E623" s="52"/>
      <c r="F623" s="21"/>
      <c r="G623" s="52"/>
      <c r="H623" s="52"/>
      <c r="P623" s="25"/>
      <c r="S623" s="26"/>
      <c r="T623" s="26"/>
      <c r="W623" s="51"/>
      <c r="X623" s="52"/>
      <c r="AA623" s="50"/>
      <c r="AH623" s="30"/>
      <c r="AM623" s="31"/>
      <c r="AQ623" s="31"/>
    </row>
    <row r="624" spans="4:43" x14ac:dyDescent="0.25">
      <c r="D624" s="20"/>
      <c r="E624" s="52"/>
      <c r="F624" s="21"/>
      <c r="G624" s="52"/>
      <c r="H624" s="52"/>
      <c r="P624" s="25"/>
      <c r="Q624" s="26"/>
      <c r="R624" s="26"/>
      <c r="S624" s="26"/>
      <c r="T624" s="26"/>
      <c r="W624" s="51"/>
      <c r="X624" s="52"/>
      <c r="AA624" s="50"/>
      <c r="AH624" s="30"/>
      <c r="AM624" s="31"/>
      <c r="AQ624" s="31"/>
    </row>
    <row r="625" spans="4:43" s="107" customFormat="1" x14ac:dyDescent="0.25">
      <c r="D625" s="132"/>
      <c r="E625" s="133"/>
      <c r="F625" s="134"/>
      <c r="G625" s="133"/>
      <c r="H625" s="133"/>
      <c r="I625" s="106"/>
      <c r="J625" s="135"/>
      <c r="K625" s="136"/>
      <c r="L625" s="164"/>
      <c r="M625" s="137"/>
      <c r="N625" s="138"/>
      <c r="O625" s="138"/>
      <c r="P625" s="150"/>
      <c r="Q625" s="141"/>
      <c r="R625" s="141"/>
      <c r="S625" s="141"/>
      <c r="T625" s="141"/>
      <c r="U625" s="141"/>
      <c r="V625" s="142"/>
      <c r="W625" s="143"/>
      <c r="X625" s="133"/>
      <c r="Y625" s="144"/>
      <c r="Z625" s="132"/>
      <c r="AA625" s="145"/>
      <c r="AB625" s="146"/>
      <c r="AC625" s="147"/>
      <c r="AE625" s="106"/>
      <c r="AF625" s="106"/>
      <c r="AG625" s="106"/>
      <c r="AH625" s="148"/>
      <c r="AI625" s="106"/>
      <c r="AJ625" s="106"/>
      <c r="AL625" s="106"/>
      <c r="AN625" s="154"/>
      <c r="AQ625" s="108"/>
    </row>
    <row r="626" spans="4:43" x14ac:dyDescent="0.25">
      <c r="D626" s="20"/>
      <c r="E626" s="52"/>
      <c r="F626" s="21"/>
      <c r="G626" s="52"/>
      <c r="H626" s="52"/>
      <c r="P626" s="25"/>
      <c r="Q626" s="26"/>
      <c r="R626" s="26"/>
      <c r="S626" s="26"/>
      <c r="T626" s="26"/>
      <c r="W626" s="51"/>
      <c r="X626" s="52"/>
      <c r="AA626" s="50"/>
      <c r="AH626" s="30"/>
      <c r="AK626" s="31"/>
      <c r="AM626" s="31"/>
      <c r="AQ626" s="31"/>
    </row>
    <row r="627" spans="4:43" x14ac:dyDescent="0.25">
      <c r="D627" s="20"/>
      <c r="E627" s="52"/>
      <c r="F627" s="21"/>
      <c r="G627" s="52"/>
      <c r="H627" s="52"/>
      <c r="P627" s="25"/>
      <c r="Q627" s="26"/>
      <c r="R627" s="26"/>
      <c r="S627" s="26"/>
      <c r="T627" s="26"/>
      <c r="W627" s="51"/>
      <c r="X627" s="52"/>
      <c r="AA627" s="50"/>
      <c r="AH627" s="30"/>
      <c r="AK627" s="31"/>
      <c r="AM627" s="31"/>
      <c r="AQ627" s="31"/>
    </row>
    <row r="628" spans="4:43" x14ac:dyDescent="0.25">
      <c r="D628" s="20"/>
      <c r="E628" s="52"/>
      <c r="F628" s="21"/>
      <c r="G628" s="52"/>
      <c r="H628" s="52"/>
      <c r="P628" s="25"/>
      <c r="Q628" s="26"/>
      <c r="R628" s="26"/>
      <c r="S628" s="26"/>
      <c r="T628" s="26"/>
      <c r="W628" s="51"/>
      <c r="X628" s="52"/>
      <c r="AA628" s="50"/>
      <c r="AH628" s="30"/>
      <c r="AK628" s="31"/>
      <c r="AM628" s="31"/>
      <c r="AQ628" s="31"/>
    </row>
    <row r="629" spans="4:43" x14ac:dyDescent="0.25">
      <c r="D629" s="20"/>
      <c r="E629" s="52"/>
      <c r="F629" s="21"/>
      <c r="G629" s="52"/>
      <c r="H629" s="52"/>
      <c r="P629" s="25"/>
      <c r="Q629" s="26"/>
      <c r="R629" s="26"/>
      <c r="S629" s="26"/>
      <c r="T629" s="26"/>
      <c r="W629" s="51"/>
      <c r="X629" s="52"/>
      <c r="AA629" s="50"/>
      <c r="AH629" s="30"/>
      <c r="AK629" s="31"/>
      <c r="AM629" s="31"/>
      <c r="AQ629" s="31"/>
    </row>
    <row r="630" spans="4:43" x14ac:dyDescent="0.25">
      <c r="D630" s="20"/>
      <c r="E630" s="52"/>
      <c r="F630" s="21"/>
      <c r="G630" s="52"/>
      <c r="H630" s="52"/>
      <c r="P630" s="25"/>
      <c r="Q630" s="26"/>
      <c r="R630" s="26"/>
      <c r="S630" s="26"/>
      <c r="T630" s="26"/>
      <c r="W630" s="51"/>
      <c r="X630" s="52"/>
      <c r="AA630" s="50"/>
      <c r="AH630" s="30"/>
      <c r="AK630" s="31"/>
      <c r="AL630" s="167"/>
      <c r="AM630" s="31"/>
      <c r="AQ630" s="31"/>
    </row>
    <row r="631" spans="4:43" x14ac:dyDescent="0.25">
      <c r="D631" s="20"/>
      <c r="E631" s="52"/>
      <c r="F631" s="21"/>
      <c r="G631" s="52"/>
      <c r="H631" s="52"/>
      <c r="P631" s="25"/>
      <c r="Q631" s="26"/>
      <c r="R631" s="26"/>
      <c r="S631" s="26"/>
      <c r="T631" s="26"/>
      <c r="W631" s="51"/>
      <c r="X631" s="52"/>
      <c r="AA631" s="50"/>
      <c r="AH631" s="30"/>
      <c r="AK631" s="31"/>
      <c r="AL631" s="167"/>
      <c r="AM631" s="31"/>
      <c r="AQ631" s="31"/>
    </row>
    <row r="632" spans="4:43" x14ac:dyDescent="0.25">
      <c r="D632" s="20"/>
      <c r="E632" s="52"/>
      <c r="F632" s="21"/>
      <c r="G632" s="52"/>
      <c r="H632" s="52"/>
      <c r="P632" s="25"/>
      <c r="Q632" s="26"/>
      <c r="R632" s="26"/>
      <c r="S632" s="26"/>
      <c r="T632" s="26"/>
      <c r="W632" s="51"/>
      <c r="X632" s="52"/>
      <c r="AA632" s="50"/>
      <c r="AH632" s="30"/>
      <c r="AK632" s="31"/>
      <c r="AM632" s="31"/>
      <c r="AQ632" s="31"/>
    </row>
    <row r="633" spans="4:43" x14ac:dyDescent="0.25">
      <c r="D633" s="20"/>
      <c r="E633" s="52"/>
      <c r="F633" s="21"/>
      <c r="G633" s="52"/>
      <c r="H633" s="52"/>
      <c r="P633" s="25"/>
      <c r="Q633" s="26"/>
      <c r="R633" s="26"/>
      <c r="S633" s="26"/>
      <c r="T633" s="26"/>
      <c r="W633" s="51"/>
      <c r="X633" s="52"/>
      <c r="AA633" s="50"/>
      <c r="AH633" s="30"/>
      <c r="AK633" s="31"/>
      <c r="AL633" s="167"/>
      <c r="AM633" s="31"/>
      <c r="AQ633" s="31"/>
    </row>
    <row r="634" spans="4:43" x14ac:dyDescent="0.25">
      <c r="D634" s="20"/>
      <c r="E634" s="52"/>
      <c r="F634" s="21"/>
      <c r="G634" s="52"/>
      <c r="H634" s="52"/>
      <c r="P634" s="25"/>
      <c r="Q634" s="26"/>
      <c r="R634" s="26"/>
      <c r="S634" s="26"/>
      <c r="T634" s="26"/>
      <c r="W634" s="51"/>
      <c r="X634" s="52"/>
      <c r="AA634" s="50"/>
      <c r="AH634" s="30"/>
      <c r="AK634" s="31"/>
      <c r="AL634" s="167"/>
      <c r="AM634" s="31"/>
      <c r="AQ634" s="31"/>
    </row>
    <row r="635" spans="4:43" x14ac:dyDescent="0.25">
      <c r="D635" s="20"/>
      <c r="E635" s="52"/>
      <c r="F635" s="21"/>
      <c r="G635" s="52"/>
      <c r="H635" s="52"/>
      <c r="P635" s="25"/>
      <c r="Q635" s="26"/>
      <c r="R635" s="26"/>
      <c r="S635" s="26"/>
      <c r="T635" s="26"/>
      <c r="W635" s="57"/>
      <c r="X635" s="58"/>
      <c r="AA635" s="50"/>
      <c r="AH635" s="30"/>
      <c r="AK635" s="31"/>
      <c r="AL635" s="167"/>
      <c r="AM635" s="31"/>
      <c r="AQ635" s="31"/>
    </row>
    <row r="636" spans="4:43" x14ac:dyDescent="0.25">
      <c r="D636" s="20"/>
      <c r="E636" s="52"/>
      <c r="F636" s="21"/>
      <c r="G636" s="52"/>
      <c r="H636" s="52"/>
      <c r="P636" s="25"/>
      <c r="Q636" s="26"/>
      <c r="R636" s="26"/>
      <c r="S636" s="26"/>
      <c r="T636" s="26"/>
      <c r="W636" s="57"/>
      <c r="X636" s="58"/>
      <c r="AA636" s="50"/>
      <c r="AH636" s="30"/>
      <c r="AK636" s="31"/>
      <c r="AL636" s="167"/>
      <c r="AM636" s="31"/>
      <c r="AQ636" s="31"/>
    </row>
    <row r="637" spans="4:43" x14ac:dyDescent="0.25">
      <c r="D637" s="20"/>
      <c r="E637" s="52"/>
      <c r="F637" s="21"/>
      <c r="G637" s="52"/>
      <c r="H637" s="52"/>
      <c r="P637" s="25"/>
      <c r="Q637" s="26"/>
      <c r="R637" s="26"/>
      <c r="S637" s="26"/>
      <c r="T637" s="26"/>
      <c r="W637" s="57"/>
      <c r="X637" s="58"/>
      <c r="AA637" s="50"/>
      <c r="AH637" s="30"/>
      <c r="AK637" s="31"/>
      <c r="AL637" s="167"/>
      <c r="AM637" s="31"/>
      <c r="AQ637" s="31"/>
    </row>
    <row r="638" spans="4:43" x14ac:dyDescent="0.25">
      <c r="D638" s="20"/>
      <c r="E638" s="52"/>
      <c r="F638" s="21"/>
      <c r="G638" s="52"/>
      <c r="H638" s="52"/>
      <c r="P638" s="25"/>
      <c r="Q638" s="26"/>
      <c r="R638" s="26"/>
      <c r="S638" s="26"/>
      <c r="T638" s="26"/>
      <c r="W638" s="57"/>
      <c r="X638" s="58"/>
      <c r="AA638" s="50"/>
      <c r="AH638" s="30"/>
      <c r="AK638" s="31"/>
      <c r="AL638" s="167"/>
      <c r="AM638" s="31"/>
      <c r="AQ638" s="31"/>
    </row>
    <row r="639" spans="4:43" x14ac:dyDescent="0.25">
      <c r="D639" s="20"/>
      <c r="E639" s="52"/>
      <c r="F639" s="21"/>
      <c r="G639" s="52"/>
      <c r="H639" s="52"/>
      <c r="P639" s="25"/>
      <c r="Q639" s="26"/>
      <c r="R639" s="26"/>
      <c r="S639" s="26"/>
      <c r="T639" s="26"/>
      <c r="W639" s="57"/>
      <c r="X639" s="58"/>
      <c r="AA639" s="50"/>
      <c r="AH639" s="30"/>
      <c r="AK639" s="31"/>
      <c r="AL639" s="167"/>
      <c r="AM639" s="31"/>
      <c r="AQ639" s="31"/>
    </row>
    <row r="640" spans="4:43" x14ac:dyDescent="0.25">
      <c r="D640" s="20"/>
      <c r="E640" s="52"/>
      <c r="F640" s="21"/>
      <c r="G640" s="52"/>
      <c r="H640" s="52"/>
      <c r="P640" s="25"/>
      <c r="Q640" s="26"/>
      <c r="R640" s="26"/>
      <c r="S640" s="26"/>
      <c r="T640" s="26"/>
      <c r="W640" s="51"/>
      <c r="X640" s="52"/>
      <c r="AA640" s="50"/>
      <c r="AH640" s="30"/>
      <c r="AM640" s="31"/>
      <c r="AQ640" s="31"/>
    </row>
    <row r="641" spans="4:43" x14ac:dyDescent="0.25">
      <c r="D641" s="20"/>
      <c r="E641" s="52"/>
      <c r="F641" s="21"/>
      <c r="G641" s="52"/>
      <c r="H641" s="52"/>
      <c r="P641" s="25"/>
      <c r="Q641" s="26"/>
      <c r="R641" s="26"/>
      <c r="S641" s="26"/>
      <c r="T641" s="26"/>
      <c r="W641" s="51"/>
      <c r="X641" s="52"/>
      <c r="AA641" s="50"/>
      <c r="AH641" s="30"/>
      <c r="AM641" s="31"/>
      <c r="AQ641" s="31"/>
    </row>
    <row r="642" spans="4:43" x14ac:dyDescent="0.25">
      <c r="D642" s="20"/>
      <c r="E642" s="52"/>
      <c r="F642" s="21"/>
      <c r="G642" s="52"/>
      <c r="H642" s="52"/>
      <c r="P642" s="25"/>
      <c r="Q642" s="26"/>
      <c r="R642" s="26"/>
      <c r="S642" s="26"/>
      <c r="T642" s="26"/>
      <c r="W642" s="51"/>
      <c r="X642" s="52"/>
      <c r="AA642" s="50"/>
      <c r="AH642" s="30"/>
      <c r="AM642" s="31"/>
      <c r="AQ642" s="31"/>
    </row>
    <row r="643" spans="4:43" x14ac:dyDescent="0.25">
      <c r="D643" s="20"/>
      <c r="E643" s="52"/>
      <c r="F643" s="21"/>
      <c r="G643" s="52"/>
      <c r="H643" s="52"/>
      <c r="P643" s="25"/>
      <c r="Q643" s="26"/>
      <c r="R643" s="26"/>
      <c r="S643" s="26"/>
      <c r="T643" s="26"/>
      <c r="W643" s="51"/>
      <c r="X643" s="52"/>
      <c r="AA643" s="50"/>
      <c r="AH643" s="30"/>
      <c r="AM643" s="31"/>
      <c r="AQ643" s="31"/>
    </row>
    <row r="644" spans="4:43" x14ac:dyDescent="0.25">
      <c r="D644" s="20"/>
      <c r="E644" s="52"/>
      <c r="F644" s="21"/>
      <c r="G644" s="52"/>
      <c r="H644" s="52"/>
      <c r="P644" s="25"/>
      <c r="Q644" s="26"/>
      <c r="R644" s="26"/>
      <c r="S644" s="26"/>
      <c r="T644" s="26"/>
      <c r="W644" s="51"/>
      <c r="X644" s="52"/>
      <c r="AA644" s="50"/>
      <c r="AH644" s="30"/>
      <c r="AK644" s="31"/>
      <c r="AM644" s="31"/>
      <c r="AQ644" s="31"/>
    </row>
    <row r="645" spans="4:43" x14ac:dyDescent="0.25">
      <c r="D645" s="20"/>
      <c r="E645" s="52"/>
      <c r="F645" s="21"/>
      <c r="G645" s="52"/>
      <c r="H645" s="52"/>
      <c r="P645" s="25"/>
      <c r="Q645" s="26"/>
      <c r="R645" s="26"/>
      <c r="S645" s="26"/>
      <c r="T645" s="26"/>
      <c r="W645" s="51"/>
      <c r="X645" s="52"/>
      <c r="Y645" s="42"/>
      <c r="AA645" s="50"/>
      <c r="AH645" s="30"/>
      <c r="AK645" s="31"/>
      <c r="AM645" s="31"/>
      <c r="AQ645" s="31"/>
    </row>
    <row r="646" spans="4:43" x14ac:dyDescent="0.25">
      <c r="D646" s="20"/>
      <c r="E646" s="52"/>
      <c r="F646" s="21"/>
      <c r="G646" s="52"/>
      <c r="H646" s="52"/>
      <c r="P646" s="25"/>
      <c r="Q646" s="26"/>
      <c r="R646" s="26"/>
      <c r="S646" s="26"/>
      <c r="T646" s="26"/>
      <c r="W646" s="51"/>
      <c r="X646" s="52"/>
      <c r="AA646" s="50"/>
      <c r="AH646" s="30"/>
      <c r="AK646" s="31"/>
      <c r="AM646" s="31"/>
      <c r="AQ646" s="31"/>
    </row>
    <row r="647" spans="4:43" x14ac:dyDescent="0.25">
      <c r="D647" s="20"/>
      <c r="E647" s="52"/>
      <c r="F647" s="21"/>
      <c r="G647" s="52"/>
      <c r="H647" s="52"/>
      <c r="P647" s="25"/>
      <c r="Q647" s="26"/>
      <c r="R647" s="26"/>
      <c r="S647" s="26"/>
      <c r="T647" s="26"/>
      <c r="W647" s="51"/>
      <c r="X647" s="52"/>
      <c r="AA647" s="50"/>
      <c r="AH647" s="30"/>
      <c r="AK647" s="31"/>
      <c r="AM647" s="31"/>
      <c r="AQ647" s="31"/>
    </row>
    <row r="648" spans="4:43" x14ac:dyDescent="0.25">
      <c r="D648" s="20"/>
      <c r="E648" s="52"/>
      <c r="F648" s="21"/>
      <c r="G648" s="52"/>
      <c r="H648" s="52"/>
      <c r="P648" s="25"/>
      <c r="Q648" s="26"/>
      <c r="R648" s="26"/>
      <c r="S648" s="26"/>
      <c r="T648" s="26"/>
      <c r="W648" s="51"/>
      <c r="X648" s="52"/>
      <c r="AA648" s="50"/>
      <c r="AH648" s="30"/>
      <c r="AM648" s="31"/>
      <c r="AQ648" s="31"/>
    </row>
    <row r="649" spans="4:43" x14ac:dyDescent="0.25">
      <c r="D649" s="20"/>
      <c r="E649" s="52"/>
      <c r="F649" s="21"/>
      <c r="G649" s="52"/>
      <c r="H649" s="52"/>
      <c r="P649" s="25"/>
      <c r="Q649" s="26"/>
      <c r="R649" s="26"/>
      <c r="S649" s="26"/>
      <c r="T649" s="26"/>
      <c r="W649" s="57"/>
      <c r="X649" s="58"/>
      <c r="AA649" s="50"/>
      <c r="AH649" s="30"/>
      <c r="AK649" s="31"/>
      <c r="AL649" s="167"/>
      <c r="AM649" s="31"/>
      <c r="AQ649" s="31"/>
    </row>
    <row r="650" spans="4:43" x14ac:dyDescent="0.25">
      <c r="D650" s="20"/>
      <c r="E650" s="52"/>
      <c r="F650" s="21"/>
      <c r="G650" s="52"/>
      <c r="H650" s="52"/>
      <c r="P650" s="25"/>
      <c r="Q650" s="26"/>
      <c r="R650" s="26"/>
      <c r="S650" s="26"/>
      <c r="T650" s="26"/>
      <c r="W650" s="57"/>
      <c r="X650" s="58"/>
      <c r="AA650" s="50"/>
      <c r="AH650" s="30"/>
      <c r="AK650" s="31"/>
      <c r="AL650" s="167"/>
      <c r="AM650" s="31"/>
      <c r="AQ650" s="31"/>
    </row>
    <row r="651" spans="4:43" x14ac:dyDescent="0.25">
      <c r="D651" s="20"/>
      <c r="E651" s="52"/>
      <c r="F651" s="21"/>
      <c r="G651" s="52"/>
      <c r="H651" s="52"/>
      <c r="P651" s="25"/>
      <c r="Q651" s="26"/>
      <c r="R651" s="26"/>
      <c r="S651" s="26"/>
      <c r="T651" s="26"/>
      <c r="W651" s="57"/>
      <c r="X651" s="58"/>
      <c r="Y651" s="42"/>
      <c r="AA651" s="50"/>
      <c r="AH651" s="30"/>
      <c r="AK651" s="31"/>
      <c r="AL651" s="167"/>
      <c r="AM651" s="31"/>
      <c r="AQ651" s="31"/>
    </row>
    <row r="652" spans="4:43" x14ac:dyDescent="0.25">
      <c r="D652" s="20"/>
      <c r="E652" s="52"/>
      <c r="F652" s="21"/>
      <c r="G652" s="52"/>
      <c r="H652" s="52"/>
      <c r="P652" s="25"/>
      <c r="Q652" s="26"/>
      <c r="R652" s="26"/>
      <c r="S652" s="26"/>
      <c r="T652" s="26"/>
      <c r="W652" s="57"/>
      <c r="X652" s="58"/>
      <c r="Y652" s="42"/>
      <c r="AA652" s="50"/>
      <c r="AH652" s="30"/>
      <c r="AK652" s="31"/>
      <c r="AL652" s="167"/>
      <c r="AM652" s="31"/>
      <c r="AQ652" s="31"/>
    </row>
    <row r="653" spans="4:43" x14ac:dyDescent="0.25">
      <c r="D653" s="20"/>
      <c r="E653" s="52"/>
      <c r="F653" s="21"/>
      <c r="G653" s="52"/>
      <c r="H653" s="52"/>
      <c r="N653" s="104"/>
      <c r="P653" s="25"/>
      <c r="W653" s="51"/>
      <c r="X653" s="52"/>
      <c r="AA653" s="50"/>
      <c r="AH653" s="30"/>
      <c r="AK653" s="31"/>
      <c r="AM653" s="31"/>
      <c r="AQ653" s="31"/>
    </row>
    <row r="654" spans="4:43" x14ac:dyDescent="0.25">
      <c r="D654" s="20"/>
      <c r="E654" s="52"/>
      <c r="F654" s="21"/>
      <c r="G654" s="52"/>
      <c r="H654" s="52"/>
      <c r="P654" s="25"/>
      <c r="Q654" s="26"/>
      <c r="R654" s="26"/>
      <c r="S654" s="26"/>
      <c r="T654" s="26"/>
      <c r="W654" s="51"/>
      <c r="X654" s="52"/>
      <c r="AA654" s="50"/>
      <c r="AH654" s="30"/>
      <c r="AK654" s="31"/>
      <c r="AM654" s="31"/>
      <c r="AQ654" s="31"/>
    </row>
    <row r="655" spans="4:43" x14ac:dyDescent="0.25">
      <c r="D655" s="20"/>
      <c r="E655" s="52"/>
      <c r="F655" s="21"/>
      <c r="G655" s="52"/>
      <c r="H655" s="52"/>
      <c r="P655" s="25"/>
      <c r="Q655" s="26"/>
      <c r="R655" s="26"/>
      <c r="S655" s="26"/>
      <c r="T655" s="26"/>
      <c r="W655" s="51"/>
      <c r="X655" s="52"/>
      <c r="AA655" s="50"/>
      <c r="AH655" s="30"/>
      <c r="AK655" s="31"/>
      <c r="AM655" s="31"/>
      <c r="AQ655" s="31"/>
    </row>
    <row r="656" spans="4:43" x14ac:dyDescent="0.25">
      <c r="D656" s="20"/>
      <c r="E656" s="52"/>
      <c r="F656" s="21"/>
      <c r="G656" s="52"/>
      <c r="H656" s="52"/>
      <c r="P656" s="25"/>
      <c r="Q656" s="26"/>
      <c r="R656" s="26"/>
      <c r="S656" s="26"/>
      <c r="T656" s="26"/>
      <c r="W656" s="51"/>
      <c r="X656" s="52"/>
      <c r="AA656" s="50"/>
      <c r="AH656" s="30"/>
      <c r="AM656" s="31"/>
      <c r="AQ656" s="31"/>
    </row>
    <row r="657" spans="4:43" x14ac:dyDescent="0.25">
      <c r="D657" s="20"/>
      <c r="E657" s="55"/>
      <c r="F657" s="21"/>
      <c r="G657" s="55"/>
      <c r="H657" s="55"/>
      <c r="P657" s="25"/>
      <c r="Q657" s="26"/>
      <c r="R657" s="26"/>
      <c r="S657" s="26"/>
      <c r="T657" s="26"/>
      <c r="W657" s="54"/>
      <c r="X657" s="55"/>
      <c r="AA657" s="53"/>
      <c r="AH657" s="30"/>
      <c r="AK657" s="31"/>
      <c r="AL657" s="167"/>
      <c r="AM657" s="31"/>
      <c r="AQ657" s="31"/>
    </row>
    <row r="658" spans="4:43" x14ac:dyDescent="0.25">
      <c r="D658" s="20"/>
      <c r="E658" s="61"/>
      <c r="F658" s="21"/>
      <c r="G658" s="61"/>
      <c r="H658" s="61"/>
      <c r="P658" s="25"/>
      <c r="Q658" s="26"/>
      <c r="R658" s="26"/>
      <c r="S658" s="26"/>
      <c r="T658" s="26"/>
      <c r="W658" s="60"/>
      <c r="X658" s="61"/>
      <c r="AA658" s="59"/>
      <c r="AH658" s="30"/>
      <c r="AK658" s="31"/>
      <c r="AL658" s="167"/>
      <c r="AM658" s="31"/>
      <c r="AQ658" s="31"/>
    </row>
    <row r="659" spans="4:43" x14ac:dyDescent="0.25">
      <c r="D659" s="20"/>
      <c r="E659" s="61"/>
      <c r="F659" s="21"/>
      <c r="G659" s="61"/>
      <c r="H659" s="61"/>
      <c r="P659" s="25"/>
      <c r="Q659" s="26"/>
      <c r="R659" s="26"/>
      <c r="S659" s="26"/>
      <c r="T659" s="26"/>
      <c r="W659" s="60"/>
      <c r="X659" s="61"/>
      <c r="AA659" s="59"/>
      <c r="AH659" s="30"/>
      <c r="AK659" s="31"/>
      <c r="AL659" s="167"/>
      <c r="AM659" s="31"/>
      <c r="AQ659" s="31"/>
    </row>
    <row r="660" spans="4:43" x14ac:dyDescent="0.25">
      <c r="D660" s="20"/>
      <c r="E660" s="52"/>
      <c r="F660" s="21"/>
      <c r="G660" s="52"/>
      <c r="H660" s="52"/>
      <c r="P660" s="25"/>
      <c r="Q660" s="26"/>
      <c r="R660" s="26"/>
      <c r="S660" s="26"/>
      <c r="T660" s="26"/>
      <c r="W660" s="51"/>
      <c r="X660" s="52"/>
      <c r="AA660" s="50"/>
      <c r="AH660" s="30"/>
      <c r="AK660" s="31"/>
      <c r="AM660" s="31"/>
      <c r="AQ660" s="31"/>
    </row>
    <row r="661" spans="4:43" x14ac:dyDescent="0.25">
      <c r="D661" s="20"/>
      <c r="E661" s="52"/>
      <c r="F661" s="21"/>
      <c r="G661" s="52"/>
      <c r="H661" s="52"/>
      <c r="P661" s="25"/>
      <c r="Q661" s="26"/>
      <c r="R661" s="26"/>
      <c r="S661" s="26"/>
      <c r="T661" s="26"/>
      <c r="W661" s="51"/>
      <c r="X661" s="52"/>
      <c r="AA661" s="50"/>
      <c r="AH661" s="30"/>
      <c r="AK661" s="31"/>
      <c r="AM661" s="31"/>
      <c r="AQ661" s="31"/>
    </row>
    <row r="662" spans="4:43" x14ac:dyDescent="0.25">
      <c r="D662" s="20"/>
      <c r="E662" s="52"/>
      <c r="F662" s="21"/>
      <c r="G662" s="52"/>
      <c r="H662" s="52"/>
      <c r="P662" s="25"/>
      <c r="Q662" s="26"/>
      <c r="R662" s="26"/>
      <c r="S662" s="26"/>
      <c r="T662" s="26"/>
      <c r="W662" s="51"/>
      <c r="X662" s="52"/>
      <c r="AA662" s="50"/>
      <c r="AH662" s="30"/>
      <c r="AK662" s="31"/>
      <c r="AM662" s="31"/>
      <c r="AQ662" s="31"/>
    </row>
    <row r="663" spans="4:43" x14ac:dyDescent="0.25">
      <c r="D663" s="20"/>
      <c r="E663" s="52"/>
      <c r="F663" s="21"/>
      <c r="G663" s="52"/>
      <c r="H663" s="52"/>
      <c r="P663" s="25"/>
      <c r="Q663" s="26"/>
      <c r="R663" s="26"/>
      <c r="S663" s="26"/>
      <c r="T663" s="26"/>
      <c r="W663" s="51"/>
      <c r="X663" s="52"/>
      <c r="AA663" s="50"/>
      <c r="AH663" s="30"/>
      <c r="AK663" s="31"/>
      <c r="AM663" s="31"/>
      <c r="AQ663" s="31"/>
    </row>
    <row r="664" spans="4:43" x14ac:dyDescent="0.25">
      <c r="D664" s="20"/>
      <c r="E664" s="52"/>
      <c r="F664" s="21"/>
      <c r="G664" s="52"/>
      <c r="H664" s="52"/>
      <c r="P664" s="25"/>
      <c r="Q664" s="26"/>
      <c r="R664" s="26"/>
      <c r="S664" s="26"/>
      <c r="T664" s="26"/>
      <c r="W664" s="51"/>
      <c r="X664" s="52"/>
      <c r="AA664" s="50"/>
      <c r="AH664" s="30"/>
      <c r="AK664" s="31"/>
      <c r="AM664" s="31"/>
      <c r="AQ664" s="31"/>
    </row>
    <row r="665" spans="4:43" x14ac:dyDescent="0.25">
      <c r="D665" s="20"/>
      <c r="E665" s="52"/>
      <c r="F665" s="21"/>
      <c r="G665" s="52"/>
      <c r="H665" s="52"/>
      <c r="P665" s="25"/>
      <c r="Q665" s="26"/>
      <c r="R665" s="26"/>
      <c r="S665" s="26"/>
      <c r="T665" s="26"/>
      <c r="W665" s="51"/>
      <c r="X665" s="52"/>
      <c r="AA665" s="50"/>
      <c r="AH665" s="30"/>
      <c r="AK665" s="31"/>
      <c r="AM665" s="31"/>
      <c r="AQ665" s="31"/>
    </row>
    <row r="666" spans="4:43" x14ac:dyDescent="0.25">
      <c r="D666" s="20"/>
      <c r="E666" s="64"/>
      <c r="F666" s="21"/>
      <c r="G666" s="64"/>
      <c r="H666" s="64"/>
      <c r="P666" s="25"/>
      <c r="Q666" s="26"/>
      <c r="R666" s="26"/>
      <c r="S666" s="26"/>
      <c r="T666" s="26"/>
      <c r="W666" s="63"/>
      <c r="X666" s="64"/>
      <c r="AA666" s="62"/>
      <c r="AH666" s="30"/>
      <c r="AK666" s="31"/>
      <c r="AM666" s="31"/>
      <c r="AQ666" s="31"/>
    </row>
    <row r="667" spans="4:43" x14ac:dyDescent="0.25">
      <c r="D667" s="20"/>
      <c r="E667" s="67"/>
      <c r="F667" s="21"/>
      <c r="G667" s="67"/>
      <c r="H667" s="67"/>
      <c r="P667" s="25"/>
      <c r="Q667" s="26"/>
      <c r="R667" s="26"/>
      <c r="S667" s="26"/>
      <c r="T667" s="26"/>
      <c r="W667" s="66"/>
      <c r="X667" s="67"/>
      <c r="AA667" s="65"/>
      <c r="AH667" s="30"/>
      <c r="AK667" s="31"/>
      <c r="AM667" s="31"/>
      <c r="AQ667" s="31"/>
    </row>
    <row r="668" spans="4:43" x14ac:dyDescent="0.25">
      <c r="D668" s="20"/>
      <c r="E668" s="70"/>
      <c r="F668" s="21"/>
      <c r="G668" s="70"/>
      <c r="H668" s="70"/>
      <c r="P668" s="25"/>
      <c r="Q668" s="26"/>
      <c r="R668" s="26"/>
      <c r="S668" s="26"/>
      <c r="T668" s="26"/>
      <c r="W668" s="69"/>
      <c r="X668" s="70"/>
      <c r="AA668" s="68"/>
      <c r="AH668" s="30"/>
      <c r="AK668" s="31"/>
      <c r="AM668" s="31"/>
      <c r="AQ668" s="31"/>
    </row>
    <row r="669" spans="4:43" x14ac:dyDescent="0.25">
      <c r="D669" s="20"/>
      <c r="E669" s="70"/>
      <c r="F669" s="21"/>
      <c r="G669" s="70"/>
      <c r="H669" s="70"/>
      <c r="P669" s="25"/>
      <c r="Q669" s="26"/>
      <c r="R669" s="26"/>
      <c r="S669" s="26"/>
      <c r="T669" s="26"/>
      <c r="W669" s="69"/>
      <c r="X669" s="70"/>
      <c r="AA669" s="68"/>
      <c r="AH669" s="30"/>
      <c r="AK669" s="31"/>
      <c r="AM669" s="31"/>
      <c r="AQ669" s="31"/>
    </row>
    <row r="670" spans="4:43" x14ac:dyDescent="0.25">
      <c r="D670" s="20"/>
      <c r="E670" s="70"/>
      <c r="F670" s="21"/>
      <c r="G670" s="70"/>
      <c r="H670" s="70"/>
      <c r="P670" s="25"/>
      <c r="Q670" s="26"/>
      <c r="R670" s="26"/>
      <c r="S670" s="26"/>
      <c r="T670" s="26"/>
      <c r="W670" s="69"/>
      <c r="X670" s="70"/>
      <c r="AA670" s="68"/>
      <c r="AH670" s="30"/>
      <c r="AK670" s="31"/>
      <c r="AM670" s="31"/>
      <c r="AQ670" s="31"/>
    </row>
    <row r="671" spans="4:43" x14ac:dyDescent="0.25">
      <c r="D671" s="20"/>
      <c r="E671" s="73"/>
      <c r="F671" s="21"/>
      <c r="G671" s="73"/>
      <c r="H671" s="73"/>
      <c r="P671" s="25"/>
      <c r="Q671" s="26"/>
      <c r="R671" s="26"/>
      <c r="S671" s="26"/>
      <c r="T671" s="26"/>
      <c r="W671" s="72"/>
      <c r="X671" s="73"/>
      <c r="AA671" s="71"/>
      <c r="AH671" s="30"/>
      <c r="AK671" s="31"/>
      <c r="AM671" s="31"/>
      <c r="AQ671" s="31"/>
    </row>
    <row r="672" spans="4:43" x14ac:dyDescent="0.25">
      <c r="D672" s="20"/>
      <c r="E672" s="73"/>
      <c r="F672" s="21"/>
      <c r="G672" s="73"/>
      <c r="H672" s="73"/>
      <c r="K672" s="83"/>
      <c r="L672" s="165"/>
      <c r="P672" s="25"/>
      <c r="Q672" s="26"/>
      <c r="R672" s="26"/>
      <c r="S672" s="26"/>
      <c r="T672" s="26"/>
      <c r="W672" s="72"/>
      <c r="X672" s="73"/>
      <c r="AA672" s="71"/>
      <c r="AH672" s="30"/>
      <c r="AK672" s="31"/>
      <c r="AL672" s="167"/>
      <c r="AM672" s="31"/>
      <c r="AQ672" s="31"/>
    </row>
    <row r="673" spans="3:43" x14ac:dyDescent="0.25">
      <c r="D673" s="20"/>
      <c r="E673" s="73"/>
      <c r="F673" s="21"/>
      <c r="G673" s="73"/>
      <c r="H673" s="73"/>
      <c r="P673" s="25"/>
      <c r="Q673" s="26"/>
      <c r="R673" s="26"/>
      <c r="S673" s="26"/>
      <c r="T673" s="26"/>
      <c r="W673" s="72"/>
      <c r="X673" s="73"/>
      <c r="AA673" s="71"/>
      <c r="AH673" s="30"/>
      <c r="AK673" s="31"/>
      <c r="AM673" s="31"/>
      <c r="AQ673" s="31"/>
    </row>
    <row r="674" spans="3:43" x14ac:dyDescent="0.25">
      <c r="D674" s="20"/>
      <c r="E674" s="73"/>
      <c r="F674" s="21"/>
      <c r="G674" s="73"/>
      <c r="H674" s="73"/>
      <c r="P674" s="25"/>
      <c r="Q674" s="26"/>
      <c r="R674" s="26"/>
      <c r="S674" s="26"/>
      <c r="T674" s="26"/>
      <c r="W674" s="72"/>
      <c r="X674" s="73"/>
      <c r="AA674" s="71"/>
      <c r="AH674" s="30"/>
      <c r="AK674" s="31"/>
      <c r="AM674" s="31"/>
      <c r="AQ674" s="31"/>
    </row>
    <row r="675" spans="3:43" x14ac:dyDescent="0.25">
      <c r="D675" s="20"/>
      <c r="E675" s="73"/>
      <c r="F675" s="21"/>
      <c r="G675" s="73"/>
      <c r="H675" s="73"/>
      <c r="K675" s="83"/>
      <c r="L675" s="165"/>
      <c r="P675" s="25"/>
      <c r="Q675" s="26"/>
      <c r="R675" s="26"/>
      <c r="S675" s="26"/>
      <c r="T675" s="26"/>
      <c r="W675" s="72"/>
      <c r="X675" s="73"/>
      <c r="AA675" s="71"/>
      <c r="AH675" s="30"/>
      <c r="AK675" s="31"/>
      <c r="AM675" s="31"/>
      <c r="AQ675" s="31"/>
    </row>
    <row r="676" spans="3:43" x14ac:dyDescent="0.25">
      <c r="C676" s="11"/>
      <c r="D676" s="20"/>
      <c r="E676" s="73"/>
      <c r="F676" s="21"/>
      <c r="G676" s="73"/>
      <c r="H676" s="73"/>
      <c r="P676" s="25"/>
      <c r="Q676" s="26"/>
      <c r="R676" s="26"/>
      <c r="S676" s="26"/>
      <c r="T676" s="26"/>
      <c r="W676" s="72"/>
      <c r="X676" s="73"/>
      <c r="AA676" s="71"/>
      <c r="AH676" s="30"/>
      <c r="AK676" s="31"/>
      <c r="AM676" s="31"/>
      <c r="AQ676" s="31"/>
    </row>
    <row r="677" spans="3:43" x14ac:dyDescent="0.25">
      <c r="C677" s="11"/>
      <c r="D677" s="20"/>
      <c r="E677" s="73"/>
      <c r="F677" s="21"/>
      <c r="G677" s="73"/>
      <c r="H677" s="73"/>
      <c r="P677" s="25"/>
      <c r="Q677" s="26"/>
      <c r="R677" s="26"/>
      <c r="S677" s="26"/>
      <c r="T677" s="26"/>
      <c r="W677" s="72"/>
      <c r="X677" s="73"/>
      <c r="AA677" s="71"/>
      <c r="AH677" s="30"/>
      <c r="AK677" s="31"/>
      <c r="AM677" s="31"/>
      <c r="AQ677" s="31"/>
    </row>
    <row r="678" spans="3:43" x14ac:dyDescent="0.25">
      <c r="C678" s="11"/>
      <c r="D678" s="20"/>
      <c r="E678" s="73"/>
      <c r="F678" s="21"/>
      <c r="G678" s="73"/>
      <c r="H678" s="73"/>
      <c r="P678" s="25"/>
      <c r="Q678" s="26"/>
      <c r="R678" s="26"/>
      <c r="S678" s="26"/>
      <c r="T678" s="26"/>
      <c r="W678" s="72"/>
      <c r="X678" s="73"/>
      <c r="AA678" s="71"/>
      <c r="AH678" s="30"/>
      <c r="AK678" s="31"/>
      <c r="AM678" s="31"/>
      <c r="AQ678" s="31"/>
    </row>
    <row r="679" spans="3:43" x14ac:dyDescent="0.25">
      <c r="C679" s="11"/>
      <c r="D679" s="20"/>
      <c r="E679" s="73"/>
      <c r="F679" s="21"/>
      <c r="G679" s="73"/>
      <c r="H679" s="73"/>
      <c r="P679" s="25"/>
      <c r="Q679" s="26"/>
      <c r="R679" s="26"/>
      <c r="S679" s="26"/>
      <c r="T679" s="26"/>
      <c r="W679" s="72"/>
      <c r="X679" s="73"/>
      <c r="AA679" s="71"/>
      <c r="AH679" s="30"/>
      <c r="AK679" s="31"/>
      <c r="AM679" s="31"/>
      <c r="AQ679" s="31"/>
    </row>
    <row r="680" spans="3:43" x14ac:dyDescent="0.25">
      <c r="C680" s="11"/>
      <c r="D680" s="20"/>
      <c r="E680" s="73"/>
      <c r="F680" s="21"/>
      <c r="G680" s="73"/>
      <c r="H680" s="73"/>
      <c r="P680" s="25"/>
      <c r="Q680" s="26"/>
      <c r="R680" s="26"/>
      <c r="S680" s="26"/>
      <c r="T680" s="26"/>
      <c r="W680" s="72"/>
      <c r="X680" s="73"/>
      <c r="AA680" s="71"/>
      <c r="AH680" s="30"/>
      <c r="AK680" s="31"/>
      <c r="AM680" s="31"/>
      <c r="AQ680" s="31"/>
    </row>
    <row r="681" spans="3:43" x14ac:dyDescent="0.25">
      <c r="D681" s="20"/>
      <c r="E681" s="73"/>
      <c r="F681" s="21"/>
      <c r="G681" s="73"/>
      <c r="H681" s="73"/>
      <c r="P681" s="25"/>
      <c r="Q681" s="26"/>
      <c r="R681" s="26"/>
      <c r="S681" s="26"/>
      <c r="T681" s="26"/>
      <c r="W681" s="72"/>
      <c r="X681" s="73"/>
      <c r="AA681" s="71"/>
      <c r="AH681" s="30"/>
      <c r="AK681" s="31"/>
      <c r="AL681" s="167"/>
      <c r="AM681" s="31"/>
      <c r="AQ681" s="31"/>
    </row>
    <row r="682" spans="3:43" x14ac:dyDescent="0.25">
      <c r="D682" s="20"/>
      <c r="E682" s="73"/>
      <c r="F682" s="21"/>
      <c r="G682" s="73"/>
      <c r="H682" s="73"/>
      <c r="P682" s="25"/>
      <c r="Q682" s="26"/>
      <c r="R682" s="26"/>
      <c r="S682" s="26"/>
      <c r="T682" s="26"/>
      <c r="W682" s="72"/>
      <c r="X682" s="73"/>
      <c r="AA682" s="71"/>
      <c r="AH682" s="30"/>
      <c r="AK682" s="31"/>
      <c r="AM682" s="31"/>
      <c r="AQ682" s="31"/>
    </row>
    <row r="683" spans="3:43" x14ac:dyDescent="0.25">
      <c r="D683" s="20"/>
      <c r="E683" s="76"/>
      <c r="F683" s="21"/>
      <c r="G683" s="76"/>
      <c r="H683" s="76"/>
      <c r="P683" s="25"/>
      <c r="Q683" s="26"/>
      <c r="R683" s="26"/>
      <c r="S683" s="26"/>
      <c r="T683" s="26"/>
      <c r="W683" s="75"/>
      <c r="X683" s="76"/>
      <c r="AA683" s="74"/>
      <c r="AH683" s="30"/>
      <c r="AK683" s="31"/>
      <c r="AM683" s="31"/>
      <c r="AQ683" s="31"/>
    </row>
    <row r="684" spans="3:43" x14ac:dyDescent="0.25">
      <c r="D684" s="20"/>
      <c r="E684" s="76"/>
      <c r="F684" s="21"/>
      <c r="G684" s="76"/>
      <c r="H684" s="76"/>
      <c r="P684" s="25"/>
      <c r="Q684" s="26"/>
      <c r="R684" s="26"/>
      <c r="S684" s="26"/>
      <c r="T684" s="26"/>
      <c r="W684" s="75"/>
      <c r="X684" s="76"/>
      <c r="AA684" s="74"/>
      <c r="AH684" s="30"/>
      <c r="AK684" s="31"/>
      <c r="AM684" s="31"/>
      <c r="AQ684" s="31"/>
    </row>
    <row r="685" spans="3:43" x14ac:dyDescent="0.25">
      <c r="D685" s="20"/>
      <c r="E685" s="79"/>
      <c r="F685" s="21"/>
      <c r="G685" s="79"/>
      <c r="H685" s="79"/>
      <c r="P685" s="25"/>
      <c r="Q685" s="26"/>
      <c r="R685" s="26"/>
      <c r="S685" s="26"/>
      <c r="T685" s="26"/>
      <c r="W685" s="78"/>
      <c r="X685" s="79"/>
      <c r="AA685" s="77"/>
      <c r="AH685" s="30"/>
      <c r="AK685" s="31"/>
      <c r="AM685" s="31"/>
      <c r="AQ685" s="31"/>
    </row>
    <row r="686" spans="3:43" x14ac:dyDescent="0.25">
      <c r="D686" s="20"/>
      <c r="E686" s="82"/>
      <c r="F686" s="21"/>
      <c r="G686" s="82"/>
      <c r="H686" s="82"/>
      <c r="P686" s="25"/>
      <c r="Q686" s="26"/>
      <c r="R686" s="26"/>
      <c r="S686" s="26"/>
      <c r="T686" s="26"/>
      <c r="W686" s="81"/>
      <c r="X686" s="82"/>
      <c r="AA686" s="80"/>
      <c r="AH686" s="30"/>
      <c r="AK686" s="31"/>
      <c r="AM686" s="31"/>
      <c r="AQ686" s="31"/>
    </row>
    <row r="687" spans="3:43" x14ac:dyDescent="0.25">
      <c r="D687" s="20"/>
      <c r="E687" s="82"/>
      <c r="F687" s="21"/>
      <c r="G687" s="82"/>
      <c r="H687" s="82"/>
      <c r="P687" s="25"/>
      <c r="Q687" s="26"/>
      <c r="R687" s="26"/>
      <c r="S687" s="26"/>
      <c r="T687" s="26"/>
      <c r="W687" s="81"/>
      <c r="X687" s="82"/>
      <c r="Y687" s="42"/>
      <c r="AA687" s="80"/>
      <c r="AH687" s="30"/>
      <c r="AK687" s="31"/>
      <c r="AM687" s="31"/>
      <c r="AQ687" s="31"/>
    </row>
    <row r="688" spans="3:43" x14ac:dyDescent="0.25">
      <c r="D688" s="20"/>
      <c r="E688" s="82"/>
      <c r="F688" s="21"/>
      <c r="G688" s="82"/>
      <c r="H688" s="82"/>
      <c r="P688" s="25"/>
      <c r="Q688" s="26"/>
      <c r="R688" s="26"/>
      <c r="S688" s="26"/>
      <c r="T688" s="26"/>
      <c r="W688" s="81"/>
      <c r="X688" s="82"/>
      <c r="AA688" s="80"/>
      <c r="AH688" s="30"/>
      <c r="AK688" s="31"/>
      <c r="AM688" s="31"/>
      <c r="AQ688" s="31"/>
    </row>
    <row r="689" spans="4:43" x14ac:dyDescent="0.25">
      <c r="D689" s="20"/>
      <c r="E689" s="82"/>
      <c r="F689" s="21"/>
      <c r="G689" s="82"/>
      <c r="H689" s="82"/>
      <c r="P689" s="25"/>
      <c r="Q689" s="26"/>
      <c r="R689" s="26"/>
      <c r="S689" s="26"/>
      <c r="T689" s="26"/>
      <c r="W689" s="81"/>
      <c r="X689" s="82"/>
      <c r="AA689" s="80"/>
      <c r="AH689" s="30"/>
      <c r="AK689" s="31"/>
      <c r="AM689" s="31"/>
      <c r="AQ689" s="31"/>
    </row>
    <row r="690" spans="4:43" x14ac:dyDescent="0.25">
      <c r="D690" s="20"/>
      <c r="E690" s="82"/>
      <c r="F690" s="21"/>
      <c r="G690" s="82"/>
      <c r="H690" s="82"/>
      <c r="P690" s="25"/>
      <c r="Q690" s="26"/>
      <c r="R690" s="26"/>
      <c r="S690" s="90"/>
      <c r="T690" s="90"/>
      <c r="W690" s="81"/>
      <c r="X690" s="82"/>
      <c r="AA690" s="80"/>
      <c r="AH690" s="30"/>
      <c r="AK690" s="31"/>
      <c r="AM690" s="31"/>
      <c r="AQ690" s="31"/>
    </row>
    <row r="691" spans="4:43" x14ac:dyDescent="0.25">
      <c r="D691" s="20"/>
      <c r="E691" s="82"/>
      <c r="F691" s="21"/>
      <c r="G691" s="82"/>
      <c r="H691" s="82"/>
      <c r="P691" s="25"/>
      <c r="Q691" s="26"/>
      <c r="R691" s="26"/>
      <c r="S691" s="26"/>
      <c r="T691" s="26"/>
      <c r="W691" s="81"/>
      <c r="X691" s="82"/>
      <c r="AA691" s="80"/>
      <c r="AH691" s="30"/>
      <c r="AK691" s="31"/>
      <c r="AM691" s="31"/>
      <c r="AQ691" s="31"/>
    </row>
    <row r="692" spans="4:43" x14ac:dyDescent="0.25">
      <c r="D692" s="20"/>
      <c r="E692" s="82"/>
      <c r="F692" s="21"/>
      <c r="G692" s="82"/>
      <c r="H692" s="82"/>
      <c r="P692" s="25"/>
      <c r="Q692" s="26"/>
      <c r="R692" s="26"/>
      <c r="S692" s="26"/>
      <c r="T692" s="26"/>
      <c r="W692" s="81"/>
      <c r="X692" s="82"/>
      <c r="AA692" s="80"/>
      <c r="AH692" s="30"/>
      <c r="AK692" s="31"/>
      <c r="AM692" s="31"/>
      <c r="AQ692" s="31"/>
    </row>
    <row r="693" spans="4:43" x14ac:dyDescent="0.25">
      <c r="D693" s="20"/>
      <c r="E693" s="82"/>
      <c r="F693" s="21"/>
      <c r="G693" s="82"/>
      <c r="H693" s="82"/>
      <c r="P693" s="25"/>
      <c r="Q693" s="26"/>
      <c r="R693" s="26"/>
      <c r="S693" s="26"/>
      <c r="T693" s="26"/>
      <c r="W693" s="81"/>
      <c r="X693" s="82"/>
      <c r="Y693" s="42"/>
      <c r="AA693" s="80"/>
      <c r="AH693" s="30"/>
      <c r="AK693" s="31"/>
      <c r="AM693" s="31"/>
      <c r="AQ693" s="31"/>
    </row>
    <row r="694" spans="4:43" x14ac:dyDescent="0.25">
      <c r="D694" s="20"/>
      <c r="E694" s="82"/>
      <c r="F694" s="21"/>
      <c r="G694" s="82"/>
      <c r="H694" s="82"/>
      <c r="P694" s="25"/>
      <c r="Q694" s="26"/>
      <c r="R694" s="26"/>
      <c r="S694" s="26"/>
      <c r="T694" s="26"/>
      <c r="W694" s="81"/>
      <c r="X694" s="82"/>
      <c r="AA694" s="80"/>
      <c r="AH694" s="30"/>
      <c r="AK694" s="31"/>
      <c r="AM694" s="31"/>
      <c r="AQ694" s="31"/>
    </row>
    <row r="695" spans="4:43" x14ac:dyDescent="0.25">
      <c r="D695" s="20"/>
      <c r="E695" s="82"/>
      <c r="F695" s="21"/>
      <c r="G695" s="82"/>
      <c r="H695" s="82"/>
      <c r="P695" s="25"/>
      <c r="Q695" s="26"/>
      <c r="R695" s="26"/>
      <c r="S695" s="26"/>
      <c r="T695" s="26"/>
      <c r="W695" s="81"/>
      <c r="X695" s="82"/>
      <c r="AA695" s="80"/>
      <c r="AH695" s="30"/>
      <c r="AK695" s="31"/>
      <c r="AM695" s="31"/>
      <c r="AQ695" s="31"/>
    </row>
    <row r="696" spans="4:43" x14ac:dyDescent="0.25">
      <c r="D696" s="20"/>
      <c r="E696" s="82"/>
      <c r="F696" s="21"/>
      <c r="G696" s="82"/>
      <c r="H696" s="82"/>
      <c r="P696" s="25"/>
      <c r="Q696" s="26"/>
      <c r="R696" s="26"/>
      <c r="S696" s="26"/>
      <c r="T696" s="26"/>
      <c r="W696" s="81"/>
      <c r="X696" s="82"/>
      <c r="AA696" s="80"/>
      <c r="AH696" s="30"/>
      <c r="AK696" s="31"/>
      <c r="AM696" s="31"/>
      <c r="AQ696" s="31"/>
    </row>
    <row r="697" spans="4:43" x14ac:dyDescent="0.25">
      <c r="D697" s="20"/>
      <c r="E697" s="82"/>
      <c r="F697" s="21"/>
      <c r="G697" s="82"/>
      <c r="H697" s="82"/>
      <c r="P697" s="25"/>
      <c r="Q697" s="26"/>
      <c r="R697" s="26"/>
      <c r="S697" s="26"/>
      <c r="T697" s="26"/>
      <c r="W697" s="81"/>
      <c r="X697" s="82"/>
      <c r="AA697" s="80"/>
      <c r="AH697" s="30"/>
      <c r="AK697" s="31"/>
      <c r="AM697" s="31"/>
      <c r="AQ697" s="31"/>
    </row>
    <row r="698" spans="4:43" x14ac:dyDescent="0.25">
      <c r="D698" s="20"/>
      <c r="E698" s="82"/>
      <c r="F698" s="21"/>
      <c r="G698" s="82"/>
      <c r="H698" s="82"/>
      <c r="P698" s="25"/>
      <c r="Q698" s="26"/>
      <c r="R698" s="26"/>
      <c r="S698" s="26"/>
      <c r="T698" s="26"/>
      <c r="W698" s="81"/>
      <c r="X698" s="82"/>
      <c r="AA698" s="80"/>
      <c r="AH698" s="30"/>
      <c r="AK698" s="31"/>
      <c r="AM698" s="31"/>
      <c r="AQ698" s="31"/>
    </row>
    <row r="699" spans="4:43" x14ac:dyDescent="0.25">
      <c r="D699" s="20"/>
      <c r="E699" s="86"/>
      <c r="F699" s="21"/>
      <c r="G699" s="86"/>
      <c r="H699" s="86"/>
      <c r="P699" s="25"/>
      <c r="Q699" s="26"/>
      <c r="R699" s="26"/>
      <c r="S699" s="26"/>
      <c r="T699" s="26"/>
      <c r="W699" s="85"/>
      <c r="X699" s="86"/>
      <c r="AA699" s="84"/>
      <c r="AH699" s="30"/>
      <c r="AK699" s="31"/>
      <c r="AM699" s="31"/>
      <c r="AQ699" s="31"/>
    </row>
    <row r="700" spans="4:43" x14ac:dyDescent="0.25">
      <c r="D700" s="20"/>
      <c r="E700" s="86"/>
      <c r="F700" s="21"/>
      <c r="G700" s="86"/>
      <c r="H700" s="86"/>
      <c r="P700" s="25"/>
      <c r="Q700" s="26"/>
      <c r="R700" s="26"/>
      <c r="S700" s="26"/>
      <c r="T700" s="26"/>
      <c r="W700" s="85"/>
      <c r="X700" s="86"/>
      <c r="AA700" s="84"/>
      <c r="AH700" s="30"/>
      <c r="AK700" s="31"/>
      <c r="AM700" s="31"/>
      <c r="AQ700" s="31"/>
    </row>
    <row r="701" spans="4:43" x14ac:dyDescent="0.25">
      <c r="D701" s="20"/>
      <c r="E701" s="86"/>
      <c r="F701" s="21"/>
      <c r="G701" s="86"/>
      <c r="H701" s="86"/>
      <c r="P701" s="25"/>
      <c r="Q701" s="26"/>
      <c r="R701" s="26"/>
      <c r="S701" s="26"/>
      <c r="T701" s="26"/>
      <c r="W701" s="85"/>
      <c r="X701" s="86"/>
      <c r="AA701" s="84"/>
      <c r="AH701" s="30"/>
      <c r="AK701" s="31"/>
      <c r="AM701" s="31"/>
      <c r="AQ701" s="31"/>
    </row>
    <row r="702" spans="4:43" x14ac:dyDescent="0.25">
      <c r="D702" s="20"/>
      <c r="E702" s="89"/>
      <c r="F702" s="21"/>
      <c r="G702" s="89"/>
      <c r="H702" s="89"/>
      <c r="P702" s="25"/>
      <c r="Q702" s="26"/>
      <c r="R702" s="26"/>
      <c r="S702" s="26"/>
      <c r="T702" s="26"/>
      <c r="W702" s="88"/>
      <c r="X702" s="89"/>
      <c r="AA702" s="87"/>
      <c r="AH702" s="30"/>
      <c r="AK702" s="31"/>
      <c r="AM702" s="31"/>
      <c r="AQ702" s="31"/>
    </row>
    <row r="703" spans="4:43" x14ac:dyDescent="0.25">
      <c r="D703" s="20"/>
      <c r="E703" s="93"/>
      <c r="F703" s="21"/>
      <c r="G703" s="93"/>
      <c r="H703" s="93"/>
      <c r="P703" s="25"/>
      <c r="Q703" s="26"/>
      <c r="R703" s="26"/>
      <c r="S703" s="26"/>
      <c r="T703" s="26"/>
      <c r="W703" s="92"/>
      <c r="X703" s="93"/>
      <c r="AA703" s="91"/>
      <c r="AH703" s="30"/>
      <c r="AK703" s="31"/>
      <c r="AM703" s="31"/>
      <c r="AQ703" s="31"/>
    </row>
    <row r="704" spans="4:43" s="107" customFormat="1" x14ac:dyDescent="0.25">
      <c r="D704" s="132"/>
      <c r="E704" s="133"/>
      <c r="F704" s="134"/>
      <c r="G704" s="133"/>
      <c r="H704" s="133"/>
      <c r="I704" s="106"/>
      <c r="J704" s="135"/>
      <c r="K704" s="136"/>
      <c r="L704" s="164"/>
      <c r="M704" s="137"/>
      <c r="N704" s="138"/>
      <c r="O704" s="138"/>
      <c r="P704" s="139"/>
      <c r="Q704" s="140"/>
      <c r="R704" s="140"/>
      <c r="S704" s="140"/>
      <c r="T704" s="140"/>
      <c r="U704" s="141"/>
      <c r="V704" s="142"/>
      <c r="W704" s="143"/>
      <c r="X704" s="133"/>
      <c r="Y704" s="144"/>
      <c r="Z704" s="132"/>
      <c r="AA704" s="145"/>
      <c r="AB704" s="146"/>
      <c r="AC704" s="147"/>
      <c r="AE704" s="106"/>
      <c r="AF704" s="106"/>
      <c r="AG704" s="106"/>
      <c r="AH704" s="148"/>
      <c r="AI704" s="106"/>
      <c r="AJ704" s="106"/>
      <c r="AK704" s="108"/>
      <c r="AL704" s="106"/>
      <c r="AM704" s="108"/>
      <c r="AN704" s="154"/>
      <c r="AQ704" s="108"/>
    </row>
    <row r="705" spans="3:51" s="107" customFormat="1" x14ac:dyDescent="0.25">
      <c r="D705" s="132"/>
      <c r="E705" s="133"/>
      <c r="F705" s="134"/>
      <c r="G705" s="133"/>
      <c r="H705" s="133"/>
      <c r="I705" s="106"/>
      <c r="J705" s="135"/>
      <c r="K705" s="136"/>
      <c r="L705" s="164"/>
      <c r="M705" s="137"/>
      <c r="N705" s="138"/>
      <c r="O705" s="138"/>
      <c r="P705" s="139"/>
      <c r="Q705" s="140"/>
      <c r="R705" s="140"/>
      <c r="S705" s="140"/>
      <c r="T705" s="140"/>
      <c r="U705" s="141"/>
      <c r="V705" s="142"/>
      <c r="W705" s="143"/>
      <c r="X705" s="133"/>
      <c r="Y705" s="144"/>
      <c r="Z705" s="132"/>
      <c r="AA705" s="145"/>
      <c r="AB705" s="146"/>
      <c r="AC705" s="147"/>
      <c r="AE705" s="106"/>
      <c r="AF705" s="106"/>
      <c r="AG705" s="106"/>
      <c r="AH705" s="148"/>
      <c r="AI705" s="106"/>
      <c r="AJ705" s="106"/>
      <c r="AK705" s="108"/>
      <c r="AL705" s="106"/>
      <c r="AM705" s="108"/>
      <c r="AN705" s="154"/>
      <c r="AQ705" s="108"/>
    </row>
    <row r="706" spans="3:51" s="107" customFormat="1" x14ac:dyDescent="0.25">
      <c r="D706" s="132"/>
      <c r="E706" s="133"/>
      <c r="F706" s="134"/>
      <c r="G706" s="133"/>
      <c r="H706" s="133"/>
      <c r="I706" s="106"/>
      <c r="J706" s="135"/>
      <c r="K706" s="136"/>
      <c r="L706" s="164"/>
      <c r="M706" s="137"/>
      <c r="N706" s="138"/>
      <c r="O706" s="138"/>
      <c r="P706" s="139"/>
      <c r="Q706" s="140"/>
      <c r="R706" s="140"/>
      <c r="S706" s="140"/>
      <c r="T706" s="140"/>
      <c r="U706" s="141"/>
      <c r="V706" s="142"/>
      <c r="W706" s="143"/>
      <c r="X706" s="133"/>
      <c r="Y706" s="144"/>
      <c r="Z706" s="132"/>
      <c r="AA706" s="145"/>
      <c r="AB706" s="146"/>
      <c r="AC706" s="147"/>
      <c r="AE706" s="106"/>
      <c r="AF706" s="106"/>
      <c r="AG706" s="106"/>
      <c r="AH706" s="148"/>
      <c r="AI706" s="106"/>
      <c r="AJ706" s="106"/>
      <c r="AK706" s="108"/>
      <c r="AL706" s="106"/>
      <c r="AM706" s="108"/>
      <c r="AN706" s="154"/>
      <c r="AQ706" s="108"/>
    </row>
    <row r="707" spans="3:51" s="107" customFormat="1" x14ac:dyDescent="0.25">
      <c r="D707" s="132"/>
      <c r="E707" s="133"/>
      <c r="F707" s="134"/>
      <c r="G707" s="133"/>
      <c r="H707" s="133"/>
      <c r="I707" s="106"/>
      <c r="J707" s="135"/>
      <c r="K707" s="136"/>
      <c r="L707" s="164"/>
      <c r="M707" s="137"/>
      <c r="N707" s="138"/>
      <c r="O707" s="138"/>
      <c r="P707" s="139"/>
      <c r="Q707" s="140"/>
      <c r="R707" s="140"/>
      <c r="S707" s="140"/>
      <c r="T707" s="140"/>
      <c r="U707" s="141"/>
      <c r="V707" s="142"/>
      <c r="W707" s="143"/>
      <c r="X707" s="133"/>
      <c r="Y707" s="144"/>
      <c r="Z707" s="132"/>
      <c r="AA707" s="145"/>
      <c r="AB707" s="146"/>
      <c r="AC707" s="147"/>
      <c r="AE707" s="106"/>
      <c r="AF707" s="106"/>
      <c r="AG707" s="106"/>
      <c r="AH707" s="148"/>
      <c r="AI707" s="106"/>
      <c r="AJ707" s="106"/>
      <c r="AK707" s="108"/>
      <c r="AL707" s="106"/>
      <c r="AM707" s="108"/>
      <c r="AN707" s="154"/>
      <c r="AQ707" s="108"/>
    </row>
    <row r="708" spans="3:51" s="107" customFormat="1" x14ac:dyDescent="0.25">
      <c r="D708" s="132"/>
      <c r="E708" s="133"/>
      <c r="F708" s="134"/>
      <c r="G708" s="133"/>
      <c r="H708" s="133"/>
      <c r="I708" s="106"/>
      <c r="J708" s="135"/>
      <c r="K708" s="136"/>
      <c r="L708" s="164"/>
      <c r="M708" s="137"/>
      <c r="N708" s="138"/>
      <c r="O708" s="138"/>
      <c r="P708" s="139"/>
      <c r="Q708" s="140"/>
      <c r="R708" s="140"/>
      <c r="S708" s="140"/>
      <c r="T708" s="140"/>
      <c r="U708" s="141"/>
      <c r="V708" s="142"/>
      <c r="W708" s="143"/>
      <c r="X708" s="133"/>
      <c r="Y708" s="144"/>
      <c r="Z708" s="132"/>
      <c r="AA708" s="145"/>
      <c r="AB708" s="146"/>
      <c r="AC708" s="147"/>
      <c r="AE708" s="106"/>
      <c r="AF708" s="106"/>
      <c r="AG708" s="106"/>
      <c r="AH708" s="148"/>
      <c r="AI708" s="106"/>
      <c r="AJ708" s="106"/>
      <c r="AK708" s="108"/>
      <c r="AL708" s="106"/>
      <c r="AM708" s="108"/>
      <c r="AN708" s="154"/>
      <c r="AQ708" s="108"/>
    </row>
    <row r="709" spans="3:51" s="107" customFormat="1" x14ac:dyDescent="0.25">
      <c r="D709" s="132"/>
      <c r="E709" s="133"/>
      <c r="F709" s="134"/>
      <c r="G709" s="133"/>
      <c r="H709" s="133"/>
      <c r="I709" s="106"/>
      <c r="J709" s="135"/>
      <c r="K709" s="136"/>
      <c r="L709" s="164"/>
      <c r="M709" s="137"/>
      <c r="N709" s="138"/>
      <c r="O709" s="138"/>
      <c r="P709" s="139"/>
      <c r="Q709" s="140"/>
      <c r="R709" s="140"/>
      <c r="S709" s="140"/>
      <c r="T709" s="140"/>
      <c r="U709" s="149"/>
      <c r="V709" s="142"/>
      <c r="W709" s="143"/>
      <c r="X709" s="133"/>
      <c r="Y709" s="144"/>
      <c r="Z709" s="132"/>
      <c r="AA709" s="145"/>
      <c r="AB709" s="146"/>
      <c r="AC709" s="147"/>
      <c r="AE709" s="106"/>
      <c r="AF709" s="106"/>
      <c r="AG709" s="106"/>
      <c r="AH709" s="148"/>
      <c r="AI709" s="106"/>
      <c r="AJ709" s="106"/>
      <c r="AK709" s="108"/>
      <c r="AL709" s="106"/>
      <c r="AM709" s="108"/>
      <c r="AN709" s="154"/>
      <c r="AQ709" s="108"/>
    </row>
    <row r="710" spans="3:51" s="107" customFormat="1" x14ac:dyDescent="0.25">
      <c r="D710" s="132"/>
      <c r="E710" s="133"/>
      <c r="F710" s="134"/>
      <c r="G710" s="133"/>
      <c r="H710" s="133"/>
      <c r="I710" s="106"/>
      <c r="J710" s="135"/>
      <c r="K710" s="136"/>
      <c r="L710" s="164"/>
      <c r="M710" s="137"/>
      <c r="N710" s="138"/>
      <c r="O710" s="138"/>
      <c r="P710" s="139"/>
      <c r="Q710" s="140"/>
      <c r="R710" s="140"/>
      <c r="S710" s="140"/>
      <c r="T710" s="140"/>
      <c r="U710" s="141"/>
      <c r="V710" s="142"/>
      <c r="W710" s="143"/>
      <c r="X710" s="133"/>
      <c r="Y710" s="144"/>
      <c r="Z710" s="132"/>
      <c r="AA710" s="145"/>
      <c r="AB710" s="146"/>
      <c r="AC710" s="147"/>
      <c r="AE710" s="106"/>
      <c r="AF710" s="106"/>
      <c r="AG710" s="106"/>
      <c r="AH710" s="148"/>
      <c r="AI710" s="106"/>
      <c r="AJ710" s="106"/>
      <c r="AK710" s="108"/>
      <c r="AL710" s="106"/>
      <c r="AM710" s="108"/>
      <c r="AN710" s="154"/>
      <c r="AQ710" s="108"/>
    </row>
    <row r="711" spans="3:51" s="107" customFormat="1" x14ac:dyDescent="0.25">
      <c r="D711" s="132"/>
      <c r="E711" s="133"/>
      <c r="F711" s="134"/>
      <c r="G711" s="133"/>
      <c r="H711" s="133"/>
      <c r="I711" s="106"/>
      <c r="J711" s="135"/>
      <c r="K711" s="136"/>
      <c r="L711" s="164"/>
      <c r="M711" s="137"/>
      <c r="N711" s="138"/>
      <c r="O711" s="138"/>
      <c r="P711" s="139"/>
      <c r="Q711" s="140"/>
      <c r="R711" s="140"/>
      <c r="S711" s="140"/>
      <c r="T711" s="140"/>
      <c r="U711" s="141"/>
      <c r="V711" s="142"/>
      <c r="W711" s="143"/>
      <c r="X711" s="133"/>
      <c r="Y711" s="144"/>
      <c r="Z711" s="132"/>
      <c r="AA711" s="145"/>
      <c r="AB711" s="146"/>
      <c r="AC711" s="147"/>
      <c r="AE711" s="106"/>
      <c r="AF711" s="106"/>
      <c r="AG711" s="106"/>
      <c r="AH711" s="148"/>
      <c r="AI711" s="106"/>
      <c r="AJ711" s="106"/>
      <c r="AK711" s="108"/>
      <c r="AL711" s="106"/>
      <c r="AM711" s="108"/>
      <c r="AN711" s="154"/>
      <c r="AQ711" s="108"/>
    </row>
    <row r="712" spans="3:51" x14ac:dyDescent="0.25">
      <c r="D712" s="20"/>
      <c r="E712" s="93"/>
      <c r="F712" s="21"/>
      <c r="G712" s="93"/>
      <c r="H712" s="93"/>
      <c r="P712" s="25"/>
      <c r="Q712" s="26"/>
      <c r="R712" s="26"/>
      <c r="S712" s="140"/>
      <c r="T712" s="26"/>
      <c r="W712" s="92"/>
      <c r="X712" s="93"/>
      <c r="AA712" s="91"/>
      <c r="AH712" s="30"/>
      <c r="AK712" s="31"/>
      <c r="AM712" s="31"/>
      <c r="AO712" s="107"/>
      <c r="AP712" s="107"/>
      <c r="AQ712" s="108"/>
      <c r="AR712" s="107"/>
      <c r="AS712" s="107"/>
      <c r="AT712" s="107"/>
      <c r="AU712" s="107"/>
      <c r="AV712" s="107"/>
      <c r="AW712" s="107"/>
      <c r="AX712" s="107"/>
      <c r="AY712" s="107"/>
    </row>
    <row r="713" spans="3:51" s="107" customFormat="1" x14ac:dyDescent="0.25">
      <c r="C713" s="10"/>
      <c r="D713" s="132"/>
      <c r="E713" s="133"/>
      <c r="F713" s="134"/>
      <c r="G713" s="133"/>
      <c r="H713" s="133"/>
      <c r="I713" s="106"/>
      <c r="J713" s="135"/>
      <c r="K713" s="136"/>
      <c r="L713" s="164"/>
      <c r="M713" s="137"/>
      <c r="N713" s="138"/>
      <c r="O713" s="138"/>
      <c r="P713" s="139"/>
      <c r="Q713" s="140"/>
      <c r="R713" s="140"/>
      <c r="S713" s="140"/>
      <c r="T713" s="140"/>
      <c r="U713" s="149"/>
      <c r="V713" s="142"/>
      <c r="W713" s="143"/>
      <c r="X713" s="133"/>
      <c r="Y713" s="144"/>
      <c r="Z713" s="132"/>
      <c r="AA713" s="145"/>
      <c r="AB713" s="146"/>
      <c r="AC713" s="147"/>
      <c r="AE713" s="106"/>
      <c r="AF713" s="106"/>
      <c r="AG713" s="106"/>
      <c r="AH713" s="148"/>
      <c r="AI713" s="106"/>
      <c r="AJ713" s="106"/>
      <c r="AK713" s="108"/>
      <c r="AL713" s="106"/>
      <c r="AM713" s="108"/>
      <c r="AN713" s="154"/>
      <c r="AQ713" s="108"/>
    </row>
    <row r="714" spans="3:51" x14ac:dyDescent="0.25">
      <c r="D714" s="94"/>
      <c r="E714" s="93"/>
      <c r="F714" s="21"/>
      <c r="G714" s="93"/>
      <c r="H714" s="93"/>
      <c r="P714" s="25"/>
      <c r="Q714" s="26"/>
      <c r="R714" s="26"/>
      <c r="S714" s="26"/>
      <c r="T714" s="26"/>
      <c r="W714" s="92"/>
      <c r="X714" s="93"/>
      <c r="AA714" s="91"/>
      <c r="AH714" s="30"/>
      <c r="AK714" s="31"/>
      <c r="AM714" s="31"/>
      <c r="AO714" s="107"/>
      <c r="AP714" s="107"/>
      <c r="AQ714" s="108"/>
      <c r="AR714" s="107"/>
      <c r="AS714" s="107"/>
      <c r="AT714" s="107"/>
      <c r="AU714" s="107"/>
      <c r="AV714" s="107"/>
      <c r="AW714" s="107"/>
      <c r="AX714" s="107"/>
      <c r="AY714" s="107"/>
    </row>
    <row r="715" spans="3:51" x14ac:dyDescent="0.25">
      <c r="D715" s="20"/>
      <c r="E715" s="93"/>
      <c r="F715" s="21"/>
      <c r="G715" s="93"/>
      <c r="H715" s="93"/>
      <c r="P715" s="25"/>
      <c r="Q715" s="26"/>
      <c r="R715" s="26"/>
      <c r="S715" s="26"/>
      <c r="T715" s="26"/>
      <c r="W715" s="92"/>
      <c r="X715" s="93"/>
      <c r="AA715" s="91"/>
      <c r="AH715" s="30"/>
      <c r="AK715" s="31"/>
      <c r="AM715" s="31"/>
      <c r="AO715" s="107"/>
      <c r="AP715" s="107"/>
      <c r="AQ715" s="108"/>
      <c r="AR715" s="107"/>
      <c r="AS715" s="107"/>
      <c r="AT715" s="107"/>
      <c r="AU715" s="107"/>
      <c r="AV715" s="107"/>
      <c r="AW715" s="107"/>
      <c r="AX715" s="107"/>
      <c r="AY715" s="107"/>
    </row>
    <row r="716" spans="3:51" x14ac:dyDescent="0.25">
      <c r="D716" s="20"/>
      <c r="E716" s="93"/>
      <c r="F716" s="21"/>
      <c r="G716" s="93"/>
      <c r="H716" s="93"/>
      <c r="P716" s="25"/>
      <c r="Q716" s="26"/>
      <c r="R716" s="26"/>
      <c r="S716" s="26"/>
      <c r="T716" s="26"/>
      <c r="W716" s="92"/>
      <c r="X716" s="93"/>
      <c r="AA716" s="91"/>
      <c r="AH716" s="30"/>
      <c r="AK716" s="31"/>
      <c r="AM716" s="31"/>
      <c r="AO716" s="107"/>
      <c r="AP716" s="107"/>
      <c r="AQ716" s="108"/>
      <c r="AR716" s="107"/>
      <c r="AS716" s="107"/>
      <c r="AT716" s="107"/>
      <c r="AU716" s="107"/>
      <c r="AV716" s="107"/>
      <c r="AW716" s="107"/>
      <c r="AX716" s="107"/>
      <c r="AY716" s="107"/>
    </row>
    <row r="717" spans="3:51" x14ac:dyDescent="0.25">
      <c r="D717" s="20"/>
      <c r="E717" s="93"/>
      <c r="F717" s="21"/>
      <c r="G717" s="93"/>
      <c r="H717" s="93"/>
      <c r="P717" s="25"/>
      <c r="Q717" s="26"/>
      <c r="R717" s="26"/>
      <c r="S717" s="26"/>
      <c r="T717" s="26"/>
      <c r="W717" s="92"/>
      <c r="X717" s="93"/>
      <c r="AA717" s="91"/>
      <c r="AH717" s="30"/>
      <c r="AK717" s="31"/>
      <c r="AM717" s="31"/>
      <c r="AO717" s="107"/>
      <c r="AP717" s="107"/>
      <c r="AQ717" s="108"/>
      <c r="AR717" s="107"/>
      <c r="AS717" s="107"/>
      <c r="AT717" s="107"/>
      <c r="AU717" s="107"/>
      <c r="AV717" s="107"/>
      <c r="AW717" s="107"/>
      <c r="AX717" s="107"/>
      <c r="AY717" s="107"/>
    </row>
    <row r="718" spans="3:51" x14ac:dyDescent="0.25">
      <c r="D718" s="20"/>
      <c r="E718" s="93"/>
      <c r="F718" s="21"/>
      <c r="G718" s="93"/>
      <c r="H718" s="93"/>
      <c r="P718" s="25"/>
      <c r="Q718" s="26"/>
      <c r="R718" s="26"/>
      <c r="S718" s="26"/>
      <c r="T718" s="26"/>
      <c r="W718" s="92"/>
      <c r="X718" s="93"/>
      <c r="AA718" s="91"/>
      <c r="AH718" s="30"/>
      <c r="AK718" s="31"/>
      <c r="AM718" s="31"/>
      <c r="AO718" s="107"/>
      <c r="AP718" s="107"/>
      <c r="AQ718" s="108"/>
      <c r="AR718" s="107"/>
      <c r="AS718" s="107"/>
      <c r="AT718" s="107"/>
      <c r="AU718" s="107"/>
      <c r="AV718" s="107"/>
      <c r="AW718" s="107"/>
      <c r="AX718" s="107"/>
      <c r="AY718" s="107"/>
    </row>
    <row r="719" spans="3:51" s="107" customFormat="1" x14ac:dyDescent="0.25">
      <c r="D719" s="132"/>
      <c r="E719" s="133"/>
      <c r="F719" s="134"/>
      <c r="G719" s="133"/>
      <c r="H719" s="133"/>
      <c r="I719" s="106"/>
      <c r="J719" s="135"/>
      <c r="K719" s="136"/>
      <c r="L719" s="164"/>
      <c r="M719" s="137"/>
      <c r="N719" s="138"/>
      <c r="O719" s="138"/>
      <c r="P719" s="139"/>
      <c r="Q719" s="140"/>
      <c r="R719" s="140"/>
      <c r="S719" s="140"/>
      <c r="T719" s="140"/>
      <c r="U719" s="149"/>
      <c r="V719" s="142"/>
      <c r="W719" s="143"/>
      <c r="X719" s="133"/>
      <c r="Y719" s="144"/>
      <c r="Z719" s="132"/>
      <c r="AA719" s="145"/>
      <c r="AB719" s="146"/>
      <c r="AC719" s="147"/>
      <c r="AE719" s="106"/>
      <c r="AF719" s="106"/>
      <c r="AG719" s="106"/>
      <c r="AH719" s="148"/>
      <c r="AI719" s="106"/>
      <c r="AJ719" s="106"/>
      <c r="AK719" s="108"/>
      <c r="AL719" s="106"/>
      <c r="AM719" s="108"/>
      <c r="AN719" s="154"/>
      <c r="AQ719" s="108"/>
    </row>
    <row r="720" spans="3:51" s="107" customFormat="1" x14ac:dyDescent="0.25">
      <c r="D720" s="132"/>
      <c r="E720" s="133"/>
      <c r="F720" s="134"/>
      <c r="G720" s="133"/>
      <c r="H720" s="133"/>
      <c r="I720" s="106"/>
      <c r="J720" s="135"/>
      <c r="K720" s="136"/>
      <c r="L720" s="164"/>
      <c r="M720" s="137"/>
      <c r="N720" s="138"/>
      <c r="O720" s="138"/>
      <c r="P720" s="139"/>
      <c r="Q720" s="140"/>
      <c r="R720" s="140"/>
      <c r="S720" s="140"/>
      <c r="T720" s="140"/>
      <c r="U720" s="149"/>
      <c r="V720" s="142"/>
      <c r="W720" s="143"/>
      <c r="X720" s="133"/>
      <c r="Y720" s="144"/>
      <c r="Z720" s="132"/>
      <c r="AA720" s="145"/>
      <c r="AB720" s="146"/>
      <c r="AC720" s="147"/>
      <c r="AE720" s="106"/>
      <c r="AF720" s="106"/>
      <c r="AG720" s="106"/>
      <c r="AH720" s="148"/>
      <c r="AI720" s="106"/>
      <c r="AJ720" s="106"/>
      <c r="AK720" s="108"/>
      <c r="AL720" s="106"/>
      <c r="AM720" s="108"/>
      <c r="AN720" s="154"/>
      <c r="AQ720" s="108"/>
    </row>
    <row r="721" spans="4:51" x14ac:dyDescent="0.25">
      <c r="D721" s="20"/>
      <c r="E721" s="93"/>
      <c r="F721" s="21"/>
      <c r="G721" s="93"/>
      <c r="H721" s="93"/>
      <c r="P721" s="25"/>
      <c r="Q721" s="26"/>
      <c r="R721" s="26"/>
      <c r="S721" s="26"/>
      <c r="T721" s="26"/>
      <c r="W721" s="92"/>
      <c r="X721" s="93"/>
      <c r="AA721" s="91"/>
      <c r="AH721" s="30"/>
      <c r="AK721" s="31"/>
      <c r="AM721" s="31"/>
      <c r="AO721" s="107"/>
      <c r="AP721" s="107"/>
      <c r="AQ721" s="108"/>
      <c r="AR721" s="107"/>
      <c r="AS721" s="107"/>
      <c r="AT721" s="107"/>
      <c r="AU721" s="107"/>
      <c r="AV721" s="107"/>
      <c r="AW721" s="107"/>
      <c r="AX721" s="107"/>
      <c r="AY721" s="107"/>
    </row>
    <row r="722" spans="4:51" x14ac:dyDescent="0.25">
      <c r="D722" s="20"/>
      <c r="E722" s="93"/>
      <c r="F722" s="21"/>
      <c r="G722" s="93"/>
      <c r="H722" s="93"/>
      <c r="P722" s="25"/>
      <c r="Q722" s="26"/>
      <c r="R722" s="26"/>
      <c r="S722" s="26"/>
      <c r="T722" s="26"/>
      <c r="W722" s="92"/>
      <c r="X722" s="93"/>
      <c r="AA722" s="91"/>
      <c r="AH722" s="30"/>
      <c r="AK722" s="31"/>
      <c r="AM722" s="31"/>
      <c r="AO722" s="107"/>
      <c r="AP722" s="107"/>
      <c r="AQ722" s="108"/>
      <c r="AR722" s="107"/>
      <c r="AS722" s="107"/>
      <c r="AT722" s="107"/>
      <c r="AU722" s="107"/>
      <c r="AV722" s="107"/>
      <c r="AW722" s="107"/>
      <c r="AX722" s="107"/>
      <c r="AY722" s="107"/>
    </row>
    <row r="723" spans="4:51" s="112" customFormat="1" x14ac:dyDescent="0.25">
      <c r="D723" s="113"/>
      <c r="E723" s="114"/>
      <c r="F723" s="115"/>
      <c r="G723" s="114"/>
      <c r="H723" s="114"/>
      <c r="I723" s="116"/>
      <c r="J723" s="117"/>
      <c r="K723" s="118"/>
      <c r="L723" s="166"/>
      <c r="M723" s="119"/>
      <c r="N723" s="120"/>
      <c r="O723" s="120"/>
      <c r="P723" s="121"/>
      <c r="Q723" s="122"/>
      <c r="R723" s="122"/>
      <c r="S723" s="122"/>
      <c r="T723" s="122"/>
      <c r="U723" s="123"/>
      <c r="V723" s="124"/>
      <c r="W723" s="125"/>
      <c r="X723" s="114"/>
      <c r="Y723" s="126"/>
      <c r="Z723" s="113"/>
      <c r="AA723" s="127"/>
      <c r="AB723" s="128"/>
      <c r="AC723" s="129"/>
      <c r="AE723" s="116"/>
      <c r="AF723" s="116"/>
      <c r="AG723" s="116"/>
      <c r="AH723" s="130"/>
      <c r="AI723" s="116"/>
      <c r="AJ723" s="116"/>
      <c r="AK723" s="131"/>
      <c r="AL723" s="116"/>
      <c r="AM723" s="131"/>
      <c r="AN723" s="152"/>
      <c r="AO723" s="107"/>
      <c r="AP723" s="107"/>
      <c r="AQ723" s="108"/>
      <c r="AR723" s="107"/>
      <c r="AS723" s="107"/>
      <c r="AT723" s="107"/>
      <c r="AU723" s="107"/>
      <c r="AV723" s="107"/>
      <c r="AW723" s="107"/>
      <c r="AX723" s="107"/>
      <c r="AY723" s="107"/>
    </row>
    <row r="724" spans="4:51" s="107" customFormat="1" x14ac:dyDescent="0.25">
      <c r="D724" s="132"/>
      <c r="E724" s="133"/>
      <c r="F724" s="134"/>
      <c r="G724" s="133"/>
      <c r="H724" s="133"/>
      <c r="I724" s="106"/>
      <c r="J724" s="135"/>
      <c r="K724" s="136"/>
      <c r="L724" s="164"/>
      <c r="M724" s="137"/>
      <c r="N724" s="138"/>
      <c r="O724" s="138"/>
      <c r="P724" s="139"/>
      <c r="Q724" s="140"/>
      <c r="R724" s="140"/>
      <c r="S724" s="140"/>
      <c r="T724" s="140"/>
      <c r="U724" s="149"/>
      <c r="V724" s="142"/>
      <c r="W724" s="143"/>
      <c r="X724" s="133"/>
      <c r="Y724" s="144"/>
      <c r="Z724" s="132"/>
      <c r="AA724" s="145"/>
      <c r="AB724" s="146"/>
      <c r="AC724" s="147"/>
      <c r="AE724" s="106"/>
      <c r="AF724" s="106"/>
      <c r="AG724" s="106"/>
      <c r="AH724" s="148"/>
      <c r="AI724" s="106"/>
      <c r="AJ724" s="106"/>
      <c r="AK724" s="108"/>
      <c r="AL724" s="106"/>
      <c r="AM724" s="108"/>
      <c r="AN724" s="152"/>
      <c r="AQ724" s="108"/>
    </row>
    <row r="725" spans="4:51" x14ac:dyDescent="0.25">
      <c r="P725" s="25"/>
      <c r="Q725" s="26"/>
      <c r="R725" s="26"/>
      <c r="S725" s="26"/>
      <c r="T725" s="26"/>
      <c r="AF725" s="106"/>
      <c r="AG725" s="106"/>
      <c r="AH725" s="107"/>
      <c r="AI725" s="106"/>
      <c r="AJ725" s="106"/>
      <c r="AK725" s="108"/>
      <c r="AL725" s="106"/>
      <c r="AM725" s="108"/>
      <c r="AO725" s="107"/>
      <c r="AP725" s="107"/>
      <c r="AQ725" s="108"/>
      <c r="AR725" s="107"/>
      <c r="AS725" s="107"/>
      <c r="AT725" s="107"/>
      <c r="AU725" s="107"/>
      <c r="AV725" s="107"/>
      <c r="AW725" s="107"/>
      <c r="AX725" s="107"/>
      <c r="AY725" s="107"/>
    </row>
    <row r="726" spans="4:51" x14ac:dyDescent="0.25">
      <c r="P726" s="25"/>
      <c r="Q726" s="26"/>
      <c r="R726" s="26"/>
      <c r="S726" s="26"/>
      <c r="T726" s="26"/>
      <c r="AF726" s="106"/>
      <c r="AG726" s="106"/>
      <c r="AH726" s="107"/>
      <c r="AI726" s="106"/>
      <c r="AJ726" s="106"/>
      <c r="AK726" s="108"/>
      <c r="AL726" s="168"/>
      <c r="AM726" s="108"/>
      <c r="AO726" s="107"/>
      <c r="AP726" s="107"/>
      <c r="AQ726" s="108"/>
      <c r="AR726" s="107"/>
      <c r="AS726" s="107"/>
      <c r="AT726" s="107"/>
      <c r="AU726" s="107"/>
      <c r="AV726" s="107"/>
      <c r="AW726" s="107"/>
      <c r="AX726" s="107"/>
      <c r="AY726" s="107"/>
    </row>
    <row r="727" spans="4:51" x14ac:dyDescent="0.25">
      <c r="P727" s="25"/>
      <c r="Q727" s="26"/>
      <c r="R727" s="26"/>
      <c r="S727" s="26"/>
      <c r="T727" s="26"/>
      <c r="AF727" s="106"/>
      <c r="AG727" s="106"/>
      <c r="AH727" s="107"/>
      <c r="AI727" s="106"/>
      <c r="AJ727" s="106"/>
      <c r="AK727" s="108"/>
      <c r="AL727" s="168"/>
      <c r="AM727" s="108"/>
      <c r="AO727" s="107"/>
      <c r="AP727" s="107"/>
      <c r="AQ727" s="108"/>
      <c r="AR727" s="107"/>
      <c r="AS727" s="107"/>
      <c r="AT727" s="107"/>
      <c r="AU727" s="107"/>
      <c r="AV727" s="107"/>
      <c r="AW727" s="107"/>
      <c r="AX727" s="107"/>
      <c r="AY727" s="107"/>
    </row>
    <row r="728" spans="4:51" x14ac:dyDescent="0.25">
      <c r="P728" s="25"/>
      <c r="Q728" s="26"/>
      <c r="R728" s="26"/>
      <c r="S728" s="26"/>
      <c r="T728" s="26"/>
      <c r="W728" s="110"/>
      <c r="X728" s="111"/>
      <c r="AA728" s="109"/>
      <c r="AF728" s="106"/>
      <c r="AG728" s="106"/>
      <c r="AH728" s="107"/>
      <c r="AI728" s="106"/>
      <c r="AJ728" s="106"/>
      <c r="AK728" s="108"/>
      <c r="AL728" s="168"/>
      <c r="AM728" s="108"/>
      <c r="AO728" s="107"/>
      <c r="AP728" s="107"/>
      <c r="AQ728" s="108"/>
      <c r="AR728" s="107"/>
      <c r="AS728" s="107"/>
      <c r="AT728" s="107"/>
      <c r="AU728" s="107"/>
      <c r="AV728" s="107"/>
      <c r="AW728" s="107"/>
      <c r="AX728" s="107"/>
      <c r="AY728" s="107"/>
    </row>
    <row r="729" spans="4:51" x14ac:dyDescent="0.25">
      <c r="P729" s="25"/>
      <c r="Q729" s="26"/>
      <c r="R729" s="26"/>
      <c r="S729" s="26"/>
      <c r="T729" s="26"/>
      <c r="W729" s="110"/>
      <c r="X729" s="111"/>
      <c r="AA729" s="109"/>
      <c r="AF729" s="106"/>
      <c r="AG729" s="106"/>
      <c r="AH729" s="107"/>
      <c r="AI729" s="106"/>
      <c r="AJ729" s="106"/>
      <c r="AK729" s="108"/>
      <c r="AL729" s="168"/>
      <c r="AM729" s="108"/>
      <c r="AO729" s="107"/>
      <c r="AP729" s="107"/>
      <c r="AQ729" s="108"/>
      <c r="AR729" s="107"/>
      <c r="AS729" s="107"/>
      <c r="AT729" s="107"/>
      <c r="AU729" s="107"/>
      <c r="AV729" s="107"/>
      <c r="AW729" s="107"/>
      <c r="AX729" s="107"/>
      <c r="AY729" s="107"/>
    </row>
    <row r="730" spans="4:51" x14ac:dyDescent="0.25">
      <c r="P730" s="25"/>
      <c r="Q730" s="26"/>
      <c r="R730" s="26"/>
      <c r="S730" s="26"/>
      <c r="T730" s="26"/>
      <c r="W730" s="110"/>
      <c r="X730" s="111"/>
      <c r="AA730" s="109"/>
      <c r="AF730" s="106"/>
      <c r="AG730" s="106"/>
      <c r="AH730" s="107"/>
      <c r="AI730" s="106"/>
      <c r="AJ730" s="106"/>
      <c r="AK730" s="108"/>
      <c r="AL730" s="168"/>
      <c r="AM730" s="108"/>
      <c r="AO730" s="107"/>
      <c r="AP730" s="107"/>
      <c r="AQ730" s="108"/>
      <c r="AR730" s="107"/>
      <c r="AS730" s="107"/>
      <c r="AT730" s="107"/>
      <c r="AU730" s="107"/>
      <c r="AV730" s="107"/>
      <c r="AW730" s="107"/>
      <c r="AX730" s="107"/>
      <c r="AY730" s="107"/>
    </row>
    <row r="731" spans="4:51" x14ac:dyDescent="0.25">
      <c r="P731" s="25"/>
      <c r="Q731" s="26"/>
      <c r="R731" s="26"/>
      <c r="S731" s="26"/>
      <c r="T731" s="26"/>
      <c r="W731" s="110"/>
      <c r="X731" s="111"/>
      <c r="AA731" s="109"/>
      <c r="AF731" s="106"/>
      <c r="AG731" s="106"/>
      <c r="AH731" s="107"/>
      <c r="AI731" s="106"/>
      <c r="AJ731" s="106"/>
      <c r="AK731" s="108"/>
      <c r="AL731" s="168"/>
      <c r="AM731" s="108"/>
      <c r="AO731" s="107"/>
      <c r="AP731" s="107"/>
      <c r="AQ731" s="108"/>
      <c r="AR731" s="107"/>
      <c r="AS731" s="107"/>
      <c r="AT731" s="107"/>
      <c r="AU731" s="107"/>
      <c r="AV731" s="107"/>
      <c r="AW731" s="107"/>
      <c r="AX731" s="107"/>
      <c r="AY731" s="107"/>
    </row>
    <row r="732" spans="4:51" x14ac:dyDescent="0.25">
      <c r="P732" s="25"/>
      <c r="Q732" s="26"/>
      <c r="R732" s="26"/>
      <c r="S732" s="26"/>
      <c r="T732" s="26"/>
      <c r="W732" s="110"/>
      <c r="X732" s="111"/>
      <c r="AA732" s="109"/>
      <c r="AF732" s="106"/>
      <c r="AG732" s="106"/>
      <c r="AH732" s="107"/>
      <c r="AI732" s="106"/>
      <c r="AJ732" s="106"/>
      <c r="AK732" s="108"/>
      <c r="AL732" s="168"/>
      <c r="AM732" s="108"/>
      <c r="AO732" s="107"/>
      <c r="AP732" s="107"/>
      <c r="AQ732" s="108"/>
      <c r="AR732" s="107"/>
      <c r="AS732" s="107"/>
      <c r="AT732" s="107"/>
      <c r="AU732" s="107"/>
      <c r="AV732" s="107"/>
      <c r="AW732" s="107"/>
      <c r="AX732" s="107"/>
      <c r="AY732" s="107"/>
    </row>
    <row r="733" spans="4:51" x14ac:dyDescent="0.25">
      <c r="P733" s="25"/>
      <c r="Q733" s="26"/>
      <c r="R733" s="26"/>
      <c r="T733" s="26"/>
      <c r="W733" s="110"/>
      <c r="X733" s="111"/>
      <c r="AA733" s="109"/>
      <c r="AF733" s="106"/>
      <c r="AG733" s="106"/>
      <c r="AH733" s="107"/>
      <c r="AI733" s="106"/>
      <c r="AJ733" s="106"/>
      <c r="AK733" s="108"/>
      <c r="AL733" s="168"/>
      <c r="AM733" s="108"/>
      <c r="AO733" s="107"/>
      <c r="AP733" s="107"/>
      <c r="AQ733" s="108"/>
      <c r="AR733" s="107"/>
      <c r="AS733" s="107"/>
      <c r="AT733" s="107"/>
      <c r="AU733" s="107"/>
      <c r="AV733" s="107"/>
      <c r="AW733" s="107"/>
      <c r="AX733" s="107"/>
      <c r="AY733" s="107"/>
    </row>
    <row r="734" spans="4:51" x14ac:dyDescent="0.25">
      <c r="P734" s="25"/>
      <c r="R734" s="26"/>
      <c r="T734" s="26"/>
      <c r="W734" s="110"/>
      <c r="X734" s="111"/>
      <c r="AA734" s="109"/>
      <c r="AF734" s="106"/>
      <c r="AG734" s="106"/>
      <c r="AH734" s="107"/>
      <c r="AI734" s="106"/>
      <c r="AJ734" s="106"/>
      <c r="AK734" s="108"/>
      <c r="AL734" s="168"/>
      <c r="AM734" s="108"/>
      <c r="AO734" s="107"/>
      <c r="AP734" s="107"/>
      <c r="AQ734" s="108"/>
      <c r="AR734" s="107"/>
      <c r="AS734" s="107"/>
      <c r="AT734" s="107"/>
      <c r="AU734" s="107"/>
      <c r="AV734" s="107"/>
      <c r="AW734" s="107"/>
      <c r="AX734" s="107"/>
      <c r="AY734" s="107"/>
    </row>
    <row r="735" spans="4:51" x14ac:dyDescent="0.25">
      <c r="P735" s="25"/>
      <c r="Q735" s="26"/>
      <c r="R735" s="26"/>
      <c r="S735" s="26"/>
      <c r="T735" s="26"/>
      <c r="W735" s="158"/>
      <c r="X735" s="159"/>
      <c r="AA735" s="157"/>
      <c r="AF735" s="106"/>
      <c r="AG735" s="106"/>
      <c r="AH735" s="107"/>
      <c r="AI735" s="106"/>
      <c r="AJ735" s="106"/>
      <c r="AK735" s="108"/>
      <c r="AL735" s="168"/>
      <c r="AM735" s="108"/>
      <c r="AO735" s="107"/>
      <c r="AP735" s="107"/>
      <c r="AQ735" s="108"/>
      <c r="AR735" s="107"/>
      <c r="AS735" s="107"/>
      <c r="AT735" s="107"/>
      <c r="AU735" s="107"/>
      <c r="AV735" s="107"/>
      <c r="AW735" s="107"/>
      <c r="AX735" s="107"/>
      <c r="AY735" s="107"/>
    </row>
    <row r="736" spans="4:51" x14ac:dyDescent="0.25">
      <c r="P736" s="25"/>
      <c r="R736" s="26"/>
      <c r="T736" s="26"/>
      <c r="W736" s="158"/>
      <c r="X736" s="159"/>
      <c r="AA736" s="157"/>
      <c r="AF736" s="106"/>
      <c r="AG736" s="106"/>
      <c r="AH736" s="107"/>
      <c r="AI736" s="106"/>
      <c r="AJ736" s="106"/>
      <c r="AK736" s="108"/>
      <c r="AL736" s="168"/>
      <c r="AM736" s="108"/>
      <c r="AO736" s="107"/>
      <c r="AP736" s="107"/>
      <c r="AQ736" s="108"/>
      <c r="AR736" s="107"/>
      <c r="AS736" s="107"/>
      <c r="AT736" s="107"/>
      <c r="AU736" s="107"/>
      <c r="AV736" s="107"/>
      <c r="AW736" s="107"/>
      <c r="AX736" s="107"/>
      <c r="AY736" s="107"/>
    </row>
    <row r="737" spans="16:51" x14ac:dyDescent="0.25">
      <c r="P737" s="25"/>
      <c r="R737" s="26"/>
      <c r="T737" s="26"/>
      <c r="W737" s="158"/>
      <c r="X737" s="159"/>
      <c r="AA737" s="157"/>
      <c r="AF737" s="106"/>
      <c r="AG737" s="106"/>
      <c r="AH737" s="107"/>
      <c r="AI737" s="106"/>
      <c r="AJ737" s="106"/>
      <c r="AK737" s="108"/>
      <c r="AL737" s="168"/>
      <c r="AM737" s="108"/>
      <c r="AO737" s="107"/>
      <c r="AP737" s="107"/>
      <c r="AQ737" s="108"/>
      <c r="AR737" s="107"/>
      <c r="AS737" s="107"/>
      <c r="AT737" s="107"/>
      <c r="AU737" s="107"/>
      <c r="AV737" s="107"/>
      <c r="AW737" s="107"/>
      <c r="AX737" s="107"/>
      <c r="AY737" s="107"/>
    </row>
    <row r="738" spans="16:51" x14ac:dyDescent="0.25">
      <c r="P738" s="25"/>
      <c r="R738" s="26"/>
      <c r="T738" s="26"/>
      <c r="W738" s="158"/>
      <c r="X738" s="159"/>
      <c r="AA738" s="157"/>
      <c r="AF738" s="106"/>
      <c r="AG738" s="106"/>
      <c r="AH738" s="107"/>
      <c r="AI738" s="106"/>
      <c r="AJ738" s="106"/>
      <c r="AK738" s="108"/>
      <c r="AL738" s="168"/>
      <c r="AM738" s="108"/>
      <c r="AO738" s="107"/>
      <c r="AP738" s="107"/>
      <c r="AQ738" s="108"/>
      <c r="AR738" s="107"/>
      <c r="AS738" s="107"/>
      <c r="AT738" s="107"/>
      <c r="AU738" s="107"/>
      <c r="AV738" s="107"/>
      <c r="AW738" s="107"/>
      <c r="AX738" s="107"/>
      <c r="AY738" s="107"/>
    </row>
    <row r="739" spans="16:51" x14ac:dyDescent="0.25">
      <c r="P739" s="25"/>
      <c r="R739" s="26"/>
      <c r="T739" s="26"/>
      <c r="W739" s="158"/>
      <c r="X739" s="159"/>
      <c r="AA739" s="157"/>
      <c r="AF739" s="106"/>
      <c r="AG739" s="106"/>
      <c r="AH739" s="107"/>
      <c r="AI739" s="106"/>
      <c r="AJ739" s="106"/>
      <c r="AK739" s="108"/>
      <c r="AL739" s="168"/>
      <c r="AM739" s="108"/>
      <c r="AO739" s="107"/>
      <c r="AP739" s="107"/>
      <c r="AQ739" s="108"/>
      <c r="AR739" s="107"/>
      <c r="AS739" s="107"/>
      <c r="AT739" s="107"/>
      <c r="AU739" s="107"/>
      <c r="AV739" s="107"/>
      <c r="AW739" s="107"/>
      <c r="AX739" s="107"/>
      <c r="AY739" s="107"/>
    </row>
    <row r="740" spans="16:51" x14ac:dyDescent="0.25">
      <c r="P740" s="25"/>
      <c r="Q740" s="26"/>
      <c r="R740" s="26"/>
      <c r="S740" s="26"/>
      <c r="W740" s="158"/>
      <c r="X740" s="159"/>
      <c r="AA740" s="157"/>
      <c r="AF740" s="106"/>
      <c r="AG740" s="106"/>
      <c r="AH740" s="107"/>
      <c r="AI740" s="106"/>
      <c r="AJ740" s="106"/>
      <c r="AK740" s="108"/>
      <c r="AL740" s="168"/>
      <c r="AM740" s="108"/>
      <c r="AO740" s="107"/>
      <c r="AP740" s="107"/>
      <c r="AQ740" s="108"/>
      <c r="AR740" s="107"/>
      <c r="AS740" s="107"/>
      <c r="AT740" s="107"/>
      <c r="AU740" s="107"/>
      <c r="AV740" s="107"/>
      <c r="AW740" s="107"/>
      <c r="AX740" s="107"/>
      <c r="AY740" s="107"/>
    </row>
    <row r="741" spans="16:51" x14ac:dyDescent="0.25">
      <c r="P741" s="25"/>
      <c r="R741" s="26"/>
      <c r="T741" s="26"/>
      <c r="W741" s="158"/>
      <c r="X741" s="159"/>
      <c r="AA741" s="157"/>
      <c r="AF741" s="106"/>
      <c r="AG741" s="106"/>
      <c r="AH741" s="107"/>
      <c r="AI741" s="106"/>
      <c r="AJ741" s="106"/>
      <c r="AK741" s="108"/>
      <c r="AL741" s="168"/>
      <c r="AM741" s="108"/>
      <c r="AO741" s="107"/>
      <c r="AP741" s="107"/>
      <c r="AQ741" s="108"/>
      <c r="AR741" s="107"/>
      <c r="AS741" s="107"/>
      <c r="AT741" s="107"/>
      <c r="AU741" s="107"/>
      <c r="AV741" s="107"/>
      <c r="AW741" s="107"/>
      <c r="AX741" s="107"/>
      <c r="AY741" s="107"/>
    </row>
    <row r="742" spans="16:51" x14ac:dyDescent="0.25">
      <c r="P742" s="25"/>
      <c r="R742" s="26"/>
      <c r="T742" s="26"/>
      <c r="W742" s="158"/>
      <c r="X742" s="159"/>
      <c r="AA742" s="157"/>
      <c r="AF742" s="106"/>
      <c r="AG742" s="106"/>
      <c r="AH742" s="107"/>
      <c r="AI742" s="106"/>
      <c r="AJ742" s="106"/>
      <c r="AK742" s="108"/>
      <c r="AL742" s="168"/>
      <c r="AM742" s="108"/>
      <c r="AO742" s="107"/>
      <c r="AP742" s="107"/>
      <c r="AQ742" s="108"/>
      <c r="AR742" s="107"/>
      <c r="AS742" s="107"/>
      <c r="AT742" s="107"/>
      <c r="AU742" s="107"/>
      <c r="AV742" s="107"/>
      <c r="AW742" s="107"/>
      <c r="AX742" s="107"/>
      <c r="AY742" s="107"/>
    </row>
    <row r="743" spans="16:51" x14ac:dyDescent="0.25">
      <c r="P743" s="25"/>
      <c r="R743" s="26"/>
      <c r="W743" s="158"/>
      <c r="X743" s="159"/>
      <c r="AA743" s="157"/>
      <c r="AF743" s="106"/>
      <c r="AG743" s="106"/>
      <c r="AH743" s="107"/>
      <c r="AI743" s="106"/>
      <c r="AJ743" s="106"/>
      <c r="AK743" s="108"/>
      <c r="AL743" s="168"/>
      <c r="AM743" s="108"/>
      <c r="AO743" s="107"/>
      <c r="AP743" s="107"/>
      <c r="AQ743" s="108"/>
      <c r="AR743" s="107"/>
      <c r="AS743" s="107"/>
      <c r="AT743" s="107"/>
      <c r="AU743" s="107"/>
      <c r="AV743" s="107"/>
      <c r="AW743" s="107"/>
      <c r="AX743" s="107"/>
      <c r="AY743" s="107"/>
    </row>
    <row r="744" spans="16:51" x14ac:dyDescent="0.25">
      <c r="P744" s="25"/>
      <c r="R744" s="26"/>
      <c r="W744" s="158"/>
      <c r="X744" s="159"/>
      <c r="AA744" s="157"/>
      <c r="AF744" s="106"/>
      <c r="AG744" s="106"/>
      <c r="AH744" s="107"/>
      <c r="AI744" s="106"/>
      <c r="AJ744" s="106"/>
      <c r="AK744" s="108"/>
      <c r="AL744" s="168"/>
      <c r="AM744" s="108"/>
      <c r="AO744" s="107"/>
      <c r="AP744" s="107"/>
      <c r="AQ744" s="108"/>
      <c r="AR744" s="107"/>
      <c r="AS744" s="107"/>
      <c r="AT744" s="107"/>
      <c r="AU744" s="107"/>
      <c r="AV744" s="107"/>
      <c r="AW744" s="107"/>
      <c r="AX744" s="107"/>
      <c r="AY744" s="107"/>
    </row>
    <row r="745" spans="16:51" x14ac:dyDescent="0.25">
      <c r="P745" s="25"/>
      <c r="R745" s="26"/>
      <c r="T745" s="26"/>
      <c r="W745" s="158"/>
      <c r="X745" s="159"/>
      <c r="AA745" s="157"/>
      <c r="AF745" s="106"/>
      <c r="AG745" s="106"/>
      <c r="AH745" s="107"/>
      <c r="AI745" s="106"/>
      <c r="AJ745" s="106"/>
      <c r="AK745" s="108"/>
      <c r="AL745" s="168"/>
      <c r="AM745" s="108"/>
      <c r="AO745" s="107"/>
      <c r="AP745" s="107"/>
      <c r="AQ745" s="108"/>
      <c r="AR745" s="107"/>
      <c r="AS745" s="107"/>
      <c r="AT745" s="107"/>
      <c r="AU745" s="107"/>
      <c r="AV745" s="107"/>
      <c r="AW745" s="107"/>
      <c r="AX745" s="107"/>
      <c r="AY745" s="107"/>
    </row>
    <row r="746" spans="16:51" x14ac:dyDescent="0.25">
      <c r="P746" s="25"/>
      <c r="R746" s="26"/>
      <c r="T746" s="26"/>
      <c r="W746" s="158"/>
      <c r="X746" s="159"/>
      <c r="AA746" s="157"/>
      <c r="AF746" s="106"/>
      <c r="AG746" s="106"/>
      <c r="AH746" s="107"/>
      <c r="AI746" s="106"/>
      <c r="AJ746" s="106"/>
      <c r="AK746" s="108"/>
      <c r="AL746" s="168"/>
      <c r="AM746" s="108"/>
      <c r="AO746" s="107"/>
      <c r="AP746" s="107"/>
      <c r="AQ746" s="108"/>
      <c r="AR746" s="107"/>
      <c r="AS746" s="107"/>
      <c r="AT746" s="107"/>
      <c r="AU746" s="107"/>
      <c r="AV746" s="107"/>
      <c r="AW746" s="107"/>
      <c r="AX746" s="107"/>
      <c r="AY746" s="107"/>
    </row>
    <row r="747" spans="16:51" x14ac:dyDescent="0.25">
      <c r="P747" s="25"/>
      <c r="Q747" s="26"/>
      <c r="R747" s="26"/>
      <c r="S747" s="26"/>
      <c r="W747" s="158"/>
      <c r="X747" s="159"/>
      <c r="AA747" s="157"/>
      <c r="AF747" s="106"/>
      <c r="AG747" s="106"/>
      <c r="AH747" s="107"/>
      <c r="AI747" s="106"/>
      <c r="AJ747" s="106"/>
      <c r="AK747" s="108"/>
      <c r="AL747" s="168"/>
      <c r="AM747" s="108"/>
      <c r="AO747" s="107"/>
      <c r="AP747" s="107"/>
      <c r="AQ747" s="108"/>
      <c r="AR747" s="107"/>
      <c r="AS747" s="107"/>
      <c r="AT747" s="107"/>
      <c r="AU747" s="107"/>
      <c r="AV747" s="107"/>
      <c r="AW747" s="107"/>
      <c r="AX747" s="107"/>
      <c r="AY747" s="107"/>
    </row>
    <row r="748" spans="16:51" x14ac:dyDescent="0.25">
      <c r="P748" s="25"/>
      <c r="R748" s="26"/>
      <c r="T748" s="26"/>
      <c r="W748" s="158"/>
      <c r="X748" s="159"/>
      <c r="AA748" s="157"/>
      <c r="AF748" s="106"/>
      <c r="AG748" s="106"/>
      <c r="AH748" s="107"/>
      <c r="AI748" s="106"/>
      <c r="AJ748" s="106"/>
      <c r="AK748" s="108"/>
      <c r="AL748" s="168"/>
      <c r="AM748" s="108"/>
      <c r="AO748" s="107"/>
      <c r="AP748" s="107"/>
      <c r="AQ748" s="108"/>
      <c r="AR748" s="107"/>
      <c r="AS748" s="107"/>
      <c r="AT748" s="107"/>
      <c r="AU748" s="107"/>
      <c r="AV748" s="107"/>
      <c r="AW748" s="107"/>
      <c r="AX748" s="107"/>
      <c r="AY748" s="107"/>
    </row>
    <row r="749" spans="16:51" x14ac:dyDescent="0.25">
      <c r="P749" s="25"/>
      <c r="R749" s="26"/>
      <c r="T749" s="26"/>
      <c r="W749" s="158"/>
      <c r="X749" s="159"/>
      <c r="AA749" s="157"/>
      <c r="AF749" s="106"/>
      <c r="AG749" s="106"/>
      <c r="AH749" s="107"/>
      <c r="AI749" s="106"/>
      <c r="AJ749" s="106"/>
      <c r="AK749" s="108"/>
      <c r="AL749" s="168"/>
      <c r="AM749" s="108"/>
      <c r="AO749" s="107"/>
      <c r="AP749" s="107"/>
      <c r="AQ749" s="108"/>
      <c r="AR749" s="107"/>
      <c r="AS749" s="107"/>
      <c r="AT749" s="107"/>
      <c r="AU749" s="107"/>
      <c r="AV749" s="107"/>
      <c r="AW749" s="107"/>
      <c r="AX749" s="107"/>
      <c r="AY749" s="107"/>
    </row>
    <row r="750" spans="16:51" x14ac:dyDescent="0.25">
      <c r="P750" s="25"/>
      <c r="Q750" s="26"/>
      <c r="R750" s="26"/>
      <c r="T750" s="26"/>
      <c r="W750" s="158"/>
      <c r="X750" s="159"/>
      <c r="AA750" s="157"/>
      <c r="AF750" s="106"/>
      <c r="AG750" s="106"/>
      <c r="AH750" s="107"/>
      <c r="AI750" s="106"/>
      <c r="AJ750" s="106"/>
      <c r="AK750" s="108"/>
      <c r="AL750" s="168"/>
      <c r="AM750" s="108"/>
      <c r="AO750" s="107"/>
      <c r="AP750" s="107"/>
      <c r="AQ750" s="108"/>
      <c r="AR750" s="107"/>
      <c r="AS750" s="107"/>
      <c r="AT750" s="107"/>
      <c r="AU750" s="107"/>
      <c r="AV750" s="107"/>
      <c r="AW750" s="107"/>
      <c r="AX750" s="107"/>
      <c r="AY750" s="107"/>
    </row>
    <row r="751" spans="16:51" x14ac:dyDescent="0.25">
      <c r="P751" s="25"/>
      <c r="Q751" s="26"/>
      <c r="R751" s="26"/>
      <c r="T751" s="26"/>
      <c r="W751" s="158"/>
      <c r="X751" s="159"/>
      <c r="AA751" s="157"/>
      <c r="AF751" s="106"/>
      <c r="AG751" s="106"/>
      <c r="AH751" s="107"/>
      <c r="AI751" s="106"/>
      <c r="AJ751" s="106"/>
      <c r="AK751" s="108"/>
      <c r="AL751" s="168"/>
      <c r="AM751" s="108"/>
      <c r="AO751" s="107"/>
      <c r="AP751" s="107"/>
      <c r="AQ751" s="108"/>
      <c r="AR751" s="107"/>
      <c r="AS751" s="107"/>
      <c r="AT751" s="107"/>
      <c r="AU751" s="107"/>
      <c r="AV751" s="107"/>
      <c r="AW751" s="107"/>
      <c r="AX751" s="107"/>
      <c r="AY751" s="107"/>
    </row>
    <row r="752" spans="16:51" x14ac:dyDescent="0.25">
      <c r="P752" s="25"/>
      <c r="Q752" s="26"/>
      <c r="R752" s="26"/>
      <c r="T752" s="26"/>
      <c r="W752" s="158"/>
      <c r="X752" s="159"/>
      <c r="AA752" s="157"/>
      <c r="AF752" s="106"/>
      <c r="AG752" s="106"/>
      <c r="AH752" s="107"/>
      <c r="AI752" s="106"/>
      <c r="AJ752" s="106"/>
      <c r="AK752" s="108"/>
      <c r="AL752" s="168"/>
      <c r="AM752" s="108"/>
      <c r="AO752" s="107"/>
      <c r="AP752" s="107"/>
      <c r="AQ752" s="108"/>
      <c r="AR752" s="107"/>
      <c r="AS752" s="107"/>
      <c r="AT752" s="107"/>
      <c r="AU752" s="107"/>
      <c r="AV752" s="107"/>
      <c r="AW752" s="107"/>
      <c r="AX752" s="107"/>
      <c r="AY752" s="107"/>
    </row>
    <row r="753" spans="16:51" x14ac:dyDescent="0.25">
      <c r="P753" s="25"/>
      <c r="Q753" s="26"/>
      <c r="R753" s="26"/>
      <c r="T753" s="26"/>
      <c r="W753" s="158"/>
      <c r="X753" s="159"/>
      <c r="AA753" s="157"/>
      <c r="AF753" s="106"/>
      <c r="AG753" s="106"/>
      <c r="AH753" s="107"/>
      <c r="AI753" s="106"/>
      <c r="AJ753" s="106"/>
      <c r="AK753" s="108"/>
      <c r="AL753" s="168"/>
      <c r="AM753" s="108"/>
      <c r="AO753" s="107"/>
      <c r="AP753" s="107"/>
      <c r="AQ753" s="108"/>
      <c r="AR753" s="107"/>
      <c r="AS753" s="107"/>
      <c r="AT753" s="107"/>
      <c r="AU753" s="107"/>
      <c r="AV753" s="107"/>
      <c r="AW753" s="107"/>
      <c r="AX753" s="107"/>
      <c r="AY753" s="107"/>
    </row>
    <row r="754" spans="16:51" x14ac:dyDescent="0.25">
      <c r="P754" s="25"/>
      <c r="R754" s="26"/>
      <c r="W754" s="158"/>
      <c r="X754" s="159"/>
      <c r="AA754" s="157"/>
      <c r="AF754" s="106"/>
      <c r="AG754" s="106"/>
      <c r="AH754" s="107"/>
      <c r="AI754" s="106"/>
      <c r="AJ754" s="106"/>
      <c r="AK754" s="108"/>
      <c r="AL754" s="168"/>
      <c r="AM754" s="108"/>
      <c r="AO754" s="107"/>
      <c r="AP754" s="107"/>
      <c r="AQ754" s="108"/>
      <c r="AR754" s="107"/>
      <c r="AS754" s="107"/>
      <c r="AT754" s="107"/>
      <c r="AU754" s="107"/>
      <c r="AV754" s="107"/>
      <c r="AW754" s="107"/>
      <c r="AX754" s="107"/>
      <c r="AY754" s="107"/>
    </row>
    <row r="755" spans="16:51" x14ac:dyDescent="0.25">
      <c r="P755" s="25"/>
      <c r="R755" s="26"/>
      <c r="W755" s="158"/>
      <c r="X755" s="159"/>
      <c r="AA755" s="157"/>
      <c r="AF755" s="106"/>
      <c r="AG755" s="106"/>
      <c r="AH755" s="107"/>
      <c r="AI755" s="106"/>
      <c r="AJ755" s="106"/>
      <c r="AK755" s="108"/>
      <c r="AL755" s="168"/>
      <c r="AM755" s="108"/>
      <c r="AO755" s="107"/>
      <c r="AP755" s="107"/>
      <c r="AQ755" s="108"/>
      <c r="AR755" s="107"/>
      <c r="AS755" s="107"/>
      <c r="AT755" s="107"/>
      <c r="AU755" s="107"/>
      <c r="AV755" s="107"/>
      <c r="AW755" s="107"/>
      <c r="AX755" s="107"/>
      <c r="AY755" s="107"/>
    </row>
    <row r="756" spans="16:51" x14ac:dyDescent="0.25">
      <c r="P756" s="25"/>
      <c r="R756" s="26"/>
      <c r="W756" s="158"/>
      <c r="X756" s="159"/>
      <c r="AA756" s="157"/>
      <c r="AF756" s="106"/>
      <c r="AG756" s="106"/>
      <c r="AH756" s="107"/>
      <c r="AI756" s="106"/>
      <c r="AJ756" s="106"/>
      <c r="AK756" s="108"/>
      <c r="AL756" s="168"/>
      <c r="AM756" s="108"/>
      <c r="AO756" s="107"/>
      <c r="AP756" s="107"/>
      <c r="AQ756" s="108"/>
      <c r="AR756" s="107"/>
      <c r="AS756" s="107"/>
      <c r="AT756" s="107"/>
      <c r="AU756" s="107"/>
      <c r="AV756" s="107"/>
      <c r="AW756" s="107"/>
      <c r="AX756" s="107"/>
      <c r="AY756" s="107"/>
    </row>
    <row r="757" spans="16:51" x14ac:dyDescent="0.25">
      <c r="P757" s="25"/>
      <c r="R757" s="26"/>
      <c r="W757" s="158"/>
      <c r="X757" s="159"/>
      <c r="AA757" s="157"/>
      <c r="AF757" s="106"/>
      <c r="AG757" s="106"/>
      <c r="AH757" s="107"/>
      <c r="AI757" s="106"/>
      <c r="AJ757" s="106"/>
      <c r="AK757" s="108"/>
      <c r="AL757" s="168"/>
      <c r="AM757" s="108"/>
      <c r="AO757" s="107"/>
      <c r="AP757" s="107"/>
      <c r="AQ757" s="108"/>
      <c r="AR757" s="107"/>
      <c r="AS757" s="107"/>
      <c r="AT757" s="107"/>
      <c r="AU757" s="107"/>
      <c r="AV757" s="107"/>
      <c r="AW757" s="107"/>
      <c r="AX757" s="107"/>
      <c r="AY757" s="107"/>
    </row>
    <row r="758" spans="16:51" x14ac:dyDescent="0.25">
      <c r="P758" s="25"/>
      <c r="R758" s="26"/>
      <c r="W758" s="158"/>
      <c r="X758" s="159"/>
      <c r="AA758" s="157"/>
      <c r="AF758" s="106"/>
      <c r="AG758" s="106"/>
      <c r="AH758" s="107"/>
      <c r="AI758" s="106"/>
      <c r="AJ758" s="106"/>
      <c r="AK758" s="108"/>
      <c r="AL758" s="168"/>
      <c r="AM758" s="108"/>
      <c r="AO758" s="107"/>
      <c r="AP758" s="107"/>
      <c r="AQ758" s="108"/>
      <c r="AR758" s="107"/>
      <c r="AS758" s="107"/>
      <c r="AT758" s="107"/>
      <c r="AU758" s="107"/>
      <c r="AV758" s="107"/>
      <c r="AW758" s="107"/>
      <c r="AX758" s="107"/>
      <c r="AY758" s="107"/>
    </row>
  </sheetData>
  <autoFilter ref="A2:AY758"/>
  <customSheetViews>
    <customSheetView guid="{4C40A68E-450C-421C-9792-E86A3617418A}" showPageBreaks="1" fitToPage="1" printArea="1" showAutoFilter="1">
      <pane ySplit="2" topLeftCell="A717" activePane="bottomLeft" state="frozen"/>
      <selection pane="bottomLeft" activeCell="B759" sqref="B759"/>
      <pageMargins left="0.7" right="0.7" top="0.75" bottom="0.75" header="0.3" footer="0.3"/>
      <pageSetup paperSize="8" scale="32" fitToHeight="0" orientation="landscape" r:id="rId1"/>
      <autoFilter ref="A2:AY758"/>
    </customSheetView>
    <customSheetView guid="{8B9AE2CC-6E49-4E96-9FAC-4EC48BCA39DD}" showPageBreaks="1" fitToPage="1" showAutoFilter="1">
      <pane xSplit="4" ySplit="2" topLeftCell="E654" activePane="bottomRight" state="frozen"/>
      <selection pane="bottomRight" activeCell="L687" sqref="L687"/>
      <pageMargins left="0.7" right="0.7" top="0.75" bottom="0.75" header="0.3" footer="0.3"/>
      <pageSetup paperSize="9" scale="13" fitToHeight="0" orientation="portrait" r:id="rId2"/>
      <autoFilter ref="A2:AK724"/>
    </customSheetView>
    <customSheetView guid="{D993941B-F0E2-48BD-A751-769F2317897C}" fitToPage="1" showAutoFilter="1">
      <pane xSplit="4" ySplit="2" topLeftCell="I561" activePane="bottomRight" state="frozen"/>
      <selection pane="bottomRight" activeCell="A575" sqref="A575:XFD575"/>
      <pageMargins left="0.7" right="0.7" top="0.75" bottom="0.75" header="0.3" footer="0.3"/>
      <pageSetup paperSize="9" scale="17" fitToHeight="0" orientation="portrait" r:id="rId3"/>
      <autoFilter ref="A2:AK612"/>
    </customSheetView>
    <customSheetView guid="{01EBC0DB-F248-46D5-B048-2FFBF5D6F207}" fitToPage="1" showAutoFilter="1">
      <pane xSplit="4" ySplit="2" topLeftCell="G479" activePane="bottomRight" state="frozen"/>
      <selection pane="bottomRight" activeCell="M514" sqref="M514"/>
      <pageMargins left="0.7" right="0.7" top="0.75" bottom="0.75" header="0.3" footer="0.3"/>
      <pageSetup paperSize="9" scale="17" fitToHeight="0" orientation="portrait" r:id="rId4"/>
      <autoFilter ref="A2:AJ612"/>
    </customSheetView>
    <customSheetView guid="{98BA7F08-0E8D-4830-892C-42A3C1B673E5}" scale="115" fitToPage="1" showAutoFilter="1" topLeftCell="A574">
      <selection activeCell="L603" sqref="L603"/>
      <pageMargins left="0.7" right="0.7" top="0.75" bottom="0.75" header="0.3" footer="0.3"/>
      <pageSetup paperSize="9" scale="12" fitToHeight="0" orientation="portrait" r:id="rId5"/>
      <autoFilter ref="A2:AK616"/>
    </customSheetView>
    <customSheetView guid="{2F440822-B9D0-477E-A2F6-F15CAA10ADDF}" fitToPage="1" filter="1" showAutoFilter="1">
      <selection activeCell="L675" sqref="L675"/>
      <pageMargins left="0.7" right="0.7" top="0.75" bottom="0.75" header="0.3" footer="0.3"/>
      <pageSetup paperSize="9" scale="12" fitToHeight="0" orientation="portrait" r:id="rId6"/>
      <autoFilter ref="A2:AK682">
        <filterColumn colId="3">
          <filters>
            <filter val="R003061"/>
          </filters>
        </filterColumn>
      </autoFilter>
    </customSheetView>
    <customSheetView guid="{A918045A-075D-41FF-B47E-E1A8BE43F55C}" fitToPage="1" showAutoFilter="1">
      <pane ySplit="2" topLeftCell="A703" activePane="bottomLeft" state="frozen"/>
      <selection pane="bottomLeft" activeCell="I723" sqref="I723"/>
      <pageMargins left="0.7" right="0.7" top="0.75" bottom="0.75" header="0.3" footer="0.3"/>
      <pageSetup paperSize="8" scale="32" fitToHeight="0" orientation="landscape" r:id="rId7"/>
      <autoFilter ref="A2:AX758"/>
    </customSheetView>
    <customSheetView guid="{AFACF821-FEEA-4ABE-B01B-E53E3824066F}" fitToPage="1" showAutoFilter="1">
      <pane ySplit="2" topLeftCell="A717" activePane="bottomLeft" state="frozen"/>
      <selection pane="bottomLeft" activeCell="B759" sqref="B759"/>
      <pageMargins left="0.7" right="0.7" top="0.75" bottom="0.75" header="0.3" footer="0.3"/>
      <pageSetup paperSize="8" scale="32" fitToHeight="0" orientation="landscape" r:id="rId8"/>
      <autoFilter ref="A2:AY758"/>
    </customSheetView>
  </customSheetViews>
  <mergeCells count="5">
    <mergeCell ref="AB1:AC1"/>
    <mergeCell ref="Q144:Z144"/>
    <mergeCell ref="Q147:Z147"/>
    <mergeCell ref="J1:K1"/>
    <mergeCell ref="V1:Y1"/>
  </mergeCells>
  <conditionalFormatting sqref="AC3:AC966">
    <cfRule type="expression" dxfId="16" priority="12">
      <formula>IF(AND(LEN($AR$1)&gt;0,$AR3=$AR$1),TRUE,FALSE)</formula>
    </cfRule>
  </conditionalFormatting>
  <conditionalFormatting sqref="AB3:AB966">
    <cfRule type="expression" dxfId="15" priority="1">
      <formula>IF(AND(LEN($AS$1)&gt;0,$AS3=$AS$1),TRUE,FALSE)</formula>
    </cfRule>
  </conditionalFormatting>
  <conditionalFormatting sqref="J1:L1048576">
    <cfRule type="expression" dxfId="14" priority="75">
      <formula>IF($J1="OK",TRUE,FALSE)</formula>
    </cfRule>
    <cfRule type="expression" dxfId="13" priority="76">
      <formula>IF($J1="KO non bloquant",TRUE,FALSE)</formula>
    </cfRule>
    <cfRule type="expression" dxfId="12" priority="77">
      <formula>IF($J1="KO",TRUE,FALSE)</formula>
    </cfRule>
  </conditionalFormatting>
  <conditionalFormatting sqref="K1:L1048576">
    <cfRule type="expression" dxfId="11" priority="14">
      <formula>IF(AND(J1="OK",LEN(K1)&gt;0),TRUE,FALSE)</formula>
    </cfRule>
  </conditionalFormatting>
  <conditionalFormatting sqref="A3:AN966">
    <cfRule type="expression" dxfId="10" priority="13">
      <formula>IF($AP3="Closed",TRUE,FALSE)</formula>
    </cfRule>
    <cfRule type="expression" dxfId="9" priority="15">
      <formula>IF(AND(OR($AP3="A Livrer",$AP3="Retour BAT"),$AQ3&lt;TODAY()),TRUE,FALSE)</formula>
    </cfRule>
    <cfRule type="expression" dxfId="8" priority="16">
      <formula>IF(AND(OR($AP3="A Livrer",$AP3="Retour BAT"),$AQ3&gt;=TODAY()),TRUE,FALSE)</formula>
    </cfRule>
    <cfRule type="expression" dxfId="7" priority="17">
      <formula>IF(OR($AP3="A valider"),TRUE,FALSE)</formula>
    </cfRule>
    <cfRule type="expression" dxfId="6" priority="74">
      <formula>IF($AP3="Livré BAT",TRUE,FALSE)</formula>
    </cfRule>
    <cfRule type="expression" dxfId="5" priority="78">
      <formula>IF(AND(OR($AP3="A Faire",$AP3="En dév"),$AQ3&lt;TODAY()),TRUE,FALSE)</formula>
    </cfRule>
    <cfRule type="expression" dxfId="4" priority="79">
      <formula>IF(AND(OR($AP3="A Faire",$AP3="En dév"),$AQ3&lt;(TODAY()+2)),TRUE,FALSE)</formula>
    </cfRule>
    <cfRule type="expression" dxfId="3" priority="80">
      <formula>IF(AND(OR($AP3="A Faire",$AP3="En développement"),$AQ3&lt;(TODAY()+4)),TRUE,FALSE)</formula>
    </cfRule>
    <cfRule type="expression" dxfId="2" priority="81">
      <formula>IF(AND(OR($AP3="A Faire",$AP3="En développement"),$AQ3&lt;(TODAY()+6)),TRUE,FALSE)</formula>
    </cfRule>
    <cfRule type="expression" dxfId="1" priority="82">
      <formula>IF(AND(OR($AP3="A Faire",$AP3="En développement"),$AQ3&gt;(TODAY()+1)),TRUE,FALSE)</formula>
    </cfRule>
    <cfRule type="expression" dxfId="0" priority="101">
      <formula>IF(OR($AP3="A Faire",$AP3="A tester"),TRUE,FALSE)</formula>
    </cfRule>
  </conditionalFormatting>
  <pageMargins left="0.7" right="0.7" top="0.75" bottom="0.75" header="0.3" footer="0.3"/>
  <pageSetup paperSize="8" scale="32" fitToHeight="0" orientation="landscape" r:id="rId9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#REF!</xm:f>
          </x14:formula1>
          <xm:sqref>AG3:AG758</xm:sqref>
        </x14:dataValidation>
        <x14:dataValidation type="list" allowBlank="1" showInputMessage="1" showErrorMessage="1">
          <x14:formula1>
            <xm:f>#REF!</xm:f>
          </x14:formula1>
          <xm:sqref>AF3:AF758</xm:sqref>
        </x14:dataValidation>
        <x14:dataValidation type="list" allowBlank="1" showInputMessage="1" showErrorMessage="1">
          <x14:formula1>
            <xm:f>#REF!</xm:f>
          </x14:formula1>
          <xm:sqref>AJ3:AJ758</xm:sqref>
        </x14:dataValidation>
        <x14:dataValidation type="list" allowBlank="1" showInputMessage="1" showErrorMessage="1">
          <x14:formula1>
            <xm:f>#REF!</xm:f>
          </x14:formula1>
          <xm:sqref>M1:M1048576</xm:sqref>
        </x14:dataValidation>
        <x14:dataValidation type="list" allowBlank="1" showInputMessage="1" showErrorMessage="1">
          <x14:formula1>
            <xm:f>#REF!</xm:f>
          </x14:formula1>
          <xm:sqref>B1:B1048576</xm:sqref>
        </x14:dataValidation>
        <x14:dataValidation type="list" allowBlank="1" showInputMessage="1" showErrorMessage="1">
          <x14:formula1>
            <xm:f>#REF!</xm:f>
          </x14:formula1>
          <xm:sqref>J1:J1048576</xm:sqref>
        </x14:dataValidation>
        <x14:dataValidation type="list" allowBlank="1" showInputMessage="1" showErrorMessage="1">
          <x14:formula1>
            <xm:f>#REF!</xm:f>
          </x14:formula1>
          <xm:sqref>AD1:AD1048576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customSheetViews>
    <customSheetView guid="{4C40A68E-450C-421C-9792-E86A3617418A}">
      <pageMargins left="0.7" right="0.7" top="0.75" bottom="0.75" header="0.3" footer="0.3"/>
    </customSheetView>
    <customSheetView guid="{AFACF821-FEEA-4ABE-B01B-E53E3824066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ext</vt:lpstr>
      <vt:lpstr>Suivi.TOP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BERNARD</dc:creator>
  <cp:lastModifiedBy>Afriat</cp:lastModifiedBy>
  <cp:lastPrinted>2017-11-09T13:00:08Z</cp:lastPrinted>
  <dcterms:created xsi:type="dcterms:W3CDTF">2006-09-16T00:00:00Z</dcterms:created>
  <dcterms:modified xsi:type="dcterms:W3CDTF">2017-11-09T21:29:46Z</dcterms:modified>
</cp:coreProperties>
</file>